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activeTab="1"/>
  </bookViews>
  <sheets>
    <sheet name="呈贡" sheetId="1" r:id="rId1"/>
    <sheet name="明细表" sheetId="3" r:id="rId2"/>
    <sheet name="Sheet1" sheetId="4" r:id="rId3"/>
  </sheets>
  <definedNames>
    <definedName name="_xlnm._FilterDatabase" localSheetId="1" hidden="1">明细表!$A$6:$L$62</definedName>
    <definedName name="_xlnm.Print_Area" localSheetId="2">Sheet1!$A$1:$FN$8</definedName>
    <definedName name="_xlnm.Print_Titles" localSheetId="2">Sheet1!$A:$B</definedName>
    <definedName name="_xlnm.Print_Titles" localSheetId="1">明细表!$4:$5</definedName>
    <definedName name="_xlnm.Print_Titles" localSheetId="0">呈贡!$5:$7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<sst xmlns="http://schemas.openxmlformats.org/spreadsheetml/2006/main" count="746" uniqueCount="147">
  <si>
    <t>附件1-1</t>
  </si>
  <si>
    <t>2025年教育领域上级转移支付教育资金支出情况汇总表</t>
  </si>
  <si>
    <t xml:space="preserve">填报单位（盖章）：                                          </t>
  </si>
  <si>
    <t>单位：万元</t>
  </si>
  <si>
    <t>填报人及联系方式：李永鹏       67478395</t>
  </si>
  <si>
    <t>资金</t>
  </si>
  <si>
    <t>中央级</t>
  </si>
  <si>
    <t>省级</t>
  </si>
  <si>
    <t>市级</t>
  </si>
  <si>
    <t>下达金额</t>
  </si>
  <si>
    <t>2025年12月31日支出金额</t>
  </si>
  <si>
    <t>执行率
（=支出金额/下达金额）</t>
  </si>
  <si>
    <t>预计年末
支出金额
（万元）</t>
  </si>
  <si>
    <t>合计</t>
  </si>
  <si>
    <t>支持地方高校改革发展资金</t>
  </si>
  <si>
    <t>学生资助补助经费</t>
  </si>
  <si>
    <t>中小学幼儿园教师国家级培训计划资金</t>
  </si>
  <si>
    <t>城乡义务教育补助经费</t>
  </si>
  <si>
    <t>现代职业教育质量提升计划资金</t>
  </si>
  <si>
    <t>特殊教育补助资金</t>
  </si>
  <si>
    <t>义务教育薄弱环节改善与能力提升补助资金</t>
  </si>
  <si>
    <t>支持学前教育发展资金</t>
  </si>
  <si>
    <t>改善普通高中学校办学条件补助资金</t>
  </si>
  <si>
    <t>基础教育综合奖补</t>
  </si>
  <si>
    <t>教育特殊补助</t>
  </si>
  <si>
    <t>教师类</t>
  </si>
  <si>
    <t>教体局其他</t>
  </si>
  <si>
    <t>注：汇总表格式请勿改动</t>
  </si>
  <si>
    <t>附件1-2</t>
  </si>
  <si>
    <t>2025年教育领域上级转移支付教育资金支出情况分析明细表</t>
  </si>
  <si>
    <t>填报单位（盖章）：</t>
  </si>
  <si>
    <t xml:space="preserve">                                                                                                                                 单位：万元</t>
  </si>
  <si>
    <t>下达资金市级文号</t>
  </si>
  <si>
    <t>明细项目名称</t>
  </si>
  <si>
    <t>资金性质</t>
  </si>
  <si>
    <t>未支出合计金额
（=下达金额-支出金额）</t>
  </si>
  <si>
    <t>目前未支出具体原因</t>
  </si>
  <si>
    <t>具体情况说明</t>
  </si>
  <si>
    <t>项目是否完成招投标</t>
  </si>
  <si>
    <t>-</t>
  </si>
  <si>
    <r>
      <rPr>
        <sz val="10"/>
        <rFont val="宋体"/>
        <charset val="134"/>
        <scheme val="minor"/>
      </rPr>
      <t>昆财教</t>
    </r>
    <r>
      <rPr>
        <sz val="10"/>
        <rFont val="宋体"/>
        <charset val="134"/>
      </rPr>
      <t>〔</t>
    </r>
    <r>
      <rPr>
        <sz val="10"/>
        <rFont val="宋体"/>
        <charset val="134"/>
        <scheme val="minor"/>
      </rPr>
      <t>2025</t>
    </r>
    <r>
      <rPr>
        <sz val="10"/>
        <rFont val="宋体"/>
        <charset val="134"/>
      </rPr>
      <t>〕</t>
    </r>
    <r>
      <rPr>
        <sz val="10"/>
        <rFont val="宋体"/>
        <charset val="134"/>
        <scheme val="minor"/>
      </rPr>
      <t>10号</t>
    </r>
  </si>
  <si>
    <t>2025年学生资助中央资金</t>
  </si>
  <si>
    <t>其他原因</t>
  </si>
  <si>
    <t>按秋季学期实际人数进行补助，剩余部分结转至明年使用</t>
  </si>
  <si>
    <t>昆财教〔2025〕21号</t>
  </si>
  <si>
    <t>2024年第二批云南省省级学生资助补助资金</t>
  </si>
  <si>
    <t>昆财教〔2025〕68号</t>
  </si>
  <si>
    <t>2025年第一批学生资助省级资金</t>
  </si>
  <si>
    <t>昆财教〔2025〕158号</t>
  </si>
  <si>
    <t>2025年普通高中脱贫家庭子女生活费补助省级专项资金</t>
  </si>
  <si>
    <t>昆财教〔2025〕128号</t>
  </si>
  <si>
    <t>2025年昆明市考入全日制普通高等院校贫困新生政府资助补助资金</t>
  </si>
  <si>
    <t>昆财教〔2025〕39号</t>
  </si>
  <si>
    <t>2025年第一批学生资助补助经费市级资金</t>
  </si>
  <si>
    <t>昆财教〔2025〕23号</t>
  </si>
  <si>
    <t>2025年第一批城乡义务教育补助经费中央资金</t>
  </si>
  <si>
    <t>1.城乡义务教育公用经费（含特殊教育公用经费）按规定时限列支；2.城乡义务教育生活补助经费根据秋季学期实际资助的学生人数发放；3.校舍安全保障资金还未入库（校舍安全保障资金47万元仅支持农村学校，经梳理，呈贡区农村学校只有呈贡区万溪冲小学1所，目前该校已完成排危重建，按合同约定比例付款到位，暂不具备拨付条件，待项目完成审计后据实列支。）</t>
  </si>
  <si>
    <t>昆财教〔2025〕45号</t>
  </si>
  <si>
    <t>2025年第一批城乡义务教育补助经费省级资金</t>
  </si>
  <si>
    <t>学生资助、建设项目等，需按计划发放和合同约定支付</t>
  </si>
  <si>
    <t>1.城乡义务教育公用经费（含特殊教育公用经费）按规定时限列支；2.城乡义务教育生活补助经费根据秋季学期实际资助的学生人数发放。</t>
  </si>
  <si>
    <t>昆财教〔2025〕80号</t>
  </si>
  <si>
    <t>2025年城乡义务教育补助经费（学生营养膳食补助）省级资金</t>
  </si>
  <si>
    <t>1.年内确认能支出31.651万元
2.剩余75.94万元结转至明年进行支出</t>
  </si>
  <si>
    <t>昆财教〔2025〕161号</t>
  </si>
  <si>
    <t>2025年城乡义务教育补助经费（学生营养膳食补助）第二批中央和省级资金</t>
  </si>
  <si>
    <t>本笔资金据实支付，需到2026年4月完成招标后进行支出</t>
  </si>
  <si>
    <t>昆财教〔2025〕102号</t>
  </si>
  <si>
    <t>2025年城乡义务教育公用经费市级资金</t>
  </si>
  <si>
    <t>城乡义务教育公用经费（含特殊教育公用经费）按规定时限列支</t>
  </si>
  <si>
    <t>2025年城乡义务教育特殊教育公用经费市级资金</t>
  </si>
  <si>
    <t>昆财教〔2025〕32号</t>
  </si>
  <si>
    <t>2025年义务教育薄弱环节改善与能力提升中央补助资金</t>
  </si>
  <si>
    <t>已下达呈贡区第六小学300万元，年内进行支出。</t>
  </si>
  <si>
    <t>昆财教〔2025〕113号</t>
  </si>
  <si>
    <t>2025年义务教育薄弱环节改善与能力提升省级补助资金</t>
  </si>
  <si>
    <t>项目正在调整，年内无支出计划</t>
  </si>
  <si>
    <t>昆财教〔2025〕55号</t>
  </si>
  <si>
    <t>2025年义务教育薄弱环节改善与能力提升市级补助资金</t>
  </si>
  <si>
    <t>昆财教〔2025〕87号</t>
  </si>
  <si>
    <t>2025年支持学前教育发展中央资金</t>
  </si>
  <si>
    <t xml:space="preserve">1.二幼、三幼、高新区清水幼儿园已入库，三幼7月分已支出完毕；漫城都荟幼儿园（新建幼儿园奖补）712.8万元；呈贡区观山苑小区幼儿园（新建幼儿园奖补）245.41万元未入库
</t>
  </si>
  <si>
    <t>昆财教〔2025〕122号</t>
  </si>
  <si>
    <t>2025年学前教育幼儿资助中央补助资金</t>
  </si>
  <si>
    <t>按秋季学期实际人数进行补助</t>
  </si>
  <si>
    <t>昆财教〔2025〕121号</t>
  </si>
  <si>
    <t>2025年支持学前教育发展（普惠性民办幼儿园奖补）中央资金</t>
  </si>
  <si>
    <t>有部分幼儿园停办、年检不合格，预计资金有结余</t>
  </si>
  <si>
    <t>昆财教〔2025〕173号</t>
  </si>
  <si>
    <t>2025年学前教育免保育教育费中央补助资金</t>
  </si>
  <si>
    <t>已入库，正在按人数补助使用中</t>
  </si>
  <si>
    <t>昆财教〔2025〕49号</t>
  </si>
  <si>
    <t>2025年改善普通高中办学条件中央资金</t>
  </si>
  <si>
    <t>云大附中呈贡呈贡中学项目已完成待竣工结算后付款</t>
  </si>
  <si>
    <t>昆财教〔2025〕35号</t>
  </si>
  <si>
    <t>2025年教育特殊补助资金</t>
  </si>
  <si>
    <t>昆财教〔2025〕138号</t>
  </si>
  <si>
    <t>下达“阿诗玛班”和“民族班”补助经费</t>
  </si>
  <si>
    <t>昆财教〔2025〕91号</t>
  </si>
  <si>
    <t>2025年教师培训培养建设资金（省管校用和组团是帮扶）</t>
  </si>
  <si>
    <t>学校按定额标准补助给相关教师，还未确定是否能支出完</t>
  </si>
  <si>
    <t>昆财教〔2025〕109号</t>
  </si>
  <si>
    <t>2024年省级银龄市级补助资金</t>
  </si>
  <si>
    <t>已支付</t>
  </si>
  <si>
    <t>昆财教〔2025〕139号</t>
  </si>
  <si>
    <t>2024年昆明市学科带头人和骨干教师工作经费</t>
  </si>
  <si>
    <t>昆财教〔2025〕40号</t>
  </si>
  <si>
    <t>2025年“国球进社区、国球进公园”体育健身器材配建专项经费</t>
  </si>
  <si>
    <t>昆财教〔2025〕135号</t>
  </si>
  <si>
    <t>2025年中央支持地方公共文化服务体系建设补助资金（体育口）</t>
  </si>
  <si>
    <t>指标刚下达，暂未入库，等待确定由街道还是由教体局入库再确定支出金额</t>
  </si>
  <si>
    <t>昆财教〔2025〕37号</t>
  </si>
  <si>
    <t>2025年校（园）长能力提升培训补助经费</t>
  </si>
  <si>
    <t>昆财教〔2025〕93号</t>
  </si>
  <si>
    <t>昆明市2025年六一儿童节走访慰问经费</t>
  </si>
  <si>
    <t>昆财教〔2025〕110号</t>
  </si>
  <si>
    <t>2024年成人高考等5项报名考试经费</t>
  </si>
  <si>
    <t>昆财教〔2025〕162号</t>
  </si>
  <si>
    <t>2025年事业单位工作人员招聘资金</t>
  </si>
  <si>
    <t>填报说明：1.本表中，各县市区可根据实际情况增加行，列不允许改动；
          2.本表中彩色列的数据，按项目类型汇总填报在《汇总表》中的同色对应项目上。</t>
  </si>
  <si>
    <t>2025年科教文化处资金执行进度情况表（截至6月30日）教育口</t>
  </si>
  <si>
    <t>序号</t>
  </si>
  <si>
    <t>区划名称</t>
  </si>
  <si>
    <t>小计</t>
  </si>
  <si>
    <t>1支持学前教育发展资金</t>
  </si>
  <si>
    <t>2中小学幼儿园教师国家级培训计划资金</t>
  </si>
  <si>
    <t>3城乡义务教育补助经费</t>
  </si>
  <si>
    <t>4义务教育薄弱环节改善与能力提升补助资金</t>
  </si>
  <si>
    <t>5学生资助补助经费</t>
  </si>
  <si>
    <t>6特殊教育补助资金</t>
  </si>
  <si>
    <t>7改善普通高中学校办学条件补助资金</t>
  </si>
  <si>
    <t>8现代职业教育质量提升计划资金</t>
  </si>
  <si>
    <t>9支持地方高校改革发展资金</t>
  </si>
  <si>
    <t>10基础教育综合奖补</t>
  </si>
  <si>
    <t>12教育特殊补助</t>
  </si>
  <si>
    <t>13教师类</t>
  </si>
  <si>
    <t>15教体局其他</t>
  </si>
  <si>
    <t>下达数</t>
  </si>
  <si>
    <t>支出数</t>
  </si>
  <si>
    <t>执行率</t>
  </si>
  <si>
    <t>1中央级</t>
  </si>
  <si>
    <t>2省级</t>
  </si>
  <si>
    <t>3市级</t>
  </si>
  <si>
    <t>昆明市合计</t>
  </si>
  <si>
    <t/>
  </si>
  <si>
    <t>昆明市本级</t>
  </si>
  <si>
    <t>呈贡区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</si>
</sst>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  <numFmt numFmtId="178" formatCode="0.00_);[Red]\(0.00\)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20"/>
      <color rgb="FFFF0000"/>
      <name val="方正小标宋简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5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/>
  </cellStyleXfs>
  <cellXfs count="100">
    <xf numFmtId="0" fontId="0" fillId="0" borderId="0" xfId="0">
      <alignment vertical="center"/>
    </xf>
    <xf numFmtId="0" fontId="1" fillId="0" borderId="0" xfId="0" applyFont="1">
      <alignment vertical="center"/>
    </xf>
    <xf numFmtId="10" fontId="0" fillId="0" borderId="0" xfId="0" applyNumberFormat="1">
      <alignment vertical="center"/>
    </xf>
    <xf numFmtId="0" fontId="2" fillId="0" borderId="0" xfId="0" applyFont="1">
      <alignment vertical="center"/>
    </xf>
    <xf numFmtId="10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0" fontId="2" fillId="0" borderId="0" xfId="0" applyNumberFormat="1" applyFont="1" applyAlignment="1">
      <alignment horizontal="right" vertical="center"/>
    </xf>
    <xf numFmtId="10" fontId="2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right" vertical="center"/>
    </xf>
    <xf numFmtId="1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>
      <alignment vertical="center"/>
    </xf>
    <xf numFmtId="10" fontId="0" fillId="0" borderId="1" xfId="0" applyNumberFormat="1" applyBorder="1">
      <alignment vertical="center"/>
    </xf>
    <xf numFmtId="176" fontId="4" fillId="0" borderId="1" xfId="49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43" fontId="7" fillId="0" borderId="0" xfId="0" applyNumberFormat="1" applyFont="1" applyFill="1" applyAlignment="1">
      <alignment horizontal="center" vertical="center"/>
    </xf>
    <xf numFmtId="178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43" fontId="9" fillId="0" borderId="0" xfId="0" applyNumberFormat="1" applyFont="1" applyFill="1" applyAlignment="1">
      <alignment horizontal="center" vertical="center"/>
    </xf>
    <xf numFmtId="178" fontId="9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vertical="center" wrapText="1"/>
    </xf>
    <xf numFmtId="43" fontId="5" fillId="0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horizontal="center" vertical="center"/>
    </xf>
    <xf numFmtId="43" fontId="10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43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Alignment="1">
      <alignment horizontal="left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/>
    </xf>
    <xf numFmtId="43" fontId="6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left" vertical="center"/>
    </xf>
    <xf numFmtId="178" fontId="6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vertical="center"/>
    </xf>
    <xf numFmtId="0" fontId="7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 wrapText="1"/>
    </xf>
    <xf numFmtId="177" fontId="12" fillId="0" borderId="0" xfId="0" applyNumberFormat="1" applyFont="1" applyFill="1" applyAlignment="1">
      <alignment vertical="center"/>
    </xf>
    <xf numFmtId="177" fontId="0" fillId="0" borderId="0" xfId="0" applyNumberFormat="1" applyFill="1" applyAlignment="1">
      <alignment vertical="center"/>
    </xf>
    <xf numFmtId="177" fontId="13" fillId="0" borderId="0" xfId="0" applyNumberFormat="1" applyFont="1" applyFill="1" applyAlignment="1">
      <alignment vertical="center"/>
    </xf>
    <xf numFmtId="177" fontId="14" fillId="0" borderId="0" xfId="0" applyNumberFormat="1" applyFont="1" applyFill="1" applyAlignment="1">
      <alignment vertical="center"/>
    </xf>
    <xf numFmtId="177" fontId="15" fillId="0" borderId="0" xfId="0" applyNumberFormat="1" applyFont="1" applyFill="1" applyAlignment="1">
      <alignment horizontal="center" vertical="center"/>
    </xf>
    <xf numFmtId="177" fontId="16" fillId="0" borderId="0" xfId="0" applyNumberFormat="1" applyFont="1" applyFill="1" applyAlignment="1">
      <alignment horizontal="center" vertical="center"/>
    </xf>
    <xf numFmtId="177" fontId="0" fillId="0" borderId="0" xfId="0" applyNumberFormat="1" applyFill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7" fontId="0" fillId="0" borderId="0" xfId="0" applyNumberFormat="1" applyFill="1" applyAlignment="1">
      <alignment horizontal="left" vertical="center"/>
    </xf>
    <xf numFmtId="177" fontId="13" fillId="0" borderId="0" xfId="0" applyNumberFormat="1" applyFont="1" applyFill="1" applyAlignment="1">
      <alignment horizontal="left" vertical="center"/>
    </xf>
    <xf numFmtId="177" fontId="12" fillId="0" borderId="2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 wrapText="1"/>
    </xf>
    <xf numFmtId="177" fontId="17" fillId="0" borderId="1" xfId="0" applyNumberFormat="1" applyFont="1" applyFill="1" applyBorder="1" applyAlignment="1">
      <alignment horizontal="center" vertical="center" wrapText="1"/>
    </xf>
    <xf numFmtId="177" fontId="12" fillId="0" borderId="5" xfId="0" applyNumberFormat="1" applyFont="1" applyFill="1" applyBorder="1" applyAlignment="1">
      <alignment horizontal="center" vertical="center" wrapText="1"/>
    </xf>
    <xf numFmtId="177" fontId="17" fillId="0" borderId="5" xfId="0" applyNumberFormat="1" applyFont="1" applyFill="1" applyBorder="1" applyAlignment="1">
      <alignment horizontal="center" vertical="center" wrapText="1"/>
    </xf>
    <xf numFmtId="177" fontId="12" fillId="0" borderId="6" xfId="0" applyNumberFormat="1" applyFont="1" applyFill="1" applyBorder="1" applyAlignment="1">
      <alignment horizontal="center" vertical="center" wrapText="1"/>
    </xf>
    <xf numFmtId="177" fontId="12" fillId="0" borderId="4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7" fontId="0" fillId="0" borderId="0" xfId="0" applyNumberFormat="1" applyFill="1" applyBorder="1" applyAlignment="1">
      <alignment horizontal="left" vertical="center"/>
    </xf>
    <xf numFmtId="177" fontId="13" fillId="0" borderId="0" xfId="0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view="pageBreakPreview" zoomScaleNormal="70" workbookViewId="0">
      <pane ySplit="7" topLeftCell="A8" activePane="bottomLeft" state="frozen"/>
      <selection/>
      <selection pane="bottomLeft" activeCell="H6" sqref="H6:H7"/>
    </sheetView>
  </sheetViews>
  <sheetFormatPr defaultColWidth="9" defaultRowHeight="13.5"/>
  <cols>
    <col min="1" max="1" width="26" style="72" customWidth="1"/>
    <col min="2" max="2" width="12.75" style="72" customWidth="1"/>
    <col min="3" max="3" width="12.75" style="73" customWidth="1"/>
    <col min="4" max="6" width="12.75" style="72" customWidth="1"/>
    <col min="7" max="7" width="12.75" style="73" customWidth="1"/>
    <col min="8" max="10" width="12.75" style="72" customWidth="1"/>
    <col min="11" max="11" width="12.75" style="73" customWidth="1"/>
    <col min="12" max="13" width="12.75" style="72" customWidth="1"/>
    <col min="14" max="16384" width="9" style="72"/>
  </cols>
  <sheetData>
    <row r="1" ht="20.1" customHeight="1" spans="1:13">
      <c r="A1" s="74" t="s">
        <v>0</v>
      </c>
    </row>
    <row r="2" ht="42" customHeight="1" spans="1:13">
      <c r="A2" s="75" t="s">
        <v>1</v>
      </c>
      <c r="B2" s="75"/>
      <c r="C2" s="76"/>
      <c r="D2" s="75"/>
      <c r="E2" s="75"/>
      <c r="F2" s="75"/>
      <c r="G2" s="76"/>
      <c r="H2" s="75"/>
      <c r="I2" s="75"/>
      <c r="J2" s="75"/>
      <c r="K2" s="76"/>
      <c r="L2" s="75"/>
      <c r="M2" s="75"/>
    </row>
    <row r="3" ht="24.95" customHeight="1" spans="1:13">
      <c r="A3" s="72" t="s">
        <v>2</v>
      </c>
      <c r="B3" s="77" t="s">
        <v>3</v>
      </c>
      <c r="C3" s="78"/>
      <c r="D3" s="77"/>
      <c r="E3" s="77"/>
      <c r="F3" s="77"/>
      <c r="G3" s="78"/>
      <c r="H3" s="77"/>
      <c r="I3" s="77"/>
      <c r="J3" s="77"/>
      <c r="K3" s="78"/>
      <c r="L3" s="77"/>
      <c r="M3" s="77"/>
    </row>
    <row r="4" s="71" customFormat="1" ht="24.95" customHeight="1" spans="1:13">
      <c r="A4" s="79" t="s">
        <v>4</v>
      </c>
      <c r="B4" s="79"/>
      <c r="C4" s="80"/>
      <c r="D4" s="79"/>
      <c r="E4" s="79"/>
      <c r="F4" s="79"/>
      <c r="G4" s="80"/>
      <c r="H4" s="79"/>
      <c r="I4" s="79"/>
      <c r="J4" s="79"/>
      <c r="K4" s="80"/>
      <c r="L4" s="79"/>
      <c r="M4" s="79"/>
    </row>
    <row r="5" s="71" customFormat="1" ht="30" customHeight="1" spans="1:13">
      <c r="A5" s="81" t="s">
        <v>5</v>
      </c>
      <c r="B5" s="82" t="s">
        <v>6</v>
      </c>
      <c r="C5" s="83"/>
      <c r="D5" s="82"/>
      <c r="E5" s="82"/>
      <c r="F5" s="84" t="s">
        <v>7</v>
      </c>
      <c r="G5" s="85"/>
      <c r="H5" s="84"/>
      <c r="I5" s="86"/>
      <c r="J5" s="84" t="s">
        <v>8</v>
      </c>
      <c r="K5" s="85"/>
      <c r="L5" s="84"/>
      <c r="M5" s="86"/>
    </row>
    <row r="6" s="71" customFormat="1" ht="60.95" customHeight="1" spans="1:13">
      <c r="A6" s="87"/>
      <c r="B6" s="82" t="s">
        <v>9</v>
      </c>
      <c r="C6" s="39" t="s">
        <v>10</v>
      </c>
      <c r="D6" s="39" t="s">
        <v>11</v>
      </c>
      <c r="E6" s="88" t="s">
        <v>12</v>
      </c>
      <c r="F6" s="39" t="s">
        <v>9</v>
      </c>
      <c r="G6" s="39" t="s">
        <v>10</v>
      </c>
      <c r="H6" s="39" t="s">
        <v>11</v>
      </c>
      <c r="I6" s="39" t="s">
        <v>12</v>
      </c>
      <c r="J6" s="39" t="s">
        <v>9</v>
      </c>
      <c r="K6" s="39" t="s">
        <v>10</v>
      </c>
      <c r="L6" s="39" t="s">
        <v>11</v>
      </c>
      <c r="M6" s="39" t="s">
        <v>12</v>
      </c>
    </row>
    <row r="7" s="71" customFormat="1" ht="66.95" customHeight="1" spans="1:13">
      <c r="A7" s="87"/>
      <c r="B7" s="89"/>
      <c r="C7" s="42"/>
      <c r="D7" s="42"/>
      <c r="E7" s="90"/>
      <c r="F7" s="42"/>
      <c r="G7" s="42"/>
      <c r="H7" s="42"/>
      <c r="I7" s="42"/>
      <c r="J7" s="42"/>
      <c r="K7" s="42"/>
      <c r="L7" s="42"/>
      <c r="M7" s="42"/>
    </row>
    <row r="8" ht="45" customHeight="1" spans="1:13">
      <c r="A8" s="91" t="s">
        <v>13</v>
      </c>
      <c r="B8" s="91">
        <f>SUM(B9:B21)</f>
        <v>7127.87</v>
      </c>
      <c r="C8" s="45">
        <f>SUM(C9:C21)</f>
        <v>4076.96</v>
      </c>
      <c r="D8" s="45">
        <f>C8/B8</f>
        <v>0.571974516931425</v>
      </c>
      <c r="E8" s="45">
        <f>SUM(E9:E21)</f>
        <v>0</v>
      </c>
      <c r="F8" s="45">
        <f>SUM(F9:F21)</f>
        <v>1060.65</v>
      </c>
      <c r="G8" s="45">
        <f>SUM(G9:G21)</f>
        <v>145.301</v>
      </c>
      <c r="H8" s="45">
        <f>G8/F8</f>
        <v>0.13699241031443</v>
      </c>
      <c r="I8" s="45">
        <f>SUM(I9:I21)</f>
        <v>0</v>
      </c>
      <c r="J8" s="45">
        <f>SUM(J9:J21)</f>
        <v>1302.4449</v>
      </c>
      <c r="K8" s="45">
        <f>SUM(K9:K21)</f>
        <v>1284.93</v>
      </c>
      <c r="L8" s="45">
        <f>K8/J8</f>
        <v>0.986552291002867</v>
      </c>
      <c r="M8" s="45">
        <f>SUM(M9:M21)</f>
        <v>0</v>
      </c>
    </row>
    <row r="9" ht="54" customHeight="1" spans="1:13">
      <c r="A9" s="92" t="s">
        <v>14</v>
      </c>
      <c r="B9" s="92"/>
      <c r="C9" s="93" t="str">
        <f>Sheet1!DK8</f>
        <v/>
      </c>
      <c r="D9" s="45"/>
      <c r="E9" s="93"/>
      <c r="F9" s="93" t="str">
        <f>Sheet1!DM8</f>
        <v/>
      </c>
      <c r="G9" s="93" t="str">
        <f>Sheet1!DN8</f>
        <v/>
      </c>
      <c r="H9" s="45"/>
      <c r="I9" s="93"/>
      <c r="J9" s="93" t="str">
        <f>Sheet1!DP8</f>
        <v/>
      </c>
      <c r="K9" s="93"/>
      <c r="L9" s="45"/>
      <c r="M9" s="93"/>
    </row>
    <row r="10" ht="54" customHeight="1" spans="1:13">
      <c r="A10" s="92" t="s">
        <v>15</v>
      </c>
      <c r="B10" s="92">
        <f>明细表!E8</f>
        <v>34.4</v>
      </c>
      <c r="C10" s="92">
        <f>明细表!F8</f>
        <v>33.41</v>
      </c>
      <c r="D10" s="45">
        <f>C10/B10</f>
        <v>0.971220930232558</v>
      </c>
      <c r="E10" s="93">
        <f>明细表!L8</f>
        <v>0</v>
      </c>
      <c r="F10" s="93">
        <f>明细表!E9+明细表!E10+明细表!E11</f>
        <v>2.4</v>
      </c>
      <c r="G10" s="93">
        <f>明细表!F9+明细表!F10+明细表!F11</f>
        <v>1.81</v>
      </c>
      <c r="H10" s="45">
        <f>G10/F10</f>
        <v>0.754166666666667</v>
      </c>
      <c r="I10" s="93">
        <f>明细表!L9+明细表!L10+明细表!L11</f>
        <v>0</v>
      </c>
      <c r="J10" s="93">
        <f>明细表!E12+明细表!E13</f>
        <v>83.46</v>
      </c>
      <c r="K10" s="93">
        <f>明细表!F12+明细表!F13</f>
        <v>70.81</v>
      </c>
      <c r="L10" s="45">
        <f>K10/J10</f>
        <v>0.848430385813563</v>
      </c>
      <c r="M10" s="93">
        <f>明细表!L12+明细表!L13</f>
        <v>0</v>
      </c>
    </row>
    <row r="11" ht="54" customHeight="1" spans="1:13">
      <c r="A11" s="92" t="s">
        <v>16</v>
      </c>
      <c r="B11" s="92" t="str">
        <f>Sheet1!AD8</f>
        <v/>
      </c>
      <c r="C11" s="94"/>
      <c r="D11" s="45"/>
      <c r="E11" s="93"/>
      <c r="F11" s="93" t="str">
        <f>Sheet1!AG8</f>
        <v/>
      </c>
      <c r="G11" s="93" t="str">
        <f>Sheet1!AH8</f>
        <v/>
      </c>
      <c r="H11" s="45"/>
      <c r="I11" s="93"/>
      <c r="J11" s="93" t="str">
        <f>Sheet1!AJ8</f>
        <v/>
      </c>
      <c r="K11" s="93" t="str">
        <f>Sheet1!AK8</f>
        <v/>
      </c>
      <c r="L11" s="45"/>
      <c r="M11" s="93"/>
    </row>
    <row r="12" ht="54" customHeight="1" spans="1:13">
      <c r="A12" s="92" t="s">
        <v>17</v>
      </c>
      <c r="B12" s="92">
        <f>明细表!E20</f>
        <v>2446.12</v>
      </c>
      <c r="C12" s="94">
        <f>明细表!F20</f>
        <v>2225.25</v>
      </c>
      <c r="D12" s="45">
        <f t="shared" ref="D9:D21" si="0">C12/B12</f>
        <v>0.909705983353229</v>
      </c>
      <c r="E12" s="93">
        <f>明细表!L20</f>
        <v>0</v>
      </c>
      <c r="F12" s="93">
        <f>明细表!E21+明细表!E22+明细表!E23</f>
        <v>378.66</v>
      </c>
      <c r="G12" s="93">
        <f>明细表!F21+明细表!F22+明细表!F23</f>
        <v>122.641</v>
      </c>
      <c r="H12" s="45">
        <f>G12/F12</f>
        <v>0.323881582422226</v>
      </c>
      <c r="I12" s="93">
        <f>明细表!L21+明细表!L22+明细表!L23</f>
        <v>0</v>
      </c>
      <c r="J12" s="93">
        <f>明细表!E24+明细表!E25</f>
        <v>94.01</v>
      </c>
      <c r="K12" s="93">
        <f>明细表!F24+明细表!F25</f>
        <v>89.15</v>
      </c>
      <c r="L12" s="45">
        <f>K12/J12</f>
        <v>0.948303371981704</v>
      </c>
      <c r="M12" s="93">
        <f>明细表!L24+明细表!L25</f>
        <v>0</v>
      </c>
    </row>
    <row r="13" ht="54" customHeight="1" spans="1:13">
      <c r="A13" s="95" t="s">
        <v>18</v>
      </c>
      <c r="B13" s="92" t="str">
        <f>Sheet1!CX8</f>
        <v/>
      </c>
      <c r="C13" s="94" t="str">
        <f>Sheet1!CY8</f>
        <v/>
      </c>
      <c r="D13" s="45"/>
      <c r="E13" s="93"/>
      <c r="F13" s="93"/>
      <c r="G13" s="93"/>
      <c r="H13" s="45"/>
      <c r="I13" s="93"/>
      <c r="J13" s="93"/>
      <c r="K13" s="93"/>
      <c r="L13" s="45"/>
      <c r="M13" s="93"/>
    </row>
    <row r="14" ht="54" customHeight="1" spans="1:13">
      <c r="A14" s="96" t="s">
        <v>19</v>
      </c>
      <c r="B14" s="92" t="str">
        <f>Sheet1!ET8</f>
        <v/>
      </c>
      <c r="C14" s="94" t="str">
        <f>Sheet1!EU8</f>
        <v/>
      </c>
      <c r="D14" s="45"/>
      <c r="E14" s="93"/>
      <c r="F14" s="93"/>
      <c r="G14" s="93"/>
      <c r="H14" s="45"/>
      <c r="I14" s="93"/>
      <c r="J14" s="93"/>
      <c r="K14" s="93"/>
      <c r="L14" s="45"/>
      <c r="M14" s="93"/>
    </row>
    <row r="15" ht="54" customHeight="1" spans="1:13">
      <c r="A15" s="95" t="s">
        <v>20</v>
      </c>
      <c r="B15" s="97">
        <f>明细表!E37</f>
        <v>2593.41</v>
      </c>
      <c r="C15" s="93">
        <f>明细表!F37</f>
        <v>300</v>
      </c>
      <c r="D15" s="45">
        <f t="shared" si="0"/>
        <v>0.115677814152024</v>
      </c>
      <c r="E15" s="93">
        <f>明细表!L37</f>
        <v>0</v>
      </c>
      <c r="F15" s="93">
        <f>明细表!E38</f>
        <v>655.59</v>
      </c>
      <c r="G15" s="93">
        <f>明细表!F38</f>
        <v>0</v>
      </c>
      <c r="H15" s="45">
        <f>G15/F15</f>
        <v>0</v>
      </c>
      <c r="I15" s="93">
        <f>明细表!L38</f>
        <v>0</v>
      </c>
      <c r="J15" s="93">
        <f>明细表!E39</f>
        <v>943.6</v>
      </c>
      <c r="K15" s="93">
        <f>明细表!F39</f>
        <v>943.6</v>
      </c>
      <c r="L15" s="45">
        <f>K15/J15</f>
        <v>1</v>
      </c>
      <c r="M15" s="93">
        <f>明细表!L39</f>
        <v>0</v>
      </c>
    </row>
    <row r="16" s="72" customFormat="1" ht="54" customHeight="1" spans="1:13">
      <c r="A16" s="96" t="s">
        <v>21</v>
      </c>
      <c r="B16" s="97">
        <f>明细表!E40+明细表!E41+明细表!E42+明细表!E43</f>
        <v>1654.76</v>
      </c>
      <c r="C16" s="93">
        <f>明细表!F40+明细表!F41+明细表!F42+明细表!F43</f>
        <v>1140.31</v>
      </c>
      <c r="D16" s="45">
        <f t="shared" si="0"/>
        <v>0.689108994657836</v>
      </c>
      <c r="E16" s="93">
        <f>明细表!L40+明细表!L41+明细表!L42+明细表!L43</f>
        <v>0</v>
      </c>
      <c r="F16" s="93"/>
      <c r="G16" s="93" t="str">
        <f>Sheet1!V8</f>
        <v/>
      </c>
      <c r="H16" s="45"/>
      <c r="I16" s="93"/>
      <c r="J16" s="93" t="str">
        <f>Sheet1!X8</f>
        <v/>
      </c>
      <c r="K16" s="93" t="str">
        <f>Sheet1!Y8</f>
        <v/>
      </c>
      <c r="L16" s="45"/>
      <c r="M16" s="93"/>
    </row>
    <row r="17" s="72" customFormat="1" ht="54" customHeight="1" spans="1:13">
      <c r="A17" s="95" t="s">
        <v>22</v>
      </c>
      <c r="B17" s="97">
        <f>明细表!E44</f>
        <v>375</v>
      </c>
      <c r="C17" s="93">
        <f>明细表!F44</f>
        <v>372.99</v>
      </c>
      <c r="D17" s="45">
        <f t="shared" si="0"/>
        <v>0.99464</v>
      </c>
      <c r="E17" s="93">
        <f>明细表!L44</f>
        <v>0</v>
      </c>
      <c r="F17" s="93" t="str">
        <f>Sheet1!CO8</f>
        <v/>
      </c>
      <c r="G17" s="93" t="str">
        <f>Sheet1!CP8</f>
        <v/>
      </c>
      <c r="H17" s="45"/>
      <c r="I17" s="93"/>
      <c r="J17" s="93" t="str">
        <f>Sheet1!CR8</f>
        <v/>
      </c>
      <c r="K17" s="93" t="str">
        <f>Sheet1!CS8</f>
        <v/>
      </c>
      <c r="L17" s="45"/>
      <c r="M17" s="93"/>
    </row>
    <row r="18" s="72" customFormat="1" ht="54" customHeight="1" spans="1:13">
      <c r="A18" s="96" t="s">
        <v>23</v>
      </c>
      <c r="B18" s="97" t="str">
        <f>Sheet1!DS8</f>
        <v/>
      </c>
      <c r="C18" s="93" t="str">
        <f>Sheet1!DT8</f>
        <v/>
      </c>
      <c r="D18" s="45"/>
      <c r="E18" s="93"/>
      <c r="F18" s="93" t="str">
        <f>Sheet1!DV8</f>
        <v/>
      </c>
      <c r="G18" s="93" t="str">
        <f>Sheet1!DW8</f>
        <v/>
      </c>
      <c r="H18" s="45"/>
      <c r="I18" s="93"/>
      <c r="J18" s="93" t="str">
        <f>Sheet1!DY8</f>
        <v/>
      </c>
      <c r="K18" s="93" t="str">
        <f>Sheet1!DZ8</f>
        <v/>
      </c>
      <c r="L18" s="45"/>
      <c r="M18" s="93"/>
    </row>
    <row r="19" s="72" customFormat="1" ht="54" customHeight="1" spans="1:13">
      <c r="A19" s="96" t="s">
        <v>24</v>
      </c>
      <c r="B19" s="97">
        <f>明细表!E51</f>
        <v>2</v>
      </c>
      <c r="C19" s="93">
        <f>明细表!F51</f>
        <v>2</v>
      </c>
      <c r="D19" s="45">
        <f t="shared" si="0"/>
        <v>1</v>
      </c>
      <c r="E19" s="93">
        <f>明细表!L51</f>
        <v>0</v>
      </c>
      <c r="F19" s="93" t="str">
        <f>Sheet1!EK8</f>
        <v/>
      </c>
      <c r="G19" s="93" t="str">
        <f>Sheet1!EL8</f>
        <v/>
      </c>
      <c r="H19" s="45"/>
      <c r="I19" s="93"/>
      <c r="J19" s="93">
        <f>明细表!E52</f>
        <v>136</v>
      </c>
      <c r="K19" s="93">
        <f>明细表!F52</f>
        <v>136</v>
      </c>
      <c r="L19" s="45">
        <f>K19/J19</f>
        <v>1</v>
      </c>
      <c r="M19" s="93">
        <f>明细表!L52</f>
        <v>0</v>
      </c>
    </row>
    <row r="20" s="72" customFormat="1" ht="54" customHeight="1" spans="1:13">
      <c r="A20" s="96" t="s">
        <v>25</v>
      </c>
      <c r="B20" s="97" t="str">
        <f>Sheet1!ET8</f>
        <v/>
      </c>
      <c r="C20" s="93" t="str">
        <f>Sheet1!EU8</f>
        <v/>
      </c>
      <c r="D20" s="45"/>
      <c r="E20" s="93"/>
      <c r="F20" s="93">
        <f>明细表!E53</f>
        <v>24</v>
      </c>
      <c r="G20" s="93">
        <f>明细表!F53</f>
        <v>20.85</v>
      </c>
      <c r="H20" s="45">
        <f>G20/F20</f>
        <v>0.86875</v>
      </c>
      <c r="I20" s="93">
        <f>明细表!L53</f>
        <v>0</v>
      </c>
      <c r="J20" s="93">
        <f>明细表!E54+明细表!E55</f>
        <v>7.12</v>
      </c>
      <c r="K20" s="93">
        <f>明细表!F54+明细表!F55</f>
        <v>7.12</v>
      </c>
      <c r="L20" s="45">
        <f>K20/J20</f>
        <v>1</v>
      </c>
      <c r="M20" s="93">
        <f>明细表!L54+明细表!L55</f>
        <v>0</v>
      </c>
    </row>
    <row r="21" s="72" customFormat="1" ht="54" customHeight="1" spans="1:13">
      <c r="A21" s="96" t="s">
        <v>26</v>
      </c>
      <c r="B21" s="97">
        <f>明细表!E56+明细表!E57</f>
        <v>22.18</v>
      </c>
      <c r="C21" s="93">
        <f>明细表!F56+明细表!F57</f>
        <v>3</v>
      </c>
      <c r="D21" s="45">
        <f t="shared" si="0"/>
        <v>0.135256988277728</v>
      </c>
      <c r="E21" s="93">
        <f>明细表!L56+明细表!L57</f>
        <v>0</v>
      </c>
      <c r="F21" s="93" t="str">
        <f>Sheet1!FI8</f>
        <v/>
      </c>
      <c r="G21" s="93" t="str">
        <f>Sheet1!FJ8</f>
        <v/>
      </c>
      <c r="H21" s="45"/>
      <c r="I21" s="93"/>
      <c r="J21" s="93">
        <f>明细表!E58+明细表!E59+明细表!E60+明细表!E61</f>
        <v>38.2549</v>
      </c>
      <c r="K21" s="93">
        <f>明细表!F58+明细表!F59+明细表!F60+明细表!F61</f>
        <v>38.25</v>
      </c>
      <c r="L21" s="45">
        <f>K21/J21</f>
        <v>0.999871911833517</v>
      </c>
      <c r="M21" s="93">
        <f>明细表!L58+明细表!L59+明细表!L60+明细表!L61</f>
        <v>0</v>
      </c>
    </row>
    <row r="22" ht="30.95" customHeight="1" spans="1:13">
      <c r="A22" s="98" t="s">
        <v>27</v>
      </c>
      <c r="B22" s="98"/>
      <c r="C22" s="99"/>
      <c r="D22" s="98"/>
      <c r="E22" s="98"/>
      <c r="F22" s="98"/>
      <c r="G22" s="99"/>
      <c r="H22" s="98"/>
      <c r="I22" s="98"/>
      <c r="J22" s="98"/>
      <c r="K22" s="99"/>
      <c r="L22" s="98"/>
      <c r="M22" s="98"/>
    </row>
  </sheetData>
  <mergeCells count="20">
    <mergeCell ref="A2:M2"/>
    <mergeCell ref="B3:M3"/>
    <mergeCell ref="A4:M4"/>
    <mergeCell ref="B5:E5"/>
    <mergeCell ref="F5:I5"/>
    <mergeCell ref="J5:M5"/>
    <mergeCell ref="A22:M22"/>
    <mergeCell ref="A5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pageMargins left="0.314583333333333" right="0.0388888888888889" top="0.196527777777778" bottom="0.2125" header="0.5" footer="0.5"/>
  <pageSetup paperSize="9" scale="8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4"/>
  <sheetViews>
    <sheetView tabSelected="1" view="pageBreakPreview" zoomScaleNormal="100" topLeftCell="A23" workbookViewId="0">
      <pane xSplit="8" topLeftCell="J1" activePane="topRight" state="frozen"/>
      <selection/>
      <selection pane="topRight" activeCell="B43" sqref="$A43:$XFD43"/>
    </sheetView>
  </sheetViews>
  <sheetFormatPr defaultColWidth="9" defaultRowHeight="13.5"/>
  <cols>
    <col min="1" max="1" width="26" style="23" customWidth="1"/>
    <col min="2" max="2" width="24" style="24" customWidth="1"/>
    <col min="3" max="3" width="31.25" style="25" customWidth="1"/>
    <col min="4" max="4" width="12.5" style="24" customWidth="1"/>
    <col min="5" max="6" width="12.5" style="26" customWidth="1"/>
    <col min="7" max="8" width="12.125" style="26" customWidth="1"/>
    <col min="9" max="9" width="28.75" style="25" customWidth="1"/>
    <col min="10" max="10" width="68" style="25" customWidth="1"/>
    <col min="11" max="11" width="12.125" style="23" customWidth="1"/>
    <col min="12" max="12" width="12.125" style="27" customWidth="1"/>
    <col min="13" max="16384" width="9" style="23"/>
  </cols>
  <sheetData>
    <row r="1" ht="20.1" customHeight="1" spans="1:12">
      <c r="A1" s="28" t="s">
        <v>28</v>
      </c>
      <c r="B1" s="29"/>
      <c r="C1" s="30"/>
      <c r="D1" s="29"/>
    </row>
    <row r="2" ht="42" customHeight="1" spans="1:12">
      <c r="A2" s="31" t="s">
        <v>29</v>
      </c>
      <c r="B2" s="31"/>
      <c r="C2" s="32"/>
      <c r="D2" s="31"/>
      <c r="E2" s="33"/>
      <c r="F2" s="33"/>
      <c r="G2" s="33"/>
      <c r="H2" s="33"/>
      <c r="I2" s="32"/>
      <c r="J2" s="32"/>
      <c r="K2" s="31"/>
      <c r="L2" s="34"/>
    </row>
    <row r="3" ht="24.95" customHeight="1" spans="1:12">
      <c r="A3" s="23" t="s">
        <v>30</v>
      </c>
      <c r="E3" s="26" t="s">
        <v>31</v>
      </c>
      <c r="K3" s="24"/>
    </row>
    <row r="4" s="21" customFormat="1" ht="48" customHeight="1" spans="1:12">
      <c r="A4" s="35" t="s">
        <v>5</v>
      </c>
      <c r="B4" s="36" t="s">
        <v>32</v>
      </c>
      <c r="C4" s="37" t="s">
        <v>33</v>
      </c>
      <c r="D4" s="35" t="s">
        <v>34</v>
      </c>
      <c r="E4" s="38" t="s">
        <v>9</v>
      </c>
      <c r="F4" s="39" t="s">
        <v>10</v>
      </c>
      <c r="G4" s="38" t="s">
        <v>11</v>
      </c>
      <c r="H4" s="38" t="s">
        <v>35</v>
      </c>
      <c r="I4" s="37" t="s">
        <v>36</v>
      </c>
      <c r="J4" s="37" t="s">
        <v>37</v>
      </c>
      <c r="K4" s="37" t="s">
        <v>38</v>
      </c>
      <c r="L4" s="40" t="s">
        <v>12</v>
      </c>
    </row>
    <row r="5" s="21" customFormat="1" ht="48" customHeight="1" spans="1:12">
      <c r="A5" s="35"/>
      <c r="B5" s="41"/>
      <c r="C5" s="37"/>
      <c r="D5" s="35"/>
      <c r="E5" s="38"/>
      <c r="F5" s="42"/>
      <c r="G5" s="38"/>
      <c r="H5" s="38"/>
      <c r="I5" s="37"/>
      <c r="J5" s="37"/>
      <c r="K5" s="37"/>
      <c r="L5" s="40"/>
    </row>
    <row r="6" s="21" customFormat="1" ht="24" customHeight="1" spans="1:12">
      <c r="A6" s="35" t="s">
        <v>13</v>
      </c>
      <c r="B6" s="35"/>
      <c r="C6" s="37" t="s">
        <v>39</v>
      </c>
      <c r="D6" s="35" t="s">
        <v>39</v>
      </c>
      <c r="E6" s="43">
        <f>SUM(E7:E61)</f>
        <v>9490.9649</v>
      </c>
      <c r="F6" s="43">
        <f>SUM(F7:F61)</f>
        <v>5507.191</v>
      </c>
      <c r="G6" s="43">
        <f>F6/E6</f>
        <v>0.580256176060666</v>
      </c>
      <c r="H6" s="43">
        <f>E6-F6</f>
        <v>3983.7739</v>
      </c>
      <c r="I6" s="44" t="s">
        <v>39</v>
      </c>
      <c r="J6" s="39" t="s">
        <v>39</v>
      </c>
      <c r="K6" s="45" t="s">
        <v>39</v>
      </c>
      <c r="L6" s="46">
        <f>SUM(L7:L60)</f>
        <v>0</v>
      </c>
    </row>
    <row r="7" s="22" customFormat="1" ht="24" customHeight="1" spans="1:12">
      <c r="A7" s="47" t="s">
        <v>14</v>
      </c>
      <c r="B7" s="47"/>
      <c r="C7" s="47"/>
      <c r="D7" s="47"/>
      <c r="E7" s="48"/>
      <c r="F7" s="49"/>
      <c r="G7" s="50"/>
      <c r="H7" s="50"/>
      <c r="I7" s="47"/>
      <c r="J7" s="47"/>
      <c r="K7" s="51"/>
      <c r="L7" s="52"/>
    </row>
    <row r="8" s="22" customFormat="1" ht="30" customHeight="1" spans="1:12">
      <c r="A8" s="47" t="s">
        <v>15</v>
      </c>
      <c r="B8" s="47" t="s">
        <v>40</v>
      </c>
      <c r="C8" s="47" t="s">
        <v>41</v>
      </c>
      <c r="D8" s="47" t="s">
        <v>6</v>
      </c>
      <c r="E8" s="48">
        <v>34.4</v>
      </c>
      <c r="F8" s="53">
        <v>33.41</v>
      </c>
      <c r="G8" s="50">
        <f>F8/E8</f>
        <v>0.971220930232558</v>
      </c>
      <c r="H8" s="50">
        <f t="shared" ref="H8:H13" si="0">E8-F8</f>
        <v>0.990000000000002</v>
      </c>
      <c r="I8" s="47" t="s">
        <v>42</v>
      </c>
      <c r="J8" s="54" t="s">
        <v>43</v>
      </c>
      <c r="K8" s="51"/>
      <c r="L8" s="55"/>
    </row>
    <row r="9" s="22" customFormat="1" ht="33" customHeight="1" spans="1:12">
      <c r="A9" s="47"/>
      <c r="B9" s="47" t="s">
        <v>44</v>
      </c>
      <c r="C9" s="47" t="s">
        <v>45</v>
      </c>
      <c r="D9" s="47" t="s">
        <v>7</v>
      </c>
      <c r="E9" s="48">
        <v>0.5</v>
      </c>
      <c r="F9" s="49">
        <v>0.5</v>
      </c>
      <c r="G9" s="50">
        <f>F9/E9</f>
        <v>1</v>
      </c>
      <c r="H9" s="50">
        <f t="shared" si="0"/>
        <v>0</v>
      </c>
      <c r="I9" s="47"/>
      <c r="J9" s="54"/>
      <c r="K9" s="51"/>
      <c r="L9" s="52"/>
    </row>
    <row r="10" s="22" customFormat="1" ht="24" customHeight="1" spans="1:12">
      <c r="A10" s="47"/>
      <c r="B10" s="47" t="s">
        <v>46</v>
      </c>
      <c r="C10" s="47" t="s">
        <v>47</v>
      </c>
      <c r="D10" s="47" t="s">
        <v>7</v>
      </c>
      <c r="E10" s="48">
        <v>1.72</v>
      </c>
      <c r="F10" s="53">
        <v>1.15</v>
      </c>
      <c r="G10" s="50">
        <f>F10/E10</f>
        <v>0.668604651162791</v>
      </c>
      <c r="H10" s="50">
        <f t="shared" si="0"/>
        <v>0.57</v>
      </c>
      <c r="I10" s="47" t="s">
        <v>42</v>
      </c>
      <c r="J10" s="54" t="s">
        <v>43</v>
      </c>
      <c r="K10" s="51"/>
      <c r="L10" s="55"/>
    </row>
    <row r="11" s="22" customFormat="1" ht="24" customHeight="1" spans="1:12">
      <c r="A11" s="47"/>
      <c r="B11" s="47" t="s">
        <v>48</v>
      </c>
      <c r="C11" s="47" t="s">
        <v>49</v>
      </c>
      <c r="D11" s="47" t="s">
        <v>7</v>
      </c>
      <c r="E11" s="48">
        <v>0.18</v>
      </c>
      <c r="F11" s="53">
        <v>0.16</v>
      </c>
      <c r="G11" s="50">
        <f>F11/E11</f>
        <v>0.888888888888889</v>
      </c>
      <c r="H11" s="50">
        <f t="shared" si="0"/>
        <v>0.02</v>
      </c>
      <c r="I11" s="47" t="s">
        <v>42</v>
      </c>
      <c r="J11" s="54" t="s">
        <v>43</v>
      </c>
      <c r="K11" s="51"/>
      <c r="L11" s="55"/>
    </row>
    <row r="12" s="22" customFormat="1" ht="24" customHeight="1" spans="1:12">
      <c r="A12" s="47"/>
      <c r="B12" s="47" t="s">
        <v>50</v>
      </c>
      <c r="C12" s="47" t="s">
        <v>51</v>
      </c>
      <c r="D12" s="47" t="s">
        <v>8</v>
      </c>
      <c r="E12" s="48">
        <v>7.25</v>
      </c>
      <c r="F12" s="49">
        <v>1.75</v>
      </c>
      <c r="G12" s="50">
        <f>F12/E12</f>
        <v>0.241379310344828</v>
      </c>
      <c r="H12" s="50">
        <f t="shared" si="0"/>
        <v>5.5</v>
      </c>
      <c r="I12" s="47" t="s">
        <v>42</v>
      </c>
      <c r="J12" s="54" t="s">
        <v>43</v>
      </c>
      <c r="K12" s="51"/>
      <c r="L12" s="52"/>
    </row>
    <row r="13" s="22" customFormat="1" ht="21" customHeight="1" spans="1:12">
      <c r="A13" s="47"/>
      <c r="B13" s="47" t="s">
        <v>52</v>
      </c>
      <c r="C13" s="47" t="s">
        <v>53</v>
      </c>
      <c r="D13" s="47" t="s">
        <v>8</v>
      </c>
      <c r="E13" s="49">
        <v>76.21</v>
      </c>
      <c r="F13" s="53">
        <v>69.06</v>
      </c>
      <c r="G13" s="50">
        <v>0.807610549796615</v>
      </c>
      <c r="H13" s="50">
        <f t="shared" si="0"/>
        <v>7.14999999999999</v>
      </c>
      <c r="I13" s="47" t="s">
        <v>42</v>
      </c>
      <c r="J13" s="54" t="s">
        <v>43</v>
      </c>
      <c r="K13" s="51"/>
      <c r="L13" s="55"/>
    </row>
    <row r="14" s="22" customFormat="1" ht="16" customHeight="1" spans="1:12">
      <c r="A14" s="47" t="s">
        <v>16</v>
      </c>
      <c r="B14" s="47"/>
      <c r="C14" s="47"/>
      <c r="D14" s="47"/>
      <c r="E14" s="49"/>
      <c r="F14" s="49"/>
      <c r="G14" s="50"/>
      <c r="H14" s="50"/>
      <c r="I14" s="47"/>
      <c r="J14" s="47"/>
      <c r="K14" s="51"/>
      <c r="L14" s="52"/>
    </row>
    <row r="15" s="22" customFormat="1" ht="16" customHeight="1" spans="1:12">
      <c r="A15" s="47"/>
      <c r="B15" s="47"/>
      <c r="C15" s="47"/>
      <c r="D15" s="47"/>
      <c r="E15" s="49"/>
      <c r="F15" s="49"/>
      <c r="G15" s="50"/>
      <c r="H15" s="50"/>
      <c r="I15" s="47"/>
      <c r="J15" s="47"/>
      <c r="K15" s="51"/>
      <c r="L15" s="52"/>
    </row>
    <row r="16" s="22" customFormat="1" ht="16" customHeight="1" spans="1:12">
      <c r="A16" s="47"/>
      <c r="B16" s="47"/>
      <c r="C16" s="47"/>
      <c r="D16" s="47"/>
      <c r="E16" s="49"/>
      <c r="F16" s="49"/>
      <c r="G16" s="50"/>
      <c r="H16" s="50"/>
      <c r="I16" s="47"/>
      <c r="J16" s="47"/>
      <c r="K16" s="51"/>
      <c r="L16" s="52"/>
    </row>
    <row r="17" s="22" customFormat="1" ht="16" customHeight="1" spans="1:12">
      <c r="A17" s="47"/>
      <c r="B17" s="47"/>
      <c r="C17" s="47"/>
      <c r="D17" s="47"/>
      <c r="E17" s="49"/>
      <c r="F17" s="49"/>
      <c r="G17" s="50"/>
      <c r="H17" s="50"/>
      <c r="I17" s="47"/>
      <c r="J17" s="47"/>
      <c r="K17" s="51"/>
      <c r="L17" s="52"/>
    </row>
    <row r="18" s="22" customFormat="1" ht="16" customHeight="1" spans="1:12">
      <c r="A18" s="47"/>
      <c r="B18" s="47"/>
      <c r="C18" s="47"/>
      <c r="D18" s="47"/>
      <c r="E18" s="49"/>
      <c r="F18" s="49"/>
      <c r="G18" s="50"/>
      <c r="H18" s="50"/>
      <c r="I18" s="47"/>
      <c r="J18" s="47"/>
      <c r="K18" s="51"/>
      <c r="L18" s="52"/>
    </row>
    <row r="19" s="22" customFormat="1" ht="16" customHeight="1" spans="1:12">
      <c r="A19" s="47"/>
      <c r="B19" s="47"/>
      <c r="C19" s="47"/>
      <c r="D19" s="47"/>
      <c r="E19" s="49"/>
      <c r="F19" s="49"/>
      <c r="G19" s="50"/>
      <c r="H19" s="50"/>
      <c r="I19" s="47"/>
      <c r="J19" s="47"/>
      <c r="K19" s="51"/>
      <c r="L19" s="52"/>
    </row>
    <row r="20" s="22" customFormat="1" ht="60" spans="1:12">
      <c r="A20" s="47" t="s">
        <v>17</v>
      </c>
      <c r="B20" s="47" t="s">
        <v>54</v>
      </c>
      <c r="C20" s="47" t="s">
        <v>55</v>
      </c>
      <c r="D20" s="47" t="s">
        <v>6</v>
      </c>
      <c r="E20" s="49">
        <v>2446.12</v>
      </c>
      <c r="F20" s="53">
        <v>2225.25</v>
      </c>
      <c r="G20" s="50">
        <f>F20/E20</f>
        <v>0.909705983353229</v>
      </c>
      <c r="H20" s="50">
        <f>E20-F20</f>
        <v>220.87</v>
      </c>
      <c r="I20" s="47" t="s">
        <v>42</v>
      </c>
      <c r="J20" s="54" t="s">
        <v>56</v>
      </c>
      <c r="K20" s="51"/>
      <c r="L20" s="55"/>
    </row>
    <row r="21" s="22" customFormat="1" ht="24" spans="1:12">
      <c r="A21" s="47"/>
      <c r="B21" s="47" t="s">
        <v>57</v>
      </c>
      <c r="C21" s="47" t="s">
        <v>58</v>
      </c>
      <c r="D21" s="47" t="s">
        <v>7</v>
      </c>
      <c r="E21" s="49">
        <v>129.2</v>
      </c>
      <c r="F21" s="53">
        <v>90.99</v>
      </c>
      <c r="G21" s="50">
        <f>F21/E21</f>
        <v>0.704256965944272</v>
      </c>
      <c r="H21" s="50">
        <f>E21-F21</f>
        <v>38.21</v>
      </c>
      <c r="I21" s="47" t="s">
        <v>59</v>
      </c>
      <c r="J21" s="54" t="s">
        <v>60</v>
      </c>
      <c r="K21" s="51"/>
      <c r="L21" s="55"/>
    </row>
    <row r="22" s="22" customFormat="1" ht="29" customHeight="1" spans="1:12">
      <c r="A22" s="47"/>
      <c r="B22" s="47" t="s">
        <v>61</v>
      </c>
      <c r="C22" s="47" t="s">
        <v>62</v>
      </c>
      <c r="D22" s="47" t="s">
        <v>7</v>
      </c>
      <c r="E22" s="49">
        <v>107.59</v>
      </c>
      <c r="F22" s="49">
        <v>31.651</v>
      </c>
      <c r="G22" s="50">
        <f>F22/E22</f>
        <v>0.294181615391765</v>
      </c>
      <c r="H22" s="50">
        <f>E22-F22</f>
        <v>75.939</v>
      </c>
      <c r="I22" s="47" t="s">
        <v>59</v>
      </c>
      <c r="J22" s="54" t="s">
        <v>63</v>
      </c>
      <c r="K22" s="51"/>
      <c r="L22" s="52"/>
    </row>
    <row r="23" s="22" customFormat="1" ht="29" customHeight="1" spans="1:12">
      <c r="A23" s="47"/>
      <c r="B23" s="47" t="s">
        <v>64</v>
      </c>
      <c r="C23" s="47" t="s">
        <v>65</v>
      </c>
      <c r="D23" s="47" t="s">
        <v>7</v>
      </c>
      <c r="E23" s="49">
        <v>141.87</v>
      </c>
      <c r="F23" s="49">
        <v>0</v>
      </c>
      <c r="G23" s="50">
        <v>0</v>
      </c>
      <c r="H23" s="50">
        <v>141.87</v>
      </c>
      <c r="I23" s="47" t="s">
        <v>42</v>
      </c>
      <c r="J23" s="54" t="s">
        <v>66</v>
      </c>
      <c r="K23" s="51"/>
      <c r="L23" s="52"/>
    </row>
    <row r="24" s="22" customFormat="1" ht="29" customHeight="1" spans="1:12">
      <c r="A24" s="47"/>
      <c r="B24" s="47" t="s">
        <v>67</v>
      </c>
      <c r="C24" s="47" t="s">
        <v>68</v>
      </c>
      <c r="D24" s="47" t="s">
        <v>8</v>
      </c>
      <c r="E24" s="49">
        <v>92.59</v>
      </c>
      <c r="F24" s="53">
        <v>88.44</v>
      </c>
      <c r="G24" s="50">
        <f>F24/E24</f>
        <v>0.95517874500486</v>
      </c>
      <c r="H24" s="50">
        <f>E24-F24</f>
        <v>4.15000000000001</v>
      </c>
      <c r="I24" s="47" t="s">
        <v>42</v>
      </c>
      <c r="J24" s="54" t="s">
        <v>69</v>
      </c>
      <c r="K24" s="51"/>
      <c r="L24" s="55"/>
    </row>
    <row r="25" s="22" customFormat="1" ht="29" customHeight="1" spans="1:12">
      <c r="A25" s="47"/>
      <c r="B25" s="47" t="s">
        <v>67</v>
      </c>
      <c r="C25" s="47" t="s">
        <v>70</v>
      </c>
      <c r="D25" s="47" t="s">
        <v>8</v>
      </c>
      <c r="E25" s="49">
        <v>1.42</v>
      </c>
      <c r="F25" s="53">
        <v>0.71</v>
      </c>
      <c r="G25" s="50">
        <f>F25/E25</f>
        <v>0.5</v>
      </c>
      <c r="H25" s="50">
        <f>E25-F25</f>
        <v>0.71</v>
      </c>
      <c r="I25" s="47" t="s">
        <v>42</v>
      </c>
      <c r="J25" s="54" t="s">
        <v>69</v>
      </c>
      <c r="K25" s="51"/>
      <c r="L25" s="55"/>
    </row>
    <row r="26" s="22" customFormat="1" ht="12" customHeight="1" spans="1:12">
      <c r="A26" s="47" t="s">
        <v>18</v>
      </c>
      <c r="B26" s="47"/>
      <c r="C26" s="47"/>
      <c r="D26" s="47"/>
      <c r="E26" s="49"/>
      <c r="F26" s="49"/>
      <c r="G26" s="50"/>
      <c r="H26" s="50"/>
      <c r="I26" s="47"/>
      <c r="J26" s="47"/>
      <c r="K26" s="51"/>
      <c r="L26" s="52"/>
    </row>
    <row r="27" s="22" customFormat="1" ht="12" customHeight="1" spans="1:12">
      <c r="A27" s="47"/>
      <c r="B27" s="47"/>
      <c r="C27" s="47"/>
      <c r="D27" s="47"/>
      <c r="E27" s="49"/>
      <c r="F27" s="49"/>
      <c r="G27" s="50"/>
      <c r="H27" s="50"/>
      <c r="I27" s="47"/>
      <c r="J27" s="47"/>
      <c r="K27" s="51"/>
      <c r="L27" s="52"/>
    </row>
    <row r="28" s="22" customFormat="1" ht="12" customHeight="1" spans="1:12">
      <c r="A28" s="47"/>
      <c r="B28" s="47"/>
      <c r="C28" s="47"/>
      <c r="D28" s="47"/>
      <c r="E28" s="49"/>
      <c r="F28" s="49"/>
      <c r="G28" s="50"/>
      <c r="H28" s="50"/>
      <c r="I28" s="47"/>
      <c r="J28" s="47"/>
      <c r="K28" s="51"/>
      <c r="L28" s="52"/>
    </row>
    <row r="29" s="22" customFormat="1" ht="12" customHeight="1" spans="1:12">
      <c r="A29" s="47"/>
      <c r="B29" s="47"/>
      <c r="C29" s="47"/>
      <c r="D29" s="47"/>
      <c r="E29" s="49"/>
      <c r="F29" s="49"/>
      <c r="G29" s="50"/>
      <c r="H29" s="50"/>
      <c r="I29" s="47"/>
      <c r="J29" s="47"/>
      <c r="K29" s="51"/>
      <c r="L29" s="52"/>
    </row>
    <row r="30" s="22" customFormat="1" ht="12" customHeight="1" spans="1:12">
      <c r="A30" s="47"/>
      <c r="B30" s="47"/>
      <c r="C30" s="47"/>
      <c r="D30" s="47"/>
      <c r="E30" s="49"/>
      <c r="F30" s="49"/>
      <c r="G30" s="50"/>
      <c r="H30" s="50"/>
      <c r="I30" s="47"/>
      <c r="J30" s="47"/>
      <c r="K30" s="51"/>
      <c r="L30" s="52"/>
    </row>
    <row r="31" s="22" customFormat="1" ht="12" customHeight="1" spans="1:12">
      <c r="A31" s="47"/>
      <c r="B31" s="47"/>
      <c r="C31" s="47"/>
      <c r="D31" s="47"/>
      <c r="E31" s="49"/>
      <c r="F31" s="49"/>
      <c r="G31" s="50"/>
      <c r="H31" s="50"/>
      <c r="I31" s="47"/>
      <c r="J31" s="47"/>
      <c r="K31" s="51"/>
      <c r="L31" s="52"/>
    </row>
    <row r="32" s="22" customFormat="1" ht="12" customHeight="1" spans="1:12">
      <c r="A32" s="51" t="s">
        <v>19</v>
      </c>
      <c r="B32" s="51"/>
      <c r="C32" s="47"/>
      <c r="D32" s="51"/>
      <c r="E32" s="49"/>
      <c r="F32" s="49"/>
      <c r="G32" s="50"/>
      <c r="H32" s="50"/>
      <c r="I32" s="47"/>
      <c r="J32" s="47"/>
      <c r="K32" s="51"/>
      <c r="L32" s="52"/>
    </row>
    <row r="33" s="22" customFormat="1" ht="12" customHeight="1" spans="1:12">
      <c r="A33" s="51"/>
      <c r="B33" s="51"/>
      <c r="C33" s="47"/>
      <c r="D33" s="51"/>
      <c r="E33" s="49"/>
      <c r="F33" s="49"/>
      <c r="G33" s="50"/>
      <c r="H33" s="50"/>
      <c r="I33" s="47"/>
      <c r="J33" s="47"/>
      <c r="K33" s="51"/>
      <c r="L33" s="52"/>
    </row>
    <row r="34" s="22" customFormat="1" ht="12" customHeight="1" spans="1:12">
      <c r="A34" s="51"/>
      <c r="B34" s="51"/>
      <c r="C34" s="47"/>
      <c r="D34" s="51"/>
      <c r="E34" s="49"/>
      <c r="F34" s="49"/>
      <c r="G34" s="50"/>
      <c r="H34" s="50"/>
      <c r="I34" s="47"/>
      <c r="J34" s="47"/>
      <c r="K34" s="51"/>
      <c r="L34" s="52"/>
    </row>
    <row r="35" s="22" customFormat="1" ht="12" customHeight="1" spans="1:12">
      <c r="A35" s="51"/>
      <c r="B35" s="51"/>
      <c r="C35" s="47"/>
      <c r="D35" s="51"/>
      <c r="E35" s="49"/>
      <c r="F35" s="49"/>
      <c r="G35" s="50"/>
      <c r="H35" s="50"/>
      <c r="I35" s="47"/>
      <c r="J35" s="47"/>
      <c r="K35" s="51"/>
      <c r="L35" s="52"/>
    </row>
    <row r="36" s="22" customFormat="1" ht="12" customHeight="1" spans="1:12">
      <c r="A36" s="51"/>
      <c r="B36" s="51"/>
      <c r="C36" s="47"/>
      <c r="D36" s="51"/>
      <c r="E36" s="49"/>
      <c r="F36" s="49"/>
      <c r="G36" s="50"/>
      <c r="H36" s="50"/>
      <c r="I36" s="47"/>
      <c r="J36" s="47"/>
      <c r="K36" s="51"/>
      <c r="L36" s="52"/>
    </row>
    <row r="37" s="22" customFormat="1" ht="24" spans="1:12">
      <c r="A37" s="56" t="s">
        <v>20</v>
      </c>
      <c r="B37" s="47" t="s">
        <v>71</v>
      </c>
      <c r="C37" s="47" t="s">
        <v>72</v>
      </c>
      <c r="D37" s="47" t="s">
        <v>6</v>
      </c>
      <c r="E37" s="49">
        <v>2593.41</v>
      </c>
      <c r="F37" s="53">
        <v>300</v>
      </c>
      <c r="G37" s="50">
        <f>F37/E37</f>
        <v>0.115677814152024</v>
      </c>
      <c r="H37" s="50">
        <f>E37-F37</f>
        <v>2293.41</v>
      </c>
      <c r="I37" s="47" t="s">
        <v>42</v>
      </c>
      <c r="J37" s="54" t="s">
        <v>73</v>
      </c>
      <c r="K37" s="51"/>
      <c r="L37" s="55"/>
    </row>
    <row r="38" s="22" customFormat="1" ht="24" spans="1:12">
      <c r="A38" s="57"/>
      <c r="B38" s="47" t="s">
        <v>74</v>
      </c>
      <c r="C38" s="47" t="s">
        <v>75</v>
      </c>
      <c r="D38" s="47" t="s">
        <v>7</v>
      </c>
      <c r="E38" s="49">
        <v>655.59</v>
      </c>
      <c r="F38" s="49">
        <v>0</v>
      </c>
      <c r="G38" s="50">
        <v>0</v>
      </c>
      <c r="H38" s="49">
        <v>655.59</v>
      </c>
      <c r="I38" s="47" t="s">
        <v>42</v>
      </c>
      <c r="J38" s="54" t="s">
        <v>76</v>
      </c>
      <c r="K38" s="51"/>
      <c r="L38" s="52"/>
    </row>
    <row r="39" s="22" customFormat="1" ht="24" spans="1:12">
      <c r="A39" s="58"/>
      <c r="B39" s="47" t="s">
        <v>77</v>
      </c>
      <c r="C39" s="47" t="s">
        <v>78</v>
      </c>
      <c r="D39" s="47" t="s">
        <v>8</v>
      </c>
      <c r="E39" s="49">
        <v>943.6</v>
      </c>
      <c r="F39" s="53">
        <v>943.6</v>
      </c>
      <c r="G39" s="50">
        <f>F39/E39</f>
        <v>1</v>
      </c>
      <c r="H39" s="50">
        <f t="shared" ref="H39:H44" si="1">E39-F39</f>
        <v>0</v>
      </c>
      <c r="I39" s="47" t="s">
        <v>42</v>
      </c>
      <c r="J39" s="47"/>
      <c r="K39" s="51"/>
      <c r="L39" s="52"/>
    </row>
    <row r="40" s="22" customFormat="1" ht="36" spans="1:12">
      <c r="A40" s="51" t="s">
        <v>21</v>
      </c>
      <c r="B40" s="51" t="s">
        <v>79</v>
      </c>
      <c r="C40" s="47" t="s">
        <v>80</v>
      </c>
      <c r="D40" s="51" t="s">
        <v>6</v>
      </c>
      <c r="E40" s="49">
        <v>1058.21</v>
      </c>
      <c r="F40" s="53">
        <v>597.31</v>
      </c>
      <c r="G40" s="50">
        <f>F40/E40</f>
        <v>0.564453180370626</v>
      </c>
      <c r="H40" s="50">
        <f t="shared" si="1"/>
        <v>460.9</v>
      </c>
      <c r="I40" s="47" t="s">
        <v>42</v>
      </c>
      <c r="J40" s="54" t="s">
        <v>81</v>
      </c>
      <c r="K40" s="51"/>
      <c r="L40" s="55"/>
    </row>
    <row r="41" s="22" customFormat="1" ht="40" customHeight="1" spans="1:12">
      <c r="A41" s="51"/>
      <c r="B41" s="51" t="s">
        <v>82</v>
      </c>
      <c r="C41" s="47" t="s">
        <v>83</v>
      </c>
      <c r="D41" s="51" t="s">
        <v>6</v>
      </c>
      <c r="E41" s="49">
        <v>20.16</v>
      </c>
      <c r="F41" s="49">
        <v>19.53</v>
      </c>
      <c r="G41" s="50">
        <f>F41/E41</f>
        <v>0.96875</v>
      </c>
      <c r="H41" s="50">
        <f t="shared" si="1"/>
        <v>0.629999999999999</v>
      </c>
      <c r="I41" s="47" t="s">
        <v>42</v>
      </c>
      <c r="J41" s="54" t="s">
        <v>84</v>
      </c>
      <c r="K41" s="51"/>
      <c r="L41" s="52"/>
    </row>
    <row r="42" s="22" customFormat="1" ht="33" customHeight="1" spans="1:12">
      <c r="A42" s="51"/>
      <c r="B42" s="51" t="s">
        <v>85</v>
      </c>
      <c r="C42" s="47" t="s">
        <v>86</v>
      </c>
      <c r="D42" s="51" t="s">
        <v>6</v>
      </c>
      <c r="E42" s="49">
        <v>153.32</v>
      </c>
      <c r="F42" s="49">
        <v>132.98</v>
      </c>
      <c r="G42" s="50">
        <f>F42/E42</f>
        <v>0.867336290112184</v>
      </c>
      <c r="H42" s="50">
        <f t="shared" si="1"/>
        <v>20.34</v>
      </c>
      <c r="I42" s="47" t="s">
        <v>42</v>
      </c>
      <c r="J42" s="47" t="s">
        <v>87</v>
      </c>
      <c r="K42" s="51"/>
      <c r="L42" s="52"/>
    </row>
    <row r="43" s="22" customFormat="1" ht="37" customHeight="1" spans="1:12">
      <c r="A43" s="51"/>
      <c r="B43" s="51" t="s">
        <v>88</v>
      </c>
      <c r="C43" s="47" t="s">
        <v>89</v>
      </c>
      <c r="D43" s="47" t="s">
        <v>6</v>
      </c>
      <c r="E43" s="49">
        <v>423.07</v>
      </c>
      <c r="F43" s="53">
        <v>390.49</v>
      </c>
      <c r="G43" s="50">
        <v>0</v>
      </c>
      <c r="H43" s="50">
        <f t="shared" si="1"/>
        <v>32.58</v>
      </c>
      <c r="I43" s="47" t="s">
        <v>42</v>
      </c>
      <c r="J43" s="47" t="s">
        <v>90</v>
      </c>
      <c r="K43" s="51"/>
      <c r="L43" s="55"/>
    </row>
    <row r="44" s="22" customFormat="1" ht="37" customHeight="1" spans="1:12">
      <c r="A44" s="47" t="s">
        <v>22</v>
      </c>
      <c r="B44" s="47" t="s">
        <v>91</v>
      </c>
      <c r="C44" s="47" t="s">
        <v>92</v>
      </c>
      <c r="D44" s="47" t="s">
        <v>6</v>
      </c>
      <c r="E44" s="49">
        <v>375</v>
      </c>
      <c r="F44" s="53">
        <v>372.99</v>
      </c>
      <c r="G44" s="50">
        <f>F44/E44</f>
        <v>0.99464</v>
      </c>
      <c r="H44" s="50">
        <f t="shared" si="1"/>
        <v>2.00999999999999</v>
      </c>
      <c r="I44" s="47" t="s">
        <v>59</v>
      </c>
      <c r="J44" s="47" t="s">
        <v>93</v>
      </c>
      <c r="K44" s="51"/>
      <c r="L44" s="55"/>
    </row>
    <row r="45" s="22" customFormat="1" ht="15" customHeight="1" spans="1:12">
      <c r="A45" s="51" t="s">
        <v>23</v>
      </c>
      <c r="B45" s="51"/>
      <c r="C45" s="47"/>
      <c r="D45" s="51"/>
      <c r="E45" s="49"/>
      <c r="F45" s="49"/>
      <c r="G45" s="50"/>
      <c r="H45" s="50"/>
      <c r="I45" s="47"/>
      <c r="J45" s="47"/>
      <c r="K45" s="51"/>
      <c r="L45" s="52"/>
    </row>
    <row r="46" s="22" customFormat="1" ht="15" customHeight="1" spans="1:12">
      <c r="A46" s="51"/>
      <c r="B46" s="51"/>
      <c r="C46" s="47"/>
      <c r="D46" s="51"/>
      <c r="E46" s="49"/>
      <c r="F46" s="49"/>
      <c r="G46" s="50"/>
      <c r="H46" s="50"/>
      <c r="I46" s="47"/>
      <c r="J46" s="47"/>
      <c r="K46" s="51"/>
      <c r="L46" s="52"/>
    </row>
    <row r="47" s="22" customFormat="1" ht="15" customHeight="1" spans="1:12">
      <c r="A47" s="51"/>
      <c r="B47" s="51"/>
      <c r="C47" s="47"/>
      <c r="D47" s="51"/>
      <c r="E47" s="49"/>
      <c r="F47" s="49"/>
      <c r="G47" s="50"/>
      <c r="H47" s="50"/>
      <c r="I47" s="47"/>
      <c r="J47" s="47"/>
      <c r="K47" s="51"/>
      <c r="L47" s="52"/>
    </row>
    <row r="48" s="22" customFormat="1" ht="15" customHeight="1" spans="1:12">
      <c r="A48" s="51"/>
      <c r="B48" s="51"/>
      <c r="C48" s="47"/>
      <c r="D48" s="51"/>
      <c r="E48" s="49"/>
      <c r="F48" s="49"/>
      <c r="G48" s="50"/>
      <c r="H48" s="50"/>
      <c r="I48" s="47"/>
      <c r="J48" s="47"/>
      <c r="K48" s="51"/>
      <c r="L48" s="52"/>
    </row>
    <row r="49" s="22" customFormat="1" ht="15" customHeight="1" spans="1:12">
      <c r="A49" s="51"/>
      <c r="B49" s="51"/>
      <c r="C49" s="47"/>
      <c r="D49" s="51"/>
      <c r="E49" s="49"/>
      <c r="F49" s="49"/>
      <c r="G49" s="50"/>
      <c r="H49" s="50"/>
      <c r="I49" s="47"/>
      <c r="J49" s="47"/>
      <c r="K49" s="51"/>
      <c r="L49" s="52"/>
    </row>
    <row r="50" s="22" customFormat="1" ht="15" customHeight="1" spans="1:12">
      <c r="A50" s="59"/>
      <c r="B50" s="51"/>
      <c r="C50" s="47"/>
      <c r="D50" s="51"/>
      <c r="E50" s="49"/>
      <c r="F50" s="49"/>
      <c r="G50" s="50"/>
      <c r="H50" s="50"/>
      <c r="I50" s="47"/>
      <c r="J50" s="47"/>
      <c r="K50" s="60"/>
      <c r="L50" s="52"/>
    </row>
    <row r="51" s="22" customFormat="1" ht="24" customHeight="1" spans="1:12">
      <c r="A51" s="51" t="s">
        <v>24</v>
      </c>
      <c r="B51" s="51" t="s">
        <v>94</v>
      </c>
      <c r="C51" s="47" t="s">
        <v>95</v>
      </c>
      <c r="D51" s="51" t="s">
        <v>6</v>
      </c>
      <c r="E51" s="49">
        <v>2</v>
      </c>
      <c r="F51" s="53">
        <v>2</v>
      </c>
      <c r="G51" s="50">
        <f>F51/E51</f>
        <v>1</v>
      </c>
      <c r="H51" s="50">
        <f t="shared" ref="H51:H56" si="2">E51-F51</f>
        <v>0</v>
      </c>
      <c r="I51" s="47" t="s">
        <v>42</v>
      </c>
      <c r="J51" s="47"/>
      <c r="K51" s="60"/>
      <c r="L51" s="52"/>
    </row>
    <row r="52" s="22" customFormat="1" ht="33" customHeight="1" spans="1:12">
      <c r="A52" s="51"/>
      <c r="B52" s="51" t="s">
        <v>96</v>
      </c>
      <c r="C52" s="47" t="s">
        <v>97</v>
      </c>
      <c r="D52" s="51" t="s">
        <v>8</v>
      </c>
      <c r="E52" s="49">
        <v>136</v>
      </c>
      <c r="F52" s="49">
        <v>136</v>
      </c>
      <c r="G52" s="50">
        <f>F52/E52</f>
        <v>1</v>
      </c>
      <c r="H52" s="50">
        <f t="shared" si="2"/>
        <v>0</v>
      </c>
      <c r="I52" s="47" t="s">
        <v>42</v>
      </c>
      <c r="J52" s="47"/>
      <c r="K52" s="60"/>
      <c r="L52" s="52"/>
    </row>
    <row r="53" s="22" customFormat="1" ht="33" customHeight="1" spans="1:12">
      <c r="A53" s="51" t="s">
        <v>25</v>
      </c>
      <c r="B53" s="51" t="s">
        <v>98</v>
      </c>
      <c r="C53" s="47" t="s">
        <v>99</v>
      </c>
      <c r="D53" s="51" t="s">
        <v>7</v>
      </c>
      <c r="E53" s="49">
        <v>24</v>
      </c>
      <c r="F53" s="49">
        <v>20.85</v>
      </c>
      <c r="G53" s="50">
        <f>F53/E53</f>
        <v>0.86875</v>
      </c>
      <c r="H53" s="50">
        <f t="shared" si="2"/>
        <v>3.15</v>
      </c>
      <c r="I53" s="47" t="s">
        <v>42</v>
      </c>
      <c r="J53" s="47" t="s">
        <v>100</v>
      </c>
      <c r="K53" s="60"/>
      <c r="L53" s="52"/>
    </row>
    <row r="54" s="22" customFormat="1" ht="33" customHeight="1" spans="1:12">
      <c r="A54" s="51"/>
      <c r="B54" s="51" t="s">
        <v>101</v>
      </c>
      <c r="C54" s="47" t="s">
        <v>102</v>
      </c>
      <c r="D54" s="51" t="s">
        <v>8</v>
      </c>
      <c r="E54" s="49">
        <v>2.56</v>
      </c>
      <c r="F54" s="49">
        <v>2.56</v>
      </c>
      <c r="G54" s="50">
        <f>F54/E54</f>
        <v>1</v>
      </c>
      <c r="H54" s="50">
        <f t="shared" si="2"/>
        <v>0</v>
      </c>
      <c r="I54" s="47" t="s">
        <v>42</v>
      </c>
      <c r="J54" s="47" t="s">
        <v>103</v>
      </c>
      <c r="K54" s="51"/>
      <c r="L54" s="52"/>
    </row>
    <row r="55" s="22" customFormat="1" ht="33" customHeight="1" spans="1:12">
      <c r="A55" s="51"/>
      <c r="B55" s="51" t="s">
        <v>104</v>
      </c>
      <c r="C55" s="47" t="s">
        <v>105</v>
      </c>
      <c r="D55" s="51" t="s">
        <v>8</v>
      </c>
      <c r="E55" s="49">
        <v>4.56</v>
      </c>
      <c r="F55" s="53">
        <v>4.56</v>
      </c>
      <c r="G55" s="50">
        <v>0</v>
      </c>
      <c r="H55" s="50">
        <f t="shared" si="2"/>
        <v>0</v>
      </c>
      <c r="I55" s="47" t="s">
        <v>42</v>
      </c>
      <c r="J55" s="47"/>
      <c r="K55" s="51"/>
      <c r="L55" s="52"/>
    </row>
    <row r="56" s="22" customFormat="1" ht="33" customHeight="1" spans="1:12">
      <c r="A56" s="51" t="s">
        <v>26</v>
      </c>
      <c r="B56" s="51" t="s">
        <v>106</v>
      </c>
      <c r="C56" s="47" t="s">
        <v>107</v>
      </c>
      <c r="D56" s="51" t="s">
        <v>6</v>
      </c>
      <c r="E56" s="49">
        <v>3</v>
      </c>
      <c r="F56" s="49">
        <v>3</v>
      </c>
      <c r="G56" s="50">
        <f>F56/E56</f>
        <v>1</v>
      </c>
      <c r="H56" s="50">
        <f t="shared" si="2"/>
        <v>0</v>
      </c>
      <c r="I56" s="47" t="s">
        <v>42</v>
      </c>
      <c r="J56" s="47"/>
      <c r="K56" s="51"/>
      <c r="L56" s="52"/>
    </row>
    <row r="57" s="22" customFormat="1" ht="36" customHeight="1" spans="1:12">
      <c r="A57" s="51"/>
      <c r="B57" s="47" t="s">
        <v>108</v>
      </c>
      <c r="C57" s="47" t="s">
        <v>109</v>
      </c>
      <c r="D57" s="51" t="s">
        <v>6</v>
      </c>
      <c r="E57" s="49">
        <v>19.18</v>
      </c>
      <c r="F57" s="49">
        <v>0</v>
      </c>
      <c r="G57" s="50">
        <v>0</v>
      </c>
      <c r="H57" s="50">
        <v>19.18</v>
      </c>
      <c r="I57" s="47" t="s">
        <v>42</v>
      </c>
      <c r="J57" s="47" t="s">
        <v>110</v>
      </c>
      <c r="K57" s="61"/>
      <c r="L57" s="52"/>
    </row>
    <row r="58" s="22" customFormat="1" ht="36" customHeight="1" spans="1:12">
      <c r="A58" s="51"/>
      <c r="B58" s="47" t="s">
        <v>111</v>
      </c>
      <c r="C58" s="47" t="s">
        <v>112</v>
      </c>
      <c r="D58" s="51" t="s">
        <v>8</v>
      </c>
      <c r="E58" s="49">
        <v>5</v>
      </c>
      <c r="F58" s="53">
        <v>5</v>
      </c>
      <c r="G58" s="50">
        <f>F58/E58</f>
        <v>1</v>
      </c>
      <c r="H58" s="50">
        <f>E58-F58</f>
        <v>0</v>
      </c>
      <c r="I58" s="47" t="s">
        <v>42</v>
      </c>
      <c r="J58" s="47"/>
      <c r="K58" s="61"/>
      <c r="L58" s="52"/>
    </row>
    <row r="59" s="22" customFormat="1" ht="36" customHeight="1" spans="1:12">
      <c r="A59" s="51"/>
      <c r="B59" s="47" t="s">
        <v>113</v>
      </c>
      <c r="C59" s="47" t="s">
        <v>114</v>
      </c>
      <c r="D59" s="51" t="s">
        <v>8</v>
      </c>
      <c r="E59" s="49">
        <v>3.3</v>
      </c>
      <c r="F59" s="53">
        <v>3.3</v>
      </c>
      <c r="G59" s="50">
        <f>F59/E59</f>
        <v>1</v>
      </c>
      <c r="H59" s="50">
        <f>E59-F59</f>
        <v>0</v>
      </c>
      <c r="I59" s="47" t="s">
        <v>42</v>
      </c>
      <c r="J59" s="47"/>
      <c r="K59" s="51"/>
      <c r="L59" s="52"/>
    </row>
    <row r="60" s="22" customFormat="1" ht="36" customHeight="1" spans="1:12">
      <c r="A60" s="51"/>
      <c r="B60" s="47" t="s">
        <v>115</v>
      </c>
      <c r="C60" s="47" t="s">
        <v>116</v>
      </c>
      <c r="D60" s="51" t="s">
        <v>8</v>
      </c>
      <c r="E60" s="49">
        <v>22.3149</v>
      </c>
      <c r="F60" s="53">
        <v>22.31</v>
      </c>
      <c r="G60" s="50">
        <f>F60/E60</f>
        <v>0.999780415776006</v>
      </c>
      <c r="H60" s="50">
        <f>E60-F60</f>
        <v>0.00490000000000279</v>
      </c>
      <c r="I60" s="47" t="s">
        <v>42</v>
      </c>
      <c r="J60" s="47"/>
      <c r="K60" s="51"/>
      <c r="L60" s="55"/>
    </row>
    <row r="61" s="22" customFormat="1" ht="36" customHeight="1" spans="1:12">
      <c r="A61" s="51"/>
      <c r="B61" s="47" t="s">
        <v>117</v>
      </c>
      <c r="C61" s="47" t="s">
        <v>118</v>
      </c>
      <c r="D61" s="51" t="s">
        <v>8</v>
      </c>
      <c r="E61" s="49">
        <v>7.64</v>
      </c>
      <c r="F61" s="53">
        <v>7.64</v>
      </c>
      <c r="G61" s="50">
        <f>F61/E61</f>
        <v>1</v>
      </c>
      <c r="H61" s="50">
        <f>E61-F61</f>
        <v>0</v>
      </c>
      <c r="I61" s="47" t="s">
        <v>42</v>
      </c>
      <c r="J61" s="47"/>
      <c r="K61" s="61"/>
      <c r="L61" s="52"/>
    </row>
    <row r="62" s="22" customFormat="1" ht="36" customHeight="1" spans="1:12">
      <c r="A62" s="62" t="s">
        <v>119</v>
      </c>
      <c r="B62" s="63"/>
      <c r="C62" s="63"/>
      <c r="D62" s="64"/>
      <c r="E62" s="65"/>
      <c r="F62" s="65"/>
      <c r="G62" s="65"/>
      <c r="H62" s="65"/>
      <c r="I62" s="63"/>
      <c r="J62" s="63"/>
      <c r="K62" s="66"/>
      <c r="L62" s="67"/>
    </row>
    <row r="63" ht="54" customHeight="1" spans="1:12">
      <c r="A63" s="68"/>
      <c r="B63" s="69"/>
      <c r="C63" s="70"/>
      <c r="D63" s="69"/>
      <c r="I63" s="70"/>
      <c r="J63" s="70"/>
      <c r="K63" s="68"/>
    </row>
    <row r="64" ht="54" customHeight="1" spans="1:12">
      <c r="A64" s="68"/>
      <c r="B64" s="69"/>
      <c r="C64" s="70"/>
      <c r="D64" s="69"/>
      <c r="I64" s="70"/>
      <c r="J64" s="70"/>
      <c r="K64" s="68"/>
    </row>
    <row r="65" ht="54" customHeight="1" spans="1:11">
      <c r="A65" s="68"/>
      <c r="B65" s="69"/>
      <c r="C65" s="70"/>
      <c r="D65" s="69"/>
      <c r="I65" s="70"/>
      <c r="J65" s="70"/>
      <c r="K65" s="68"/>
    </row>
    <row r="66" ht="54" customHeight="1" spans="1:11">
      <c r="A66" s="68"/>
      <c r="B66" s="69"/>
      <c r="C66" s="70"/>
      <c r="D66" s="69"/>
      <c r="I66" s="70"/>
      <c r="J66" s="70"/>
      <c r="K66" s="68"/>
    </row>
    <row r="67" ht="54" customHeight="1" spans="1:11">
      <c r="A67" s="68"/>
      <c r="B67" s="69"/>
      <c r="C67" s="70"/>
      <c r="D67" s="69"/>
      <c r="I67" s="70"/>
      <c r="J67" s="70"/>
      <c r="K67" s="68"/>
    </row>
    <row r="68" ht="54" customHeight="1" spans="1:11">
      <c r="A68" s="68"/>
      <c r="B68" s="69"/>
      <c r="C68" s="70"/>
      <c r="D68" s="69"/>
      <c r="I68" s="70"/>
      <c r="J68" s="70"/>
      <c r="K68" s="68"/>
    </row>
    <row r="69" ht="54" customHeight="1" spans="1:11">
      <c r="A69" s="68"/>
      <c r="B69" s="69"/>
      <c r="C69" s="70"/>
      <c r="D69" s="69"/>
      <c r="I69" s="70"/>
      <c r="J69" s="70"/>
      <c r="K69" s="68"/>
    </row>
    <row r="70" ht="54" customHeight="1" spans="1:11">
      <c r="A70" s="68"/>
      <c r="B70" s="69"/>
      <c r="C70" s="70"/>
      <c r="D70" s="69"/>
      <c r="I70" s="70"/>
      <c r="J70" s="70"/>
      <c r="K70" s="68"/>
    </row>
    <row r="71" ht="54" customHeight="1" spans="1:11">
      <c r="A71" s="68"/>
      <c r="B71" s="69"/>
      <c r="C71" s="70"/>
      <c r="D71" s="69"/>
      <c r="I71" s="70"/>
      <c r="J71" s="70"/>
      <c r="K71" s="68"/>
    </row>
    <row r="72" ht="54" customHeight="1" spans="1:11">
      <c r="A72" s="68"/>
      <c r="B72" s="69"/>
      <c r="C72" s="70"/>
      <c r="D72" s="69"/>
      <c r="I72" s="70"/>
      <c r="J72" s="70"/>
      <c r="K72" s="68"/>
    </row>
    <row r="73" ht="54" customHeight="1"/>
    <row r="74" ht="54" customHeight="1"/>
  </sheetData>
  <mergeCells count="26">
    <mergeCell ref="A2:L2"/>
    <mergeCell ref="E3:L3"/>
    <mergeCell ref="A62:L62"/>
    <mergeCell ref="A4:A5"/>
    <mergeCell ref="A8:A13"/>
    <mergeCell ref="A14:A19"/>
    <mergeCell ref="A20:A25"/>
    <mergeCell ref="A26:A31"/>
    <mergeCell ref="A32:A36"/>
    <mergeCell ref="A37:A39"/>
    <mergeCell ref="A40:A43"/>
    <mergeCell ref="A45:A50"/>
    <mergeCell ref="A51:A52"/>
    <mergeCell ref="A53:A55"/>
    <mergeCell ref="A56:A6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dataValidations count="4">
    <dataValidation allowBlank="1" showInputMessage="1" showErrorMessage="1" sqref="I6 K6"/>
    <dataValidation type="list" allowBlank="1" showInputMessage="1" showErrorMessage="1" sqref="D7:D60">
      <formula1>"中央级,省级,市级"</formula1>
    </dataValidation>
    <dataValidation type="list" allowBlank="1" showInputMessage="1" showErrorMessage="1" sqref="I7:I60">
      <formula1>"库款不足未能及时清算下达,项目不具备拨款条件，提级审批、政府采购等前期准备不足,学生资助、建设项目等，需按计划发放和合同约定支付,其他原因"</formula1>
    </dataValidation>
    <dataValidation type="list" allowBlank="1" showInputMessage="1" showErrorMessage="1" sqref="K7:K56">
      <formula1>"是,否"</formula1>
    </dataValidation>
  </dataValidations>
  <pageMargins left="0.393055555555556" right="0.118055555555556" top="0.550694444444444" bottom="0.472222222222222" header="0.5" footer="0.5"/>
  <pageSetup paperSize="9" scale="54" orientation="landscape" horizontalDpi="600"/>
  <headerFooter/>
  <rowBreaks count="1" manualBreakCount="1">
    <brk id="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N8"/>
  <sheetViews>
    <sheetView workbookViewId="0">
      <pane xSplit="2" ySplit="5" topLeftCell="C6" activePane="bottomRight" state="frozen"/>
      <selection/>
      <selection pane="topRight"/>
      <selection pane="bottomLeft"/>
      <selection pane="bottomRight" activeCell="B8" sqref="B8"/>
    </sheetView>
  </sheetViews>
  <sheetFormatPr defaultColWidth="9" defaultRowHeight="13.5" outlineLevelRow="7"/>
  <cols>
    <col min="1" max="1" width="5.125" customWidth="1"/>
    <col min="2" max="2" width="13" customWidth="1"/>
    <col min="3" max="4" width="12.625" customWidth="1"/>
    <col min="5" max="5" width="9.625" style="2" customWidth="1"/>
    <col min="6" max="7" width="12.625" customWidth="1"/>
    <col min="8" max="8" width="9.625" style="2" customWidth="1"/>
    <col min="9" max="10" width="12.625" customWidth="1"/>
    <col min="11" max="11" width="9.625" style="2" customWidth="1"/>
    <col min="12" max="13" width="12.625" customWidth="1"/>
    <col min="14" max="14" width="9.625" style="2" customWidth="1"/>
    <col min="15" max="16" width="12.625" customWidth="1"/>
    <col min="17" max="17" width="9.625" style="2" customWidth="1"/>
    <col min="18" max="19" width="12.625" customWidth="1"/>
    <col min="20" max="20" width="9.625" style="2" customWidth="1"/>
    <col min="21" max="22" width="12.625" customWidth="1"/>
    <col min="23" max="23" width="9.625" style="2" customWidth="1"/>
    <col min="24" max="25" width="12.625" customWidth="1"/>
    <col min="26" max="26" width="9.625" style="2" customWidth="1"/>
    <col min="27" max="28" width="12.625" customWidth="1"/>
    <col min="29" max="29" width="9.625" style="2" customWidth="1"/>
    <col min="30" max="31" width="12.625" customWidth="1"/>
    <col min="32" max="32" width="9.625" style="2" customWidth="1"/>
    <col min="33" max="34" width="12.625" customWidth="1"/>
    <col min="35" max="35" width="9.625" style="2" customWidth="1"/>
    <col min="36" max="37" width="12.625" customWidth="1"/>
    <col min="38" max="38" width="9.625" style="2" customWidth="1"/>
    <col min="39" max="40" width="12.625" customWidth="1"/>
    <col min="41" max="41" width="9.625" style="2" customWidth="1"/>
    <col min="42" max="43" width="12.625" customWidth="1"/>
    <col min="44" max="44" width="9.625" style="2" customWidth="1"/>
    <col min="45" max="46" width="12.625" customWidth="1"/>
    <col min="47" max="47" width="9.625" style="2" customWidth="1"/>
    <col min="48" max="49" width="12.625" customWidth="1"/>
    <col min="50" max="50" width="9.625" style="2" customWidth="1"/>
    <col min="51" max="52" width="12.625" customWidth="1"/>
    <col min="53" max="53" width="9.625" style="2" customWidth="1"/>
    <col min="54" max="55" width="12.625" customWidth="1"/>
    <col min="56" max="56" width="9.625" style="2" customWidth="1"/>
    <col min="57" max="58" width="12.625" customWidth="1"/>
    <col min="59" max="59" width="9.625" style="2" customWidth="1"/>
    <col min="60" max="61" width="12.625" customWidth="1"/>
    <col min="62" max="62" width="9.625" style="2" customWidth="1"/>
    <col min="63" max="64" width="12.625" customWidth="1"/>
    <col min="65" max="65" width="9.625" style="2" customWidth="1"/>
    <col min="66" max="67" width="12.625" customWidth="1"/>
    <col min="68" max="68" width="9.625" style="2" customWidth="1"/>
    <col min="69" max="70" width="12.625" customWidth="1"/>
    <col min="71" max="71" width="9.625" style="2" customWidth="1"/>
    <col min="72" max="73" width="12.625" customWidth="1"/>
    <col min="74" max="74" width="9.625" style="2" customWidth="1"/>
    <col min="75" max="76" width="12.625" customWidth="1"/>
    <col min="77" max="77" width="9.625" style="2" customWidth="1"/>
    <col min="78" max="79" width="12.625" customWidth="1"/>
    <col min="80" max="80" width="9.625" style="2" customWidth="1"/>
    <col min="81" max="82" width="12.625" customWidth="1"/>
    <col min="83" max="83" width="9.625" style="2" customWidth="1"/>
    <col min="84" max="85" width="12.625" customWidth="1"/>
    <col min="86" max="86" width="9.625" style="2" customWidth="1"/>
    <col min="87" max="88" width="12.625" customWidth="1"/>
    <col min="89" max="89" width="9.625" style="2" customWidth="1"/>
    <col min="90" max="91" width="12.625" customWidth="1"/>
    <col min="92" max="92" width="9.625" style="2" customWidth="1"/>
    <col min="93" max="94" width="12.625" customWidth="1"/>
    <col min="95" max="95" width="9.625" style="2" customWidth="1"/>
    <col min="96" max="97" width="12.625" customWidth="1"/>
    <col min="98" max="98" width="9.625" style="2" customWidth="1"/>
    <col min="99" max="100" width="12.625" customWidth="1"/>
    <col min="101" max="101" width="9.625" style="2" customWidth="1"/>
    <col min="102" max="103" width="12.625" customWidth="1"/>
    <col min="104" max="104" width="9.625" style="2" customWidth="1"/>
    <col min="105" max="106" width="12.625" customWidth="1"/>
    <col min="107" max="107" width="9.625" style="2" customWidth="1"/>
    <col min="108" max="109" width="12.625" customWidth="1"/>
    <col min="110" max="110" width="9.625" style="2" customWidth="1"/>
    <col min="111" max="112" width="12.625" customWidth="1"/>
    <col min="113" max="113" width="9.625" style="2" customWidth="1"/>
    <col min="114" max="115" width="12.625" customWidth="1"/>
    <col min="116" max="116" width="9.625" style="2" customWidth="1"/>
    <col min="117" max="118" width="12.625" customWidth="1"/>
    <col min="119" max="119" width="9.625" style="2" customWidth="1"/>
    <col min="120" max="121" width="12.625" customWidth="1"/>
    <col min="122" max="122" width="9.625" style="2" customWidth="1"/>
    <col min="123" max="124" width="12.625" customWidth="1"/>
    <col min="125" max="125" width="9.625" style="2" customWidth="1"/>
    <col min="126" max="127" width="12.625" customWidth="1"/>
    <col min="128" max="128" width="9.625" style="2" customWidth="1"/>
    <col min="129" max="130" width="12.625" customWidth="1"/>
    <col min="131" max="131" width="9.625" style="2" customWidth="1"/>
    <col min="132" max="133" width="12.625" customWidth="1"/>
    <col min="134" max="134" width="9.625" style="2" customWidth="1"/>
    <col min="135" max="136" width="12.625" customWidth="1"/>
    <col min="137" max="137" width="9.625" style="2" customWidth="1"/>
    <col min="138" max="139" width="12.625" customWidth="1"/>
    <col min="140" max="140" width="9.625" style="2" customWidth="1"/>
    <col min="141" max="142" width="12.625" customWidth="1"/>
    <col min="143" max="143" width="9.625" style="2" customWidth="1"/>
    <col min="144" max="145" width="12.625" customWidth="1"/>
    <col min="146" max="146" width="9.625" style="2" customWidth="1"/>
    <col min="147" max="148" width="12.625" customWidth="1"/>
    <col min="149" max="149" width="9.625" style="2" customWidth="1"/>
    <col min="150" max="151" width="12.625" customWidth="1"/>
    <col min="152" max="152" width="9.625" style="2" customWidth="1"/>
    <col min="153" max="154" width="12.625" customWidth="1"/>
    <col min="155" max="155" width="9.625" style="2" customWidth="1"/>
    <col min="156" max="157" width="12.625" customWidth="1"/>
    <col min="158" max="158" width="9.625" style="2" customWidth="1"/>
    <col min="159" max="160" width="12.625" customWidth="1"/>
    <col min="161" max="161" width="9.625" style="2" customWidth="1"/>
    <col min="162" max="163" width="12.625" customWidth="1"/>
    <col min="164" max="164" width="9.625" style="2" customWidth="1"/>
    <col min="165" max="166" width="12.625" customWidth="1"/>
    <col min="167" max="167" width="9.625" style="2" customWidth="1"/>
    <col min="168" max="169" width="12.625" customWidth="1"/>
    <col min="170" max="170" width="9.625" style="2" customWidth="1"/>
  </cols>
  <sheetData>
    <row r="1" ht="24" spans="1:170">
      <c r="A1" s="3" t="s">
        <v>120</v>
      </c>
      <c r="B1" s="3"/>
      <c r="C1" s="3"/>
      <c r="D1" s="3"/>
      <c r="E1" s="4"/>
      <c r="F1" s="3"/>
      <c r="G1" s="3"/>
      <c r="H1" s="4"/>
      <c r="I1" s="3"/>
      <c r="J1" s="3"/>
      <c r="K1" s="4"/>
      <c r="L1" s="3"/>
      <c r="M1" s="3"/>
      <c r="N1" s="4"/>
      <c r="O1" s="3"/>
      <c r="P1" s="3"/>
      <c r="Q1" s="4"/>
      <c r="R1" s="3"/>
      <c r="S1" s="3"/>
      <c r="T1" s="4"/>
      <c r="U1" s="3"/>
      <c r="V1" s="3"/>
      <c r="W1" s="4"/>
      <c r="X1" s="3"/>
      <c r="Y1" s="3"/>
      <c r="Z1" s="4"/>
      <c r="AA1" s="3"/>
      <c r="AB1" s="3"/>
      <c r="AC1" s="4"/>
      <c r="AD1" s="3"/>
      <c r="AE1" s="3"/>
      <c r="AF1" s="4"/>
      <c r="AG1" s="3"/>
      <c r="AH1" s="3"/>
      <c r="AI1" s="4"/>
      <c r="AJ1" s="3"/>
      <c r="AK1" s="3"/>
      <c r="AL1" s="4"/>
      <c r="AM1" s="3"/>
      <c r="AN1" s="3"/>
      <c r="AO1" s="4"/>
      <c r="AP1" s="3"/>
      <c r="AQ1" s="3"/>
      <c r="AR1" s="4"/>
      <c r="AS1" s="3"/>
      <c r="AT1" s="3"/>
      <c r="AU1" s="4"/>
      <c r="AV1" s="3"/>
      <c r="AW1" s="3"/>
      <c r="AX1" s="4"/>
      <c r="AY1" s="3"/>
      <c r="AZ1" s="3"/>
      <c r="BA1" s="4"/>
      <c r="BB1" s="3"/>
      <c r="BC1" s="3"/>
      <c r="BD1" s="4"/>
      <c r="BE1" s="5"/>
      <c r="BF1" s="5"/>
      <c r="BG1" s="6"/>
      <c r="BH1" s="5"/>
      <c r="BI1" s="5"/>
      <c r="BJ1" s="6"/>
      <c r="BK1" s="3"/>
      <c r="BL1" s="3"/>
      <c r="BM1" s="4"/>
      <c r="BN1" s="3"/>
      <c r="BO1" s="3"/>
      <c r="BP1" s="4"/>
      <c r="BQ1" s="3"/>
      <c r="BR1" s="3"/>
      <c r="BS1" s="4"/>
      <c r="BT1" s="3"/>
      <c r="BU1" s="3"/>
      <c r="BV1" s="4"/>
      <c r="BW1" s="3"/>
      <c r="BX1" s="3"/>
      <c r="BY1" s="4"/>
      <c r="BZ1" s="3"/>
      <c r="CA1" s="3"/>
      <c r="CB1" s="4"/>
      <c r="CC1" s="3"/>
      <c r="CD1" s="3"/>
      <c r="CE1" s="4"/>
      <c r="CF1" s="3"/>
      <c r="CG1" s="3"/>
      <c r="CH1" s="4"/>
      <c r="CI1" s="3"/>
      <c r="CJ1" s="3"/>
      <c r="CK1" s="4"/>
      <c r="CL1" s="3"/>
      <c r="CM1" s="3"/>
      <c r="CN1" s="4"/>
      <c r="CO1" s="3"/>
      <c r="CP1" s="3"/>
      <c r="CQ1" s="4"/>
      <c r="CR1" s="3"/>
      <c r="CS1" s="3"/>
      <c r="CT1" s="4"/>
      <c r="CU1" s="3"/>
      <c r="CV1" s="3"/>
      <c r="CW1" s="4"/>
      <c r="CX1" s="3"/>
      <c r="CY1" s="3"/>
      <c r="CZ1" s="4"/>
      <c r="DA1" s="3"/>
      <c r="DB1" s="3"/>
      <c r="DC1" s="4"/>
      <c r="DD1" s="3"/>
      <c r="DE1" s="3"/>
      <c r="DF1" s="4"/>
      <c r="DG1" s="3"/>
      <c r="DH1" s="3"/>
      <c r="DI1" s="4"/>
      <c r="DJ1" s="3"/>
      <c r="DK1" s="3"/>
      <c r="DL1" s="4"/>
      <c r="DM1" s="3"/>
      <c r="DN1" s="3"/>
      <c r="DO1" s="4"/>
      <c r="DP1" s="3"/>
      <c r="DQ1" s="3"/>
      <c r="DR1" s="4"/>
      <c r="DS1" s="3"/>
      <c r="DT1" s="3"/>
      <c r="DU1" s="4"/>
      <c r="EE1" s="3"/>
      <c r="EF1" s="3"/>
      <c r="EG1" s="4"/>
      <c r="EQ1" s="3"/>
      <c r="ER1" s="3"/>
      <c r="ES1" s="4"/>
      <c r="FC1" s="3"/>
      <c r="FD1" s="3"/>
      <c r="FE1" s="4"/>
    </row>
    <row r="2" ht="15" customHeight="1" spans="1:170">
      <c r="A2" s="7" t="s">
        <v>3</v>
      </c>
      <c r="B2" s="8"/>
      <c r="C2" s="8"/>
      <c r="D2" s="8"/>
      <c r="E2" s="9"/>
      <c r="F2" s="8"/>
      <c r="G2" s="8"/>
      <c r="H2" s="10"/>
      <c r="I2" s="8"/>
      <c r="J2" s="8"/>
      <c r="K2" s="10"/>
      <c r="L2" s="8"/>
      <c r="M2" s="8"/>
      <c r="N2" s="10"/>
      <c r="O2" s="8"/>
      <c r="P2" s="8"/>
      <c r="Q2" s="10"/>
      <c r="R2" s="8"/>
      <c r="S2" s="8"/>
      <c r="T2" s="10"/>
      <c r="U2" s="8"/>
      <c r="V2" s="8"/>
      <c r="W2" s="10"/>
      <c r="X2" s="8"/>
      <c r="Y2" s="8"/>
      <c r="Z2" s="10"/>
      <c r="AA2" s="8"/>
      <c r="AB2" s="8"/>
      <c r="AC2" s="10"/>
      <c r="AD2" s="8"/>
      <c r="AE2" s="8"/>
      <c r="AF2" s="10"/>
      <c r="AG2" s="8"/>
      <c r="AH2" s="8"/>
      <c r="AI2" s="10"/>
      <c r="AJ2" s="8"/>
      <c r="AK2" s="8"/>
      <c r="AL2" s="10"/>
      <c r="AM2" s="8"/>
      <c r="AN2" s="8"/>
      <c r="AO2" s="10"/>
      <c r="AP2" s="8"/>
      <c r="AQ2" s="8"/>
      <c r="AR2" s="10"/>
      <c r="AS2" s="8"/>
      <c r="AT2" s="8"/>
      <c r="AU2" s="10"/>
      <c r="AV2" s="8"/>
      <c r="AW2" s="8"/>
      <c r="AX2" s="10"/>
      <c r="AY2" s="8"/>
      <c r="AZ2" s="8"/>
      <c r="BA2" s="10"/>
      <c r="BB2" s="8"/>
      <c r="BC2" s="8"/>
      <c r="BD2" s="10"/>
      <c r="BE2" s="5"/>
      <c r="BF2" s="5"/>
      <c r="BG2" s="6"/>
      <c r="BH2" s="5"/>
      <c r="BI2" s="5"/>
      <c r="BJ2" s="6"/>
      <c r="BK2" s="8"/>
      <c r="BL2" s="8"/>
      <c r="BM2" s="10"/>
      <c r="BN2" s="8"/>
      <c r="BO2" s="8"/>
      <c r="BP2" s="10"/>
      <c r="BQ2" s="8"/>
      <c r="BR2" s="8"/>
      <c r="BS2" s="10"/>
      <c r="BT2" s="8"/>
      <c r="BU2" s="8"/>
      <c r="BV2" s="10"/>
      <c r="BW2" s="8"/>
      <c r="BX2" s="8"/>
      <c r="BY2" s="10"/>
      <c r="BZ2" s="8"/>
      <c r="CA2" s="8"/>
      <c r="CB2" s="10"/>
      <c r="CC2" s="8"/>
      <c r="CD2" s="8"/>
      <c r="CE2" s="10"/>
      <c r="CF2" s="8"/>
      <c r="CG2" s="8"/>
      <c r="CH2" s="10"/>
      <c r="CI2" s="8"/>
      <c r="CJ2" s="8"/>
      <c r="CK2" s="10"/>
      <c r="CL2" s="8"/>
      <c r="CM2" s="8"/>
      <c r="CN2" s="10"/>
      <c r="CO2" s="8"/>
      <c r="CP2" s="8"/>
      <c r="CQ2" s="10"/>
      <c r="CR2" s="8"/>
      <c r="CS2" s="8"/>
      <c r="CT2" s="10"/>
      <c r="CU2" s="8"/>
      <c r="CV2" s="8"/>
      <c r="CW2" s="10"/>
      <c r="CX2" s="8"/>
      <c r="CY2" s="8"/>
      <c r="CZ2" s="10"/>
      <c r="DA2" s="8"/>
      <c r="DB2" s="8"/>
      <c r="DC2" s="10"/>
      <c r="DD2" s="8"/>
      <c r="DE2" s="8"/>
      <c r="DF2" s="10"/>
      <c r="DG2" s="8"/>
      <c r="DH2" s="8"/>
      <c r="DI2" s="10"/>
      <c r="DJ2" s="8"/>
      <c r="DK2" s="8"/>
      <c r="DL2" s="10"/>
      <c r="DM2" s="8"/>
      <c r="DN2" s="8"/>
      <c r="DO2" s="10"/>
      <c r="DP2" s="8"/>
      <c r="DQ2" s="8"/>
      <c r="DR2" s="10"/>
      <c r="DS2" s="8"/>
      <c r="DT2" s="8"/>
      <c r="DU2" s="10"/>
      <c r="EE2" s="8"/>
      <c r="EF2" s="8"/>
      <c r="EG2" s="10"/>
      <c r="EQ2" s="8"/>
      <c r="ER2" s="8"/>
      <c r="ES2" s="10"/>
      <c r="FC2" s="8"/>
      <c r="FD2" s="8"/>
      <c r="FE2" s="10"/>
    </row>
    <row r="3" s="1" customFormat="1" ht="14.25" spans="1:170">
      <c r="A3" s="11" t="s">
        <v>121</v>
      </c>
      <c r="B3" s="11" t="s">
        <v>122</v>
      </c>
      <c r="C3" s="11" t="s">
        <v>13</v>
      </c>
      <c r="D3" s="11"/>
      <c r="E3" s="12"/>
      <c r="F3" s="11" t="s">
        <v>123</v>
      </c>
      <c r="G3" s="11"/>
      <c r="H3" s="13"/>
      <c r="I3" s="11"/>
      <c r="J3" s="11"/>
      <c r="K3" s="13"/>
      <c r="L3" s="11"/>
      <c r="M3" s="11"/>
      <c r="N3" s="13"/>
      <c r="O3" s="11" t="s">
        <v>124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4" t="s">
        <v>125</v>
      </c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 t="s">
        <v>126</v>
      </c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 t="s">
        <v>127</v>
      </c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1" t="s">
        <v>128</v>
      </c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 t="s">
        <v>129</v>
      </c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4" t="s">
        <v>130</v>
      </c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 t="s">
        <v>131</v>
      </c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 t="s">
        <v>132</v>
      </c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 t="s">
        <v>133</v>
      </c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 t="s">
        <v>134</v>
      </c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 t="s">
        <v>135</v>
      </c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 t="s">
        <v>136</v>
      </c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</row>
    <row r="4" s="1" customFormat="1" ht="14.25" spans="1:170">
      <c r="A4" s="11"/>
      <c r="B4" s="11"/>
      <c r="C4" s="11" t="s">
        <v>137</v>
      </c>
      <c r="D4" s="11" t="s">
        <v>138</v>
      </c>
      <c r="E4" s="13" t="s">
        <v>139</v>
      </c>
      <c r="F4" s="11" t="s">
        <v>6</v>
      </c>
      <c r="G4" s="11"/>
      <c r="H4" s="13"/>
      <c r="I4" s="11" t="s">
        <v>7</v>
      </c>
      <c r="J4" s="11"/>
      <c r="K4" s="13"/>
      <c r="L4" s="11" t="s">
        <v>8</v>
      </c>
      <c r="M4" s="11"/>
      <c r="N4" s="13"/>
      <c r="O4" s="14" t="s">
        <v>123</v>
      </c>
      <c r="P4" s="14"/>
      <c r="Q4" s="15"/>
      <c r="R4" s="14" t="s">
        <v>140</v>
      </c>
      <c r="S4" s="14"/>
      <c r="T4" s="15"/>
      <c r="U4" s="14" t="s">
        <v>141</v>
      </c>
      <c r="V4" s="14"/>
      <c r="W4" s="15"/>
      <c r="X4" s="14" t="s">
        <v>142</v>
      </c>
      <c r="Y4" s="14"/>
      <c r="Z4" s="15"/>
      <c r="AA4" s="14" t="s">
        <v>123</v>
      </c>
      <c r="AB4" s="14"/>
      <c r="AC4" s="15"/>
      <c r="AD4" s="14" t="s">
        <v>140</v>
      </c>
      <c r="AE4" s="14"/>
      <c r="AF4" s="15"/>
      <c r="AG4" s="14" t="s">
        <v>141</v>
      </c>
      <c r="AH4" s="14"/>
      <c r="AI4" s="15"/>
      <c r="AJ4" s="14" t="s">
        <v>142</v>
      </c>
      <c r="AK4" s="14"/>
      <c r="AL4" s="15"/>
      <c r="AM4" s="14" t="s">
        <v>123</v>
      </c>
      <c r="AN4" s="14"/>
      <c r="AO4" s="15"/>
      <c r="AP4" s="14" t="s">
        <v>140</v>
      </c>
      <c r="AQ4" s="14"/>
      <c r="AR4" s="15"/>
      <c r="AS4" s="14" t="s">
        <v>141</v>
      </c>
      <c r="AT4" s="14"/>
      <c r="AU4" s="15"/>
      <c r="AV4" s="14" t="s">
        <v>142</v>
      </c>
      <c r="AW4" s="14"/>
      <c r="AX4" s="15"/>
      <c r="AY4" s="14" t="s">
        <v>123</v>
      </c>
      <c r="AZ4" s="14"/>
      <c r="BA4" s="15"/>
      <c r="BB4" s="14" t="s">
        <v>140</v>
      </c>
      <c r="BC4" s="14"/>
      <c r="BD4" s="15"/>
      <c r="BE4" s="14" t="s">
        <v>141</v>
      </c>
      <c r="BF4" s="14"/>
      <c r="BG4" s="15"/>
      <c r="BH4" s="14" t="s">
        <v>142</v>
      </c>
      <c r="BI4" s="14"/>
      <c r="BJ4" s="15"/>
      <c r="BK4" s="14" t="s">
        <v>123</v>
      </c>
      <c r="BL4" s="14"/>
      <c r="BM4" s="15"/>
      <c r="BN4" s="14" t="s">
        <v>140</v>
      </c>
      <c r="BO4" s="14"/>
      <c r="BP4" s="15"/>
      <c r="BQ4" s="14" t="s">
        <v>141</v>
      </c>
      <c r="BR4" s="14"/>
      <c r="BS4" s="15"/>
      <c r="BT4" s="14" t="s">
        <v>142</v>
      </c>
      <c r="BU4" s="14"/>
      <c r="BV4" s="15"/>
      <c r="BW4" s="14" t="s">
        <v>123</v>
      </c>
      <c r="BX4" s="14"/>
      <c r="BY4" s="15"/>
      <c r="BZ4" s="14" t="s">
        <v>140</v>
      </c>
      <c r="CA4" s="14"/>
      <c r="CB4" s="15"/>
      <c r="CC4" s="14" t="s">
        <v>141</v>
      </c>
      <c r="CD4" s="14"/>
      <c r="CE4" s="15"/>
      <c r="CF4" s="14" t="s">
        <v>142</v>
      </c>
      <c r="CG4" s="14"/>
      <c r="CH4" s="15"/>
      <c r="CI4" s="14" t="s">
        <v>123</v>
      </c>
      <c r="CJ4" s="14"/>
      <c r="CK4" s="15"/>
      <c r="CL4" s="14" t="s">
        <v>140</v>
      </c>
      <c r="CM4" s="14"/>
      <c r="CN4" s="15"/>
      <c r="CO4" s="14" t="s">
        <v>141</v>
      </c>
      <c r="CP4" s="14"/>
      <c r="CQ4" s="15"/>
      <c r="CR4" s="14" t="s">
        <v>142</v>
      </c>
      <c r="CS4" s="14"/>
      <c r="CT4" s="15"/>
      <c r="CU4" s="14" t="s">
        <v>123</v>
      </c>
      <c r="CV4" s="14"/>
      <c r="CW4" s="15"/>
      <c r="CX4" s="14" t="s">
        <v>140</v>
      </c>
      <c r="CY4" s="14"/>
      <c r="CZ4" s="15"/>
      <c r="DA4" s="14" t="s">
        <v>141</v>
      </c>
      <c r="DB4" s="14"/>
      <c r="DC4" s="15"/>
      <c r="DD4" s="14" t="s">
        <v>142</v>
      </c>
      <c r="DE4" s="14"/>
      <c r="DF4" s="15"/>
      <c r="DG4" s="14" t="s">
        <v>123</v>
      </c>
      <c r="DH4" s="14"/>
      <c r="DI4" s="15"/>
      <c r="DJ4" s="14" t="s">
        <v>140</v>
      </c>
      <c r="DK4" s="14"/>
      <c r="DL4" s="15"/>
      <c r="DM4" s="14" t="s">
        <v>141</v>
      </c>
      <c r="DN4" s="14"/>
      <c r="DO4" s="15"/>
      <c r="DP4" s="14" t="s">
        <v>142</v>
      </c>
      <c r="DQ4" s="14"/>
      <c r="DR4" s="15"/>
      <c r="DS4" s="14" t="s">
        <v>123</v>
      </c>
      <c r="DT4" s="14"/>
      <c r="DU4" s="15"/>
      <c r="DV4" s="14" t="s">
        <v>140</v>
      </c>
      <c r="DW4" s="14"/>
      <c r="DX4" s="15"/>
      <c r="DY4" s="14" t="s">
        <v>141</v>
      </c>
      <c r="DZ4" s="14"/>
      <c r="EA4" s="15"/>
      <c r="EB4" s="14" t="s">
        <v>142</v>
      </c>
      <c r="EC4" s="14"/>
      <c r="ED4" s="15"/>
      <c r="EE4" s="14" t="s">
        <v>123</v>
      </c>
      <c r="EF4" s="14"/>
      <c r="EG4" s="15"/>
      <c r="EH4" s="14" t="s">
        <v>140</v>
      </c>
      <c r="EI4" s="14"/>
      <c r="EJ4" s="15"/>
      <c r="EK4" s="14" t="s">
        <v>141</v>
      </c>
      <c r="EL4" s="14"/>
      <c r="EM4" s="15"/>
      <c r="EN4" s="14" t="s">
        <v>142</v>
      </c>
      <c r="EO4" s="14"/>
      <c r="EP4" s="15"/>
      <c r="EQ4" s="14" t="s">
        <v>123</v>
      </c>
      <c r="ER4" s="14"/>
      <c r="ES4" s="15"/>
      <c r="ET4" s="14" t="s">
        <v>140</v>
      </c>
      <c r="EU4" s="14"/>
      <c r="EV4" s="15"/>
      <c r="EW4" s="14" t="s">
        <v>141</v>
      </c>
      <c r="EX4" s="14"/>
      <c r="EY4" s="15"/>
      <c r="EZ4" s="14" t="s">
        <v>142</v>
      </c>
      <c r="FA4" s="14"/>
      <c r="FB4" s="15"/>
      <c r="FC4" s="14" t="s">
        <v>123</v>
      </c>
      <c r="FD4" s="14"/>
      <c r="FE4" s="15"/>
      <c r="FF4" s="14" t="s">
        <v>140</v>
      </c>
      <c r="FG4" s="14"/>
      <c r="FH4" s="15"/>
      <c r="FI4" s="14" t="s">
        <v>141</v>
      </c>
      <c r="FJ4" s="14"/>
      <c r="FK4" s="15"/>
      <c r="FL4" s="14" t="s">
        <v>142</v>
      </c>
      <c r="FM4" s="14"/>
      <c r="FN4" s="15"/>
    </row>
    <row r="5" s="1" customFormat="1" ht="14.25" spans="1:170">
      <c r="A5" s="11"/>
      <c r="B5" s="11"/>
      <c r="C5" s="11"/>
      <c r="D5" s="11"/>
      <c r="E5" s="13"/>
      <c r="F5" s="11" t="s">
        <v>137</v>
      </c>
      <c r="G5" s="11" t="s">
        <v>138</v>
      </c>
      <c r="H5" s="13" t="s">
        <v>139</v>
      </c>
      <c r="I5" s="11" t="s">
        <v>137</v>
      </c>
      <c r="J5" s="11" t="s">
        <v>138</v>
      </c>
      <c r="K5" s="13" t="s">
        <v>139</v>
      </c>
      <c r="L5" s="11" t="s">
        <v>137</v>
      </c>
      <c r="M5" s="11" t="s">
        <v>138</v>
      </c>
      <c r="N5" s="13" t="s">
        <v>139</v>
      </c>
      <c r="O5" s="11" t="s">
        <v>137</v>
      </c>
      <c r="P5" s="11" t="s">
        <v>138</v>
      </c>
      <c r="Q5" s="13" t="s">
        <v>139</v>
      </c>
      <c r="R5" s="11" t="s">
        <v>137</v>
      </c>
      <c r="S5" s="11" t="s">
        <v>138</v>
      </c>
      <c r="T5" s="13" t="s">
        <v>139</v>
      </c>
      <c r="U5" s="11" t="s">
        <v>137</v>
      </c>
      <c r="V5" s="11" t="s">
        <v>138</v>
      </c>
      <c r="W5" s="13" t="s">
        <v>139</v>
      </c>
      <c r="X5" s="11" t="s">
        <v>137</v>
      </c>
      <c r="Y5" s="11" t="s">
        <v>138</v>
      </c>
      <c r="Z5" s="13" t="s">
        <v>139</v>
      </c>
      <c r="AA5" s="11" t="s">
        <v>137</v>
      </c>
      <c r="AB5" s="11" t="s">
        <v>138</v>
      </c>
      <c r="AC5" s="13" t="s">
        <v>139</v>
      </c>
      <c r="AD5" s="11" t="s">
        <v>137</v>
      </c>
      <c r="AE5" s="11" t="s">
        <v>138</v>
      </c>
      <c r="AF5" s="13" t="s">
        <v>139</v>
      </c>
      <c r="AG5" s="11" t="s">
        <v>137</v>
      </c>
      <c r="AH5" s="11" t="s">
        <v>138</v>
      </c>
      <c r="AI5" s="13" t="s">
        <v>139</v>
      </c>
      <c r="AJ5" s="11" t="s">
        <v>137</v>
      </c>
      <c r="AK5" s="11" t="s">
        <v>138</v>
      </c>
      <c r="AL5" s="13" t="s">
        <v>139</v>
      </c>
      <c r="AM5" s="11" t="s">
        <v>137</v>
      </c>
      <c r="AN5" s="11" t="s">
        <v>138</v>
      </c>
      <c r="AO5" s="13" t="s">
        <v>139</v>
      </c>
      <c r="AP5" s="11" t="s">
        <v>137</v>
      </c>
      <c r="AQ5" s="11" t="s">
        <v>138</v>
      </c>
      <c r="AR5" s="13" t="s">
        <v>139</v>
      </c>
      <c r="AS5" s="11" t="s">
        <v>137</v>
      </c>
      <c r="AT5" s="11" t="s">
        <v>138</v>
      </c>
      <c r="AU5" s="13" t="s">
        <v>139</v>
      </c>
      <c r="AV5" s="11" t="s">
        <v>137</v>
      </c>
      <c r="AW5" s="11" t="s">
        <v>138</v>
      </c>
      <c r="AX5" s="13" t="s">
        <v>139</v>
      </c>
      <c r="AY5" s="11" t="s">
        <v>137</v>
      </c>
      <c r="AZ5" s="11" t="s">
        <v>138</v>
      </c>
      <c r="BA5" s="13" t="s">
        <v>139</v>
      </c>
      <c r="BB5" s="11" t="s">
        <v>137</v>
      </c>
      <c r="BC5" s="11" t="s">
        <v>138</v>
      </c>
      <c r="BD5" s="13" t="s">
        <v>139</v>
      </c>
      <c r="BE5" s="11" t="s">
        <v>137</v>
      </c>
      <c r="BF5" s="11" t="s">
        <v>138</v>
      </c>
      <c r="BG5" s="13" t="s">
        <v>139</v>
      </c>
      <c r="BH5" s="11" t="s">
        <v>137</v>
      </c>
      <c r="BI5" s="11" t="s">
        <v>138</v>
      </c>
      <c r="BJ5" s="13" t="s">
        <v>139</v>
      </c>
      <c r="BK5" s="11" t="s">
        <v>137</v>
      </c>
      <c r="BL5" s="11" t="s">
        <v>138</v>
      </c>
      <c r="BM5" s="13" t="s">
        <v>139</v>
      </c>
      <c r="BN5" s="11" t="s">
        <v>137</v>
      </c>
      <c r="BO5" s="11" t="s">
        <v>138</v>
      </c>
      <c r="BP5" s="13" t="s">
        <v>139</v>
      </c>
      <c r="BQ5" s="11" t="s">
        <v>137</v>
      </c>
      <c r="BR5" s="11" t="s">
        <v>138</v>
      </c>
      <c r="BS5" s="13" t="s">
        <v>139</v>
      </c>
      <c r="BT5" s="11" t="s">
        <v>137</v>
      </c>
      <c r="BU5" s="11" t="s">
        <v>138</v>
      </c>
      <c r="BV5" s="13" t="s">
        <v>139</v>
      </c>
      <c r="BW5" s="11" t="s">
        <v>137</v>
      </c>
      <c r="BX5" s="11" t="s">
        <v>138</v>
      </c>
      <c r="BY5" s="13" t="s">
        <v>139</v>
      </c>
      <c r="BZ5" s="11" t="s">
        <v>137</v>
      </c>
      <c r="CA5" s="11" t="s">
        <v>138</v>
      </c>
      <c r="CB5" s="13" t="s">
        <v>139</v>
      </c>
      <c r="CC5" s="11" t="s">
        <v>137</v>
      </c>
      <c r="CD5" s="11" t="s">
        <v>138</v>
      </c>
      <c r="CE5" s="13" t="s">
        <v>139</v>
      </c>
      <c r="CF5" s="11" t="s">
        <v>137</v>
      </c>
      <c r="CG5" s="11" t="s">
        <v>138</v>
      </c>
      <c r="CH5" s="13" t="s">
        <v>139</v>
      </c>
      <c r="CI5" s="11" t="s">
        <v>137</v>
      </c>
      <c r="CJ5" s="11" t="s">
        <v>138</v>
      </c>
      <c r="CK5" s="13" t="s">
        <v>139</v>
      </c>
      <c r="CL5" s="11" t="s">
        <v>137</v>
      </c>
      <c r="CM5" s="11" t="s">
        <v>138</v>
      </c>
      <c r="CN5" s="13" t="s">
        <v>139</v>
      </c>
      <c r="CO5" s="11" t="s">
        <v>137</v>
      </c>
      <c r="CP5" s="11" t="s">
        <v>138</v>
      </c>
      <c r="CQ5" s="13" t="s">
        <v>139</v>
      </c>
      <c r="CR5" s="11" t="s">
        <v>137</v>
      </c>
      <c r="CS5" s="11" t="s">
        <v>138</v>
      </c>
      <c r="CT5" s="13" t="s">
        <v>139</v>
      </c>
      <c r="CU5" s="11" t="s">
        <v>137</v>
      </c>
      <c r="CV5" s="11" t="s">
        <v>138</v>
      </c>
      <c r="CW5" s="13" t="s">
        <v>139</v>
      </c>
      <c r="CX5" s="11" t="s">
        <v>137</v>
      </c>
      <c r="CY5" s="11" t="s">
        <v>138</v>
      </c>
      <c r="CZ5" s="13" t="s">
        <v>139</v>
      </c>
      <c r="DA5" s="11" t="s">
        <v>137</v>
      </c>
      <c r="DB5" s="11" t="s">
        <v>138</v>
      </c>
      <c r="DC5" s="13" t="s">
        <v>139</v>
      </c>
      <c r="DD5" s="11" t="s">
        <v>137</v>
      </c>
      <c r="DE5" s="11" t="s">
        <v>138</v>
      </c>
      <c r="DF5" s="13" t="s">
        <v>139</v>
      </c>
      <c r="DG5" s="11" t="s">
        <v>137</v>
      </c>
      <c r="DH5" s="11" t="s">
        <v>138</v>
      </c>
      <c r="DI5" s="13" t="s">
        <v>139</v>
      </c>
      <c r="DJ5" s="11" t="s">
        <v>137</v>
      </c>
      <c r="DK5" s="11" t="s">
        <v>138</v>
      </c>
      <c r="DL5" s="13" t="s">
        <v>139</v>
      </c>
      <c r="DM5" s="11" t="s">
        <v>137</v>
      </c>
      <c r="DN5" s="11" t="s">
        <v>138</v>
      </c>
      <c r="DO5" s="13" t="s">
        <v>139</v>
      </c>
      <c r="DP5" s="11" t="s">
        <v>137</v>
      </c>
      <c r="DQ5" s="11" t="s">
        <v>138</v>
      </c>
      <c r="DR5" s="13" t="s">
        <v>139</v>
      </c>
      <c r="DS5" s="11" t="s">
        <v>137</v>
      </c>
      <c r="DT5" s="11" t="s">
        <v>138</v>
      </c>
      <c r="DU5" s="13" t="s">
        <v>139</v>
      </c>
      <c r="DV5" s="11" t="s">
        <v>137</v>
      </c>
      <c r="DW5" s="11" t="s">
        <v>138</v>
      </c>
      <c r="DX5" s="13" t="s">
        <v>139</v>
      </c>
      <c r="DY5" s="11" t="s">
        <v>137</v>
      </c>
      <c r="DZ5" s="11" t="s">
        <v>138</v>
      </c>
      <c r="EA5" s="13" t="s">
        <v>139</v>
      </c>
      <c r="EB5" s="11" t="s">
        <v>137</v>
      </c>
      <c r="EC5" s="11" t="s">
        <v>138</v>
      </c>
      <c r="ED5" s="13" t="s">
        <v>139</v>
      </c>
      <c r="EE5" s="11" t="s">
        <v>137</v>
      </c>
      <c r="EF5" s="11" t="s">
        <v>138</v>
      </c>
      <c r="EG5" s="13" t="s">
        <v>139</v>
      </c>
      <c r="EH5" s="11" t="s">
        <v>137</v>
      </c>
      <c r="EI5" s="11" t="s">
        <v>138</v>
      </c>
      <c r="EJ5" s="13" t="s">
        <v>139</v>
      </c>
      <c r="EK5" s="11" t="s">
        <v>137</v>
      </c>
      <c r="EL5" s="11" t="s">
        <v>138</v>
      </c>
      <c r="EM5" s="13" t="s">
        <v>139</v>
      </c>
      <c r="EN5" s="11" t="s">
        <v>137</v>
      </c>
      <c r="EO5" s="11" t="s">
        <v>138</v>
      </c>
      <c r="EP5" s="13" t="s">
        <v>139</v>
      </c>
      <c r="EQ5" s="11" t="s">
        <v>137</v>
      </c>
      <c r="ER5" s="11" t="s">
        <v>138</v>
      </c>
      <c r="ES5" s="13" t="s">
        <v>139</v>
      </c>
      <c r="ET5" s="11" t="s">
        <v>137</v>
      </c>
      <c r="EU5" s="11" t="s">
        <v>138</v>
      </c>
      <c r="EV5" s="13" t="s">
        <v>139</v>
      </c>
      <c r="EW5" s="11" t="s">
        <v>137</v>
      </c>
      <c r="EX5" s="11" t="s">
        <v>138</v>
      </c>
      <c r="EY5" s="13" t="s">
        <v>139</v>
      </c>
      <c r="EZ5" s="11" t="s">
        <v>137</v>
      </c>
      <c r="FA5" s="11" t="s">
        <v>138</v>
      </c>
      <c r="FB5" s="13" t="s">
        <v>139</v>
      </c>
      <c r="FC5" s="11" t="s">
        <v>137</v>
      </c>
      <c r="FD5" s="11" t="s">
        <v>138</v>
      </c>
      <c r="FE5" s="13" t="s">
        <v>139</v>
      </c>
      <c r="FF5" s="11" t="s">
        <v>137</v>
      </c>
      <c r="FG5" s="11" t="s">
        <v>138</v>
      </c>
      <c r="FH5" s="13" t="s">
        <v>139</v>
      </c>
      <c r="FI5" s="11" t="s">
        <v>137</v>
      </c>
      <c r="FJ5" s="11" t="s">
        <v>138</v>
      </c>
      <c r="FK5" s="13" t="s">
        <v>139</v>
      </c>
      <c r="FL5" s="11" t="s">
        <v>137</v>
      </c>
      <c r="FM5" s="11" t="s">
        <v>138</v>
      </c>
      <c r="FN5" s="13" t="s">
        <v>139</v>
      </c>
    </row>
    <row r="6" ht="20.1" customHeight="1" spans="1:170">
      <c r="A6" s="16"/>
      <c r="B6" s="17" t="s">
        <v>143</v>
      </c>
      <c r="C6" s="18">
        <v>174840.066512</v>
      </c>
      <c r="D6" s="18">
        <v>21452.808259</v>
      </c>
      <c r="E6" s="19">
        <v>0.122699611633513</v>
      </c>
      <c r="F6" s="18">
        <v>149411.17</v>
      </c>
      <c r="G6" s="18">
        <v>20233.714208</v>
      </c>
      <c r="H6" s="19">
        <v>0.135423035694052</v>
      </c>
      <c r="I6" s="18">
        <v>13684.311</v>
      </c>
      <c r="J6" s="18">
        <v>508.214857</v>
      </c>
      <c r="K6" s="19">
        <v>0.0371385053292051</v>
      </c>
      <c r="L6" s="18">
        <v>11744.585512</v>
      </c>
      <c r="M6" s="18">
        <v>710.879194</v>
      </c>
      <c r="N6" s="19">
        <v>0.0605282488065382</v>
      </c>
      <c r="O6" s="18">
        <v>11572</v>
      </c>
      <c r="P6" s="18" t="s">
        <v>144</v>
      </c>
      <c r="Q6" s="19" t="e">
        <v>#VALUE!</v>
      </c>
      <c r="R6" s="18">
        <v>11572</v>
      </c>
      <c r="S6" s="18" t="s">
        <v>144</v>
      </c>
      <c r="T6" s="18" t="s">
        <v>144</v>
      </c>
      <c r="U6" s="18" t="s">
        <v>144</v>
      </c>
      <c r="V6" s="18" t="s">
        <v>144</v>
      </c>
      <c r="W6" s="18" t="s">
        <v>144</v>
      </c>
      <c r="X6" s="18" t="s">
        <v>144</v>
      </c>
      <c r="Y6" s="18" t="s">
        <v>144</v>
      </c>
      <c r="Z6" s="18" t="s">
        <v>144</v>
      </c>
      <c r="AA6" s="18" t="s">
        <v>144</v>
      </c>
      <c r="AB6" s="18" t="s">
        <v>144</v>
      </c>
      <c r="AC6" s="19" t="s">
        <v>144</v>
      </c>
      <c r="AD6" s="18" t="s">
        <v>144</v>
      </c>
      <c r="AE6" s="18" t="s">
        <v>144</v>
      </c>
      <c r="AF6" s="18" t="s">
        <v>144</v>
      </c>
      <c r="AG6" s="18" t="s">
        <v>144</v>
      </c>
      <c r="AH6" s="18" t="s">
        <v>144</v>
      </c>
      <c r="AI6" s="18" t="s">
        <v>144</v>
      </c>
      <c r="AJ6" s="18" t="s">
        <v>144</v>
      </c>
      <c r="AK6" s="18" t="s">
        <v>144</v>
      </c>
      <c r="AL6" s="18" t="s">
        <v>144</v>
      </c>
      <c r="AM6" s="18">
        <v>89337.24</v>
      </c>
      <c r="AN6" s="18">
        <v>13910.197993</v>
      </c>
      <c r="AO6" s="19">
        <v>0.15570436240251</v>
      </c>
      <c r="AP6" s="18">
        <v>82054.06</v>
      </c>
      <c r="AQ6" s="18">
        <v>13684.665322</v>
      </c>
      <c r="AR6" s="19">
        <v>0.166776212194741</v>
      </c>
      <c r="AS6" s="18">
        <v>7283.18</v>
      </c>
      <c r="AT6" s="18">
        <v>225.532671</v>
      </c>
      <c r="AU6" s="19">
        <v>0.0309662360397519</v>
      </c>
      <c r="AV6" s="18" t="s">
        <v>144</v>
      </c>
      <c r="AW6" s="18" t="s">
        <v>144</v>
      </c>
      <c r="AX6" s="18" t="s">
        <v>144</v>
      </c>
      <c r="AY6" s="18">
        <v>34112.26</v>
      </c>
      <c r="AZ6" s="18">
        <v>1481.412969</v>
      </c>
      <c r="BA6" s="19">
        <v>0.0434275820188988</v>
      </c>
      <c r="BB6" s="18">
        <v>30249</v>
      </c>
      <c r="BC6" s="18">
        <v>1480</v>
      </c>
      <c r="BD6" s="19">
        <v>0.0489272372640418</v>
      </c>
      <c r="BE6" s="18" t="s">
        <v>144</v>
      </c>
      <c r="BF6" s="18" t="s">
        <v>144</v>
      </c>
      <c r="BG6" s="18" t="s">
        <v>144</v>
      </c>
      <c r="BH6" s="18">
        <v>3863.26</v>
      </c>
      <c r="BI6" s="18">
        <v>1.412969</v>
      </c>
      <c r="BJ6" s="18">
        <v>0.000365745251419785</v>
      </c>
      <c r="BK6" s="18">
        <v>23216.01</v>
      </c>
      <c r="BL6" s="18">
        <v>5132.357141</v>
      </c>
      <c r="BM6" s="19">
        <v>0.221069733386572</v>
      </c>
      <c r="BN6" s="18">
        <v>16107.11</v>
      </c>
      <c r="BO6" s="18">
        <v>4552.371516</v>
      </c>
      <c r="BP6" s="19">
        <v>0.282631180640102</v>
      </c>
      <c r="BQ6" s="18">
        <v>1179.41</v>
      </c>
      <c r="BR6" s="18">
        <v>7.1368</v>
      </c>
      <c r="BS6" s="18">
        <v>0.00605116117380724</v>
      </c>
      <c r="BT6" s="18">
        <v>5929.49</v>
      </c>
      <c r="BU6" s="18">
        <v>572.848825</v>
      </c>
      <c r="BV6" s="19">
        <v>0.0966101342611253</v>
      </c>
      <c r="BW6" s="18">
        <v>105</v>
      </c>
      <c r="BX6" s="18" t="s">
        <v>144</v>
      </c>
      <c r="BY6" s="19" t="e">
        <v>#VALUE!</v>
      </c>
      <c r="BZ6" s="18">
        <v>105</v>
      </c>
      <c r="CA6" s="18" t="s">
        <v>144</v>
      </c>
      <c r="CB6" s="18" t="s">
        <v>144</v>
      </c>
      <c r="CC6" s="18" t="s">
        <v>144</v>
      </c>
      <c r="CD6" s="18" t="s">
        <v>144</v>
      </c>
      <c r="CE6" s="18" t="s">
        <v>144</v>
      </c>
      <c r="CF6" s="18" t="s">
        <v>144</v>
      </c>
      <c r="CG6" s="18" t="s">
        <v>144</v>
      </c>
      <c r="CH6" s="18" t="s">
        <v>144</v>
      </c>
      <c r="CI6" s="18">
        <v>4320</v>
      </c>
      <c r="CJ6" s="18">
        <v>370</v>
      </c>
      <c r="CK6" s="19">
        <v>0.0856481481481482</v>
      </c>
      <c r="CL6" s="18">
        <v>4320</v>
      </c>
      <c r="CM6" s="18">
        <v>370</v>
      </c>
      <c r="CN6" s="18">
        <v>0.0856481481481482</v>
      </c>
      <c r="CO6" s="18" t="s">
        <v>144</v>
      </c>
      <c r="CP6" s="18" t="s">
        <v>144</v>
      </c>
      <c r="CQ6" s="18" t="s">
        <v>144</v>
      </c>
      <c r="CR6" s="18" t="s">
        <v>144</v>
      </c>
      <c r="CS6" s="18" t="s">
        <v>144</v>
      </c>
      <c r="CT6" s="18" t="s">
        <v>144</v>
      </c>
      <c r="CU6" s="18">
        <v>4844</v>
      </c>
      <c r="CV6" s="18">
        <v>139.65947</v>
      </c>
      <c r="CW6" s="19">
        <v>0.0288314347646573</v>
      </c>
      <c r="CX6" s="18">
        <v>4844</v>
      </c>
      <c r="CY6" s="18">
        <v>139.65947</v>
      </c>
      <c r="CZ6" s="18">
        <v>0.0288314347646573</v>
      </c>
      <c r="DA6" s="18" t="s">
        <v>144</v>
      </c>
      <c r="DB6" s="18" t="s">
        <v>144</v>
      </c>
      <c r="DC6" s="18" t="s">
        <v>144</v>
      </c>
      <c r="DD6" s="18" t="s">
        <v>144</v>
      </c>
      <c r="DE6" s="18" t="s">
        <v>144</v>
      </c>
      <c r="DF6" s="18" t="s">
        <v>144</v>
      </c>
      <c r="DG6" s="18" t="s">
        <v>144</v>
      </c>
      <c r="DH6" s="18" t="s">
        <v>144</v>
      </c>
      <c r="DI6" s="19" t="s">
        <v>144</v>
      </c>
      <c r="DJ6" s="18" t="s">
        <v>144</v>
      </c>
      <c r="DK6" s="18" t="s">
        <v>144</v>
      </c>
      <c r="DL6" s="18" t="s">
        <v>144</v>
      </c>
      <c r="DM6" s="18" t="s">
        <v>144</v>
      </c>
      <c r="DN6" s="18" t="s">
        <v>144</v>
      </c>
      <c r="DO6" s="18" t="s">
        <v>144</v>
      </c>
      <c r="DP6" s="18" t="s">
        <v>144</v>
      </c>
      <c r="DQ6" s="18" t="s">
        <v>144</v>
      </c>
      <c r="DR6" s="18" t="s">
        <v>144</v>
      </c>
      <c r="DS6" s="18">
        <v>1302</v>
      </c>
      <c r="DT6" s="18">
        <v>145.438074</v>
      </c>
      <c r="DU6" s="19">
        <v>0.111703589861751</v>
      </c>
      <c r="DV6" s="18" t="s">
        <v>144</v>
      </c>
      <c r="DW6" s="18" t="s">
        <v>144</v>
      </c>
      <c r="DX6" s="18" t="s">
        <v>144</v>
      </c>
      <c r="DY6" s="18">
        <v>1302</v>
      </c>
      <c r="DZ6" s="18">
        <v>145.438074</v>
      </c>
      <c r="EA6" s="18">
        <v>0.111703589861751</v>
      </c>
      <c r="EB6" s="18" t="s">
        <v>144</v>
      </c>
      <c r="EC6" s="18" t="s">
        <v>144</v>
      </c>
      <c r="ED6" s="18" t="s">
        <v>144</v>
      </c>
      <c r="EE6" s="18">
        <v>118</v>
      </c>
      <c r="EF6" s="18">
        <v>4.0179</v>
      </c>
      <c r="EG6" s="19">
        <v>0.03405</v>
      </c>
      <c r="EH6" s="18">
        <v>118</v>
      </c>
      <c r="EI6" s="18">
        <v>4.0179</v>
      </c>
      <c r="EJ6" s="18">
        <v>0.03405</v>
      </c>
      <c r="EK6" s="18" t="s">
        <v>144</v>
      </c>
      <c r="EL6" s="18" t="s">
        <v>144</v>
      </c>
      <c r="EM6" s="18" t="s">
        <v>144</v>
      </c>
      <c r="EN6" s="18" t="s">
        <v>144</v>
      </c>
      <c r="EO6" s="18" t="s">
        <v>144</v>
      </c>
      <c r="EP6" s="18" t="s">
        <v>144</v>
      </c>
      <c r="EQ6" s="18">
        <v>1372.861</v>
      </c>
      <c r="ER6" s="18">
        <v>16.54</v>
      </c>
      <c r="ES6" s="19">
        <v>0.0120478329561405</v>
      </c>
      <c r="ET6" s="18">
        <v>12</v>
      </c>
      <c r="EU6" s="18" t="s">
        <v>144</v>
      </c>
      <c r="EV6" s="18" t="s">
        <v>144</v>
      </c>
      <c r="EW6" s="18">
        <v>1360.861</v>
      </c>
      <c r="EX6" s="18">
        <v>16.54</v>
      </c>
      <c r="EY6" s="18">
        <v>0.0121540701070866</v>
      </c>
      <c r="EZ6" s="18" t="s">
        <v>144</v>
      </c>
      <c r="FA6" s="18" t="s">
        <v>144</v>
      </c>
      <c r="FB6" s="18" t="s">
        <v>144</v>
      </c>
      <c r="FC6" s="18">
        <v>4540.695512</v>
      </c>
      <c r="FD6" s="18">
        <v>253.184712</v>
      </c>
      <c r="FE6" s="19">
        <v>0.055759015624565</v>
      </c>
      <c r="FF6" s="18">
        <v>30</v>
      </c>
      <c r="FG6" s="18">
        <v>3</v>
      </c>
      <c r="FH6" s="18">
        <v>0.1</v>
      </c>
      <c r="FI6" s="18">
        <v>2558.86</v>
      </c>
      <c r="FJ6" s="18">
        <v>113.567312</v>
      </c>
      <c r="FK6" s="19">
        <v>0.0443819951071962</v>
      </c>
      <c r="FL6" s="18">
        <v>1951.835512</v>
      </c>
      <c r="FM6" s="18">
        <v>136.6174</v>
      </c>
      <c r="FN6" s="19">
        <v>0.0699943203000807</v>
      </c>
    </row>
    <row r="7" ht="21.95" customHeight="1" spans="1:170">
      <c r="A7" s="16">
        <v>1</v>
      </c>
      <c r="B7" s="20" t="s">
        <v>145</v>
      </c>
      <c r="C7" s="18">
        <v>19121.586512</v>
      </c>
      <c r="D7" s="18">
        <v>3284.35947</v>
      </c>
      <c r="E7" s="19">
        <v>0.171761870697228</v>
      </c>
      <c r="F7" s="18">
        <v>11950.59</v>
      </c>
      <c r="G7" s="18">
        <v>2777.855035</v>
      </c>
      <c r="H7" s="19">
        <v>0.232445011919914</v>
      </c>
      <c r="I7" s="18">
        <v>5131.621</v>
      </c>
      <c r="J7" s="18">
        <v>297.270386</v>
      </c>
      <c r="K7" s="19">
        <v>0.0579291389601843</v>
      </c>
      <c r="L7" s="18">
        <v>2039.375512</v>
      </c>
      <c r="M7" s="18">
        <v>209.234049</v>
      </c>
      <c r="N7" s="19">
        <v>0.102597117484659</v>
      </c>
      <c r="O7" s="18">
        <v>415.000000000004</v>
      </c>
      <c r="P7" s="18" t="s">
        <v>144</v>
      </c>
      <c r="Q7" s="19" t="e">
        <v>#VALUE!</v>
      </c>
      <c r="R7" s="18">
        <v>415.000000000004</v>
      </c>
      <c r="S7" s="18" t="s">
        <v>144</v>
      </c>
      <c r="T7" s="18" t="s">
        <v>144</v>
      </c>
      <c r="U7" s="18" t="s">
        <v>144</v>
      </c>
      <c r="V7" s="18" t="s">
        <v>144</v>
      </c>
      <c r="W7" s="18" t="s">
        <v>144</v>
      </c>
      <c r="X7" s="18" t="s">
        <v>144</v>
      </c>
      <c r="Y7" s="18" t="s">
        <v>144</v>
      </c>
      <c r="Z7" s="18" t="s">
        <v>144</v>
      </c>
      <c r="AA7" s="18" t="s">
        <v>144</v>
      </c>
      <c r="AB7" s="18" t="s">
        <v>144</v>
      </c>
      <c r="AC7" s="19" t="s">
        <v>144</v>
      </c>
      <c r="AD7" s="18" t="s">
        <v>144</v>
      </c>
      <c r="AE7" s="18" t="s">
        <v>144</v>
      </c>
      <c r="AF7" s="18" t="s">
        <v>144</v>
      </c>
      <c r="AG7" s="18" t="s">
        <v>144</v>
      </c>
      <c r="AH7" s="18" t="s">
        <v>144</v>
      </c>
      <c r="AI7" s="18" t="s">
        <v>144</v>
      </c>
      <c r="AJ7" s="18" t="s">
        <v>144</v>
      </c>
      <c r="AK7" s="18" t="s">
        <v>144</v>
      </c>
      <c r="AL7" s="18" t="s">
        <v>144</v>
      </c>
      <c r="AM7" s="18">
        <v>1696.57</v>
      </c>
      <c r="AN7" s="18">
        <v>202.031555</v>
      </c>
      <c r="AO7" s="19">
        <v>0.119082357344525</v>
      </c>
      <c r="AP7" s="18">
        <v>1631.3</v>
      </c>
      <c r="AQ7" s="18">
        <v>180.306555</v>
      </c>
      <c r="AR7" s="19">
        <v>0.110529366149697</v>
      </c>
      <c r="AS7" s="18">
        <v>65.27</v>
      </c>
      <c r="AT7" s="18">
        <v>21.725</v>
      </c>
      <c r="AU7" s="19">
        <v>0.332848169143558</v>
      </c>
      <c r="AV7" s="18" t="s">
        <v>144</v>
      </c>
      <c r="AW7" s="18" t="s">
        <v>144</v>
      </c>
      <c r="AX7" s="18" t="s">
        <v>144</v>
      </c>
      <c r="AY7" s="18">
        <v>3654.91</v>
      </c>
      <c r="AZ7" s="18">
        <v>1.412969</v>
      </c>
      <c r="BA7" s="19">
        <v>0.000386594745151043</v>
      </c>
      <c r="BB7" s="18">
        <v>3273.1</v>
      </c>
      <c r="BC7" s="18" t="s">
        <v>144</v>
      </c>
      <c r="BD7" s="19" t="s">
        <v>144</v>
      </c>
      <c r="BE7" s="18" t="s">
        <v>144</v>
      </c>
      <c r="BF7" s="18" t="s">
        <v>144</v>
      </c>
      <c r="BG7" s="18" t="s">
        <v>144</v>
      </c>
      <c r="BH7" s="18">
        <v>381.81</v>
      </c>
      <c r="BI7" s="18">
        <v>1.412969</v>
      </c>
      <c r="BJ7" s="18">
        <v>0.00370071239621801</v>
      </c>
      <c r="BK7" s="18">
        <v>5792.87</v>
      </c>
      <c r="BL7" s="18">
        <v>2585.02479</v>
      </c>
      <c r="BM7" s="19">
        <v>0.44624249983169</v>
      </c>
      <c r="BN7" s="18">
        <v>4788.19</v>
      </c>
      <c r="BO7" s="18">
        <v>2453.87111</v>
      </c>
      <c r="BP7" s="19">
        <v>0.51248407226948</v>
      </c>
      <c r="BQ7" s="18">
        <v>760.95</v>
      </c>
      <c r="BR7" s="18" t="s">
        <v>144</v>
      </c>
      <c r="BS7" s="18" t="s">
        <v>144</v>
      </c>
      <c r="BT7" s="18">
        <v>243.73</v>
      </c>
      <c r="BU7" s="18">
        <v>131.15368</v>
      </c>
      <c r="BV7" s="19">
        <v>0.538110532146227</v>
      </c>
      <c r="BW7" s="18">
        <v>105</v>
      </c>
      <c r="BX7" s="18" t="s">
        <v>144</v>
      </c>
      <c r="BY7" s="19" t="e">
        <v>#VALUE!</v>
      </c>
      <c r="BZ7" s="18">
        <v>105</v>
      </c>
      <c r="CA7" s="18" t="s">
        <v>144</v>
      </c>
      <c r="CB7" s="18" t="s">
        <v>144</v>
      </c>
      <c r="CC7" s="18" t="s">
        <v>144</v>
      </c>
      <c r="CD7" s="18" t="s">
        <v>144</v>
      </c>
      <c r="CE7" s="18" t="s">
        <v>144</v>
      </c>
      <c r="CF7" s="18" t="s">
        <v>144</v>
      </c>
      <c r="CG7" s="18" t="s">
        <v>144</v>
      </c>
      <c r="CH7" s="18" t="s">
        <v>144</v>
      </c>
      <c r="CI7" s="18" t="s">
        <v>144</v>
      </c>
      <c r="CJ7" s="18" t="s">
        <v>144</v>
      </c>
      <c r="CK7" s="19" t="s">
        <v>144</v>
      </c>
      <c r="CL7" s="18" t="s">
        <v>144</v>
      </c>
      <c r="CM7" s="18" t="s">
        <v>144</v>
      </c>
      <c r="CN7" s="18" t="s">
        <v>144</v>
      </c>
      <c r="CO7" s="18" t="s">
        <v>144</v>
      </c>
      <c r="CP7" s="18" t="s">
        <v>144</v>
      </c>
      <c r="CQ7" s="18" t="s">
        <v>144</v>
      </c>
      <c r="CR7" s="18" t="s">
        <v>144</v>
      </c>
      <c r="CS7" s="18" t="s">
        <v>144</v>
      </c>
      <c r="CT7" s="18" t="s">
        <v>144</v>
      </c>
      <c r="CU7" s="18">
        <v>1712</v>
      </c>
      <c r="CV7" s="18">
        <v>139.65947</v>
      </c>
      <c r="CW7" s="19">
        <v>0.0815767932242991</v>
      </c>
      <c r="CX7" s="18">
        <v>1712</v>
      </c>
      <c r="CY7" s="18">
        <v>139.65947</v>
      </c>
      <c r="CZ7" s="18">
        <v>0.0815767932242991</v>
      </c>
      <c r="DA7" s="18" t="s">
        <v>144</v>
      </c>
      <c r="DB7" s="18" t="s">
        <v>144</v>
      </c>
      <c r="DC7" s="18" t="s">
        <v>144</v>
      </c>
      <c r="DD7" s="18" t="s">
        <v>144</v>
      </c>
      <c r="DE7" s="18" t="s">
        <v>144</v>
      </c>
      <c r="DF7" s="18" t="s">
        <v>144</v>
      </c>
      <c r="DG7" s="18" t="s">
        <v>144</v>
      </c>
      <c r="DH7" s="18" t="s">
        <v>144</v>
      </c>
      <c r="DI7" s="19" t="s">
        <v>144</v>
      </c>
      <c r="DJ7" s="18" t="s">
        <v>144</v>
      </c>
      <c r="DK7" s="18" t="s">
        <v>144</v>
      </c>
      <c r="DL7" s="18" t="s">
        <v>144</v>
      </c>
      <c r="DM7" s="18" t="s">
        <v>144</v>
      </c>
      <c r="DN7" s="18" t="s">
        <v>144</v>
      </c>
      <c r="DO7" s="18" t="s">
        <v>144</v>
      </c>
      <c r="DP7" s="18" t="s">
        <v>144</v>
      </c>
      <c r="DQ7" s="18" t="s">
        <v>144</v>
      </c>
      <c r="DR7" s="18" t="s">
        <v>144</v>
      </c>
      <c r="DS7" s="18">
        <v>1000</v>
      </c>
      <c r="DT7" s="18">
        <v>145.438074</v>
      </c>
      <c r="DU7" s="19">
        <v>0.145438074</v>
      </c>
      <c r="DV7" s="18" t="s">
        <v>144</v>
      </c>
      <c r="DW7" s="18" t="s">
        <v>144</v>
      </c>
      <c r="DX7" s="18" t="s">
        <v>144</v>
      </c>
      <c r="DY7" s="18">
        <v>1000</v>
      </c>
      <c r="DZ7" s="18">
        <v>145.438074</v>
      </c>
      <c r="EA7" s="18">
        <v>0.145438074</v>
      </c>
      <c r="EB7" s="18" t="s">
        <v>144</v>
      </c>
      <c r="EC7" s="18" t="s">
        <v>144</v>
      </c>
      <c r="ED7" s="18" t="s">
        <v>144</v>
      </c>
      <c r="EE7" s="18">
        <v>26</v>
      </c>
      <c r="EF7" s="18">
        <v>4.0179</v>
      </c>
      <c r="EG7" s="19">
        <v>0.154534615384615</v>
      </c>
      <c r="EH7" s="18">
        <v>26</v>
      </c>
      <c r="EI7" s="18">
        <v>4.0179</v>
      </c>
      <c r="EJ7" s="18">
        <v>0.154534615384615</v>
      </c>
      <c r="EK7" s="18" t="s">
        <v>144</v>
      </c>
      <c r="EL7" s="18" t="s">
        <v>144</v>
      </c>
      <c r="EM7" s="18" t="s">
        <v>144</v>
      </c>
      <c r="EN7" s="18" t="s">
        <v>144</v>
      </c>
      <c r="EO7" s="18" t="s">
        <v>144</v>
      </c>
      <c r="EP7" s="18" t="s">
        <v>144</v>
      </c>
      <c r="EQ7" s="18">
        <v>826.541</v>
      </c>
      <c r="ER7" s="18">
        <v>16.54</v>
      </c>
      <c r="ES7" s="19">
        <v>0.0200111065270809</v>
      </c>
      <c r="ET7" s="18" t="s">
        <v>144</v>
      </c>
      <c r="EU7" s="18" t="s">
        <v>144</v>
      </c>
      <c r="EV7" s="18" t="s">
        <v>144</v>
      </c>
      <c r="EW7" s="18">
        <v>826.541</v>
      </c>
      <c r="EX7" s="18">
        <v>16.54</v>
      </c>
      <c r="EY7" s="18">
        <v>0.0200111065270809</v>
      </c>
      <c r="EZ7" s="18" t="s">
        <v>144</v>
      </c>
      <c r="FA7" s="18" t="s">
        <v>144</v>
      </c>
      <c r="FB7" s="18" t="s">
        <v>144</v>
      </c>
      <c r="FC7" s="18">
        <v>3892.695512</v>
      </c>
      <c r="FD7" s="18">
        <v>190.234712</v>
      </c>
      <c r="FE7" s="19">
        <v>0.048869661501539</v>
      </c>
      <c r="FF7" s="18" t="s">
        <v>144</v>
      </c>
      <c r="FG7" s="18" t="s">
        <v>144</v>
      </c>
      <c r="FH7" s="18" t="s">
        <v>144</v>
      </c>
      <c r="FI7" s="18">
        <v>2478.86</v>
      </c>
      <c r="FJ7" s="18">
        <v>113.567312</v>
      </c>
      <c r="FK7" s="19">
        <v>0.0458143307810848</v>
      </c>
      <c r="FL7" s="18">
        <v>1413.835512</v>
      </c>
      <c r="FM7" s="18">
        <v>76.6674</v>
      </c>
      <c r="FN7" s="19">
        <v>0.0542265343806133</v>
      </c>
    </row>
    <row r="8" ht="21.95" customHeight="1" spans="1:170">
      <c r="A8" s="16">
        <v>5</v>
      </c>
      <c r="B8" s="20" t="s">
        <v>146</v>
      </c>
      <c r="C8" s="18">
        <v>7803.26</v>
      </c>
      <c r="D8" s="18">
        <v>1290.82121</v>
      </c>
      <c r="E8" s="19">
        <v>0.165420761322832</v>
      </c>
      <c r="F8" s="18">
        <v>6512.14</v>
      </c>
      <c r="G8" s="18">
        <v>1205.149797</v>
      </c>
      <c r="H8" s="19">
        <v>0.185062022161686</v>
      </c>
      <c r="I8" s="18">
        <v>263.01</v>
      </c>
      <c r="J8" s="18">
        <v>25.323413</v>
      </c>
      <c r="K8" s="19">
        <v>0.0962830804912361</v>
      </c>
      <c r="L8" s="18">
        <v>1028.11</v>
      </c>
      <c r="M8" s="18">
        <v>60.348</v>
      </c>
      <c r="N8" s="19">
        <v>0.0586979992413263</v>
      </c>
      <c r="O8" s="18">
        <v>1058.21</v>
      </c>
      <c r="P8" s="18" t="s">
        <v>144</v>
      </c>
      <c r="Q8" s="19">
        <v>0</v>
      </c>
      <c r="R8" s="18">
        <v>1058.21</v>
      </c>
      <c r="S8" s="18" t="s">
        <v>144</v>
      </c>
      <c r="T8" s="18" t="s">
        <v>144</v>
      </c>
      <c r="U8" s="18" t="s">
        <v>144</v>
      </c>
      <c r="V8" s="18" t="s">
        <v>144</v>
      </c>
      <c r="W8" s="18" t="s">
        <v>144</v>
      </c>
      <c r="X8" s="18" t="s">
        <v>144</v>
      </c>
      <c r="Y8" s="18" t="s">
        <v>144</v>
      </c>
      <c r="Z8" s="18" t="s">
        <v>144</v>
      </c>
      <c r="AA8" s="18" t="s">
        <v>144</v>
      </c>
      <c r="AB8" s="18" t="s">
        <v>144</v>
      </c>
      <c r="AC8" s="19" t="s">
        <v>144</v>
      </c>
      <c r="AD8" s="18" t="s">
        <v>144</v>
      </c>
      <c r="AE8" s="18" t="s">
        <v>144</v>
      </c>
      <c r="AF8" s="18" t="s">
        <v>144</v>
      </c>
      <c r="AG8" s="18" t="s">
        <v>144</v>
      </c>
      <c r="AH8" s="18" t="s">
        <v>144</v>
      </c>
      <c r="AI8" s="18" t="s">
        <v>144</v>
      </c>
      <c r="AJ8" s="18" t="s">
        <v>144</v>
      </c>
      <c r="AK8" s="18" t="s">
        <v>144</v>
      </c>
      <c r="AL8" s="18" t="s">
        <v>144</v>
      </c>
      <c r="AM8" s="18">
        <v>2682.91</v>
      </c>
      <c r="AN8" s="18">
        <v>1208.46921</v>
      </c>
      <c r="AO8" s="19">
        <v>0.450432258256893</v>
      </c>
      <c r="AP8" s="18">
        <v>2446.12</v>
      </c>
      <c r="AQ8" s="18">
        <v>1183.145797</v>
      </c>
      <c r="AR8" s="19">
        <v>0.483682647212729</v>
      </c>
      <c r="AS8" s="18">
        <v>236.79</v>
      </c>
      <c r="AT8" s="18">
        <v>25.323413</v>
      </c>
      <c r="AU8" s="19">
        <v>0.106944604924194</v>
      </c>
      <c r="AV8" s="18" t="s">
        <v>144</v>
      </c>
      <c r="AW8" s="18" t="s">
        <v>144</v>
      </c>
      <c r="AX8" s="18" t="s">
        <v>144</v>
      </c>
      <c r="AY8" s="18">
        <v>3537.01</v>
      </c>
      <c r="AZ8" s="18" t="s">
        <v>144</v>
      </c>
      <c r="BA8" s="19" t="e">
        <v>#VALUE!</v>
      </c>
      <c r="BB8" s="18">
        <v>2593.41</v>
      </c>
      <c r="BC8" s="18" t="s">
        <v>144</v>
      </c>
      <c r="BD8" s="19" t="s">
        <v>144</v>
      </c>
      <c r="BE8" s="18" t="s">
        <v>144</v>
      </c>
      <c r="BF8" s="18" t="s">
        <v>144</v>
      </c>
      <c r="BG8" s="18" t="s">
        <v>144</v>
      </c>
      <c r="BH8" s="18">
        <v>943.6</v>
      </c>
      <c r="BI8" s="18" t="s">
        <v>144</v>
      </c>
      <c r="BJ8" s="18" t="s">
        <v>144</v>
      </c>
      <c r="BK8" s="18">
        <v>112.83</v>
      </c>
      <c r="BL8" s="18">
        <v>82.352</v>
      </c>
      <c r="BM8" s="19">
        <v>0.729876805814057</v>
      </c>
      <c r="BN8" s="18">
        <v>34.4</v>
      </c>
      <c r="BO8" s="18">
        <v>22.004</v>
      </c>
      <c r="BP8" s="19">
        <v>0.639651162790698</v>
      </c>
      <c r="BQ8" s="18">
        <v>2.22</v>
      </c>
      <c r="BR8" s="18" t="s">
        <v>144</v>
      </c>
      <c r="BS8" s="18" t="s">
        <v>144</v>
      </c>
      <c r="BT8" s="18">
        <v>76.21</v>
      </c>
      <c r="BU8" s="18">
        <v>60.348</v>
      </c>
      <c r="BV8" s="19">
        <v>0.791864584700171</v>
      </c>
      <c r="BW8" s="18" t="s">
        <v>144</v>
      </c>
      <c r="BX8" s="18" t="s">
        <v>144</v>
      </c>
      <c r="BY8" s="19" t="s">
        <v>144</v>
      </c>
      <c r="BZ8" s="18" t="s">
        <v>144</v>
      </c>
      <c r="CA8" s="18" t="s">
        <v>144</v>
      </c>
      <c r="CB8" s="18" t="s">
        <v>144</v>
      </c>
      <c r="CC8" s="18" t="s">
        <v>144</v>
      </c>
      <c r="CD8" s="18" t="s">
        <v>144</v>
      </c>
      <c r="CE8" s="18" t="s">
        <v>144</v>
      </c>
      <c r="CF8" s="18" t="s">
        <v>144</v>
      </c>
      <c r="CG8" s="18" t="s">
        <v>144</v>
      </c>
      <c r="CH8" s="18" t="s">
        <v>144</v>
      </c>
      <c r="CI8" s="18">
        <v>375</v>
      </c>
      <c r="CJ8" s="18" t="s">
        <v>144</v>
      </c>
      <c r="CK8" s="19" t="e">
        <v>#VALUE!</v>
      </c>
      <c r="CL8" s="18">
        <v>375</v>
      </c>
      <c r="CM8" s="18" t="s">
        <v>144</v>
      </c>
      <c r="CN8" s="18" t="s">
        <v>144</v>
      </c>
      <c r="CO8" s="18" t="s">
        <v>144</v>
      </c>
      <c r="CP8" s="18" t="s">
        <v>144</v>
      </c>
      <c r="CQ8" s="18" t="s">
        <v>144</v>
      </c>
      <c r="CR8" s="18" t="s">
        <v>144</v>
      </c>
      <c r="CS8" s="18" t="s">
        <v>144</v>
      </c>
      <c r="CT8" s="18" t="s">
        <v>144</v>
      </c>
      <c r="CU8" s="18" t="s">
        <v>144</v>
      </c>
      <c r="CV8" s="18" t="s">
        <v>144</v>
      </c>
      <c r="CW8" s="19" t="s">
        <v>144</v>
      </c>
      <c r="CX8" s="18" t="s">
        <v>144</v>
      </c>
      <c r="CY8" s="18" t="s">
        <v>144</v>
      </c>
      <c r="CZ8" s="18" t="s">
        <v>144</v>
      </c>
      <c r="DA8" s="18" t="s">
        <v>144</v>
      </c>
      <c r="DB8" s="18" t="s">
        <v>144</v>
      </c>
      <c r="DC8" s="18" t="s">
        <v>144</v>
      </c>
      <c r="DD8" s="18" t="s">
        <v>144</v>
      </c>
      <c r="DE8" s="18" t="s">
        <v>144</v>
      </c>
      <c r="DF8" s="18" t="s">
        <v>144</v>
      </c>
      <c r="DG8" s="18" t="s">
        <v>144</v>
      </c>
      <c r="DH8" s="18" t="s">
        <v>144</v>
      </c>
      <c r="DI8" s="19" t="s">
        <v>144</v>
      </c>
      <c r="DJ8" s="18" t="s">
        <v>144</v>
      </c>
      <c r="DK8" s="18" t="s">
        <v>144</v>
      </c>
      <c r="DL8" s="18" t="s">
        <v>144</v>
      </c>
      <c r="DM8" s="18" t="s">
        <v>144</v>
      </c>
      <c r="DN8" s="18" t="s">
        <v>144</v>
      </c>
      <c r="DO8" s="18" t="s">
        <v>144</v>
      </c>
      <c r="DP8" s="18" t="s">
        <v>144</v>
      </c>
      <c r="DQ8" s="18" t="s">
        <v>144</v>
      </c>
      <c r="DR8" s="18" t="s">
        <v>144</v>
      </c>
      <c r="DS8" s="18" t="s">
        <v>144</v>
      </c>
      <c r="DT8" s="18" t="s">
        <v>144</v>
      </c>
      <c r="DU8" s="19" t="s">
        <v>144</v>
      </c>
      <c r="DV8" s="18" t="s">
        <v>144</v>
      </c>
      <c r="DW8" s="18" t="s">
        <v>144</v>
      </c>
      <c r="DX8" s="18" t="s">
        <v>144</v>
      </c>
      <c r="DY8" s="18" t="s">
        <v>144</v>
      </c>
      <c r="DZ8" s="18" t="s">
        <v>144</v>
      </c>
      <c r="EA8" s="18" t="s">
        <v>144</v>
      </c>
      <c r="EB8" s="18" t="s">
        <v>144</v>
      </c>
      <c r="EC8" s="18" t="s">
        <v>144</v>
      </c>
      <c r="ED8" s="18" t="s">
        <v>144</v>
      </c>
      <c r="EE8" s="18">
        <v>2</v>
      </c>
      <c r="EF8" s="18" t="s">
        <v>144</v>
      </c>
      <c r="EG8" s="19" t="e">
        <v>#VALUE!</v>
      </c>
      <c r="EH8" s="18">
        <v>2</v>
      </c>
      <c r="EI8" s="18" t="s">
        <v>144</v>
      </c>
      <c r="EJ8" s="18" t="s">
        <v>144</v>
      </c>
      <c r="EK8" s="18" t="s">
        <v>144</v>
      </c>
      <c r="EL8" s="18" t="s">
        <v>144</v>
      </c>
      <c r="EM8" s="18" t="s">
        <v>144</v>
      </c>
      <c r="EN8" s="18" t="s">
        <v>144</v>
      </c>
      <c r="EO8" s="18" t="s">
        <v>144</v>
      </c>
      <c r="EP8" s="18" t="s">
        <v>144</v>
      </c>
      <c r="EQ8" s="18">
        <v>24</v>
      </c>
      <c r="ER8" s="18" t="s">
        <v>144</v>
      </c>
      <c r="ES8" s="19" t="e">
        <v>#VALUE!</v>
      </c>
      <c r="ET8" s="18" t="s">
        <v>144</v>
      </c>
      <c r="EU8" s="18" t="s">
        <v>144</v>
      </c>
      <c r="EV8" s="18" t="s">
        <v>144</v>
      </c>
      <c r="EW8" s="18">
        <v>24</v>
      </c>
      <c r="EX8" s="18" t="s">
        <v>144</v>
      </c>
      <c r="EY8" s="18" t="s">
        <v>144</v>
      </c>
      <c r="EZ8" s="18" t="s">
        <v>144</v>
      </c>
      <c r="FA8" s="18" t="s">
        <v>144</v>
      </c>
      <c r="FB8" s="18" t="s">
        <v>144</v>
      </c>
      <c r="FC8" s="18">
        <v>11.3</v>
      </c>
      <c r="FD8" s="18" t="s">
        <v>144</v>
      </c>
      <c r="FE8" s="19" t="e">
        <v>#VALUE!</v>
      </c>
      <c r="FF8" s="18">
        <v>3</v>
      </c>
      <c r="FG8" s="18" t="s">
        <v>144</v>
      </c>
      <c r="FH8" s="18" t="s">
        <v>144</v>
      </c>
      <c r="FI8" s="18" t="s">
        <v>144</v>
      </c>
      <c r="FJ8" s="18" t="s">
        <v>144</v>
      </c>
      <c r="FK8" s="19" t="s">
        <v>144</v>
      </c>
      <c r="FL8" s="18">
        <v>8.3</v>
      </c>
      <c r="FM8" s="18" t="s">
        <v>144</v>
      </c>
      <c r="FN8" s="19" t="s">
        <v>144</v>
      </c>
    </row>
  </sheetData>
  <mergeCells count="75">
    <mergeCell ref="C3:E3"/>
    <mergeCell ref="F3:N3"/>
    <mergeCell ref="O3:Z3"/>
    <mergeCell ref="AA3:AL3"/>
    <mergeCell ref="AM3:AX3"/>
    <mergeCell ref="AY3:BJ3"/>
    <mergeCell ref="BK3:BV3"/>
    <mergeCell ref="BW3:CH3"/>
    <mergeCell ref="CI3:CT3"/>
    <mergeCell ref="CU3:DF3"/>
    <mergeCell ref="DG3:DR3"/>
    <mergeCell ref="DS3:ED3"/>
    <mergeCell ref="EE3:EP3"/>
    <mergeCell ref="EQ3:FB3"/>
    <mergeCell ref="FC3:FN3"/>
    <mergeCell ref="F4:H4"/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AJ4:AL4"/>
    <mergeCell ref="AM4:AO4"/>
    <mergeCell ref="AP4:AR4"/>
    <mergeCell ref="AS4:AU4"/>
    <mergeCell ref="AV4:AX4"/>
    <mergeCell ref="AY4:BA4"/>
    <mergeCell ref="BB4:BD4"/>
    <mergeCell ref="BE4:BG4"/>
    <mergeCell ref="BH4:BJ4"/>
    <mergeCell ref="BK4:BM4"/>
    <mergeCell ref="BN4:BP4"/>
    <mergeCell ref="BQ4:BS4"/>
    <mergeCell ref="BT4:BV4"/>
    <mergeCell ref="BW4:BY4"/>
    <mergeCell ref="BZ4:CB4"/>
    <mergeCell ref="CC4:CE4"/>
    <mergeCell ref="CF4:CH4"/>
    <mergeCell ref="CI4:CK4"/>
    <mergeCell ref="CL4:CN4"/>
    <mergeCell ref="CO4:CQ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DY4:EA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FI4:FK4"/>
    <mergeCell ref="FL4:FN4"/>
    <mergeCell ref="A3:A5"/>
    <mergeCell ref="B3:B5"/>
    <mergeCell ref="C4:C5"/>
    <mergeCell ref="D4:D5"/>
    <mergeCell ref="E4:E5"/>
  </mergeCells>
  <conditionalFormatting sqref="B7">
    <cfRule type="duplicateValues" dxfId="0" priority="4"/>
  </conditionalFormatting>
  <conditionalFormatting sqref="B8">
    <cfRule type="duplicateValues" dxfId="0" priority="1"/>
  </conditionalFormatting>
  <dataValidations count="1">
    <dataValidation allowBlank="1" showInputMessage="1" showErrorMessage="1" sqref="B7:B8"/>
  </dataValidations>
  <pageMargins left="0.511805555555556" right="0.196527777777778" top="0.826388888888889" bottom="0.590277777777778" header="0.5" footer="0.5"/>
  <pageSetup paperSize="9" scale="88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呈贡</vt:lpstr>
      <vt:lpstr>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李荣娟</dc:creator>
  <cp:lastModifiedBy>dell</cp:lastModifiedBy>
  <dcterms:created xsi:type="dcterms:W3CDTF">2025-07-11T14:50:00Z</dcterms:created>
  <dcterms:modified xsi:type="dcterms:W3CDTF">2026-10-19T09:15:40Z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9EF32D652C2F445A8493A87344EA7CCF_13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