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50" windowHeight="7000" firstSheet="10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<sst xmlns="http://schemas.openxmlformats.org/spreadsheetml/2006/main" count="1187" uniqueCount="515">
  <si>
    <t>预算01-1表</t>
  </si>
  <si>
    <t>2026年部门财务收支预算总表</t>
  </si>
  <si>
    <t>单位名称：昆明市呈贡区科学技术和工业信息化局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</si>
  <si>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</si>
  <si>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</si>
  <si>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</si>
  <si>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</si>
  <si>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</si>
  <si>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</si>
  <si>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</si>
  <si>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</si>
  <si>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</si>
  <si>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</si>
  <si>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</si>
  <si>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</si>
  <si>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</si>
  <si>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</si>
  <si>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</si>
  <si>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</si>
  <si>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</si>
  <si>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</si>
  <si>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</si>
  <si>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</si>
  <si>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</si>
  <si>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</si>
  <si>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</si>
  <si>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</si>
  <si>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</si>
  <si>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</si>
  <si>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</si>
  <si>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</si>
  <si>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</si>
  <si>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</si>
  <si>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</si>
  <si>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</si>
  <si>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</si>
  <si>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</si>
  <si>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</si>
  <si>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</si>
  <si>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</si>
  <si>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</si>
  <si>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</si>
  <si>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</si>
  <si>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</si>
  <si>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</si>
  <si>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</si>
  <si>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</si>
  <si>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</si>
  <si>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</si>
  <si>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</si>
  <si>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</si>
  <si>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</si>
  <si>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</si>
  <si>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</si>
  <si>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</si>
  <si>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</si>
  <si>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</si>
  <si>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</si>
  <si>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</si>
  <si>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</si>
  <si>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</si>
  <si>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</si>
  <si>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</si>
  <si>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</si>
  <si>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</si>
  <si>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</si>
  <si>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</si>
  <si>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</si>
  <si>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</si>
  <si>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</si>
  <si>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</si>
  <si>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106</t>
  </si>
  <si>
    <t>昆明市呈贡区科学技术和工业信息化局</t>
  </si>
  <si>
    <t>106001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</si>
  <si>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</si>
  <si>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</si>
  <si>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</si>
  <si>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</si>
  <si>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</si>
  <si>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</si>
  <si>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</si>
  <si>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</si>
  <si>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</si>
  <si>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</si>
  <si>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</si>
  <si>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</si>
  <si>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</si>
  <si>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</si>
  <si>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</si>
  <si>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</si>
  <si>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</si>
  <si>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</si>
  <si>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</si>
  <si>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</si>
  <si>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</si>
  <si>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</si>
  <si>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</si>
  <si>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</si>
  <si>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</si>
  <si>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</si>
  <si>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</si>
  <si>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</si>
  <si>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</si>
  <si>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</si>
  <si>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</si>
  <si>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</si>
  <si>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</si>
  <si>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</si>
  <si>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</si>
  <si>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</si>
  <si>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</si>
  <si>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</si>
  <si>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</si>
  <si>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</si>
  <si>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</si>
  <si>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</si>
  <si>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</si>
  <si>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</si>
  <si>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</si>
  <si>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</si>
  <si>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</si>
  <si>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</si>
  <si>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</si>
  <si>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</si>
  <si>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</si>
  <si>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</si>
  <si>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</si>
  <si>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</si>
  <si>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</si>
  <si>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</si>
  <si>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</si>
  <si>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</si>
  <si>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</si>
  <si>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</si>
  <si>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</si>
  <si>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</si>
  <si>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</si>
  <si>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</si>
  <si>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</si>
  <si>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</si>
  <si>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</si>
  <si>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</si>
  <si>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</si>
  <si>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</si>
  <si>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</si>
  <si>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</si>
  <si>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</si>
  <si>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</si>
  <si>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</si>
  <si>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</si>
  <si>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</si>
  <si>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</si>
  <si>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</si>
  <si>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</si>
  <si>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</si>
  <si>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</si>
  <si>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</si>
  <si>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</si>
  <si>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</si>
  <si>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</si>
  <si>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</si>
  <si>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</si>
  <si>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</si>
  <si>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</si>
  <si>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</si>
  <si>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</si>
  <si>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</si>
  <si>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</si>
  <si>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</si>
  <si>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</si>
  <si>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</si>
  <si>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</si>
  <si>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</si>
  <si>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</si>
  <si>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</si>
  <si>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</si>
  <si>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</si>
  <si>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</si>
  <si>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</si>
  <si>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</si>
  <si>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</si>
  <si>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</si>
  <si>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</si>
  <si>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</si>
  <si>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</si>
  <si>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</si>
  <si>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</si>
  <si>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</si>
  <si>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</si>
  <si>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</si>
  <si>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</si>
  <si>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</si>
  <si>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</si>
  <si>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</si>
  <si>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</si>
  <si>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</si>
  <si>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</si>
  <si>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</si>
  <si>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</si>
  <si>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</si>
  <si>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</si>
  <si>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</si>
  <si>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</si>
  <si>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</si>
  <si>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</si>
  <si>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</si>
  <si>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</si>
  <si>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</si>
  <si>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</si>
  <si>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</si>
  <si>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</si>
  <si>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</si>
  <si>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</si>
  <si>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</si>
  <si>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</si>
  <si>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</si>
  <si>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</si>
  <si>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</si>
  <si>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530121210000000002706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</si>
  <si>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</si>
  <si>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</si>
  <si>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</si>
  <si>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</si>
  <si>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</si>
  <si>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</si>
  <si>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</si>
  <si>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530121210000000002707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</si>
  <si>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</si>
  <si>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</si>
  <si>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</si>
  <si>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</si>
  <si>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</si>
  <si>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</si>
  <si>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</si>
  <si>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</si>
  <si>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</si>
  <si>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530121210000000002708</t>
  </si>
  <si>
    <t>30113</t>
  </si>
  <si>
    <t>530121210000000002711</t>
  </si>
  <si>
    <t>公务用车运行维护费</t>
  </si>
  <si>
    <t>30231</t>
  </si>
  <si>
    <t>530121210000000002712</t>
  </si>
  <si>
    <t>公务交通补贴</t>
  </si>
  <si>
    <t>30239</t>
  </si>
  <si>
    <t>其他交通费用</t>
  </si>
  <si>
    <t>530121210000000002713</t>
  </si>
  <si>
    <t>工会经费</t>
  </si>
  <si>
    <t>30228</t>
  </si>
  <si>
    <t>530121210000000002714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</si>
  <si>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</si>
  <si>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</si>
  <si>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</si>
  <si>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</si>
  <si>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</si>
  <si>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</si>
  <si>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</si>
  <si>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</si>
  <si>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</si>
  <si>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</si>
  <si>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</si>
  <si>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</si>
  <si>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</si>
  <si>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</si>
  <si>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</si>
  <si>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</si>
  <si>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</si>
  <si>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</si>
  <si>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</si>
  <si>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530121210000000003278</t>
  </si>
  <si>
    <t>530121210000000003452</t>
  </si>
  <si>
    <t>30217</t>
  </si>
  <si>
    <t>530121231100001189388</t>
  </si>
  <si>
    <t>离退休人员支出</t>
  </si>
  <si>
    <t>30305</t>
  </si>
  <si>
    <t>生活补助</t>
  </si>
  <si>
    <t>530121231100001444683</t>
  </si>
  <si>
    <t>行政人员绩效奖励</t>
  </si>
  <si>
    <t>530121231100001444688</t>
  </si>
  <si>
    <t>编外人员公用经费</t>
  </si>
  <si>
    <t>530121241100002211387</t>
  </si>
  <si>
    <t>其他人员支出</t>
  </si>
  <si>
    <t>30199</t>
  </si>
  <si>
    <t>其他工资福利支出</t>
  </si>
  <si>
    <t>530121261100005168373</t>
  </si>
  <si>
    <t>辅助性岗位工会经费</t>
  </si>
  <si>
    <t>合计金额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</si>
  <si>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</si>
  <si>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</si>
  <si>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</si>
  <si>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</si>
  <si>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</si>
  <si>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</si>
  <si>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</si>
  <si>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530121210000000002715</t>
  </si>
  <si>
    <t>内部建设管理经费</t>
  </si>
  <si>
    <t>31002</t>
  </si>
  <si>
    <t>办公设备购置</t>
  </si>
  <si>
    <t>31013</t>
  </si>
  <si>
    <t>公务用车购置</t>
  </si>
  <si>
    <t>530121221100000502283</t>
  </si>
  <si>
    <t>（金产科）科技创新补助资金</t>
  </si>
  <si>
    <t>31204</t>
  </si>
  <si>
    <t>费用补贴</t>
  </si>
  <si>
    <t>530121251100003843703</t>
  </si>
  <si>
    <t>（自有资金）电网规划建设协调资金</t>
  </si>
  <si>
    <t>530121241100002962433</t>
  </si>
  <si>
    <t>2023年中小企业发展专项资金</t>
  </si>
  <si>
    <t>中小企业发展专项</t>
  </si>
  <si>
    <t>530121261100005441523</t>
  </si>
  <si>
    <t>2025年省级促进工业经济增长（第一批）财政资金</t>
  </si>
  <si>
    <t>产业发展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</si>
  <si>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</si>
  <si>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</si>
  <si>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</si>
  <si>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</si>
  <si>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</si>
  <si>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</si>
  <si>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</si>
  <si>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</si>
  <si>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</si>
  <si>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</si>
  <si>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</si>
  <si>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</si>
  <si>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对本年度的电网建设、电力隐患整治、用电营商环境情况进行综合评价后，根据综合评价情况，将“电网规划建设协调费”拨付给呈贡区4万元。</t>
  </si>
  <si>
    <t>产出指标</t>
  </si>
  <si>
    <t>数量指标</t>
  </si>
  <si>
    <t>电网建设完成率</t>
  </si>
  <si>
    <t>&gt;=</t>
  </si>
  <si>
    <t>80%</t>
  </si>
  <si>
    <t>%</t>
  </si>
  <si>
    <t>定量指标</t>
  </si>
  <si>
    <t>昆明市工业和信息化局关于拨付电网规划建设协调费的通知</t>
  </si>
  <si>
    <t>质量指标</t>
  </si>
  <si>
    <t>满足用电需求</t>
  </si>
  <si>
    <t>90%</t>
  </si>
  <si>
    <t>时效指标</t>
  </si>
  <si>
    <t>电网规划建设时限</t>
  </si>
  <si>
    <t>=</t>
  </si>
  <si>
    <t>1年</t>
  </si>
  <si>
    <t>年</t>
  </si>
  <si>
    <t>效益指标</t>
  </si>
  <si>
    <t>社会效益</t>
  </si>
  <si>
    <t>电力安全率</t>
  </si>
  <si>
    <t>100%</t>
  </si>
  <si>
    <t>满意度指标</t>
  </si>
  <si>
    <t>服务对象满意度</t>
  </si>
  <si>
    <t>社区居民满意度</t>
  </si>
  <si>
    <t>85%</t>
  </si>
  <si>
    <t>一、产业发展扶持资金：
（一）1.通过评审认定为高新技术企业补助资金195万元。2023年应兑未兑195万元
2.新申报成为高新技术企业共15家需150万；复审高新技术企业共10家需50万;2024年应兑未兑200万元
 (二) 圆梦场地租金1年3145686.15元；
（三）优质中小企业培育、科技、工业、大健康数字等产业扶持资金（据相关政策出台再据实列支）。
二、科普、三下乡工作、科技成果转移转化、产业链培育、招商引资考察、安全生产检查等工作：
1.科技三下乡、科技活动周、无线电等相关宣传工作经费60000元；
2.产业链培育、招商引资考察工作经费150000元；
3.“十五五”规划编制审计合同款40000元；　　　　　　　　　　　　　　　　　　　　　4.与昆理工合作开展呈贡科技成果转移转化等工作经费100000元；
5.安全生产检查工作经费40000元。</t>
  </si>
  <si>
    <t>产业发展扶持资金扶持企业数</t>
  </si>
  <si>
    <t>家</t>
  </si>
  <si>
    <t xml:space="preserve">反映项目实施后产业发展扶持资金扶持企业数量。
</t>
  </si>
  <si>
    <t>科技计划项目后补助企业数</t>
  </si>
  <si>
    <t>反映项目实施后科技计划项目后补助企业数量。</t>
  </si>
  <si>
    <t>科普下乡活动开展数</t>
  </si>
  <si>
    <t>次</t>
  </si>
  <si>
    <t xml:space="preserve">反映项目实施后科普下乡活动开展数量。
</t>
  </si>
  <si>
    <t>年实缴税收形成地方一般公共收入企业兑付率</t>
  </si>
  <si>
    <t xml:space="preserve">年实缴税收形成地方一般公共收入企业兑付率100%
</t>
  </si>
  <si>
    <t>科普下乡开展时间</t>
  </si>
  <si>
    <t>2027年1月份以前</t>
  </si>
  <si>
    <t>/</t>
  </si>
  <si>
    <t xml:space="preserve">科普下乡开展时间为2027年1月份以前
</t>
  </si>
  <si>
    <t>经济效益</t>
  </si>
  <si>
    <t>企业给予扶持奖励推动企业经济发展</t>
  </si>
  <si>
    <t>企业发展更加快速</t>
  </si>
  <si>
    <t>定性指标</t>
  </si>
  <si>
    <t xml:space="preserve">推动企业经济发展
</t>
  </si>
  <si>
    <t>企业发展良好，解决更多就业人员</t>
  </si>
  <si>
    <t>维护社会稳定，和谐发展</t>
  </si>
  <si>
    <t>可持续影响</t>
  </si>
  <si>
    <t>企业研发投入</t>
  </si>
  <si>
    <t>50</t>
  </si>
  <si>
    <t>推动企业良性的发展</t>
  </si>
  <si>
    <t>扶持企业满意度</t>
  </si>
  <si>
    <t>96</t>
  </si>
  <si>
    <t>扶持企业满意度达到96%</t>
  </si>
  <si>
    <t>2026年加强内部管理，实现办公效率有效提高，档案资料实现电子化，快速查询。内部合同，财务资料经法律顾问检验后，减少不必要损失，同时保障资金的使用合法合规。实现党的关怀，党的教育，让职工思想意识更进一步提升。
资金明细：
一、原工业局自收自支人员工资保险福利3人*2400元/人=7200元。
二、党建、主题党日及宣传工作53000元。
1.党建活动和学习教育及支部规范化建设18人（退休党员5、在职党员13人）*1000元/年=18000元；
2.思想宣传、意识形态工作及党刊党报征订经费10000元；
3、我们的节日新时代文明实践活动费用5000元；
4、党组织联建共建经费20000元。
三、公务用车购置经费：比亚迪海豹06新能源2025款EV470KM尊荣版1辆*121300元辆=121300元。
四、办公设备购置：高低床（含床垫）：2张*2000元/张=4000元。
五、资产处置经济鉴证：资产处置经济鉴证5000元。</t>
  </si>
  <si>
    <t>原工业局自收自支工资保险享受人数</t>
  </si>
  <si>
    <t>3人</t>
  </si>
  <si>
    <t>人</t>
  </si>
  <si>
    <t>原工业局自收自支工资保险享受人数3人</t>
  </si>
  <si>
    <t>退休党员</t>
  </si>
  <si>
    <t>5人</t>
  </si>
  <si>
    <t>退休党员5人</t>
  </si>
  <si>
    <t>在职党员</t>
  </si>
  <si>
    <t>11人</t>
  </si>
  <si>
    <t>在职党员12人</t>
  </si>
  <si>
    <t>采购合格率</t>
  </si>
  <si>
    <t>采购合格率100%</t>
  </si>
  <si>
    <t>党员教育时间</t>
  </si>
  <si>
    <t>&lt;=</t>
  </si>
  <si>
    <t>2025年全年</t>
  </si>
  <si>
    <t>月</t>
  </si>
  <si>
    <t>统一集中采购办公设备</t>
  </si>
  <si>
    <t>降低成本</t>
  </si>
  <si>
    <t>统一集中采购办公设备用于降低成本</t>
  </si>
  <si>
    <t>文书合同的把关，有利于社会和谐发展</t>
  </si>
  <si>
    <t>文书合同的把关，有利于社会和谐发展，降低部门风险</t>
  </si>
  <si>
    <t>部门档案的整理为后续查询档案</t>
  </si>
  <si>
    <t>部门档案的整理为后续查询档案提供便捷</t>
  </si>
  <si>
    <t>局机关工作人员满意度</t>
  </si>
  <si>
    <t>95%</t>
  </si>
  <si>
    <t>局机关工作人员满意度达到95%</t>
  </si>
  <si>
    <t>以“增品种、拓市场”为核心，鼓励创新研发和产业化，加快生物医药产品国内外市场开拓，力争全市生物医药产业营业收入达340亿元以上。</t>
  </si>
  <si>
    <t>扶持项目数</t>
  </si>
  <si>
    <t>1个</t>
  </si>
  <si>
    <t>元</t>
  </si>
  <si>
    <t>扶持项目数1个</t>
  </si>
  <si>
    <t>企业兑现扶持率</t>
  </si>
  <si>
    <t>企业兑现扶持率完成100%</t>
  </si>
  <si>
    <t>企业扶持兑现时间</t>
  </si>
  <si>
    <t>11月以前</t>
  </si>
  <si>
    <t>企业扶持兑现时间须在11月以前</t>
  </si>
  <si>
    <t>中小企业发展</t>
  </si>
  <si>
    <t>数字化转型成功</t>
  </si>
  <si>
    <t>助力中小企业数字化转型成功</t>
  </si>
  <si>
    <t>被补助单位满意度</t>
  </si>
  <si>
    <t>受扶持企业满意度90%</t>
  </si>
  <si>
    <t>据云南省工业和信息化厅、云南省财政厅印发的《2025年促进工业经济增长财政资金实施方案》（云工信规划〔2025〕209号）（以下简称“实施方案”）《云南省工业和信息化厅关于申报2025年促进工业经济增长财政资金的通知》（规划〔2025〕172号）（以下简称“申报通知”）和云南省财政厅《2025年促进工业经济增长财政资金的通知》（云财建〔2025〕268号），及早发挥资金使用效益，充分发挥财政资金“稳增长、保主体、激活力”的导向作用。</t>
  </si>
  <si>
    <t>激励对2025年工业经济增长有贡献企业数</t>
  </si>
  <si>
    <t>1户</t>
  </si>
  <si>
    <t>户</t>
  </si>
  <si>
    <t>对2025年工业经济增长贡献达标企业进行补助</t>
  </si>
  <si>
    <t>规模以上工业企业增加值增速</t>
  </si>
  <si>
    <t>3%</t>
  </si>
  <si>
    <t>激励规模以上工业企业增加值增速</t>
  </si>
  <si>
    <t>获补助项目对行业发展或保障民生促进作用</t>
  </si>
  <si>
    <t>提高</t>
  </si>
  <si>
    <t/>
  </si>
  <si>
    <t>获补助项目对行业发展或保障民生发挥促进作用</t>
  </si>
  <si>
    <t>获扶持企业满意度</t>
  </si>
  <si>
    <t>90</t>
  </si>
  <si>
    <t>预算06表</t>
  </si>
  <si>
    <t>2026年部门政府性基金预算支出预算表</t>
  </si>
  <si>
    <t>政府性基金预算支出预算表</t>
  </si>
  <si>
    <t>政府性基金预算支出</t>
  </si>
  <si>
    <t>比表为空，2026年无政府性基金预算支出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</si>
  <si>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</si>
  <si>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</si>
  <si>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</si>
  <si>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</si>
  <si>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</si>
  <si>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</si>
  <si>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</si>
  <si>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</si>
  <si>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</si>
  <si>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</si>
  <si>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</si>
  <si>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</si>
  <si>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轿车</t>
  </si>
  <si>
    <t>辆</t>
  </si>
  <si>
    <t>其他床类</t>
  </si>
  <si>
    <t>张</t>
  </si>
  <si>
    <t>预算08表</t>
  </si>
  <si>
    <t>2026年部门政府购买服务预算表</t>
  </si>
  <si>
    <t>政府购买服务项目</t>
  </si>
  <si>
    <t>政府购买服务目录</t>
  </si>
  <si>
    <t>此表为空，2026年不涉及购买服务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</si>
  <si>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</si>
  <si>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</si>
  <si>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</si>
  <si>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</si>
  <si>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</si>
  <si>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</si>
  <si>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</si>
  <si>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</si>
  <si>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</si>
  <si>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</si>
  <si>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</si>
  <si>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</si>
  <si>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</si>
  <si>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</si>
  <si>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</si>
  <si>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</si>
  <si>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</si>
  <si>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</si>
  <si>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</si>
  <si>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</si>
  <si>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</si>
  <si>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</si>
  <si>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</si>
  <si>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</si>
  <si>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</si>
  <si>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此表为空，2026年无对下转移支付预算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</si>
  <si>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</si>
  <si>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</si>
  <si>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</si>
  <si>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</si>
  <si>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</si>
  <si>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</si>
  <si>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</si>
  <si>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</si>
  <si>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</si>
  <si>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</si>
  <si>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</si>
  <si>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乘用车</t>
  </si>
  <si>
    <t>A02030501 轿车</t>
  </si>
  <si>
    <t>比亚迪海豹06新能源2025款EV470KM尊荣版</t>
  </si>
  <si>
    <t>家具和用具</t>
  </si>
  <si>
    <t>A05010199 其他床类</t>
  </si>
  <si>
    <t>高低床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</si>
  <si>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</si>
  <si>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</si>
  <si>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</si>
  <si>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</si>
  <si>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此表为空，2026年无上级转移支付补助项目支出预算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</si>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</sst>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37" fillId="0" borderId="7">
      <alignment horizontal="right" vertical="center"/>
    </xf>
    <xf numFmtId="177" fontId="37" fillId="0" borderId="7">
      <alignment horizontal="right" vertical="center"/>
    </xf>
    <xf numFmtId="10" fontId="37" fillId="0" borderId="7">
      <alignment horizontal="right" vertical="center"/>
    </xf>
    <xf numFmtId="178" fontId="37" fillId="0" borderId="7">
      <alignment horizontal="right" vertical="center"/>
    </xf>
    <xf numFmtId="49" fontId="37" fillId="0" borderId="7">
      <alignment horizontal="left" vertical="center" wrapText="1"/>
    </xf>
    <xf numFmtId="178" fontId="37" fillId="0" borderId="7">
      <alignment horizontal="right" vertical="center"/>
    </xf>
    <xf numFmtId="179" fontId="37" fillId="0" borderId="7">
      <alignment horizontal="right" vertical="center"/>
    </xf>
    <xf numFmtId="180" fontId="37" fillId="0" borderId="7">
      <alignment horizontal="right" vertical="center"/>
    </xf>
    <xf numFmtId="0" fontId="12" fillId="0" borderId="0">
      <alignment vertical="center"/>
    </xf>
  </cellStyleXfs>
  <cellXfs count="217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49" fontId="5" fillId="0" borderId="7" xfId="53" applyNumberFormat="1" applyFont="1" applyBorder="1" applyAlignment="1">
      <alignment horizontal="left" vertical="center" wrapText="1" indent="1"/>
    </xf>
    <xf numFmtId="49" fontId="5" fillId="0" borderId="7" xfId="53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right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49" fontId="12" fillId="0" borderId="14" xfId="57" applyNumberFormat="1" applyBorder="1" applyAlignment="1">
      <alignment horizontal="left" vertical="center" wrapText="1"/>
    </xf>
    <xf numFmtId="49" fontId="12" fillId="0" borderId="15" xfId="57" applyNumberFormat="1" applyBorder="1" applyAlignment="1">
      <alignment horizontal="left" vertical="center" wrapText="1"/>
    </xf>
    <xf numFmtId="49" fontId="13" fillId="0" borderId="16" xfId="57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7" xfId="0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8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0" borderId="7" xfId="0" applyFont="1" applyFill="1" applyBorder="1" applyAlignment="1" quotePrefix="1">
      <alignment vertical="center" wrapText="1"/>
    </xf>
    <xf numFmtId="0" fontId="9" fillId="0" borderId="0" xfId="0" applyFont="1" applyBorder="1" applyAlignment="1" quotePrefix="1">
      <alignment horizontal="center" vertical="center"/>
    </xf>
    <xf numFmtId="0" fontId="11" fillId="0" borderId="0" xfId="0" applyFont="1" applyBorder="1" applyAlignment="1" applyProtection="1" quotePrefix="1">
      <alignment horizontal="center" vertical="center" wrapText="1"/>
      <protection locked="0"/>
    </xf>
    <xf numFmtId="0" fontId="9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3 2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6" workbookViewId="0">
      <selection activeCell="B36" sqref="B36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217" t="s">
        <v>1</v>
      </c>
    </row>
    <row r="3" ht="17.25" customHeight="1" spans="1:4">
      <c r="A3" s="43" t="s">
        <v>2</v>
      </c>
      <c r="B3" s="215"/>
      <c r="D3" s="148" t="s">
        <v>3</v>
      </c>
    </row>
    <row r="4" ht="23.25" customHeight="1" spans="1:4">
      <c r="A4" s="176" t="s">
        <v>4</v>
      </c>
      <c r="B4" s="177"/>
      <c r="C4" s="176" t="s">
        <v>5</v>
      </c>
      <c r="D4" s="177"/>
    </row>
    <row r="5" ht="24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7.25" customHeight="1" spans="1:4">
      <c r="A6" s="178" t="s">
        <v>9</v>
      </c>
      <c r="B6" s="83">
        <v>9955853.88</v>
      </c>
      <c r="C6" s="178" t="s">
        <v>10</v>
      </c>
      <c r="D6" s="83"/>
    </row>
    <row r="7" ht="17.25" customHeight="1" spans="1:4">
      <c r="A7" s="178" t="s">
        <v>11</v>
      </c>
      <c r="B7" s="83"/>
      <c r="C7" s="178" t="s">
        <v>12</v>
      </c>
      <c r="D7" s="83"/>
    </row>
    <row r="8" ht="17.25" customHeight="1" spans="1:4">
      <c r="A8" s="178" t="s">
        <v>13</v>
      </c>
      <c r="B8" s="83"/>
      <c r="C8" s="216" t="s">
        <v>14</v>
      </c>
      <c r="D8" s="83"/>
    </row>
    <row r="9" ht="17.25" customHeight="1" spans="1:4">
      <c r="A9" s="178" t="s">
        <v>15</v>
      </c>
      <c r="B9" s="83"/>
      <c r="C9" s="216" t="s">
        <v>16</v>
      </c>
      <c r="D9" s="83"/>
    </row>
    <row r="10" ht="17.25" customHeight="1" spans="1:4">
      <c r="A10" s="178" t="s">
        <v>17</v>
      </c>
      <c r="B10" s="83"/>
      <c r="C10" s="216" t="s">
        <v>18</v>
      </c>
      <c r="D10" s="83">
        <v>5100</v>
      </c>
    </row>
    <row r="11" ht="17.25" customHeight="1" spans="1:4">
      <c r="A11" s="178" t="s">
        <v>19</v>
      </c>
      <c r="B11" s="83"/>
      <c r="C11" s="216" t="s">
        <v>20</v>
      </c>
      <c r="D11" s="83">
        <v>4110848.53</v>
      </c>
    </row>
    <row r="12" ht="17.25" customHeight="1" spans="1:4">
      <c r="A12" s="178" t="s">
        <v>21</v>
      </c>
      <c r="B12" s="83"/>
      <c r="C12" s="32" t="s">
        <v>22</v>
      </c>
      <c r="D12" s="83"/>
    </row>
    <row r="13" ht="17.25" customHeight="1" spans="1:4">
      <c r="A13" s="178" t="s">
        <v>23</v>
      </c>
      <c r="B13" s="83"/>
      <c r="C13" s="32" t="s">
        <v>24</v>
      </c>
      <c r="D13" s="83">
        <v>704300</v>
      </c>
    </row>
    <row r="14" ht="17.25" customHeight="1" spans="1:4">
      <c r="A14" s="178" t="s">
        <v>25</v>
      </c>
      <c r="B14" s="83"/>
      <c r="C14" s="32" t="s">
        <v>26</v>
      </c>
      <c r="D14" s="83">
        <v>397798</v>
      </c>
    </row>
    <row r="15" ht="17.25" customHeight="1" spans="1:4">
      <c r="A15" s="178" t="s">
        <v>27</v>
      </c>
      <c r="B15" s="83">
        <v>40108.65</v>
      </c>
      <c r="C15" s="32" t="s">
        <v>28</v>
      </c>
      <c r="D15" s="83"/>
    </row>
    <row r="16" ht="17.25" customHeight="1" spans="1:4">
      <c r="A16" s="62"/>
      <c r="B16" s="83"/>
      <c r="C16" s="32" t="s">
        <v>29</v>
      </c>
      <c r="D16" s="83"/>
    </row>
    <row r="17" ht="17.25" customHeight="1" spans="1:4">
      <c r="A17" s="180"/>
      <c r="B17" s="83"/>
      <c r="C17" s="32" t="s">
        <v>30</v>
      </c>
      <c r="D17" s="83"/>
    </row>
    <row r="18" ht="17.25" customHeight="1" spans="1:4">
      <c r="A18" s="180"/>
      <c r="B18" s="83"/>
      <c r="C18" s="32" t="s">
        <v>31</v>
      </c>
      <c r="D18" s="83"/>
    </row>
    <row r="19" ht="17.25" customHeight="1" spans="1:4">
      <c r="A19" s="180"/>
      <c r="B19" s="83"/>
      <c r="C19" s="32" t="s">
        <v>32</v>
      </c>
      <c r="D19" s="83">
        <f>4455500+800000+1000000</f>
        <v>6255500</v>
      </c>
    </row>
    <row r="20" ht="17.25" customHeight="1" spans="1:4">
      <c r="A20" s="180"/>
      <c r="B20" s="83"/>
      <c r="C20" s="32" t="s">
        <v>33</v>
      </c>
      <c r="D20" s="83"/>
    </row>
    <row r="21" ht="17.25" customHeight="1" spans="1:4">
      <c r="A21" s="180"/>
      <c r="B21" s="83"/>
      <c r="C21" s="32" t="s">
        <v>34</v>
      </c>
      <c r="D21" s="83"/>
    </row>
    <row r="22" ht="17.25" customHeight="1" spans="1:4">
      <c r="A22" s="180"/>
      <c r="B22" s="83"/>
      <c r="C22" s="32" t="s">
        <v>35</v>
      </c>
      <c r="D22" s="83"/>
    </row>
    <row r="23" ht="17.25" customHeight="1" spans="1:4">
      <c r="A23" s="180"/>
      <c r="B23" s="83"/>
      <c r="C23" s="32" t="s">
        <v>36</v>
      </c>
      <c r="D23" s="83"/>
    </row>
    <row r="24" ht="17.25" customHeight="1" spans="1:4">
      <c r="A24" s="180"/>
      <c r="B24" s="83"/>
      <c r="C24" s="32" t="s">
        <v>37</v>
      </c>
      <c r="D24" s="83">
        <v>322416</v>
      </c>
    </row>
    <row r="25" ht="17.25" customHeight="1" spans="1:4">
      <c r="A25" s="180"/>
      <c r="B25" s="83"/>
      <c r="C25" s="32" t="s">
        <v>38</v>
      </c>
      <c r="D25" s="83"/>
    </row>
    <row r="26" ht="17.25" customHeight="1" spans="1:4">
      <c r="A26" s="180"/>
      <c r="B26" s="83"/>
      <c r="C26" s="62" t="s">
        <v>39</v>
      </c>
      <c r="D26" s="83"/>
    </row>
    <row r="27" ht="17.25" customHeight="1" spans="1:4">
      <c r="A27" s="180"/>
      <c r="B27" s="83"/>
      <c r="C27" s="32" t="s">
        <v>40</v>
      </c>
      <c r="D27" s="83"/>
    </row>
    <row r="28" ht="16.5" customHeight="1" spans="1:4">
      <c r="A28" s="180"/>
      <c r="B28" s="83"/>
      <c r="C28" s="32" t="s">
        <v>41</v>
      </c>
      <c r="D28" s="83"/>
    </row>
    <row r="29" ht="16.5" customHeight="1" spans="1:4">
      <c r="A29" s="180"/>
      <c r="B29" s="83"/>
      <c r="C29" s="62" t="s">
        <v>42</v>
      </c>
      <c r="D29" s="83"/>
    </row>
    <row r="30" ht="17.25" customHeight="1" spans="1:4">
      <c r="A30" s="180"/>
      <c r="B30" s="83"/>
      <c r="C30" s="62" t="s">
        <v>43</v>
      </c>
      <c r="D30" s="83"/>
    </row>
    <row r="31" ht="17.25" customHeight="1" spans="1:4">
      <c r="A31" s="180"/>
      <c r="B31" s="83"/>
      <c r="C31" s="32" t="s">
        <v>44</v>
      </c>
      <c r="D31" s="83"/>
    </row>
    <row r="32" ht="16.5" customHeight="1" spans="1:4">
      <c r="A32" s="180" t="s">
        <v>45</v>
      </c>
      <c r="B32" s="83">
        <v>9995962.53</v>
      </c>
      <c r="C32" s="180" t="s">
        <v>46</v>
      </c>
      <c r="D32" s="83">
        <f>9995962.53+800000+1000000</f>
        <v>11795962.53</v>
      </c>
    </row>
    <row r="33" ht="16.5" customHeight="1" spans="1:4">
      <c r="A33" s="62" t="s">
        <v>47</v>
      </c>
      <c r="B33" s="83">
        <f>800000+1000000</f>
        <v>1800000</v>
      </c>
      <c r="C33" s="62" t="s">
        <v>48</v>
      </c>
      <c r="D33" s="83"/>
    </row>
    <row r="34" ht="16.5" customHeight="1" spans="1:4">
      <c r="A34" s="32" t="s">
        <v>49</v>
      </c>
      <c r="B34" s="83">
        <f>800000+1000000</f>
        <v>1800000</v>
      </c>
      <c r="C34" s="32" t="s">
        <v>49</v>
      </c>
      <c r="D34" s="83"/>
    </row>
    <row r="35" ht="16.5" customHeight="1" spans="1:4">
      <c r="A35" s="32" t="s">
        <v>50</v>
      </c>
      <c r="B35" s="83"/>
      <c r="C35" s="32" t="s">
        <v>50</v>
      </c>
      <c r="D35" s="83"/>
    </row>
    <row r="36" ht="16.5" customHeight="1" spans="1:4">
      <c r="A36" s="182" t="s">
        <v>51</v>
      </c>
      <c r="B36" s="83">
        <f>9995962.53+800000+1000000</f>
        <v>11795962.53</v>
      </c>
      <c r="C36" s="182" t="s">
        <v>52</v>
      </c>
      <c r="D36" s="83">
        <f>9995962.53+800000+1000000</f>
        <v>11795962.53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3" sqref="A3:C3"/>
    </sheetView>
  </sheetViews>
  <sheetFormatPr defaultColWidth="9.13636363636364" defaultRowHeight="14.25" customHeight="1" outlineLevelCol="5"/>
  <cols>
    <col min="1" max="1" width="32.1363636363636" customWidth="1"/>
    <col min="2" max="2" width="20.7090909090909" customWidth="1"/>
    <col min="3" max="3" width="32.1363636363636" customWidth="1"/>
    <col min="4" max="4" width="27.7090909090909" customWidth="1"/>
    <col min="5" max="6" width="36.7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09" t="s">
        <v>433</v>
      </c>
    </row>
    <row r="2" ht="42" customHeight="1" spans="1:6">
      <c r="A2" s="220" t="s">
        <v>434</v>
      </c>
      <c r="B2" s="122" t="s">
        <v>435</v>
      </c>
      <c r="C2" s="123"/>
      <c r="D2" s="124"/>
      <c r="E2" s="124"/>
      <c r="F2" s="124"/>
    </row>
    <row r="3" ht="13.5" customHeight="1" spans="1:6">
      <c r="A3" s="5" t="s">
        <v>2</v>
      </c>
      <c r="B3" s="5"/>
      <c r="C3" s="119"/>
      <c r="D3" s="121"/>
      <c r="E3" s="121"/>
      <c r="F3" s="109" t="s">
        <v>3</v>
      </c>
    </row>
    <row r="4" ht="19.5" customHeight="1" spans="1:6">
      <c r="A4" s="125" t="s">
        <v>201</v>
      </c>
      <c r="B4" s="126" t="s">
        <v>76</v>
      </c>
      <c r="C4" s="125" t="s">
        <v>77</v>
      </c>
      <c r="D4" s="11" t="s">
        <v>436</v>
      </c>
      <c r="E4" s="12"/>
      <c r="F4" s="13"/>
    </row>
    <row r="5" ht="18.75" customHeight="1" spans="1:6">
      <c r="A5" s="127"/>
      <c r="B5" s="128"/>
      <c r="C5" s="127"/>
      <c r="D5" s="16" t="s">
        <v>57</v>
      </c>
      <c r="E5" s="11" t="s">
        <v>79</v>
      </c>
      <c r="F5" s="16" t="s">
        <v>80</v>
      </c>
    </row>
    <row r="6" ht="18.75" customHeight="1" spans="1:6">
      <c r="A6" s="69">
        <v>1</v>
      </c>
      <c r="B6" s="129" t="s">
        <v>87</v>
      </c>
      <c r="C6" s="69">
        <v>3</v>
      </c>
      <c r="D6" s="130">
        <v>4</v>
      </c>
      <c r="E6" s="130">
        <v>5</v>
      </c>
      <c r="F6" s="130">
        <v>6</v>
      </c>
    </row>
    <row r="7" ht="21" customHeight="1" spans="1:6">
      <c r="A7" s="29"/>
      <c r="B7" s="29"/>
      <c r="C7" s="29"/>
      <c r="D7" s="83"/>
      <c r="E7" s="83"/>
      <c r="F7" s="83"/>
    </row>
    <row r="8" ht="21" customHeight="1" spans="1:6">
      <c r="A8" s="29"/>
      <c r="B8" s="29"/>
      <c r="C8" s="29"/>
      <c r="D8" s="83"/>
      <c r="E8" s="83"/>
      <c r="F8" s="83"/>
    </row>
    <row r="9" ht="18.75" customHeight="1" spans="1:6">
      <c r="A9" s="131" t="s">
        <v>190</v>
      </c>
      <c r="B9" s="131" t="s">
        <v>190</v>
      </c>
      <c r="C9" s="132" t="s">
        <v>190</v>
      </c>
      <c r="D9" s="83"/>
      <c r="E9" s="83"/>
      <c r="F9" s="83"/>
    </row>
    <row r="10" customHeight="1" spans="1:6">
      <c r="A10" t="s">
        <v>437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0"/>
  <sheetViews>
    <sheetView showZeros="0" workbookViewId="0">
      <selection activeCell="G19" sqref="G19"/>
    </sheetView>
  </sheetViews>
  <sheetFormatPr defaultColWidth="9.13636363636364" defaultRowHeight="14.25" customHeight="1"/>
  <cols>
    <col min="1" max="1" width="32.5727272727273" customWidth="1"/>
    <col min="2" max="2" width="21.7090909090909" customWidth="1"/>
    <col min="3" max="3" width="35.2909090909091" customWidth="1"/>
    <col min="4" max="4" width="7.70909090909091" customWidth="1"/>
    <col min="5" max="5" width="11.1363636363636" customWidth="1"/>
    <col min="6" max="6" width="13.2909090909091" customWidth="1"/>
    <col min="7" max="16" width="20" customWidth="1"/>
    <col min="17" max="17" width="19.8545454545455" customWidth="1"/>
  </cols>
  <sheetData>
    <row r="1" ht="15.75" customHeight="1" spans="1:17">
      <c r="P1" s="3"/>
      <c r="Q1" s="3" t="s">
        <v>438</v>
      </c>
    </row>
    <row r="2" ht="41.25" customHeight="1" spans="1:17">
      <c r="A2" s="73" t="s">
        <v>439</v>
      </c>
      <c r="B2" s="4"/>
      <c r="C2" s="4"/>
      <c r="D2" s="4"/>
      <c r="E2" s="4"/>
      <c r="F2" s="4"/>
      <c r="G2" s="4"/>
      <c r="H2" s="4"/>
      <c r="I2" s="4"/>
      <c r="J2" s="4"/>
      <c r="K2" s="67"/>
      <c r="L2" s="4"/>
      <c r="M2" s="4"/>
      <c r="N2" s="67"/>
      <c r="O2" s="4"/>
      <c r="P2" s="67"/>
      <c r="Q2" s="67"/>
    </row>
    <row r="3" ht="18.75" customHeight="1" spans="1:17">
      <c r="A3" s="108" t="s">
        <v>2</v>
      </c>
      <c r="B3" s="7"/>
      <c r="C3" s="7"/>
      <c r="D3" s="7"/>
      <c r="E3" s="7"/>
      <c r="F3" s="7"/>
      <c r="G3" s="7"/>
      <c r="H3" s="7"/>
      <c r="I3" s="7"/>
      <c r="J3" s="7"/>
      <c r="P3" s="8"/>
      <c r="Q3" s="109" t="s">
        <v>3</v>
      </c>
    </row>
    <row r="4" ht="15.75" customHeight="1" spans="1:17">
      <c r="A4" s="10" t="s">
        <v>440</v>
      </c>
      <c r="B4" s="110" t="s">
        <v>441</v>
      </c>
      <c r="C4" s="110" t="s">
        <v>442</v>
      </c>
      <c r="D4" s="110" t="s">
        <v>443</v>
      </c>
      <c r="E4" s="110" t="s">
        <v>444</v>
      </c>
      <c r="F4" s="110" t="s">
        <v>445</v>
      </c>
      <c r="G4" s="92" t="s">
        <v>208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5"/>
      <c r="B5" s="95"/>
      <c r="C5" s="95"/>
      <c r="D5" s="95"/>
      <c r="E5" s="95"/>
      <c r="F5" s="95"/>
      <c r="G5" s="95" t="s">
        <v>57</v>
      </c>
      <c r="H5" s="95" t="s">
        <v>60</v>
      </c>
      <c r="I5" s="95" t="s">
        <v>446</v>
      </c>
      <c r="J5" s="95" t="s">
        <v>447</v>
      </c>
      <c r="K5" s="96" t="s">
        <v>448</v>
      </c>
      <c r="L5" s="97" t="s">
        <v>449</v>
      </c>
      <c r="M5" s="97"/>
      <c r="N5" s="98"/>
      <c r="O5" s="97"/>
      <c r="P5" s="99"/>
      <c r="Q5" s="100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59</v>
      </c>
      <c r="I6" s="101"/>
      <c r="J6" s="101"/>
      <c r="K6" s="102"/>
      <c r="L6" s="101" t="s">
        <v>59</v>
      </c>
      <c r="M6" s="101" t="s">
        <v>66</v>
      </c>
      <c r="N6" s="100" t="s">
        <v>67</v>
      </c>
      <c r="O6" s="101" t="s">
        <v>68</v>
      </c>
      <c r="P6" s="102" t="s">
        <v>69</v>
      </c>
      <c r="Q6" s="100" t="s">
        <v>70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13" t="s">
        <v>294</v>
      </c>
      <c r="B8" s="114" t="s">
        <v>298</v>
      </c>
      <c r="C8" s="114" t="s">
        <v>450</v>
      </c>
      <c r="D8" s="114" t="s">
        <v>451</v>
      </c>
      <c r="E8" s="115">
        <v>1</v>
      </c>
      <c r="F8" s="107">
        <v>121300</v>
      </c>
      <c r="G8" s="107">
        <v>121300</v>
      </c>
      <c r="H8" s="107">
        <v>121300</v>
      </c>
      <c r="I8" s="107"/>
      <c r="J8" s="107"/>
      <c r="K8" s="107"/>
      <c r="L8" s="107"/>
      <c r="M8" s="107"/>
      <c r="N8" s="107"/>
      <c r="O8" s="107"/>
      <c r="P8" s="107"/>
      <c r="Q8" s="107"/>
    </row>
    <row r="9" ht="21" customHeight="1" spans="1:17">
      <c r="A9" s="113" t="s">
        <v>294</v>
      </c>
      <c r="B9" s="114" t="s">
        <v>296</v>
      </c>
      <c r="C9" s="114" t="s">
        <v>452</v>
      </c>
      <c r="D9" s="114" t="s">
        <v>453</v>
      </c>
      <c r="E9" s="115">
        <v>2</v>
      </c>
      <c r="F9" s="107">
        <v>4000</v>
      </c>
      <c r="G9" s="107">
        <v>4000</v>
      </c>
      <c r="H9" s="107">
        <v>4000</v>
      </c>
      <c r="I9" s="107"/>
      <c r="J9" s="107"/>
      <c r="K9" s="107"/>
      <c r="L9" s="107"/>
      <c r="M9" s="107"/>
      <c r="N9" s="107"/>
      <c r="O9" s="107"/>
      <c r="P9" s="107"/>
      <c r="Q9" s="107"/>
    </row>
    <row r="10" customHeight="1" spans="1:17">
      <c r="A10" s="116" t="s">
        <v>57</v>
      </c>
      <c r="B10" s="117"/>
      <c r="C10" s="117"/>
      <c r="D10" s="117"/>
      <c r="E10" s="118"/>
      <c r="F10" s="107">
        <f t="shared" ref="F10:H10" si="0">SUM(F8:F9)</f>
        <v>125300</v>
      </c>
      <c r="G10" s="107">
        <f t="shared" si="0"/>
        <v>125300</v>
      </c>
      <c r="H10" s="107">
        <f t="shared" si="0"/>
        <v>125300</v>
      </c>
      <c r="I10" s="107"/>
      <c r="J10" s="107"/>
      <c r="K10" s="107"/>
      <c r="L10" s="107"/>
      <c r="M10" s="107"/>
      <c r="N10" s="107"/>
      <c r="O10" s="107"/>
      <c r="P10" s="107"/>
      <c r="Q10" s="107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4" sqref="A14"/>
    </sheetView>
  </sheetViews>
  <sheetFormatPr defaultColWidth="9.13636363636364" defaultRowHeight="14.25" customHeight="1"/>
  <cols>
    <col min="1" max="3" width="39.1363636363636" customWidth="1"/>
    <col min="4" max="12" width="20.4272727272727" customWidth="1"/>
    <col min="13" max="14" width="20.2909090909091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454</v>
      </c>
    </row>
    <row r="2" ht="41.25" customHeight="1" spans="1:14">
      <c r="A2" s="221" t="s">
        <v>455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">
        <v>2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3</v>
      </c>
    </row>
    <row r="4" ht="24" customHeight="1" spans="1:14">
      <c r="A4" s="10" t="s">
        <v>440</v>
      </c>
      <c r="B4" s="91" t="s">
        <v>456</v>
      </c>
      <c r="C4" s="91" t="s">
        <v>457</v>
      </c>
      <c r="D4" s="92" t="s">
        <v>208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5"/>
      <c r="B5" s="94"/>
      <c r="C5" s="94"/>
      <c r="D5" s="95" t="s">
        <v>57</v>
      </c>
      <c r="E5" s="95" t="s">
        <v>60</v>
      </c>
      <c r="F5" s="95" t="s">
        <v>446</v>
      </c>
      <c r="G5" s="95" t="s">
        <v>447</v>
      </c>
      <c r="H5" s="96" t="s">
        <v>448</v>
      </c>
      <c r="I5" s="97" t="s">
        <v>449</v>
      </c>
      <c r="J5" s="97"/>
      <c r="K5" s="98"/>
      <c r="L5" s="97"/>
      <c r="M5" s="99"/>
      <c r="N5" s="100"/>
    </row>
    <row r="6" ht="54" customHeight="1" spans="1:14">
      <c r="A6" s="18"/>
      <c r="B6" s="100"/>
      <c r="C6" s="100"/>
      <c r="D6" s="101"/>
      <c r="E6" s="101" t="s">
        <v>59</v>
      </c>
      <c r="F6" s="101"/>
      <c r="G6" s="101"/>
      <c r="H6" s="102"/>
      <c r="I6" s="101" t="s">
        <v>59</v>
      </c>
      <c r="J6" s="101" t="s">
        <v>66</v>
      </c>
      <c r="K6" s="100" t="s">
        <v>67</v>
      </c>
      <c r="L6" s="101" t="s">
        <v>68</v>
      </c>
      <c r="M6" s="102" t="s">
        <v>69</v>
      </c>
      <c r="N6" s="100" t="s">
        <v>70</v>
      </c>
    </row>
    <row r="7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5" t="s">
        <v>190</v>
      </c>
      <c r="B10" s="106"/>
      <c r="C10" s="106"/>
      <c r="D10" s="107"/>
      <c r="E10" s="107"/>
      <c r="F10" s="83"/>
      <c r="G10" s="83"/>
      <c r="H10" s="83"/>
      <c r="I10" s="83"/>
      <c r="J10" s="83"/>
      <c r="K10" s="83"/>
      <c r="L10" s="83"/>
      <c r="M10" s="83"/>
      <c r="N10" s="83"/>
    </row>
    <row r="11" customHeight="1" spans="1:14">
      <c r="A11" t="s">
        <v>458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tabSelected="1" workbookViewId="0">
      <selection activeCell="B13" sqref="B13"/>
    </sheetView>
  </sheetViews>
  <sheetFormatPr defaultColWidth="9.13636363636364" defaultRowHeight="14.25" customHeight="1"/>
  <cols>
    <col min="1" max="1" width="37.7" customWidth="1"/>
    <col min="2" max="25" width="20" customWidth="1"/>
  </cols>
  <sheetData>
    <row r="1" ht="17.25" customHeight="1" spans="1:25">
      <c r="D1" s="72"/>
      <c r="W1" s="3"/>
      <c r="X1" s="3"/>
      <c r="Y1" s="3" t="s">
        <v>459</v>
      </c>
    </row>
    <row r="2" ht="41.25" customHeight="1" spans="1:25">
      <c r="A2" s="73" t="s">
        <v>460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7"/>
      <c r="X2" s="67"/>
      <c r="Y2" s="67"/>
    </row>
    <row r="3" ht="18" customHeight="1" spans="1:25">
      <c r="A3" s="74" t="s">
        <v>2</v>
      </c>
      <c r="B3" s="75"/>
      <c r="C3" s="75"/>
      <c r="D3" s="76"/>
      <c r="E3" s="77"/>
      <c r="F3" s="77"/>
      <c r="G3" s="77"/>
      <c r="H3" s="77"/>
      <c r="I3" s="77"/>
      <c r="W3" s="8"/>
      <c r="X3" s="8"/>
      <c r="Y3" s="8" t="s">
        <v>3</v>
      </c>
    </row>
    <row r="4" ht="19.5" customHeight="1" spans="1:25">
      <c r="A4" s="25" t="s">
        <v>461</v>
      </c>
      <c r="B4" s="11" t="s">
        <v>208</v>
      </c>
      <c r="C4" s="12"/>
      <c r="D4" s="12"/>
      <c r="E4" s="11" t="s">
        <v>462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78"/>
      <c r="X4" s="79"/>
      <c r="Y4" s="79"/>
    </row>
    <row r="5" ht="40.5" customHeight="1" spans="1:25">
      <c r="A5" s="19"/>
      <c r="B5" s="26" t="s">
        <v>57</v>
      </c>
      <c r="C5" s="10" t="s">
        <v>60</v>
      </c>
      <c r="D5" s="80" t="s">
        <v>446</v>
      </c>
      <c r="E5" s="48" t="s">
        <v>463</v>
      </c>
      <c r="F5" s="48" t="s">
        <v>464</v>
      </c>
      <c r="G5" s="48" t="s">
        <v>465</v>
      </c>
      <c r="H5" s="48" t="s">
        <v>466</v>
      </c>
      <c r="I5" s="48" t="s">
        <v>467</v>
      </c>
      <c r="J5" s="48" t="s">
        <v>468</v>
      </c>
      <c r="K5" s="48" t="s">
        <v>469</v>
      </c>
      <c r="L5" s="48" t="s">
        <v>470</v>
      </c>
      <c r="M5" s="48" t="s">
        <v>471</v>
      </c>
      <c r="N5" s="48" t="s">
        <v>472</v>
      </c>
      <c r="O5" s="48" t="s">
        <v>473</v>
      </c>
      <c r="P5" s="48" t="s">
        <v>474</v>
      </c>
      <c r="Q5" s="48" t="s">
        <v>475</v>
      </c>
      <c r="R5" s="48" t="s">
        <v>476</v>
      </c>
      <c r="S5" s="48" t="s">
        <v>477</v>
      </c>
      <c r="T5" s="48" t="s">
        <v>478</v>
      </c>
      <c r="U5" s="48" t="s">
        <v>479</v>
      </c>
      <c r="V5" s="48" t="s">
        <v>480</v>
      </c>
      <c r="W5" s="48" t="s">
        <v>481</v>
      </c>
      <c r="X5" s="81" t="s">
        <v>482</v>
      </c>
      <c r="Y5" s="81" t="s">
        <v>483</v>
      </c>
    </row>
    <row r="6" ht="19.5" customHeight="1" spans="1:25">
      <c r="A6" s="20">
        <v>1</v>
      </c>
      <c r="B6" s="20">
        <v>2</v>
      </c>
      <c r="C6" s="20">
        <v>3</v>
      </c>
      <c r="D6" s="82">
        <v>4</v>
      </c>
      <c r="E6" s="27">
        <v>5</v>
      </c>
      <c r="F6" s="20">
        <v>6</v>
      </c>
      <c r="G6" s="20">
        <v>7</v>
      </c>
      <c r="H6" s="82">
        <v>8</v>
      </c>
      <c r="I6" s="20">
        <v>9</v>
      </c>
      <c r="J6" s="20">
        <v>10</v>
      </c>
      <c r="K6" s="20">
        <v>11</v>
      </c>
      <c r="L6" s="82">
        <v>12</v>
      </c>
      <c r="M6" s="20">
        <v>13</v>
      </c>
      <c r="N6" s="20">
        <v>14</v>
      </c>
      <c r="O6" s="20">
        <v>15</v>
      </c>
      <c r="P6" s="82">
        <v>16</v>
      </c>
      <c r="Q6" s="20">
        <v>17</v>
      </c>
      <c r="R6" s="20">
        <v>18</v>
      </c>
      <c r="S6" s="20">
        <v>19</v>
      </c>
      <c r="T6" s="82">
        <v>20</v>
      </c>
      <c r="U6" s="82">
        <v>21</v>
      </c>
      <c r="V6" s="82">
        <v>22</v>
      </c>
      <c r="W6" s="27">
        <v>23</v>
      </c>
      <c r="X6" s="27">
        <v>24</v>
      </c>
      <c r="Y6" s="27">
        <v>25</v>
      </c>
    </row>
    <row r="7" ht="19.5" customHeight="1" spans="1:25">
      <c r="A7" s="28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484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3636363636364" defaultRowHeight="12" customHeight="1" outlineLevelRow="7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3" t="s">
        <v>485</v>
      </c>
    </row>
    <row r="2" ht="41.25" customHeight="1" spans="1:10">
      <c r="A2" s="66" t="s">
        <v>486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0">
      <c r="A3" s="5" t="s">
        <v>2</v>
      </c>
    </row>
    <row r="4" ht="44.25" customHeight="1" spans="1:10">
      <c r="A4" s="68" t="s">
        <v>313</v>
      </c>
      <c r="B4" s="68" t="s">
        <v>314</v>
      </c>
      <c r="C4" s="68" t="s">
        <v>315</v>
      </c>
      <c r="D4" s="68" t="s">
        <v>316</v>
      </c>
      <c r="E4" s="68" t="s">
        <v>317</v>
      </c>
      <c r="F4" s="69" t="s">
        <v>318</v>
      </c>
      <c r="G4" s="68" t="s">
        <v>319</v>
      </c>
      <c r="H4" s="69" t="s">
        <v>320</v>
      </c>
      <c r="I4" s="69" t="s">
        <v>321</v>
      </c>
      <c r="J4" s="68" t="s">
        <v>322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9"/>
      <c r="C7" s="29"/>
      <c r="D7" s="29"/>
      <c r="E7" s="28"/>
      <c r="F7" s="29"/>
      <c r="G7" s="28"/>
      <c r="H7" s="29"/>
      <c r="I7" s="29"/>
      <c r="J7" s="28"/>
    </row>
    <row r="8" customHeight="1" spans="1:10">
      <c r="A8" t="s">
        <v>484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H15" sqref="H15"/>
    </sheetView>
  </sheetViews>
  <sheetFormatPr defaultColWidth="10.4272727272727" defaultRowHeight="14.25" customHeight="1" outlineLevelCol="7"/>
  <cols>
    <col min="1" max="2" width="33.7" customWidth="1"/>
    <col min="3" max="3" width="45.5727272727273" customWidth="1"/>
    <col min="4" max="4" width="27.5727272727273" customWidth="1"/>
    <col min="5" max="5" width="21.7090909090909" customWidth="1"/>
    <col min="6" max="8" width="26.2909090909091" customWidth="1"/>
  </cols>
  <sheetData>
    <row r="1" customHeight="1" spans="1:8">
      <c r="A1" s="37" t="s">
        <v>487</v>
      </c>
      <c r="B1" s="38"/>
      <c r="C1" s="39"/>
      <c r="D1" s="39"/>
      <c r="E1" s="39"/>
      <c r="F1" s="38"/>
      <c r="G1" s="38"/>
      <c r="H1" s="39"/>
    </row>
    <row r="2" ht="41.25" customHeight="1" spans="1:8">
      <c r="A2" s="40" t="s">
        <v>488</v>
      </c>
      <c r="B2" s="41"/>
      <c r="C2" s="42"/>
      <c r="D2" s="42"/>
      <c r="E2" s="42"/>
      <c r="F2" s="41"/>
      <c r="G2" s="41"/>
      <c r="H2" s="42"/>
    </row>
    <row r="3" customHeight="1" spans="1:8">
      <c r="A3" s="43" t="s">
        <v>2</v>
      </c>
      <c r="C3" s="44"/>
      <c r="E3" s="42"/>
      <c r="F3" s="41"/>
      <c r="G3" s="41"/>
      <c r="H3" s="45" t="s">
        <v>3</v>
      </c>
    </row>
    <row r="4" ht="28.5" customHeight="1" spans="1:8">
      <c r="A4" s="46" t="s">
        <v>201</v>
      </c>
      <c r="B4" s="47" t="s">
        <v>489</v>
      </c>
      <c r="C4" s="46" t="s">
        <v>490</v>
      </c>
      <c r="D4" s="46" t="s">
        <v>491</v>
      </c>
      <c r="E4" s="46" t="s">
        <v>492</v>
      </c>
      <c r="F4" s="48" t="s">
        <v>493</v>
      </c>
      <c r="G4" s="27"/>
      <c r="H4" s="46"/>
    </row>
    <row r="5" ht="21" customHeight="1" spans="1:8">
      <c r="A5" s="47"/>
      <c r="B5" s="49"/>
      <c r="C5" s="50"/>
      <c r="D5" s="49"/>
      <c r="E5" s="49"/>
      <c r="F5" s="48" t="s">
        <v>444</v>
      </c>
      <c r="G5" s="48" t="s">
        <v>494</v>
      </c>
      <c r="H5" s="48" t="s">
        <v>495</v>
      </c>
    </row>
    <row r="6" ht="17.25" customHeight="1" spans="1:8">
      <c r="A6" s="51" t="s">
        <v>86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 t="s">
        <v>72</v>
      </c>
      <c r="B7" s="53" t="s">
        <v>496</v>
      </c>
      <c r="C7" s="52" t="s">
        <v>497</v>
      </c>
      <c r="D7" s="29" t="s">
        <v>498</v>
      </c>
      <c r="E7" s="54" t="s">
        <v>451</v>
      </c>
      <c r="F7" s="56">
        <v>1</v>
      </c>
      <c r="G7" s="57">
        <v>121300</v>
      </c>
      <c r="H7" s="57">
        <v>121300</v>
      </c>
    </row>
    <row r="8" ht="19.5" customHeight="1" spans="1:8">
      <c r="A8" s="55" t="s">
        <v>72</v>
      </c>
      <c r="B8" s="53" t="s">
        <v>499</v>
      </c>
      <c r="C8" s="52" t="s">
        <v>500</v>
      </c>
      <c r="D8" s="29" t="s">
        <v>501</v>
      </c>
      <c r="E8" s="54" t="s">
        <v>453</v>
      </c>
      <c r="F8" s="56">
        <v>2</v>
      </c>
      <c r="G8" s="57">
        <v>2000</v>
      </c>
      <c r="H8" s="57">
        <v>4000</v>
      </c>
    </row>
    <row r="9" ht="19.5" customHeight="1" spans="1:8">
      <c r="A9" s="58" t="s">
        <v>57</v>
      </c>
      <c r="B9" s="59"/>
      <c r="C9" s="60"/>
      <c r="D9" s="61"/>
      <c r="E9" s="61"/>
      <c r="F9" s="56">
        <f>SUM(F7:F8)</f>
        <v>3</v>
      </c>
      <c r="G9" s="57"/>
      <c r="H9" s="57">
        <f>SUM(H7:H8)</f>
        <v>125300</v>
      </c>
    </row>
    <row r="10" ht="19.5" customHeight="1" spans="1:8">
      <c r="A10" s="62" t="s">
        <v>502</v>
      </c>
      <c r="B10" s="59"/>
      <c r="C10" s="60"/>
      <c r="D10" s="63"/>
      <c r="E10" s="63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3" sqref="A3:G3"/>
    </sheetView>
  </sheetViews>
  <sheetFormatPr defaultColWidth="9.13636363636364" defaultRowHeight="14.25" customHeight="1"/>
  <cols>
    <col min="1" max="1" width="19.2909090909091" customWidth="1"/>
    <col min="2" max="2" width="33.8545454545455" customWidth="1"/>
    <col min="3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23.1363636363636" customWidth="1"/>
  </cols>
  <sheetData>
    <row r="1" customHeight="1" spans="1:11">
      <c r="D1" s="2"/>
      <c r="E1" s="2"/>
      <c r="F1" s="2"/>
      <c r="G1" s="2"/>
      <c r="K1" s="3" t="s">
        <v>503</v>
      </c>
    </row>
    <row r="2" ht="41.25" customHeight="1" spans="1:11">
      <c r="A2" s="222" t="s">
        <v>504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3</v>
      </c>
    </row>
    <row r="4" ht="21.75" customHeight="1" spans="1:11">
      <c r="A4" s="9" t="s">
        <v>288</v>
      </c>
      <c r="B4" s="9" t="s">
        <v>203</v>
      </c>
      <c r="C4" s="9" t="s">
        <v>289</v>
      </c>
      <c r="D4" s="10" t="s">
        <v>204</v>
      </c>
      <c r="E4" s="10" t="s">
        <v>205</v>
      </c>
      <c r="F4" s="10" t="s">
        <v>206</v>
      </c>
      <c r="G4" s="10" t="s">
        <v>207</v>
      </c>
      <c r="H4" s="25" t="s">
        <v>57</v>
      </c>
      <c r="I4" s="11" t="s">
        <v>505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6"/>
      <c r="I5" s="10" t="s">
        <v>60</v>
      </c>
      <c r="J5" s="10" t="s">
        <v>61</v>
      </c>
      <c r="K5" s="10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59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7">
        <v>10</v>
      </c>
      <c r="K7" s="27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1"/>
      <c r="J8" s="31"/>
      <c r="K8" s="30"/>
    </row>
    <row r="9" ht="18.75" customHeight="1" spans="1:11">
      <c r="A9" s="32"/>
      <c r="B9" s="29"/>
      <c r="C9" s="29"/>
      <c r="D9" s="29"/>
      <c r="E9" s="29"/>
      <c r="F9" s="29"/>
      <c r="G9" s="29"/>
      <c r="H9" s="33"/>
      <c r="I9" s="33"/>
      <c r="J9" s="33"/>
      <c r="K9" s="30"/>
    </row>
    <row r="10" ht="18.75" customHeight="1" spans="1:11">
      <c r="A10" s="34" t="s">
        <v>190</v>
      </c>
      <c r="B10" s="35"/>
      <c r="C10" s="35"/>
      <c r="D10" s="35"/>
      <c r="E10" s="35"/>
      <c r="F10" s="35"/>
      <c r="G10" s="36"/>
      <c r="H10" s="33"/>
      <c r="I10" s="33"/>
      <c r="J10" s="33"/>
      <c r="K10" s="30"/>
    </row>
    <row r="11" customHeight="1" spans="1:11">
      <c r="A11" t="s">
        <v>506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D18" sqref="D18"/>
    </sheetView>
  </sheetViews>
  <sheetFormatPr defaultColWidth="9.13636363636364" defaultRowHeight="14.25" customHeight="1" outlineLevelCol="6"/>
  <cols>
    <col min="1" max="1" width="35.2909090909091" customWidth="1"/>
    <col min="2" max="4" width="28" customWidth="1"/>
    <col min="5" max="7" width="23.8545454545455" customWidth="1"/>
  </cols>
  <sheetData>
    <row r="1" ht="13.5" customHeight="1" spans="1:7">
      <c r="D1" s="2"/>
      <c r="G1" s="3" t="s">
        <v>507</v>
      </c>
    </row>
    <row r="2" ht="41.25" customHeight="1" spans="1:7">
      <c r="A2" s="4" t="s">
        <v>508</v>
      </c>
      <c r="B2" s="4"/>
      <c r="C2" s="4"/>
      <c r="D2" s="4"/>
      <c r="E2" s="4"/>
      <c r="F2" s="4"/>
      <c r="G2" s="4"/>
    </row>
    <row r="3" ht="13.5" customHeight="1" spans="1:7">
      <c r="A3" s="5" t="s">
        <v>2</v>
      </c>
      <c r="B3" s="6"/>
      <c r="C3" s="6"/>
      <c r="D3" s="6"/>
      <c r="E3" s="7"/>
      <c r="F3" s="7"/>
      <c r="G3" s="8" t="s">
        <v>3</v>
      </c>
    </row>
    <row r="4" ht="21.75" customHeight="1" spans="1:7">
      <c r="A4" s="9" t="s">
        <v>289</v>
      </c>
      <c r="B4" s="9" t="s">
        <v>288</v>
      </c>
      <c r="C4" s="9" t="s">
        <v>203</v>
      </c>
      <c r="D4" s="10" t="s">
        <v>509</v>
      </c>
      <c r="E4" s="11" t="s">
        <v>60</v>
      </c>
      <c r="F4" s="12"/>
      <c r="G4" s="13"/>
    </row>
    <row r="5" ht="21.75" customHeight="1" spans="1:7">
      <c r="A5" s="14"/>
      <c r="B5" s="14"/>
      <c r="C5" s="14"/>
      <c r="D5" s="15"/>
      <c r="E5" s="16" t="s">
        <v>510</v>
      </c>
      <c r="F5" s="10" t="s">
        <v>511</v>
      </c>
      <c r="G5" s="10" t="s">
        <v>512</v>
      </c>
    </row>
    <row r="6" ht="40.5" customHeight="1" spans="1:7">
      <c r="A6" s="17"/>
      <c r="B6" s="17"/>
      <c r="C6" s="17"/>
      <c r="D6" s="18"/>
      <c r="E6" s="19"/>
      <c r="F6" s="18" t="s">
        <v>59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2.5" customHeight="1" spans="1:7">
      <c r="A8" s="21" t="s">
        <v>72</v>
      </c>
      <c r="B8" s="21"/>
      <c r="C8" s="21"/>
      <c r="D8" s="21"/>
      <c r="E8" s="22">
        <v>5000000</v>
      </c>
      <c r="F8" s="22">
        <v>19697686.15</v>
      </c>
      <c r="G8" s="22"/>
    </row>
    <row r="9" s="1" customFormat="1" ht="22.5" customHeight="1" spans="1:7">
      <c r="A9" s="23" t="s">
        <v>72</v>
      </c>
      <c r="B9" s="21"/>
      <c r="C9" s="21"/>
      <c r="D9" s="21"/>
      <c r="E9" s="22">
        <v>5000000</v>
      </c>
      <c r="F9" s="22">
        <v>19697686.15</v>
      </c>
      <c r="G9" s="22"/>
    </row>
    <row r="10" s="1" customFormat="1" ht="22.5" customHeight="1" spans="1:7">
      <c r="A10" s="21"/>
      <c r="B10" s="21" t="s">
        <v>513</v>
      </c>
      <c r="C10" s="21" t="s">
        <v>300</v>
      </c>
      <c r="D10" s="21" t="s">
        <v>514</v>
      </c>
      <c r="E10" s="22">
        <v>4845500</v>
      </c>
      <c r="F10" s="22">
        <v>19697686.15</v>
      </c>
      <c r="G10" s="22"/>
    </row>
    <row r="11" s="1" customFormat="1" ht="22.5" customHeight="1" spans="1:7">
      <c r="A11" s="21"/>
      <c r="B11" s="21" t="s">
        <v>513</v>
      </c>
      <c r="C11" s="21" t="s">
        <v>294</v>
      </c>
      <c r="D11" s="21" t="s">
        <v>514</v>
      </c>
      <c r="E11" s="22">
        <v>154500</v>
      </c>
      <c r="F11" s="22"/>
      <c r="G11" s="22"/>
    </row>
    <row r="12" s="1" customFormat="1" ht="22.5" customHeight="1" spans="1:7">
      <c r="A12" s="24" t="s">
        <v>57</v>
      </c>
      <c r="B12" s="24"/>
      <c r="C12" s="24"/>
      <c r="D12" s="24"/>
      <c r="E12" s="22">
        <v>5000000</v>
      </c>
      <c r="F12" s="22">
        <v>19697686.15</v>
      </c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10" sqref="C10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5" t="s">
        <v>53</v>
      </c>
    </row>
    <row r="2" ht="41.25" customHeight="1" spans="1:19">
      <c r="A2" s="40" t="s">
        <v>54</v>
      </c>
    </row>
    <row r="3" ht="17.25" customHeight="1" spans="1:19">
      <c r="A3" s="43" t="s">
        <v>2</v>
      </c>
      <c r="S3" s="44" t="s">
        <v>3</v>
      </c>
    </row>
    <row r="4" ht="21.75" customHeight="1" spans="1:19">
      <c r="A4" s="198" t="s">
        <v>55</v>
      </c>
      <c r="B4" s="199" t="s">
        <v>56</v>
      </c>
      <c r="C4" s="199" t="s">
        <v>57</v>
      </c>
      <c r="D4" s="200" t="s">
        <v>58</v>
      </c>
      <c r="E4" s="200"/>
      <c r="F4" s="200"/>
      <c r="G4" s="200"/>
      <c r="H4" s="200"/>
      <c r="I4" s="131"/>
      <c r="J4" s="200"/>
      <c r="K4" s="200"/>
      <c r="L4" s="200"/>
      <c r="M4" s="200"/>
      <c r="N4" s="201"/>
      <c r="O4" s="200" t="s">
        <v>47</v>
      </c>
      <c r="P4" s="200"/>
      <c r="Q4" s="200"/>
      <c r="R4" s="200"/>
      <c r="S4" s="201"/>
    </row>
    <row r="5" ht="27" customHeight="1" spans="1:19">
      <c r="A5" s="202"/>
      <c r="B5" s="203"/>
      <c r="C5" s="203"/>
      <c r="D5" s="203" t="s">
        <v>59</v>
      </c>
      <c r="E5" s="203" t="s">
        <v>60</v>
      </c>
      <c r="F5" s="203" t="s">
        <v>61</v>
      </c>
      <c r="G5" s="203" t="s">
        <v>62</v>
      </c>
      <c r="H5" s="203" t="s">
        <v>63</v>
      </c>
      <c r="I5" s="204" t="s">
        <v>64</v>
      </c>
      <c r="J5" s="205"/>
      <c r="K5" s="205"/>
      <c r="L5" s="205"/>
      <c r="M5" s="205"/>
      <c r="N5" s="206"/>
      <c r="O5" s="203" t="s">
        <v>59</v>
      </c>
      <c r="P5" s="203" t="s">
        <v>60</v>
      </c>
      <c r="Q5" s="203" t="s">
        <v>61</v>
      </c>
      <c r="R5" s="203" t="s">
        <v>62</v>
      </c>
      <c r="S5" s="203" t="s">
        <v>65</v>
      </c>
    </row>
    <row r="6" ht="30" customHeight="1" spans="1:19">
      <c r="A6" s="207"/>
      <c r="B6" s="208"/>
      <c r="C6" s="209"/>
      <c r="D6" s="209"/>
      <c r="E6" s="209"/>
      <c r="F6" s="209"/>
      <c r="G6" s="209"/>
      <c r="H6" s="209"/>
      <c r="I6" s="71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10"/>
      <c r="P6" s="210"/>
      <c r="Q6" s="210"/>
      <c r="R6" s="210"/>
      <c r="S6" s="209"/>
    </row>
    <row r="7" ht="15" customHeight="1" spans="1:19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  <c r="I7" s="71">
        <v>9</v>
      </c>
      <c r="J7" s="211">
        <v>10</v>
      </c>
      <c r="K7" s="211">
        <v>11</v>
      </c>
      <c r="L7" s="211">
        <v>12</v>
      </c>
      <c r="M7" s="211">
        <v>13</v>
      </c>
      <c r="N7" s="211">
        <v>14</v>
      </c>
      <c r="O7" s="211">
        <v>15</v>
      </c>
      <c r="P7" s="211">
        <v>16</v>
      </c>
      <c r="Q7" s="211">
        <v>17</v>
      </c>
      <c r="R7" s="211">
        <v>18</v>
      </c>
      <c r="S7" s="211">
        <v>19</v>
      </c>
    </row>
    <row r="8" s="1" customFormat="1" ht="17.25" customHeight="1" spans="1:19">
      <c r="A8" s="29" t="s">
        <v>71</v>
      </c>
      <c r="B8" s="29" t="s">
        <v>72</v>
      </c>
      <c r="C8" s="107">
        <f>D8+I8+O8</f>
        <v>11795962.53</v>
      </c>
      <c r="D8" s="107">
        <f t="shared" ref="D8:D10" si="0">9955853.88</f>
        <v>9955853.88</v>
      </c>
      <c r="E8" s="107">
        <f t="shared" ref="E8:E10" si="1">9955853.88</f>
        <v>9955853.88</v>
      </c>
      <c r="F8" s="107"/>
      <c r="G8" s="107"/>
      <c r="H8" s="107"/>
      <c r="I8" s="107">
        <v>40108.65</v>
      </c>
      <c r="J8" s="107"/>
      <c r="K8" s="107"/>
      <c r="L8" s="107"/>
      <c r="M8" s="107"/>
      <c r="N8" s="107">
        <v>40108.65</v>
      </c>
      <c r="O8" s="107">
        <v>1800000</v>
      </c>
      <c r="P8" s="107">
        <v>1800000</v>
      </c>
      <c r="Q8" s="107"/>
      <c r="R8" s="107"/>
      <c r="S8" s="107"/>
    </row>
    <row r="9" s="1" customFormat="1" ht="17.25" customHeight="1" spans="1:19">
      <c r="A9" s="212" t="s">
        <v>73</v>
      </c>
      <c r="B9" s="212" t="s">
        <v>72</v>
      </c>
      <c r="C9" s="107">
        <f>D9+I9+O9</f>
        <v>11795962.53</v>
      </c>
      <c r="D9" s="107">
        <f t="shared" si="0"/>
        <v>9955853.88</v>
      </c>
      <c r="E9" s="107">
        <f t="shared" si="1"/>
        <v>9955853.88</v>
      </c>
      <c r="F9" s="107"/>
      <c r="G9" s="107"/>
      <c r="H9" s="107"/>
      <c r="I9" s="107">
        <v>40108.65</v>
      </c>
      <c r="J9" s="107"/>
      <c r="K9" s="107"/>
      <c r="L9" s="107"/>
      <c r="M9" s="107"/>
      <c r="N9" s="107">
        <v>40108.65</v>
      </c>
      <c r="O9" s="107">
        <v>1800000</v>
      </c>
      <c r="P9" s="107">
        <v>1800000</v>
      </c>
      <c r="Q9" s="107"/>
      <c r="R9" s="107"/>
      <c r="S9" s="107"/>
    </row>
    <row r="10" s="1" customFormat="1" ht="17.25" customHeight="1" spans="1:19">
      <c r="A10" s="213" t="s">
        <v>57</v>
      </c>
      <c r="B10" s="214"/>
      <c r="C10" s="107">
        <f>D10+I10+O10</f>
        <v>11795962.53</v>
      </c>
      <c r="D10" s="107">
        <f t="shared" si="0"/>
        <v>9955853.88</v>
      </c>
      <c r="E10" s="107">
        <f t="shared" si="1"/>
        <v>9955853.88</v>
      </c>
      <c r="F10" s="107"/>
      <c r="G10" s="107"/>
      <c r="H10" s="107"/>
      <c r="I10" s="107">
        <v>40108.65</v>
      </c>
      <c r="J10" s="107"/>
      <c r="K10" s="107"/>
      <c r="L10" s="107"/>
      <c r="M10" s="107"/>
      <c r="N10" s="107">
        <v>40108.65</v>
      </c>
      <c r="O10" s="107">
        <v>1800000</v>
      </c>
      <c r="P10" s="107">
        <v>1800000</v>
      </c>
      <c r="Q10" s="107"/>
      <c r="R10" s="107"/>
      <c r="S10" s="10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2"/>
  <sheetViews>
    <sheetView showGridLines="0" showZeros="0" topLeftCell="A16" workbookViewId="0">
      <selection activeCell="F21" sqref="F21"/>
    </sheetView>
  </sheetViews>
  <sheetFormatPr defaultColWidth="8.57272727272727" defaultRowHeight="12.75" customHeight="1"/>
  <cols>
    <col min="1" max="1" width="14.2909090909091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4" t="s">
        <v>74</v>
      </c>
    </row>
    <row r="2" ht="41.25" customHeight="1" spans="1:15">
      <c r="A2" s="40" t="s">
        <v>75</v>
      </c>
    </row>
    <row r="3" ht="17.25" customHeight="1" spans="1:15">
      <c r="A3" s="43" t="s">
        <v>2</v>
      </c>
      <c r="O3" s="44" t="s">
        <v>3</v>
      </c>
    </row>
    <row r="4" ht="27" customHeight="1" spans="1:15">
      <c r="A4" s="184" t="s">
        <v>76</v>
      </c>
      <c r="B4" s="184" t="s">
        <v>77</v>
      </c>
      <c r="C4" s="184" t="s">
        <v>57</v>
      </c>
      <c r="D4" s="185" t="s">
        <v>60</v>
      </c>
      <c r="E4" s="186"/>
      <c r="F4" s="187"/>
      <c r="G4" s="188" t="s">
        <v>61</v>
      </c>
      <c r="H4" s="188" t="s">
        <v>62</v>
      </c>
      <c r="I4" s="188" t="s">
        <v>78</v>
      </c>
      <c r="J4" s="185" t="s">
        <v>64</v>
      </c>
      <c r="K4" s="186"/>
      <c r="L4" s="186"/>
      <c r="M4" s="186"/>
      <c r="N4" s="189"/>
      <c r="O4" s="190"/>
    </row>
    <row r="5" ht="42" customHeight="1" spans="1:15">
      <c r="A5" s="191"/>
      <c r="B5" s="191"/>
      <c r="C5" s="192"/>
      <c r="D5" s="193" t="s">
        <v>59</v>
      </c>
      <c r="E5" s="193" t="s">
        <v>79</v>
      </c>
      <c r="F5" s="193" t="s">
        <v>80</v>
      </c>
      <c r="G5" s="192"/>
      <c r="H5" s="192"/>
      <c r="I5" s="194"/>
      <c r="J5" s="193" t="s">
        <v>59</v>
      </c>
      <c r="K5" s="176" t="s">
        <v>81</v>
      </c>
      <c r="L5" s="176" t="s">
        <v>82</v>
      </c>
      <c r="M5" s="176" t="s">
        <v>83</v>
      </c>
      <c r="N5" s="176" t="s">
        <v>84</v>
      </c>
      <c r="O5" s="176" t="s">
        <v>85</v>
      </c>
    </row>
    <row r="6" ht="18" customHeight="1" spans="1:15">
      <c r="A6" s="51" t="s">
        <v>86</v>
      </c>
      <c r="B6" s="51" t="s">
        <v>87</v>
      </c>
      <c r="C6" s="51" t="s">
        <v>88</v>
      </c>
      <c r="D6" s="54" t="s">
        <v>89</v>
      </c>
      <c r="E6" s="54" t="s">
        <v>90</v>
      </c>
      <c r="F6" s="54" t="s">
        <v>91</v>
      </c>
      <c r="G6" s="54" t="s">
        <v>92</v>
      </c>
      <c r="H6" s="54" t="s">
        <v>93</v>
      </c>
      <c r="I6" s="54" t="s">
        <v>94</v>
      </c>
      <c r="J6" s="54" t="s">
        <v>95</v>
      </c>
      <c r="K6" s="54" t="s">
        <v>96</v>
      </c>
      <c r="L6" s="54" t="s">
        <v>97</v>
      </c>
      <c r="M6" s="54" t="s">
        <v>98</v>
      </c>
      <c r="N6" s="51" t="s">
        <v>99</v>
      </c>
      <c r="O6" s="54" t="s">
        <v>100</v>
      </c>
    </row>
    <row r="7" ht="21" customHeight="1" spans="1:15">
      <c r="A7" s="55" t="s">
        <v>101</v>
      </c>
      <c r="B7" s="55" t="s">
        <v>102</v>
      </c>
      <c r="C7" s="83">
        <v>5100</v>
      </c>
      <c r="D7" s="83">
        <v>5100</v>
      </c>
      <c r="E7" s="83">
        <v>5100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95" t="s">
        <v>103</v>
      </c>
      <c r="B8" s="195" t="s">
        <v>104</v>
      </c>
      <c r="C8" s="83">
        <v>5100</v>
      </c>
      <c r="D8" s="83">
        <v>5100</v>
      </c>
      <c r="E8" s="83">
        <v>5100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96" t="s">
        <v>105</v>
      </c>
      <c r="B9" s="196" t="s">
        <v>106</v>
      </c>
      <c r="C9" s="83">
        <v>5100</v>
      </c>
      <c r="D9" s="83">
        <v>5100</v>
      </c>
      <c r="E9" s="83">
        <v>5100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5" t="s">
        <v>107</v>
      </c>
      <c r="B10" s="55" t="s">
        <v>108</v>
      </c>
      <c r="C10" s="83">
        <v>4110848.53</v>
      </c>
      <c r="D10" s="83">
        <f>E10+F10</f>
        <v>4070739.88</v>
      </c>
      <c r="E10" s="83">
        <v>3526239.88</v>
      </c>
      <c r="F10" s="83">
        <v>544500</v>
      </c>
      <c r="G10" s="83"/>
      <c r="H10" s="83"/>
      <c r="I10" s="83"/>
      <c r="J10" s="107">
        <v>40108.65</v>
      </c>
      <c r="K10" s="83"/>
      <c r="L10" s="83"/>
      <c r="M10" s="83"/>
      <c r="N10" s="83"/>
      <c r="O10" s="107">
        <v>40108.65</v>
      </c>
    </row>
    <row r="11" ht="21" customHeight="1" spans="1:15">
      <c r="A11" s="195" t="s">
        <v>109</v>
      </c>
      <c r="B11" s="195" t="s">
        <v>110</v>
      </c>
      <c r="C11" s="83">
        <v>4070739.88</v>
      </c>
      <c r="D11" s="83">
        <v>4070739.88</v>
      </c>
      <c r="E11" s="83">
        <v>3526239.88</v>
      </c>
      <c r="F11" s="83">
        <v>544500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96" t="s">
        <v>111</v>
      </c>
      <c r="B12" s="196" t="s">
        <v>112</v>
      </c>
      <c r="C12" s="83">
        <v>3647539.88</v>
      </c>
      <c r="D12" s="83">
        <v>3647539.88</v>
      </c>
      <c r="E12" s="83">
        <v>3526239.88</v>
      </c>
      <c r="F12" s="83">
        <v>121300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96" t="s">
        <v>113</v>
      </c>
      <c r="B13" s="196" t="s">
        <v>114</v>
      </c>
      <c r="C13" s="83">
        <v>423200</v>
      </c>
      <c r="D13" s="83">
        <v>423200</v>
      </c>
      <c r="E13" s="83"/>
      <c r="F13" s="83">
        <v>423200</v>
      </c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95" t="s">
        <v>115</v>
      </c>
      <c r="B14" s="195" t="s">
        <v>116</v>
      </c>
      <c r="C14" s="83">
        <v>40108.65</v>
      </c>
      <c r="D14" s="83"/>
      <c r="E14" s="83"/>
      <c r="F14" s="83"/>
      <c r="G14" s="83"/>
      <c r="H14" s="83"/>
      <c r="I14" s="83"/>
      <c r="J14" s="83">
        <v>40108.65</v>
      </c>
      <c r="K14" s="83"/>
      <c r="L14" s="83"/>
      <c r="M14" s="83"/>
      <c r="N14" s="83"/>
      <c r="O14" s="83">
        <v>40108.65</v>
      </c>
    </row>
    <row r="15" ht="21" customHeight="1" spans="1:15">
      <c r="A15" s="196" t="s">
        <v>117</v>
      </c>
      <c r="B15" s="196" t="s">
        <v>116</v>
      </c>
      <c r="C15" s="83">
        <v>40108.65</v>
      </c>
      <c r="D15" s="83"/>
      <c r="E15" s="83"/>
      <c r="F15" s="83"/>
      <c r="G15" s="83"/>
      <c r="H15" s="83"/>
      <c r="I15" s="83"/>
      <c r="J15" s="83">
        <v>40108.65</v>
      </c>
      <c r="K15" s="83"/>
      <c r="L15" s="83"/>
      <c r="M15" s="83"/>
      <c r="N15" s="83"/>
      <c r="O15" s="83">
        <v>40108.65</v>
      </c>
    </row>
    <row r="16" ht="21" customHeight="1" spans="1:15">
      <c r="A16" s="55" t="s">
        <v>118</v>
      </c>
      <c r="B16" s="55" t="s">
        <v>119</v>
      </c>
      <c r="C16" s="83">
        <v>704300</v>
      </c>
      <c r="D16" s="83">
        <v>704300</v>
      </c>
      <c r="E16" s="83">
        <v>704300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95" t="s">
        <v>120</v>
      </c>
      <c r="B17" s="195" t="s">
        <v>121</v>
      </c>
      <c r="C17" s="83">
        <v>704300</v>
      </c>
      <c r="D17" s="83">
        <v>704300</v>
      </c>
      <c r="E17" s="83">
        <v>704300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96" t="s">
        <v>122</v>
      </c>
      <c r="B18" s="196" t="s">
        <v>123</v>
      </c>
      <c r="C18" s="83">
        <v>335400</v>
      </c>
      <c r="D18" s="83">
        <v>335400</v>
      </c>
      <c r="E18" s="83">
        <v>335400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96" t="s">
        <v>124</v>
      </c>
      <c r="B19" s="196" t="s">
        <v>125</v>
      </c>
      <c r="C19" s="83">
        <v>368900</v>
      </c>
      <c r="D19" s="83">
        <v>368900</v>
      </c>
      <c r="E19" s="83">
        <v>368900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55" t="s">
        <v>126</v>
      </c>
      <c r="B20" s="55" t="s">
        <v>127</v>
      </c>
      <c r="C20" s="83">
        <v>397798</v>
      </c>
      <c r="D20" s="83">
        <v>397798</v>
      </c>
      <c r="E20" s="83">
        <v>397798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95" t="s">
        <v>128</v>
      </c>
      <c r="B21" s="195" t="s">
        <v>129</v>
      </c>
      <c r="C21" s="83">
        <v>397798</v>
      </c>
      <c r="D21" s="83">
        <v>397798</v>
      </c>
      <c r="E21" s="83">
        <v>397798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96" t="s">
        <v>130</v>
      </c>
      <c r="B22" s="196" t="s">
        <v>131</v>
      </c>
      <c r="C22" s="83">
        <v>177140</v>
      </c>
      <c r="D22" s="83">
        <v>177140</v>
      </c>
      <c r="E22" s="83">
        <v>177140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96" t="s">
        <v>132</v>
      </c>
      <c r="B23" s="196" t="s">
        <v>133</v>
      </c>
      <c r="C23" s="83">
        <v>201000</v>
      </c>
      <c r="D23" s="83">
        <v>201000</v>
      </c>
      <c r="E23" s="83">
        <v>201000</v>
      </c>
      <c r="F23" s="83"/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96" t="s">
        <v>134</v>
      </c>
      <c r="B24" s="196" t="s">
        <v>135</v>
      </c>
      <c r="C24" s="83">
        <v>19658</v>
      </c>
      <c r="D24" s="83">
        <v>19658</v>
      </c>
      <c r="E24" s="83">
        <v>19658</v>
      </c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55" t="s">
        <v>136</v>
      </c>
      <c r="B25" s="55" t="s">
        <v>137</v>
      </c>
      <c r="C25" s="83">
        <f t="shared" ref="C25:C27" si="0">4455500+800000+1000000</f>
        <v>6255500</v>
      </c>
      <c r="D25" s="83">
        <f t="shared" ref="D25:D27" si="1">4455500+800000+1000000</f>
        <v>6255500</v>
      </c>
      <c r="E25" s="83"/>
      <c r="F25" s="83">
        <f t="shared" ref="F25:F27" si="2">4455500+800000+1000000</f>
        <v>6255500</v>
      </c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95" t="s">
        <v>138</v>
      </c>
      <c r="B26" s="195" t="s">
        <v>139</v>
      </c>
      <c r="C26" s="83">
        <f t="shared" si="0"/>
        <v>6255500</v>
      </c>
      <c r="D26" s="83">
        <f t="shared" si="1"/>
        <v>6255500</v>
      </c>
      <c r="E26" s="83"/>
      <c r="F26" s="83">
        <f t="shared" si="2"/>
        <v>6255500</v>
      </c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96" t="s">
        <v>140</v>
      </c>
      <c r="B27" s="196" t="s">
        <v>141</v>
      </c>
      <c r="C27" s="83">
        <f t="shared" si="0"/>
        <v>6255500</v>
      </c>
      <c r="D27" s="83">
        <f t="shared" si="1"/>
        <v>6255500</v>
      </c>
      <c r="E27" s="83"/>
      <c r="F27" s="83">
        <f t="shared" si="2"/>
        <v>6255500</v>
      </c>
      <c r="G27" s="83"/>
      <c r="H27" s="83"/>
      <c r="I27" s="83"/>
      <c r="J27" s="83"/>
      <c r="K27" s="83"/>
      <c r="L27" s="83"/>
      <c r="M27" s="83"/>
      <c r="N27" s="83"/>
      <c r="O27" s="83"/>
    </row>
    <row r="28" ht="21" customHeight="1" spans="1:15">
      <c r="A28" s="55" t="s">
        <v>142</v>
      </c>
      <c r="B28" s="55" t="s">
        <v>143</v>
      </c>
      <c r="C28" s="83">
        <v>322416</v>
      </c>
      <c r="D28" s="83">
        <v>322416</v>
      </c>
      <c r="E28" s="83">
        <v>322416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ht="21" customHeight="1" spans="1:15">
      <c r="A29" s="195" t="s">
        <v>144</v>
      </c>
      <c r="B29" s="195" t="s">
        <v>145</v>
      </c>
      <c r="C29" s="83">
        <v>322416</v>
      </c>
      <c r="D29" s="83">
        <v>322416</v>
      </c>
      <c r="E29" s="83">
        <v>322416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ht="21" customHeight="1" spans="1:15">
      <c r="A30" s="196" t="s">
        <v>146</v>
      </c>
      <c r="B30" s="196" t="s">
        <v>147</v>
      </c>
      <c r="C30" s="83">
        <v>319056</v>
      </c>
      <c r="D30" s="83">
        <v>319056</v>
      </c>
      <c r="E30" s="83">
        <v>319056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ht="21" customHeight="1" spans="1:15">
      <c r="A31" s="196" t="s">
        <v>148</v>
      </c>
      <c r="B31" s="196" t="s">
        <v>149</v>
      </c>
      <c r="C31" s="83">
        <v>3360</v>
      </c>
      <c r="D31" s="83">
        <v>3360</v>
      </c>
      <c r="E31" s="83">
        <v>3360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ht="21" customHeight="1" spans="1:15">
      <c r="A32" s="197" t="s">
        <v>57</v>
      </c>
      <c r="B32" s="36"/>
      <c r="C32" s="83">
        <f>9995962.53+800000+1000000</f>
        <v>11795962.53</v>
      </c>
      <c r="D32" s="83">
        <f>9955853.88+800000+1000000</f>
        <v>11755853.88</v>
      </c>
      <c r="E32" s="83">
        <v>4955853.88</v>
      </c>
      <c r="F32" s="83">
        <f>5000000+800000+1000000</f>
        <v>6800000</v>
      </c>
      <c r="G32" s="83"/>
      <c r="H32" s="83"/>
      <c r="I32" s="83"/>
      <c r="J32" s="83">
        <v>40108.65</v>
      </c>
      <c r="K32" s="83"/>
      <c r="L32" s="83"/>
      <c r="M32" s="83"/>
      <c r="N32" s="83"/>
      <c r="O32" s="83">
        <v>40108.65</v>
      </c>
    </row>
  </sheetData>
  <mergeCells count="12">
    <mergeCell ref="A1:O1"/>
    <mergeCell ref="A2:O2"/>
    <mergeCell ref="A3:B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11" sqref="B1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1"/>
      <c r="B1" s="44"/>
      <c r="C1" s="44"/>
      <c r="D1" s="44" t="s">
        <v>150</v>
      </c>
    </row>
    <row r="2" ht="41.25" customHeight="1" spans="1:4">
      <c r="A2" s="217" t="s">
        <v>151</v>
      </c>
    </row>
    <row r="3" ht="17.25" customHeight="1" spans="1:4">
      <c r="A3" s="43" t="s">
        <v>2</v>
      </c>
      <c r="D3" s="44" t="s">
        <v>3</v>
      </c>
    </row>
    <row r="4" ht="17.25" customHeight="1" spans="1:4">
      <c r="A4" s="176" t="s">
        <v>4</v>
      </c>
      <c r="B4" s="177"/>
      <c r="C4" s="176" t="s">
        <v>5</v>
      </c>
      <c r="D4" s="177"/>
    </row>
    <row r="5" ht="18.75" customHeight="1" spans="1:4">
      <c r="A5" s="176" t="s">
        <v>6</v>
      </c>
      <c r="B5" s="176" t="s">
        <v>7</v>
      </c>
      <c r="C5" s="176" t="s">
        <v>8</v>
      </c>
      <c r="D5" s="176" t="s">
        <v>7</v>
      </c>
    </row>
    <row r="6" ht="16.5" customHeight="1" spans="1:4">
      <c r="A6" s="178" t="s">
        <v>152</v>
      </c>
      <c r="B6" s="83">
        <v>9955853.88</v>
      </c>
      <c r="C6" s="178" t="s">
        <v>153</v>
      </c>
      <c r="D6" s="83">
        <f>D11+D12+D14+D15+D20+D25</f>
        <v>11755853.88</v>
      </c>
    </row>
    <row r="7" ht="16.5" customHeight="1" spans="1:4">
      <c r="A7" s="178" t="s">
        <v>154</v>
      </c>
      <c r="B7" s="83">
        <v>9955853.88</v>
      </c>
      <c r="C7" s="178" t="s">
        <v>155</v>
      </c>
      <c r="D7" s="83"/>
    </row>
    <row r="8" ht="16.5" customHeight="1" spans="1:4">
      <c r="A8" s="178" t="s">
        <v>156</v>
      </c>
      <c r="B8" s="83"/>
      <c r="C8" s="178" t="s">
        <v>157</v>
      </c>
      <c r="D8" s="83"/>
    </row>
    <row r="9" ht="16.5" customHeight="1" spans="1:4">
      <c r="A9" s="178" t="s">
        <v>158</v>
      </c>
      <c r="B9" s="83"/>
      <c r="C9" s="178" t="s">
        <v>159</v>
      </c>
      <c r="D9" s="83"/>
    </row>
    <row r="10" ht="16.5" customHeight="1" spans="1:4">
      <c r="A10" s="178" t="s">
        <v>160</v>
      </c>
      <c r="B10" s="83">
        <f>800000+1000000</f>
        <v>1800000</v>
      </c>
      <c r="C10" s="178" t="s">
        <v>161</v>
      </c>
      <c r="D10" s="83"/>
    </row>
    <row r="11" ht="16.5" customHeight="1" spans="1:4">
      <c r="A11" s="178" t="s">
        <v>154</v>
      </c>
      <c r="B11" s="83">
        <f>800000+1000000</f>
        <v>1800000</v>
      </c>
      <c r="C11" s="178" t="s">
        <v>162</v>
      </c>
      <c r="D11" s="179">
        <v>5100</v>
      </c>
    </row>
    <row r="12" ht="16.5" customHeight="1" spans="1:4">
      <c r="A12" s="62" t="s">
        <v>156</v>
      </c>
      <c r="B12" s="83"/>
      <c r="C12" s="70" t="s">
        <v>163</v>
      </c>
      <c r="D12" s="179">
        <f>4110848.53-40108.65</f>
        <v>4070739.88</v>
      </c>
    </row>
    <row r="13" ht="16.5" customHeight="1" spans="1:4">
      <c r="A13" s="62" t="s">
        <v>158</v>
      </c>
      <c r="B13" s="83"/>
      <c r="C13" s="70" t="s">
        <v>164</v>
      </c>
      <c r="D13" s="83"/>
    </row>
    <row r="14" ht="16.5" customHeight="1" spans="1:4">
      <c r="A14" s="180"/>
      <c r="B14" s="83"/>
      <c r="C14" s="70" t="s">
        <v>165</v>
      </c>
      <c r="D14" s="179">
        <v>704300</v>
      </c>
    </row>
    <row r="15" ht="16.5" customHeight="1" spans="1:4">
      <c r="A15" s="180"/>
      <c r="B15" s="83"/>
      <c r="C15" s="70" t="s">
        <v>166</v>
      </c>
      <c r="D15" s="179">
        <v>397798</v>
      </c>
    </row>
    <row r="16" ht="16.5" customHeight="1" spans="1:4">
      <c r="A16" s="180"/>
      <c r="B16" s="83"/>
      <c r="C16" s="70" t="s">
        <v>167</v>
      </c>
      <c r="D16" s="83"/>
    </row>
    <row r="17" ht="16.5" customHeight="1" spans="1:4">
      <c r="A17" s="180"/>
      <c r="B17" s="83"/>
      <c r="C17" s="70" t="s">
        <v>168</v>
      </c>
      <c r="D17" s="83"/>
    </row>
    <row r="18" ht="16.5" customHeight="1" spans="1:4">
      <c r="A18" s="180"/>
      <c r="B18" s="83"/>
      <c r="C18" s="70" t="s">
        <v>169</v>
      </c>
      <c r="D18" s="83"/>
    </row>
    <row r="19" ht="16.5" customHeight="1" spans="1:4">
      <c r="A19" s="180"/>
      <c r="B19" s="83"/>
      <c r="C19" s="70" t="s">
        <v>170</v>
      </c>
      <c r="D19" s="83"/>
    </row>
    <row r="20" ht="16.5" customHeight="1" spans="1:4">
      <c r="A20" s="180"/>
      <c r="B20" s="83"/>
      <c r="C20" s="70" t="s">
        <v>171</v>
      </c>
      <c r="D20" s="181">
        <f>4455500+800000+1000000</f>
        <v>6255500</v>
      </c>
    </row>
    <row r="21" ht="16.5" customHeight="1" spans="1:4">
      <c r="A21" s="180"/>
      <c r="B21" s="83"/>
      <c r="C21" s="70" t="s">
        <v>172</v>
      </c>
      <c r="D21" s="83"/>
    </row>
    <row r="22" ht="16.5" customHeight="1" spans="1:4">
      <c r="A22" s="180"/>
      <c r="B22" s="83"/>
      <c r="C22" s="70" t="s">
        <v>173</v>
      </c>
      <c r="D22" s="83"/>
    </row>
    <row r="23" ht="16.5" customHeight="1" spans="1:4">
      <c r="A23" s="180"/>
      <c r="B23" s="83"/>
      <c r="C23" s="70" t="s">
        <v>174</v>
      </c>
      <c r="D23" s="83"/>
    </row>
    <row r="24" ht="16.5" customHeight="1" spans="1:4">
      <c r="A24" s="180"/>
      <c r="B24" s="83"/>
      <c r="C24" s="70" t="s">
        <v>175</v>
      </c>
      <c r="D24" s="83"/>
    </row>
    <row r="25" ht="16.5" customHeight="1" spans="1:4">
      <c r="A25" s="180"/>
      <c r="B25" s="83"/>
      <c r="C25" s="70" t="s">
        <v>176</v>
      </c>
      <c r="D25" s="181">
        <v>322416</v>
      </c>
    </row>
    <row r="26" ht="16.5" customHeight="1" spans="1:4">
      <c r="A26" s="180"/>
      <c r="B26" s="83"/>
      <c r="C26" s="70" t="s">
        <v>177</v>
      </c>
      <c r="D26" s="83"/>
    </row>
    <row r="27" ht="16.5" customHeight="1" spans="1:4">
      <c r="A27" s="180"/>
      <c r="B27" s="83"/>
      <c r="C27" s="70" t="s">
        <v>178</v>
      </c>
      <c r="D27" s="83"/>
    </row>
    <row r="28" ht="16.5" customHeight="1" spans="1:4">
      <c r="A28" s="180"/>
      <c r="B28" s="83"/>
      <c r="C28" s="70" t="s">
        <v>179</v>
      </c>
      <c r="D28" s="83"/>
    </row>
    <row r="29" ht="16.5" customHeight="1" spans="1:4">
      <c r="A29" s="180"/>
      <c r="B29" s="83"/>
      <c r="C29" s="70" t="s">
        <v>180</v>
      </c>
      <c r="D29" s="83"/>
    </row>
    <row r="30" ht="16.5" customHeight="1" spans="1:4">
      <c r="A30" s="180"/>
      <c r="B30" s="83"/>
      <c r="C30" s="70" t="s">
        <v>181</v>
      </c>
      <c r="D30" s="83"/>
    </row>
    <row r="31" ht="16.5" customHeight="1" spans="1:4">
      <c r="A31" s="180"/>
      <c r="B31" s="83"/>
      <c r="C31" s="62" t="s">
        <v>182</v>
      </c>
      <c r="D31" s="83"/>
    </row>
    <row r="32" ht="16.5" customHeight="1" spans="1:4">
      <c r="A32" s="180"/>
      <c r="B32" s="83"/>
      <c r="C32" s="62" t="s">
        <v>183</v>
      </c>
      <c r="D32" s="83"/>
    </row>
    <row r="33" ht="16.5" customHeight="1" spans="1:4">
      <c r="A33" s="180"/>
      <c r="B33" s="83"/>
      <c r="C33" s="28" t="s">
        <v>184</v>
      </c>
      <c r="D33" s="83"/>
    </row>
    <row r="34" ht="15" customHeight="1" spans="1:4">
      <c r="A34" s="182" t="s">
        <v>51</v>
      </c>
      <c r="B34" s="183">
        <f>B10+B7</f>
        <v>11755853.88</v>
      </c>
      <c r="C34" s="182" t="s">
        <v>52</v>
      </c>
      <c r="D34" s="183">
        <f>D25+D20+D15+D14+D12+D11</f>
        <v>11755853.88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0"/>
  <sheetViews>
    <sheetView showZeros="0" topLeftCell="A10" workbookViewId="0">
      <selection activeCell="C30" sqref="C30"/>
    </sheetView>
  </sheetViews>
  <sheetFormatPr defaultColWidth="9.13636363636364" defaultRowHeight="14.25" customHeight="1" outlineLevelCol="6"/>
  <cols>
    <col min="1" max="1" width="20.1363636363636" customWidth="1"/>
    <col min="2" max="2" width="44" customWidth="1"/>
    <col min="3" max="7" width="24.1363636363636" customWidth="1"/>
  </cols>
  <sheetData>
    <row r="1" customHeight="1" spans="1:7">
      <c r="D1" s="147"/>
      <c r="F1" s="72"/>
      <c r="G1" s="148" t="s">
        <v>185</v>
      </c>
    </row>
    <row r="2" ht="41.25" customHeight="1" spans="1:7">
      <c r="A2" s="124" t="s">
        <v>186</v>
      </c>
      <c r="B2" s="124"/>
      <c r="C2" s="124"/>
      <c r="D2" s="124"/>
      <c r="E2" s="124"/>
      <c r="F2" s="124"/>
      <c r="G2" s="124"/>
    </row>
    <row r="3" ht="18" customHeight="1" spans="1:7">
      <c r="A3" s="43" t="s">
        <v>2</v>
      </c>
      <c r="F3" s="121"/>
      <c r="G3" s="148" t="s">
        <v>3</v>
      </c>
    </row>
    <row r="4" ht="20.25" customHeight="1" spans="1:7">
      <c r="A4" s="171" t="s">
        <v>187</v>
      </c>
      <c r="B4" s="172"/>
      <c r="C4" s="125" t="s">
        <v>57</v>
      </c>
      <c r="D4" s="158" t="s">
        <v>79</v>
      </c>
      <c r="E4" s="12"/>
      <c r="F4" s="13"/>
      <c r="G4" s="150" t="s">
        <v>80</v>
      </c>
    </row>
    <row r="5" ht="20.25" customHeight="1" spans="1:7">
      <c r="A5" s="173" t="s">
        <v>76</v>
      </c>
      <c r="B5" s="173" t="s">
        <v>77</v>
      </c>
      <c r="C5" s="19"/>
      <c r="D5" s="130" t="s">
        <v>59</v>
      </c>
      <c r="E5" s="130" t="s">
        <v>188</v>
      </c>
      <c r="F5" s="130" t="s">
        <v>189</v>
      </c>
      <c r="G5" s="152"/>
    </row>
    <row r="6" ht="15" customHeight="1" spans="1:7">
      <c r="A6" s="58" t="s">
        <v>86</v>
      </c>
      <c r="B6" s="58" t="s">
        <v>87</v>
      </c>
      <c r="C6" s="58" t="s">
        <v>88</v>
      </c>
      <c r="D6" s="58" t="s">
        <v>89</v>
      </c>
      <c r="E6" s="58" t="s">
        <v>90</v>
      </c>
      <c r="F6" s="58" t="s">
        <v>91</v>
      </c>
      <c r="G6" s="58" t="s">
        <v>92</v>
      </c>
    </row>
    <row r="7" s="1" customFormat="1" ht="18" customHeight="1" spans="1:7">
      <c r="A7" s="134" t="s">
        <v>101</v>
      </c>
      <c r="B7" s="134" t="s">
        <v>102</v>
      </c>
      <c r="C7" s="107">
        <v>5100</v>
      </c>
      <c r="D7" s="107">
        <v>5100</v>
      </c>
      <c r="E7" s="107"/>
      <c r="F7" s="107">
        <v>5100</v>
      </c>
      <c r="G7" s="107"/>
    </row>
    <row r="8" s="1" customFormat="1" ht="18" customHeight="1" spans="1:7">
      <c r="A8" s="137" t="s">
        <v>103</v>
      </c>
      <c r="B8" s="137" t="s">
        <v>104</v>
      </c>
      <c r="C8" s="107">
        <v>5100</v>
      </c>
      <c r="D8" s="107">
        <v>5100</v>
      </c>
      <c r="E8" s="107"/>
      <c r="F8" s="107">
        <v>5100</v>
      </c>
      <c r="G8" s="107"/>
    </row>
    <row r="9" s="1" customFormat="1" ht="18" customHeight="1" spans="1:7">
      <c r="A9" s="138" t="s">
        <v>105</v>
      </c>
      <c r="B9" s="138" t="s">
        <v>106</v>
      </c>
      <c r="C9" s="107">
        <v>5100</v>
      </c>
      <c r="D9" s="107">
        <v>5100</v>
      </c>
      <c r="E9" s="107"/>
      <c r="F9" s="107">
        <v>5100</v>
      </c>
      <c r="G9" s="107"/>
    </row>
    <row r="10" s="1" customFormat="1" ht="18" customHeight="1" spans="1:7">
      <c r="A10" s="134" t="s">
        <v>107</v>
      </c>
      <c r="B10" s="134" t="s">
        <v>108</v>
      </c>
      <c r="C10" s="107">
        <v>4070739.88</v>
      </c>
      <c r="D10" s="107">
        <v>3526239.88</v>
      </c>
      <c r="E10" s="107">
        <v>3012144</v>
      </c>
      <c r="F10" s="107">
        <v>514095.88</v>
      </c>
      <c r="G10" s="107">
        <v>544500</v>
      </c>
    </row>
    <row r="11" s="1" customFormat="1" ht="18" customHeight="1" spans="1:7">
      <c r="A11" s="137" t="s">
        <v>109</v>
      </c>
      <c r="B11" s="137" t="s">
        <v>110</v>
      </c>
      <c r="C11" s="107">
        <v>4070739.88</v>
      </c>
      <c r="D11" s="107">
        <v>3526239.88</v>
      </c>
      <c r="E11" s="107">
        <v>3012144</v>
      </c>
      <c r="F11" s="107">
        <v>514095.88</v>
      </c>
      <c r="G11" s="107">
        <v>544500</v>
      </c>
    </row>
    <row r="12" s="1" customFormat="1" ht="18" customHeight="1" spans="1:7">
      <c r="A12" s="138" t="s">
        <v>111</v>
      </c>
      <c r="B12" s="138" t="s">
        <v>112</v>
      </c>
      <c r="C12" s="107">
        <v>3647539.88</v>
      </c>
      <c r="D12" s="107">
        <v>3526239.88</v>
      </c>
      <c r="E12" s="107">
        <v>3012144</v>
      </c>
      <c r="F12" s="107">
        <v>514095.88</v>
      </c>
      <c r="G12" s="107">
        <v>121300</v>
      </c>
    </row>
    <row r="13" s="1" customFormat="1" ht="18" customHeight="1" spans="1:7">
      <c r="A13" s="138" t="s">
        <v>113</v>
      </c>
      <c r="B13" s="138" t="s">
        <v>114</v>
      </c>
      <c r="C13" s="107">
        <v>423200</v>
      </c>
      <c r="D13" s="107"/>
      <c r="E13" s="107"/>
      <c r="F13" s="107"/>
      <c r="G13" s="107">
        <v>423200</v>
      </c>
    </row>
    <row r="14" s="1" customFormat="1" ht="18" customHeight="1" spans="1:7">
      <c r="A14" s="134" t="s">
        <v>118</v>
      </c>
      <c r="B14" s="134" t="s">
        <v>119</v>
      </c>
      <c r="C14" s="107">
        <v>704300</v>
      </c>
      <c r="D14" s="107">
        <v>704300</v>
      </c>
      <c r="E14" s="107">
        <v>696500</v>
      </c>
      <c r="F14" s="107">
        <v>7800</v>
      </c>
      <c r="G14" s="107"/>
    </row>
    <row r="15" s="1" customFormat="1" ht="18" customHeight="1" spans="1:7">
      <c r="A15" s="137" t="s">
        <v>120</v>
      </c>
      <c r="B15" s="137" t="s">
        <v>121</v>
      </c>
      <c r="C15" s="107">
        <v>704300</v>
      </c>
      <c r="D15" s="107">
        <v>704300</v>
      </c>
      <c r="E15" s="107">
        <v>696500</v>
      </c>
      <c r="F15" s="107">
        <v>7800</v>
      </c>
      <c r="G15" s="107"/>
    </row>
    <row r="16" s="1" customFormat="1" ht="18" customHeight="1" spans="1:7">
      <c r="A16" s="138" t="s">
        <v>122</v>
      </c>
      <c r="B16" s="138" t="s">
        <v>123</v>
      </c>
      <c r="C16" s="107">
        <v>335400</v>
      </c>
      <c r="D16" s="107">
        <v>335400</v>
      </c>
      <c r="E16" s="107">
        <v>327600</v>
      </c>
      <c r="F16" s="107">
        <v>7800</v>
      </c>
      <c r="G16" s="107"/>
    </row>
    <row r="17" s="1" customFormat="1" ht="18" customHeight="1" spans="1:7">
      <c r="A17" s="138" t="s">
        <v>124</v>
      </c>
      <c r="B17" s="138" t="s">
        <v>125</v>
      </c>
      <c r="C17" s="107">
        <v>368900</v>
      </c>
      <c r="D17" s="107">
        <v>368900</v>
      </c>
      <c r="E17" s="107">
        <v>368900</v>
      </c>
      <c r="F17" s="107"/>
      <c r="G17" s="107"/>
    </row>
    <row r="18" s="1" customFormat="1" ht="18" customHeight="1" spans="1:7">
      <c r="A18" s="134" t="s">
        <v>126</v>
      </c>
      <c r="B18" s="134" t="s">
        <v>127</v>
      </c>
      <c r="C18" s="107">
        <v>397798</v>
      </c>
      <c r="D18" s="107">
        <v>397798</v>
      </c>
      <c r="E18" s="107">
        <v>397798</v>
      </c>
      <c r="F18" s="107"/>
      <c r="G18" s="107"/>
    </row>
    <row r="19" s="1" customFormat="1" ht="18" customHeight="1" spans="1:7">
      <c r="A19" s="137" t="s">
        <v>128</v>
      </c>
      <c r="B19" s="137" t="s">
        <v>129</v>
      </c>
      <c r="C19" s="107">
        <v>397798</v>
      </c>
      <c r="D19" s="107">
        <v>397798</v>
      </c>
      <c r="E19" s="107">
        <v>397798</v>
      </c>
      <c r="F19" s="107"/>
      <c r="G19" s="107"/>
    </row>
    <row r="20" s="1" customFormat="1" ht="18" customHeight="1" spans="1:7">
      <c r="A20" s="138" t="s">
        <v>130</v>
      </c>
      <c r="B20" s="138" t="s">
        <v>131</v>
      </c>
      <c r="C20" s="107">
        <v>177140</v>
      </c>
      <c r="D20" s="107">
        <v>177140</v>
      </c>
      <c r="E20" s="107">
        <v>177140</v>
      </c>
      <c r="F20" s="107"/>
      <c r="G20" s="107"/>
    </row>
    <row r="21" s="1" customFormat="1" ht="18" customHeight="1" spans="1:7">
      <c r="A21" s="138" t="s">
        <v>132</v>
      </c>
      <c r="B21" s="138" t="s">
        <v>133</v>
      </c>
      <c r="C21" s="107">
        <v>201000</v>
      </c>
      <c r="D21" s="107">
        <v>201000</v>
      </c>
      <c r="E21" s="107">
        <v>201000</v>
      </c>
      <c r="F21" s="107"/>
      <c r="G21" s="107"/>
    </row>
    <row r="22" s="1" customFormat="1" ht="18" customHeight="1" spans="1:7">
      <c r="A22" s="138" t="s">
        <v>134</v>
      </c>
      <c r="B22" s="138" t="s">
        <v>135</v>
      </c>
      <c r="C22" s="107">
        <v>19658</v>
      </c>
      <c r="D22" s="107">
        <v>19658</v>
      </c>
      <c r="E22" s="107">
        <v>19658</v>
      </c>
      <c r="F22" s="107"/>
      <c r="G22" s="107"/>
    </row>
    <row r="23" s="1" customFormat="1" ht="18" customHeight="1" spans="1:7">
      <c r="A23" s="134" t="s">
        <v>136</v>
      </c>
      <c r="B23" s="134" t="s">
        <v>137</v>
      </c>
      <c r="C23" s="107">
        <f t="shared" ref="C23:C25" si="0">4455500+800000+1000000</f>
        <v>6255500</v>
      </c>
      <c r="D23" s="107"/>
      <c r="E23" s="107"/>
      <c r="F23" s="107"/>
      <c r="G23" s="107">
        <f t="shared" ref="G23:G25" si="1">4455500+800000+1000000</f>
        <v>6255500</v>
      </c>
    </row>
    <row r="24" s="1" customFormat="1" ht="18" customHeight="1" spans="1:7">
      <c r="A24" s="137" t="s">
        <v>138</v>
      </c>
      <c r="B24" s="137" t="s">
        <v>139</v>
      </c>
      <c r="C24" s="107">
        <f t="shared" si="0"/>
        <v>6255500</v>
      </c>
      <c r="D24" s="107"/>
      <c r="E24" s="107"/>
      <c r="F24" s="107"/>
      <c r="G24" s="107">
        <f t="shared" si="1"/>
        <v>6255500</v>
      </c>
    </row>
    <row r="25" s="1" customFormat="1" ht="18" customHeight="1" spans="1:7">
      <c r="A25" s="138" t="s">
        <v>140</v>
      </c>
      <c r="B25" s="138" t="s">
        <v>141</v>
      </c>
      <c r="C25" s="107">
        <f t="shared" si="0"/>
        <v>6255500</v>
      </c>
      <c r="D25" s="107"/>
      <c r="E25" s="107"/>
      <c r="F25" s="107"/>
      <c r="G25" s="107">
        <f t="shared" si="1"/>
        <v>6255500</v>
      </c>
    </row>
    <row r="26" s="1" customFormat="1" ht="18" customHeight="1" spans="1:7">
      <c r="A26" s="134" t="s">
        <v>142</v>
      </c>
      <c r="B26" s="134" t="s">
        <v>143</v>
      </c>
      <c r="C26" s="107">
        <v>322416</v>
      </c>
      <c r="D26" s="107">
        <v>322416</v>
      </c>
      <c r="E26" s="107">
        <v>322416</v>
      </c>
      <c r="F26" s="107"/>
      <c r="G26" s="107"/>
    </row>
    <row r="27" s="1" customFormat="1" ht="18" customHeight="1" spans="1:7">
      <c r="A27" s="137" t="s">
        <v>144</v>
      </c>
      <c r="B27" s="137" t="s">
        <v>145</v>
      </c>
      <c r="C27" s="107">
        <v>322416</v>
      </c>
      <c r="D27" s="107">
        <v>322416</v>
      </c>
      <c r="E27" s="107">
        <v>322416</v>
      </c>
      <c r="F27" s="107"/>
      <c r="G27" s="107"/>
    </row>
    <row r="28" s="1" customFormat="1" ht="18" customHeight="1" spans="1:7">
      <c r="A28" s="138" t="s">
        <v>146</v>
      </c>
      <c r="B28" s="138" t="s">
        <v>147</v>
      </c>
      <c r="C28" s="107">
        <v>319056</v>
      </c>
      <c r="D28" s="107">
        <v>319056</v>
      </c>
      <c r="E28" s="107">
        <v>319056</v>
      </c>
      <c r="F28" s="107"/>
      <c r="G28" s="107"/>
    </row>
    <row r="29" s="1" customFormat="1" ht="18" customHeight="1" spans="1:7">
      <c r="A29" s="138" t="s">
        <v>148</v>
      </c>
      <c r="B29" s="138" t="s">
        <v>149</v>
      </c>
      <c r="C29" s="107">
        <v>3360</v>
      </c>
      <c r="D29" s="107">
        <v>3360</v>
      </c>
      <c r="E29" s="107">
        <v>3360</v>
      </c>
      <c r="F29" s="107"/>
      <c r="G29" s="107"/>
    </row>
    <row r="30" s="1" customFormat="1" ht="18" customHeight="1" spans="1:7">
      <c r="A30" s="174" t="s">
        <v>190</v>
      </c>
      <c r="B30" s="175"/>
      <c r="C30" s="107">
        <f>9955853.88+800000+1000000</f>
        <v>11755853.88</v>
      </c>
      <c r="D30" s="107">
        <v>4955853.88</v>
      </c>
      <c r="E30" s="107">
        <v>4428858</v>
      </c>
      <c r="F30" s="107">
        <v>526995.88</v>
      </c>
      <c r="G30" s="107">
        <f>5800000+1000000</f>
        <v>6800000</v>
      </c>
    </row>
  </sheetData>
  <mergeCells count="7">
    <mergeCell ref="A2:G2"/>
    <mergeCell ref="A3:B3"/>
    <mergeCell ref="A4:B4"/>
    <mergeCell ref="D4:F4"/>
    <mergeCell ref="A30:B3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72727272727" defaultRowHeight="14.25" customHeight="1" outlineLevelRow="6" outlineLevelCol="5"/>
  <cols>
    <col min="1" max="6" width="28.1363636363636" customWidth="1"/>
  </cols>
  <sheetData>
    <row r="1" customHeight="1" spans="1:6">
      <c r="A1" s="42"/>
      <c r="B1" s="42"/>
      <c r="C1" s="42"/>
      <c r="D1" s="42"/>
      <c r="E1" s="41"/>
      <c r="F1" s="167" t="s">
        <v>191</v>
      </c>
    </row>
    <row r="2" ht="41.25" customHeight="1" spans="1:6">
      <c r="A2" s="168" t="s">
        <v>192</v>
      </c>
      <c r="B2" s="42"/>
      <c r="C2" s="42"/>
      <c r="D2" s="42"/>
      <c r="E2" s="41"/>
      <c r="F2" s="42"/>
    </row>
    <row r="3" customHeight="1" spans="1:6">
      <c r="A3" s="108" t="s">
        <v>2</v>
      </c>
      <c r="B3" s="169"/>
      <c r="D3" s="42"/>
      <c r="E3" s="41"/>
      <c r="F3" s="45" t="s">
        <v>3</v>
      </c>
    </row>
    <row r="4" ht="27" customHeight="1" spans="1:6">
      <c r="A4" s="46" t="s">
        <v>193</v>
      </c>
      <c r="B4" s="46" t="s">
        <v>194</v>
      </c>
      <c r="C4" s="47" t="s">
        <v>195</v>
      </c>
      <c r="D4" s="46"/>
      <c r="E4" s="48"/>
      <c r="F4" s="46" t="s">
        <v>196</v>
      </c>
    </row>
    <row r="5" ht="28.5" customHeight="1" spans="1:6">
      <c r="A5" s="170"/>
      <c r="B5" s="50"/>
      <c r="C5" s="48" t="s">
        <v>59</v>
      </c>
      <c r="D5" s="48" t="s">
        <v>197</v>
      </c>
      <c r="E5" s="48" t="s">
        <v>198</v>
      </c>
      <c r="F5" s="49"/>
    </row>
    <row r="6" ht="17.25" customHeight="1" spans="1:6">
      <c r="A6" s="54" t="s">
        <v>86</v>
      </c>
      <c r="B6" s="54" t="s">
        <v>87</v>
      </c>
      <c r="C6" s="54" t="s">
        <v>88</v>
      </c>
      <c r="D6" s="54" t="s">
        <v>89</v>
      </c>
      <c r="E6" s="54" t="s">
        <v>90</v>
      </c>
      <c r="F6" s="54" t="s">
        <v>91</v>
      </c>
    </row>
    <row r="7" ht="17.25" customHeight="1" spans="1:6">
      <c r="A7" s="107">
        <v>145720</v>
      </c>
      <c r="B7" s="83"/>
      <c r="C7" s="107">
        <v>142720</v>
      </c>
      <c r="D7" s="107">
        <v>121300</v>
      </c>
      <c r="E7" s="107">
        <v>21420</v>
      </c>
      <c r="F7" s="107">
        <v>3000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zoomScale="90" zoomScaleNormal="90" topLeftCell="A25" workbookViewId="0">
      <selection activeCell="A3" sqref="A3:G3"/>
    </sheetView>
  </sheetViews>
  <sheetFormatPr defaultColWidth="9.13636363636364" defaultRowHeight="14.25" customHeight="1"/>
  <cols>
    <col min="1" max="1" width="32.8545454545455" customWidth="1"/>
    <col min="2" max="2" width="20.7090909090909" customWidth="1"/>
    <col min="3" max="3" width="31.2909090909091" customWidth="1"/>
    <col min="4" max="4" width="10.1363636363636" customWidth="1"/>
    <col min="5" max="5" width="17.5727272727273" customWidth="1"/>
    <col min="6" max="6" width="10.2909090909091" customWidth="1"/>
    <col min="7" max="7" width="23" customWidth="1"/>
    <col min="8" max="23" width="18.7090909090909" customWidth="1"/>
  </cols>
  <sheetData>
    <row r="1" ht="13.5" customHeight="1" spans="1:23">
      <c r="B1" s="155"/>
      <c r="D1" s="156"/>
      <c r="E1" s="156"/>
      <c r="F1" s="156"/>
      <c r="G1" s="156"/>
      <c r="H1" s="84"/>
      <c r="I1" s="84"/>
      <c r="J1" s="84"/>
      <c r="K1" s="84"/>
      <c r="L1" s="84"/>
      <c r="M1" s="84"/>
      <c r="Q1" s="84"/>
      <c r="U1" s="155"/>
      <c r="W1" s="3" t="s">
        <v>199</v>
      </c>
    </row>
    <row r="2" ht="45.75" customHeight="1" spans="1:23">
      <c r="A2" s="67" t="s">
        <v>200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4"/>
      <c r="O2" s="4"/>
      <c r="P2" s="4"/>
      <c r="Q2" s="67"/>
      <c r="R2" s="67"/>
      <c r="S2" s="67"/>
      <c r="T2" s="67"/>
      <c r="U2" s="67"/>
      <c r="V2" s="67"/>
      <c r="W2" s="67"/>
    </row>
    <row r="3" ht="18.75" customHeight="1" spans="1:23">
      <c r="A3" s="5" t="s">
        <v>2</v>
      </c>
      <c r="B3" s="157"/>
      <c r="C3" s="157"/>
      <c r="D3" s="157"/>
      <c r="E3" s="157"/>
      <c r="F3" s="157"/>
      <c r="G3" s="157"/>
      <c r="H3" s="89"/>
      <c r="I3" s="89"/>
      <c r="J3" s="89"/>
      <c r="K3" s="89"/>
      <c r="L3" s="89"/>
      <c r="M3" s="89"/>
      <c r="N3" s="7"/>
      <c r="O3" s="7"/>
      <c r="P3" s="7"/>
      <c r="Q3" s="89"/>
      <c r="U3" s="155"/>
      <c r="W3" s="3" t="s">
        <v>3</v>
      </c>
    </row>
    <row r="4" ht="18" customHeight="1" spans="1:23">
      <c r="A4" s="9" t="s">
        <v>201</v>
      </c>
      <c r="B4" s="9" t="s">
        <v>202</v>
      </c>
      <c r="C4" s="9" t="s">
        <v>203</v>
      </c>
      <c r="D4" s="9" t="s">
        <v>204</v>
      </c>
      <c r="E4" s="9" t="s">
        <v>205</v>
      </c>
      <c r="F4" s="9" t="s">
        <v>206</v>
      </c>
      <c r="G4" s="9" t="s">
        <v>207</v>
      </c>
      <c r="H4" s="158" t="s">
        <v>208</v>
      </c>
      <c r="I4" s="78" t="s">
        <v>208</v>
      </c>
      <c r="J4" s="78"/>
      <c r="K4" s="78"/>
      <c r="L4" s="78"/>
      <c r="M4" s="78"/>
      <c r="N4" s="12"/>
      <c r="O4" s="12"/>
      <c r="P4" s="12"/>
      <c r="Q4" s="93" t="s">
        <v>63</v>
      </c>
      <c r="R4" s="78" t="s">
        <v>64</v>
      </c>
      <c r="S4" s="78"/>
      <c r="T4" s="78"/>
      <c r="U4" s="78"/>
      <c r="V4" s="78"/>
      <c r="W4" s="79"/>
    </row>
    <row r="5" ht="18" customHeight="1" spans="1:23">
      <c r="A5" s="14"/>
      <c r="B5" s="127"/>
      <c r="C5" s="14"/>
      <c r="D5" s="14"/>
      <c r="E5" s="14"/>
      <c r="F5" s="14"/>
      <c r="G5" s="14"/>
      <c r="H5" s="125" t="s">
        <v>209</v>
      </c>
      <c r="I5" s="158" t="s">
        <v>60</v>
      </c>
      <c r="J5" s="78"/>
      <c r="K5" s="78"/>
      <c r="L5" s="78"/>
      <c r="M5" s="79"/>
      <c r="N5" s="11" t="s">
        <v>210</v>
      </c>
      <c r="O5" s="12"/>
      <c r="P5" s="13"/>
      <c r="Q5" s="9" t="s">
        <v>63</v>
      </c>
      <c r="R5" s="158" t="s">
        <v>64</v>
      </c>
      <c r="S5" s="93" t="s">
        <v>66</v>
      </c>
      <c r="T5" s="78" t="s">
        <v>64</v>
      </c>
      <c r="U5" s="93" t="s">
        <v>68</v>
      </c>
      <c r="V5" s="93" t="s">
        <v>69</v>
      </c>
      <c r="W5" s="159" t="s">
        <v>70</v>
      </c>
    </row>
    <row r="6" ht="19.5" customHeight="1" spans="1:23">
      <c r="A6" s="26"/>
      <c r="B6" s="26"/>
      <c r="C6" s="26"/>
      <c r="D6" s="26"/>
      <c r="E6" s="26"/>
      <c r="F6" s="26"/>
      <c r="G6" s="26"/>
      <c r="H6" s="26"/>
      <c r="I6" s="160" t="s">
        <v>211</v>
      </c>
      <c r="J6" s="9" t="s">
        <v>212</v>
      </c>
      <c r="K6" s="9" t="s">
        <v>213</v>
      </c>
      <c r="L6" s="9" t="s">
        <v>214</v>
      </c>
      <c r="M6" s="9" t="s">
        <v>215</v>
      </c>
      <c r="N6" s="9" t="s">
        <v>60</v>
      </c>
      <c r="O6" s="9" t="s">
        <v>61</v>
      </c>
      <c r="P6" s="9" t="s">
        <v>62</v>
      </c>
      <c r="Q6" s="26"/>
      <c r="R6" s="9" t="s">
        <v>59</v>
      </c>
      <c r="S6" s="9" t="s">
        <v>66</v>
      </c>
      <c r="T6" s="9" t="s">
        <v>216</v>
      </c>
      <c r="U6" s="9" t="s">
        <v>68</v>
      </c>
      <c r="V6" s="9" t="s">
        <v>69</v>
      </c>
      <c r="W6" s="9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2" t="s">
        <v>59</v>
      </c>
      <c r="J7" s="17" t="s">
        <v>217</v>
      </c>
      <c r="K7" s="17" t="s">
        <v>213</v>
      </c>
      <c r="L7" s="17" t="s">
        <v>214</v>
      </c>
      <c r="M7" s="17" t="s">
        <v>215</v>
      </c>
      <c r="N7" s="17" t="s">
        <v>213</v>
      </c>
      <c r="O7" s="17" t="s">
        <v>214</v>
      </c>
      <c r="P7" s="17" t="s">
        <v>215</v>
      </c>
      <c r="Q7" s="17" t="s">
        <v>63</v>
      </c>
      <c r="R7" s="17" t="s">
        <v>59</v>
      </c>
      <c r="S7" s="17" t="s">
        <v>66</v>
      </c>
      <c r="T7" s="17" t="s">
        <v>216</v>
      </c>
      <c r="U7" s="17" t="s">
        <v>68</v>
      </c>
      <c r="V7" s="17" t="s">
        <v>69</v>
      </c>
      <c r="W7" s="17" t="s">
        <v>70</v>
      </c>
    </row>
    <row r="8" customHeight="1" spans="1:23">
      <c r="A8" s="27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7">
        <v>21</v>
      </c>
      <c r="V8" s="27">
        <v>22</v>
      </c>
      <c r="W8" s="27">
        <v>23</v>
      </c>
    </row>
    <row r="9" ht="20.25" customHeight="1" spans="1:23">
      <c r="A9" s="163" t="s">
        <v>72</v>
      </c>
      <c r="B9" s="163" t="s">
        <v>218</v>
      </c>
      <c r="C9" s="163" t="s">
        <v>219</v>
      </c>
      <c r="D9" s="163" t="s">
        <v>111</v>
      </c>
      <c r="E9" s="163" t="s">
        <v>112</v>
      </c>
      <c r="F9" s="163" t="s">
        <v>220</v>
      </c>
      <c r="G9" s="163" t="s">
        <v>221</v>
      </c>
      <c r="H9" s="107">
        <v>808164</v>
      </c>
      <c r="I9" s="107">
        <v>808164</v>
      </c>
      <c r="J9" s="107"/>
      <c r="K9" s="107"/>
      <c r="L9" s="107">
        <v>808164</v>
      </c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20.25" customHeight="1" spans="1:23">
      <c r="A10" s="163" t="s">
        <v>72</v>
      </c>
      <c r="B10" s="163" t="s">
        <v>218</v>
      </c>
      <c r="C10" s="163" t="s">
        <v>219</v>
      </c>
      <c r="D10" s="163" t="s">
        <v>111</v>
      </c>
      <c r="E10" s="163" t="s">
        <v>112</v>
      </c>
      <c r="F10" s="163" t="s">
        <v>222</v>
      </c>
      <c r="G10" s="163" t="s">
        <v>223</v>
      </c>
      <c r="H10" s="107">
        <v>1043880</v>
      </c>
      <c r="I10" s="107">
        <v>1043880</v>
      </c>
      <c r="J10" s="21"/>
      <c r="K10" s="21"/>
      <c r="L10" s="107">
        <v>1043880</v>
      </c>
      <c r="M10" s="21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17.25" customHeight="1" spans="1:23">
      <c r="A11" s="163" t="s">
        <v>72</v>
      </c>
      <c r="B11" s="163" t="s">
        <v>218</v>
      </c>
      <c r="C11" s="163" t="s">
        <v>219</v>
      </c>
      <c r="D11" s="163" t="s">
        <v>111</v>
      </c>
      <c r="E11" s="163" t="s">
        <v>112</v>
      </c>
      <c r="F11" s="163" t="s">
        <v>224</v>
      </c>
      <c r="G11" s="163" t="s">
        <v>225</v>
      </c>
      <c r="H11" s="107">
        <v>68000</v>
      </c>
      <c r="I11" s="107">
        <v>68000</v>
      </c>
      <c r="J11" s="21"/>
      <c r="K11" s="21"/>
      <c r="L11" s="107">
        <v>68000</v>
      </c>
      <c r="M11" s="21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customHeight="1" spans="1:23">
      <c r="A12" s="163" t="s">
        <v>72</v>
      </c>
      <c r="B12" s="163" t="s">
        <v>226</v>
      </c>
      <c r="C12" s="163" t="s">
        <v>227</v>
      </c>
      <c r="D12" s="163" t="s">
        <v>124</v>
      </c>
      <c r="E12" s="163" t="s">
        <v>125</v>
      </c>
      <c r="F12" s="163" t="s">
        <v>228</v>
      </c>
      <c r="G12" s="163" t="s">
        <v>229</v>
      </c>
      <c r="H12" s="107">
        <v>368900</v>
      </c>
      <c r="I12" s="107">
        <v>368900</v>
      </c>
      <c r="J12" s="21"/>
      <c r="K12" s="21"/>
      <c r="L12" s="107">
        <v>368900</v>
      </c>
      <c r="M12" s="21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customHeight="1" spans="1:23">
      <c r="A13" s="163" t="s">
        <v>72</v>
      </c>
      <c r="B13" s="163" t="s">
        <v>226</v>
      </c>
      <c r="C13" s="163" t="s">
        <v>227</v>
      </c>
      <c r="D13" s="163" t="s">
        <v>130</v>
      </c>
      <c r="E13" s="163" t="s">
        <v>131</v>
      </c>
      <c r="F13" s="163" t="s">
        <v>230</v>
      </c>
      <c r="G13" s="163" t="s">
        <v>231</v>
      </c>
      <c r="H13" s="107">
        <v>177140</v>
      </c>
      <c r="I13" s="107">
        <v>177140</v>
      </c>
      <c r="J13" s="21"/>
      <c r="K13" s="21"/>
      <c r="L13" s="107">
        <v>177140</v>
      </c>
      <c r="M13" s="21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customHeight="1" spans="1:23">
      <c r="A14" s="163" t="s">
        <v>72</v>
      </c>
      <c r="B14" s="163" t="s">
        <v>226</v>
      </c>
      <c r="C14" s="163" t="s">
        <v>227</v>
      </c>
      <c r="D14" s="163" t="s">
        <v>132</v>
      </c>
      <c r="E14" s="163" t="s">
        <v>133</v>
      </c>
      <c r="F14" s="163" t="s">
        <v>232</v>
      </c>
      <c r="G14" s="163" t="s">
        <v>233</v>
      </c>
      <c r="H14" s="107">
        <v>201000</v>
      </c>
      <c r="I14" s="107">
        <v>201000</v>
      </c>
      <c r="J14" s="21"/>
      <c r="K14" s="21"/>
      <c r="L14" s="107">
        <v>201000</v>
      </c>
      <c r="M14" s="21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customHeight="1" spans="1:23">
      <c r="A15" s="163" t="s">
        <v>72</v>
      </c>
      <c r="B15" s="163" t="s">
        <v>226</v>
      </c>
      <c r="C15" s="163" t="s">
        <v>227</v>
      </c>
      <c r="D15" s="163" t="s">
        <v>111</v>
      </c>
      <c r="E15" s="163" t="s">
        <v>112</v>
      </c>
      <c r="F15" s="163" t="s">
        <v>234</v>
      </c>
      <c r="G15" s="163" t="s">
        <v>235</v>
      </c>
      <c r="H15" s="107">
        <v>1800</v>
      </c>
      <c r="I15" s="107">
        <v>1800</v>
      </c>
      <c r="J15" s="21"/>
      <c r="K15" s="21"/>
      <c r="L15" s="107">
        <v>1800</v>
      </c>
      <c r="M15" s="21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  <row r="16" customHeight="1" spans="1:23">
      <c r="A16" s="163" t="s">
        <v>72</v>
      </c>
      <c r="B16" s="163" t="s">
        <v>226</v>
      </c>
      <c r="C16" s="163" t="s">
        <v>227</v>
      </c>
      <c r="D16" s="163" t="s">
        <v>134</v>
      </c>
      <c r="E16" s="163" t="s">
        <v>135</v>
      </c>
      <c r="F16" s="163" t="s">
        <v>234</v>
      </c>
      <c r="G16" s="163" t="s">
        <v>235</v>
      </c>
      <c r="H16" s="107">
        <v>15510</v>
      </c>
      <c r="I16" s="107">
        <v>15510</v>
      </c>
      <c r="J16" s="21"/>
      <c r="K16" s="21"/>
      <c r="L16" s="107">
        <v>15510</v>
      </c>
      <c r="M16" s="21"/>
      <c r="N16" s="107"/>
      <c r="O16" s="107"/>
      <c r="P16" s="107"/>
      <c r="Q16" s="107"/>
      <c r="R16" s="107"/>
      <c r="S16" s="107"/>
      <c r="T16" s="107"/>
      <c r="U16" s="107"/>
      <c r="V16" s="107"/>
      <c r="W16" s="107"/>
    </row>
    <row r="17" customHeight="1" spans="1:23">
      <c r="A17" s="163" t="s">
        <v>72</v>
      </c>
      <c r="B17" s="163" t="s">
        <v>226</v>
      </c>
      <c r="C17" s="163" t="s">
        <v>227</v>
      </c>
      <c r="D17" s="163" t="s">
        <v>134</v>
      </c>
      <c r="E17" s="163" t="s">
        <v>135</v>
      </c>
      <c r="F17" s="163" t="s">
        <v>234</v>
      </c>
      <c r="G17" s="163" t="s">
        <v>235</v>
      </c>
      <c r="H17" s="107">
        <v>4148</v>
      </c>
      <c r="I17" s="107">
        <v>4148</v>
      </c>
      <c r="J17" s="21"/>
      <c r="K17" s="21"/>
      <c r="L17" s="107">
        <v>4148</v>
      </c>
      <c r="M17" s="21"/>
      <c r="N17" s="107"/>
      <c r="O17" s="107"/>
      <c r="P17" s="107"/>
      <c r="Q17" s="107"/>
      <c r="R17" s="107"/>
      <c r="S17" s="107"/>
      <c r="T17" s="107"/>
      <c r="U17" s="107"/>
      <c r="V17" s="107"/>
      <c r="W17" s="107"/>
    </row>
    <row r="18" customHeight="1" spans="1:23">
      <c r="A18" s="163" t="s">
        <v>72</v>
      </c>
      <c r="B18" s="163" t="s">
        <v>236</v>
      </c>
      <c r="C18" s="163" t="s">
        <v>147</v>
      </c>
      <c r="D18" s="163" t="s">
        <v>146</v>
      </c>
      <c r="E18" s="163" t="s">
        <v>147</v>
      </c>
      <c r="F18" s="163" t="s">
        <v>237</v>
      </c>
      <c r="G18" s="163" t="s">
        <v>147</v>
      </c>
      <c r="H18" s="107">
        <v>319056</v>
      </c>
      <c r="I18" s="107">
        <v>319056</v>
      </c>
      <c r="J18" s="21"/>
      <c r="K18" s="21"/>
      <c r="L18" s="107">
        <v>319056</v>
      </c>
      <c r="M18" s="21"/>
      <c r="N18" s="107"/>
      <c r="O18" s="107"/>
      <c r="P18" s="107"/>
      <c r="Q18" s="107"/>
      <c r="R18" s="107"/>
      <c r="S18" s="107"/>
      <c r="T18" s="107"/>
      <c r="U18" s="107"/>
      <c r="V18" s="107"/>
      <c r="W18" s="107"/>
    </row>
    <row r="19" customHeight="1" spans="1:23">
      <c r="A19" s="163" t="s">
        <v>72</v>
      </c>
      <c r="B19" s="163" t="s">
        <v>238</v>
      </c>
      <c r="C19" s="163" t="s">
        <v>239</v>
      </c>
      <c r="D19" s="163" t="s">
        <v>111</v>
      </c>
      <c r="E19" s="163" t="s">
        <v>112</v>
      </c>
      <c r="F19" s="163" t="s">
        <v>240</v>
      </c>
      <c r="G19" s="163" t="s">
        <v>239</v>
      </c>
      <c r="H19" s="107">
        <v>21420</v>
      </c>
      <c r="I19" s="107">
        <v>21420</v>
      </c>
      <c r="J19" s="21"/>
      <c r="K19" s="21"/>
      <c r="L19" s="107">
        <v>21420</v>
      </c>
      <c r="M19" s="21"/>
      <c r="N19" s="107"/>
      <c r="O19" s="107"/>
      <c r="P19" s="107"/>
      <c r="Q19" s="107"/>
      <c r="R19" s="107"/>
      <c r="S19" s="107"/>
      <c r="T19" s="107"/>
      <c r="U19" s="107"/>
      <c r="V19" s="107"/>
      <c r="W19" s="107"/>
    </row>
    <row r="20" customHeight="1" spans="1:23">
      <c r="A20" s="163" t="s">
        <v>72</v>
      </c>
      <c r="B20" s="163" t="s">
        <v>241</v>
      </c>
      <c r="C20" s="163" t="s">
        <v>242</v>
      </c>
      <c r="D20" s="163" t="s">
        <v>111</v>
      </c>
      <c r="E20" s="163" t="s">
        <v>112</v>
      </c>
      <c r="F20" s="163" t="s">
        <v>243</v>
      </c>
      <c r="G20" s="163" t="s">
        <v>244</v>
      </c>
      <c r="H20" s="107">
        <v>150600</v>
      </c>
      <c r="I20" s="107">
        <v>150600</v>
      </c>
      <c r="J20" s="21"/>
      <c r="K20" s="21"/>
      <c r="L20" s="107">
        <v>150600</v>
      </c>
      <c r="M20" s="21"/>
      <c r="N20" s="107"/>
      <c r="O20" s="107"/>
      <c r="P20" s="107"/>
      <c r="Q20" s="107"/>
      <c r="R20" s="107"/>
      <c r="S20" s="107"/>
      <c r="T20" s="107"/>
      <c r="U20" s="107"/>
      <c r="V20" s="107"/>
      <c r="W20" s="107"/>
    </row>
    <row r="21" customHeight="1" spans="1:23">
      <c r="A21" s="163" t="s">
        <v>72</v>
      </c>
      <c r="B21" s="163" t="s">
        <v>245</v>
      </c>
      <c r="C21" s="163" t="s">
        <v>246</v>
      </c>
      <c r="D21" s="163" t="s">
        <v>111</v>
      </c>
      <c r="E21" s="163" t="s">
        <v>112</v>
      </c>
      <c r="F21" s="163" t="s">
        <v>247</v>
      </c>
      <c r="G21" s="163" t="s">
        <v>246</v>
      </c>
      <c r="H21" s="107">
        <v>45464.88</v>
      </c>
      <c r="I21" s="107">
        <v>45464.88</v>
      </c>
      <c r="J21" s="21"/>
      <c r="K21" s="21"/>
      <c r="L21" s="107">
        <v>45464.88</v>
      </c>
      <c r="M21" s="21"/>
      <c r="N21" s="107"/>
      <c r="O21" s="107"/>
      <c r="P21" s="107"/>
      <c r="Q21" s="107"/>
      <c r="R21" s="107"/>
      <c r="S21" s="107"/>
      <c r="T21" s="107"/>
      <c r="U21" s="107"/>
      <c r="V21" s="107"/>
      <c r="W21" s="107"/>
    </row>
    <row r="22" customHeight="1" spans="1:23">
      <c r="A22" s="163" t="s">
        <v>72</v>
      </c>
      <c r="B22" s="163" t="s">
        <v>248</v>
      </c>
      <c r="C22" s="163" t="s">
        <v>249</v>
      </c>
      <c r="D22" s="163" t="s">
        <v>111</v>
      </c>
      <c r="E22" s="163" t="s">
        <v>112</v>
      </c>
      <c r="F22" s="163" t="s">
        <v>250</v>
      </c>
      <c r="G22" s="163" t="s">
        <v>251</v>
      </c>
      <c r="H22" s="107">
        <v>48433</v>
      </c>
      <c r="I22" s="107">
        <v>48433</v>
      </c>
      <c r="J22" s="21"/>
      <c r="K22" s="21"/>
      <c r="L22" s="107">
        <v>48433</v>
      </c>
      <c r="M22" s="21"/>
      <c r="N22" s="107"/>
      <c r="O22" s="107"/>
      <c r="P22" s="107"/>
      <c r="Q22" s="107"/>
      <c r="R22" s="107"/>
      <c r="S22" s="107"/>
      <c r="T22" s="107"/>
      <c r="U22" s="107"/>
      <c r="V22" s="107"/>
      <c r="W22" s="107"/>
    </row>
    <row r="23" customHeight="1" spans="1:23">
      <c r="A23" s="163" t="s">
        <v>72</v>
      </c>
      <c r="B23" s="163" t="s">
        <v>248</v>
      </c>
      <c r="C23" s="163" t="s">
        <v>249</v>
      </c>
      <c r="D23" s="163" t="s">
        <v>111</v>
      </c>
      <c r="E23" s="163" t="s">
        <v>112</v>
      </c>
      <c r="F23" s="163" t="s">
        <v>250</v>
      </c>
      <c r="G23" s="163" t="s">
        <v>251</v>
      </c>
      <c r="H23" s="107">
        <v>77000</v>
      </c>
      <c r="I23" s="107">
        <v>77000</v>
      </c>
      <c r="J23" s="21"/>
      <c r="K23" s="21"/>
      <c r="L23" s="107">
        <v>77000</v>
      </c>
      <c r="M23" s="21"/>
      <c r="N23" s="107"/>
      <c r="O23" s="107"/>
      <c r="P23" s="107"/>
      <c r="Q23" s="107"/>
      <c r="R23" s="107"/>
      <c r="S23" s="107"/>
      <c r="T23" s="107"/>
      <c r="U23" s="107"/>
      <c r="V23" s="107"/>
      <c r="W23" s="107"/>
    </row>
    <row r="24" customHeight="1" spans="1:23">
      <c r="A24" s="163" t="s">
        <v>72</v>
      </c>
      <c r="B24" s="163" t="s">
        <v>248</v>
      </c>
      <c r="C24" s="163" t="s">
        <v>249</v>
      </c>
      <c r="D24" s="163" t="s">
        <v>122</v>
      </c>
      <c r="E24" s="163" t="s">
        <v>123</v>
      </c>
      <c r="F24" s="163" t="s">
        <v>250</v>
      </c>
      <c r="G24" s="163" t="s">
        <v>251</v>
      </c>
      <c r="H24" s="107">
        <v>7800</v>
      </c>
      <c r="I24" s="107">
        <v>7800</v>
      </c>
      <c r="J24" s="21"/>
      <c r="K24" s="21"/>
      <c r="L24" s="107">
        <v>7800</v>
      </c>
      <c r="M24" s="21"/>
      <c r="N24" s="107"/>
      <c r="O24" s="107"/>
      <c r="P24" s="107"/>
      <c r="Q24" s="107"/>
      <c r="R24" s="107"/>
      <c r="S24" s="107"/>
      <c r="T24" s="107"/>
      <c r="U24" s="107"/>
      <c r="V24" s="107"/>
      <c r="W24" s="107"/>
    </row>
    <row r="25" customHeight="1" spans="1:23">
      <c r="A25" s="163" t="s">
        <v>72</v>
      </c>
      <c r="B25" s="163" t="s">
        <v>248</v>
      </c>
      <c r="C25" s="163" t="s">
        <v>249</v>
      </c>
      <c r="D25" s="163" t="s">
        <v>111</v>
      </c>
      <c r="E25" s="163" t="s">
        <v>112</v>
      </c>
      <c r="F25" s="163" t="s">
        <v>252</v>
      </c>
      <c r="G25" s="163" t="s">
        <v>253</v>
      </c>
      <c r="H25" s="107">
        <v>6239</v>
      </c>
      <c r="I25" s="107">
        <v>6239</v>
      </c>
      <c r="J25" s="21"/>
      <c r="K25" s="21"/>
      <c r="L25" s="107">
        <v>6239</v>
      </c>
      <c r="M25" s="21"/>
      <c r="N25" s="107"/>
      <c r="O25" s="107"/>
      <c r="P25" s="107"/>
      <c r="Q25" s="107"/>
      <c r="R25" s="107"/>
      <c r="S25" s="107"/>
      <c r="T25" s="107"/>
      <c r="U25" s="107"/>
      <c r="V25" s="107"/>
      <c r="W25" s="107"/>
    </row>
    <row r="26" customHeight="1" spans="1:23">
      <c r="A26" s="163" t="s">
        <v>72</v>
      </c>
      <c r="B26" s="163" t="s">
        <v>248</v>
      </c>
      <c r="C26" s="163" t="s">
        <v>249</v>
      </c>
      <c r="D26" s="163" t="s">
        <v>111</v>
      </c>
      <c r="E26" s="163" t="s">
        <v>112</v>
      </c>
      <c r="F26" s="163" t="s">
        <v>254</v>
      </c>
      <c r="G26" s="163" t="s">
        <v>255</v>
      </c>
      <c r="H26" s="107">
        <v>9639</v>
      </c>
      <c r="I26" s="107">
        <v>9639</v>
      </c>
      <c r="J26" s="21"/>
      <c r="K26" s="21"/>
      <c r="L26" s="107">
        <v>9639</v>
      </c>
      <c r="M26" s="21"/>
      <c r="N26" s="107"/>
      <c r="O26" s="107"/>
      <c r="P26" s="107"/>
      <c r="Q26" s="107"/>
      <c r="R26" s="107"/>
      <c r="S26" s="107"/>
      <c r="T26" s="107"/>
      <c r="U26" s="107"/>
      <c r="V26" s="107"/>
      <c r="W26" s="107"/>
    </row>
    <row r="27" customHeight="1" spans="1:23">
      <c r="A27" s="163" t="s">
        <v>72</v>
      </c>
      <c r="B27" s="163" t="s">
        <v>248</v>
      </c>
      <c r="C27" s="163" t="s">
        <v>249</v>
      </c>
      <c r="D27" s="163" t="s">
        <v>111</v>
      </c>
      <c r="E27" s="163" t="s">
        <v>112</v>
      </c>
      <c r="F27" s="163" t="s">
        <v>256</v>
      </c>
      <c r="G27" s="163" t="s">
        <v>257</v>
      </c>
      <c r="H27" s="107">
        <v>8500</v>
      </c>
      <c r="I27" s="107">
        <v>8500</v>
      </c>
      <c r="J27" s="21"/>
      <c r="K27" s="21"/>
      <c r="L27" s="107">
        <v>8500</v>
      </c>
      <c r="M27" s="21"/>
      <c r="N27" s="107"/>
      <c r="O27" s="107"/>
      <c r="P27" s="107"/>
      <c r="Q27" s="107"/>
      <c r="R27" s="107"/>
      <c r="S27" s="107"/>
      <c r="T27" s="107"/>
      <c r="U27" s="107"/>
      <c r="V27" s="107"/>
      <c r="W27" s="107"/>
    </row>
    <row r="28" customHeight="1" spans="1:23">
      <c r="A28" s="163" t="s">
        <v>72</v>
      </c>
      <c r="B28" s="163" t="s">
        <v>248</v>
      </c>
      <c r="C28" s="163" t="s">
        <v>249</v>
      </c>
      <c r="D28" s="163" t="s">
        <v>111</v>
      </c>
      <c r="E28" s="163" t="s">
        <v>112</v>
      </c>
      <c r="F28" s="163" t="s">
        <v>258</v>
      </c>
      <c r="G28" s="163" t="s">
        <v>259</v>
      </c>
      <c r="H28" s="107">
        <v>10200</v>
      </c>
      <c r="I28" s="107">
        <v>10200</v>
      </c>
      <c r="J28" s="21"/>
      <c r="K28" s="21"/>
      <c r="L28" s="107">
        <v>10200</v>
      </c>
      <c r="M28" s="21"/>
      <c r="N28" s="107"/>
      <c r="O28" s="107"/>
      <c r="P28" s="107"/>
      <c r="Q28" s="107"/>
      <c r="R28" s="107"/>
      <c r="S28" s="107"/>
      <c r="T28" s="107"/>
      <c r="U28" s="107"/>
      <c r="V28" s="107"/>
      <c r="W28" s="107"/>
    </row>
    <row r="29" customHeight="1" spans="1:23">
      <c r="A29" s="163" t="s">
        <v>72</v>
      </c>
      <c r="B29" s="163" t="s">
        <v>248</v>
      </c>
      <c r="C29" s="163" t="s">
        <v>249</v>
      </c>
      <c r="D29" s="163" t="s">
        <v>111</v>
      </c>
      <c r="E29" s="163" t="s">
        <v>112</v>
      </c>
      <c r="F29" s="163" t="s">
        <v>260</v>
      </c>
      <c r="G29" s="163" t="s">
        <v>261</v>
      </c>
      <c r="H29" s="107">
        <v>22100</v>
      </c>
      <c r="I29" s="107">
        <v>22100</v>
      </c>
      <c r="J29" s="21"/>
      <c r="K29" s="21"/>
      <c r="L29" s="107">
        <v>22100</v>
      </c>
      <c r="M29" s="21"/>
      <c r="N29" s="107"/>
      <c r="O29" s="107"/>
      <c r="P29" s="107"/>
      <c r="Q29" s="107"/>
      <c r="R29" s="107"/>
      <c r="S29" s="107"/>
      <c r="T29" s="107"/>
      <c r="U29" s="107"/>
      <c r="V29" s="107"/>
      <c r="W29" s="107"/>
    </row>
    <row r="30" customHeight="1" spans="1:23">
      <c r="A30" s="163" t="s">
        <v>72</v>
      </c>
      <c r="B30" s="163" t="s">
        <v>248</v>
      </c>
      <c r="C30" s="163" t="s">
        <v>249</v>
      </c>
      <c r="D30" s="163" t="s">
        <v>111</v>
      </c>
      <c r="E30" s="163" t="s">
        <v>112</v>
      </c>
      <c r="F30" s="163" t="s">
        <v>262</v>
      </c>
      <c r="G30" s="163" t="s">
        <v>263</v>
      </c>
      <c r="H30" s="107">
        <v>20400</v>
      </c>
      <c r="I30" s="107">
        <v>20400</v>
      </c>
      <c r="J30" s="21"/>
      <c r="K30" s="21"/>
      <c r="L30" s="107">
        <v>20400</v>
      </c>
      <c r="M30" s="21"/>
      <c r="N30" s="107"/>
      <c r="O30" s="107"/>
      <c r="P30" s="107"/>
      <c r="Q30" s="107"/>
      <c r="R30" s="107"/>
      <c r="S30" s="107"/>
      <c r="T30" s="107"/>
      <c r="U30" s="107"/>
      <c r="V30" s="107"/>
      <c r="W30" s="107"/>
    </row>
    <row r="31" customHeight="1" spans="1:23">
      <c r="A31" s="163" t="s">
        <v>72</v>
      </c>
      <c r="B31" s="163" t="s">
        <v>248</v>
      </c>
      <c r="C31" s="163" t="s">
        <v>249</v>
      </c>
      <c r="D31" s="163" t="s">
        <v>105</v>
      </c>
      <c r="E31" s="163" t="s">
        <v>106</v>
      </c>
      <c r="F31" s="163" t="s">
        <v>264</v>
      </c>
      <c r="G31" s="163" t="s">
        <v>265</v>
      </c>
      <c r="H31" s="107">
        <v>5100</v>
      </c>
      <c r="I31" s="107">
        <v>5100</v>
      </c>
      <c r="J31" s="21"/>
      <c r="K31" s="21"/>
      <c r="L31" s="107">
        <v>5100</v>
      </c>
      <c r="M31" s="21"/>
      <c r="N31" s="107"/>
      <c r="O31" s="107"/>
      <c r="P31" s="107"/>
      <c r="Q31" s="107"/>
      <c r="R31" s="107"/>
      <c r="S31" s="107"/>
      <c r="T31" s="107"/>
      <c r="U31" s="107"/>
      <c r="V31" s="107"/>
      <c r="W31" s="107"/>
    </row>
    <row r="32" customHeight="1" spans="1:23">
      <c r="A32" s="163" t="s">
        <v>72</v>
      </c>
      <c r="B32" s="163" t="s">
        <v>248</v>
      </c>
      <c r="C32" s="163" t="s">
        <v>249</v>
      </c>
      <c r="D32" s="163" t="s">
        <v>111</v>
      </c>
      <c r="E32" s="163" t="s">
        <v>112</v>
      </c>
      <c r="F32" s="163" t="s">
        <v>243</v>
      </c>
      <c r="G32" s="163" t="s">
        <v>244</v>
      </c>
      <c r="H32" s="107">
        <v>15060</v>
      </c>
      <c r="I32" s="107">
        <v>15060</v>
      </c>
      <c r="J32" s="21"/>
      <c r="K32" s="21"/>
      <c r="L32" s="107">
        <v>15060</v>
      </c>
      <c r="M32" s="21"/>
      <c r="N32" s="107"/>
      <c r="O32" s="107"/>
      <c r="P32" s="107"/>
      <c r="Q32" s="107"/>
      <c r="R32" s="107"/>
      <c r="S32" s="107"/>
      <c r="T32" s="107"/>
      <c r="U32" s="107"/>
      <c r="V32" s="107"/>
      <c r="W32" s="107"/>
    </row>
    <row r="33" customHeight="1" spans="1:23">
      <c r="A33" s="163" t="s">
        <v>72</v>
      </c>
      <c r="B33" s="163" t="s">
        <v>248</v>
      </c>
      <c r="C33" s="163" t="s">
        <v>249</v>
      </c>
      <c r="D33" s="163" t="s">
        <v>111</v>
      </c>
      <c r="E33" s="163" t="s">
        <v>112</v>
      </c>
      <c r="F33" s="163" t="s">
        <v>266</v>
      </c>
      <c r="G33" s="163" t="s">
        <v>267</v>
      </c>
      <c r="H33" s="107">
        <v>51000</v>
      </c>
      <c r="I33" s="107">
        <v>51000</v>
      </c>
      <c r="J33" s="21"/>
      <c r="K33" s="21"/>
      <c r="L33" s="107">
        <v>51000</v>
      </c>
      <c r="M33" s="21"/>
      <c r="N33" s="107"/>
      <c r="O33" s="107"/>
      <c r="P33" s="107"/>
      <c r="Q33" s="107"/>
      <c r="R33" s="107"/>
      <c r="S33" s="107"/>
      <c r="T33" s="107"/>
      <c r="U33" s="107"/>
      <c r="V33" s="107"/>
      <c r="W33" s="107"/>
    </row>
    <row r="34" customHeight="1" spans="1:23">
      <c r="A34" s="163" t="s">
        <v>72</v>
      </c>
      <c r="B34" s="163" t="s">
        <v>268</v>
      </c>
      <c r="C34" s="163" t="s">
        <v>149</v>
      </c>
      <c r="D34" s="163" t="s">
        <v>148</v>
      </c>
      <c r="E34" s="163" t="s">
        <v>149</v>
      </c>
      <c r="F34" s="163" t="s">
        <v>222</v>
      </c>
      <c r="G34" s="163" t="s">
        <v>223</v>
      </c>
      <c r="H34" s="107">
        <v>3360</v>
      </c>
      <c r="I34" s="107">
        <v>3360</v>
      </c>
      <c r="J34" s="21"/>
      <c r="K34" s="21"/>
      <c r="L34" s="107">
        <v>3360</v>
      </c>
      <c r="M34" s="21"/>
      <c r="N34" s="107"/>
      <c r="O34" s="107"/>
      <c r="P34" s="107"/>
      <c r="Q34" s="107"/>
      <c r="R34" s="107"/>
      <c r="S34" s="107"/>
      <c r="T34" s="107"/>
      <c r="U34" s="107"/>
      <c r="V34" s="107"/>
      <c r="W34" s="107"/>
    </row>
    <row r="35" customHeight="1" spans="1:23">
      <c r="A35" s="163" t="s">
        <v>72</v>
      </c>
      <c r="B35" s="163" t="s">
        <v>269</v>
      </c>
      <c r="C35" s="163" t="s">
        <v>196</v>
      </c>
      <c r="D35" s="163" t="s">
        <v>111</v>
      </c>
      <c r="E35" s="163" t="s">
        <v>112</v>
      </c>
      <c r="F35" s="163" t="s">
        <v>270</v>
      </c>
      <c r="G35" s="163" t="s">
        <v>196</v>
      </c>
      <c r="H35" s="107">
        <v>3000</v>
      </c>
      <c r="I35" s="107">
        <v>3000</v>
      </c>
      <c r="J35" s="21"/>
      <c r="K35" s="21"/>
      <c r="L35" s="107">
        <v>3000</v>
      </c>
      <c r="M35" s="21"/>
      <c r="N35" s="107"/>
      <c r="O35" s="107"/>
      <c r="P35" s="107"/>
      <c r="Q35" s="107"/>
      <c r="R35" s="107"/>
      <c r="S35" s="107"/>
      <c r="T35" s="107"/>
      <c r="U35" s="107"/>
      <c r="V35" s="107"/>
      <c r="W35" s="107"/>
    </row>
    <row r="36" customHeight="1" spans="1:23">
      <c r="A36" s="163" t="s">
        <v>72</v>
      </c>
      <c r="B36" s="163" t="s">
        <v>271</v>
      </c>
      <c r="C36" s="163" t="s">
        <v>272</v>
      </c>
      <c r="D36" s="163" t="s">
        <v>122</v>
      </c>
      <c r="E36" s="163" t="s">
        <v>123</v>
      </c>
      <c r="F36" s="163" t="s">
        <v>273</v>
      </c>
      <c r="G36" s="163" t="s">
        <v>274</v>
      </c>
      <c r="H36" s="107">
        <v>327600</v>
      </c>
      <c r="I36" s="107">
        <v>327600</v>
      </c>
      <c r="J36" s="21"/>
      <c r="K36" s="21"/>
      <c r="L36" s="107">
        <v>327600</v>
      </c>
      <c r="M36" s="21"/>
      <c r="N36" s="107"/>
      <c r="O36" s="107"/>
      <c r="P36" s="107"/>
      <c r="Q36" s="107"/>
      <c r="R36" s="107"/>
      <c r="S36" s="107"/>
      <c r="T36" s="107"/>
      <c r="U36" s="107"/>
      <c r="V36" s="107"/>
      <c r="W36" s="107"/>
    </row>
    <row r="37" customHeight="1" spans="1:23">
      <c r="A37" s="163" t="s">
        <v>72</v>
      </c>
      <c r="B37" s="163" t="s">
        <v>275</v>
      </c>
      <c r="C37" s="163" t="s">
        <v>276</v>
      </c>
      <c r="D37" s="163" t="s">
        <v>111</v>
      </c>
      <c r="E37" s="163" t="s">
        <v>112</v>
      </c>
      <c r="F37" s="163" t="s">
        <v>224</v>
      </c>
      <c r="G37" s="163" t="s">
        <v>225</v>
      </c>
      <c r="H37" s="107">
        <v>374000</v>
      </c>
      <c r="I37" s="107">
        <v>374000</v>
      </c>
      <c r="J37" s="21"/>
      <c r="K37" s="21"/>
      <c r="L37" s="107">
        <v>374000</v>
      </c>
      <c r="M37" s="21"/>
      <c r="N37" s="107"/>
      <c r="O37" s="107"/>
      <c r="P37" s="107"/>
      <c r="Q37" s="107"/>
      <c r="R37" s="107"/>
      <c r="S37" s="107"/>
      <c r="T37" s="107"/>
      <c r="U37" s="107"/>
      <c r="V37" s="107"/>
      <c r="W37" s="107"/>
    </row>
    <row r="38" customHeight="1" spans="1:23">
      <c r="A38" s="163" t="s">
        <v>72</v>
      </c>
      <c r="B38" s="163" t="s">
        <v>275</v>
      </c>
      <c r="C38" s="163" t="s">
        <v>276</v>
      </c>
      <c r="D38" s="163" t="s">
        <v>111</v>
      </c>
      <c r="E38" s="163" t="s">
        <v>112</v>
      </c>
      <c r="F38" s="163" t="s">
        <v>224</v>
      </c>
      <c r="G38" s="163" t="s">
        <v>225</v>
      </c>
      <c r="H38" s="107">
        <v>421200</v>
      </c>
      <c r="I38" s="107">
        <v>421200</v>
      </c>
      <c r="J38" s="21"/>
      <c r="K38" s="21"/>
      <c r="L38" s="107">
        <v>421200</v>
      </c>
      <c r="M38" s="21"/>
      <c r="N38" s="107"/>
      <c r="O38" s="107"/>
      <c r="P38" s="107"/>
      <c r="Q38" s="107"/>
      <c r="R38" s="107"/>
      <c r="S38" s="107"/>
      <c r="T38" s="107"/>
      <c r="U38" s="107"/>
      <c r="V38" s="107"/>
      <c r="W38" s="107"/>
    </row>
    <row r="39" customHeight="1" spans="1:23">
      <c r="A39" s="163" t="s">
        <v>72</v>
      </c>
      <c r="B39" s="163" t="s">
        <v>277</v>
      </c>
      <c r="C39" s="163" t="s">
        <v>278</v>
      </c>
      <c r="D39" s="163" t="s">
        <v>111</v>
      </c>
      <c r="E39" s="163" t="s">
        <v>112</v>
      </c>
      <c r="F39" s="163" t="s">
        <v>250</v>
      </c>
      <c r="G39" s="163" t="s">
        <v>251</v>
      </c>
      <c r="H39" s="107">
        <v>5000</v>
      </c>
      <c r="I39" s="107">
        <v>5000</v>
      </c>
      <c r="J39" s="21"/>
      <c r="K39" s="21"/>
      <c r="L39" s="107">
        <v>5000</v>
      </c>
      <c r="M39" s="21"/>
      <c r="N39" s="107"/>
      <c r="O39" s="107"/>
      <c r="P39" s="107"/>
      <c r="Q39" s="107"/>
      <c r="R39" s="107"/>
      <c r="S39" s="107"/>
      <c r="T39" s="107"/>
      <c r="U39" s="107"/>
      <c r="V39" s="107"/>
      <c r="W39" s="107"/>
    </row>
    <row r="40" customHeight="1" spans="1:23">
      <c r="A40" s="163" t="s">
        <v>72</v>
      </c>
      <c r="B40" s="163" t="s">
        <v>277</v>
      </c>
      <c r="C40" s="163" t="s">
        <v>278</v>
      </c>
      <c r="D40" s="163" t="s">
        <v>111</v>
      </c>
      <c r="E40" s="163" t="s">
        <v>112</v>
      </c>
      <c r="F40" s="163" t="s">
        <v>250</v>
      </c>
      <c r="G40" s="163" t="s">
        <v>251</v>
      </c>
      <c r="H40" s="107">
        <v>3600</v>
      </c>
      <c r="I40" s="107">
        <v>3600</v>
      </c>
      <c r="J40" s="21"/>
      <c r="K40" s="21"/>
      <c r="L40" s="107">
        <v>3600</v>
      </c>
      <c r="M40" s="21"/>
      <c r="N40" s="107"/>
      <c r="O40" s="107"/>
      <c r="P40" s="107"/>
      <c r="Q40" s="107"/>
      <c r="R40" s="107"/>
      <c r="S40" s="107"/>
      <c r="T40" s="107"/>
      <c r="U40" s="107"/>
      <c r="V40" s="107"/>
      <c r="W40" s="107"/>
    </row>
    <row r="41" customHeight="1" spans="1:23">
      <c r="A41" s="163" t="s">
        <v>72</v>
      </c>
      <c r="B41" s="163" t="s">
        <v>277</v>
      </c>
      <c r="C41" s="163" t="s">
        <v>278</v>
      </c>
      <c r="D41" s="163" t="s">
        <v>111</v>
      </c>
      <c r="E41" s="163" t="s">
        <v>112</v>
      </c>
      <c r="F41" s="163" t="s">
        <v>266</v>
      </c>
      <c r="G41" s="163" t="s">
        <v>267</v>
      </c>
      <c r="H41" s="107">
        <v>12000</v>
      </c>
      <c r="I41" s="107">
        <v>12000</v>
      </c>
      <c r="J41" s="21"/>
      <c r="K41" s="21"/>
      <c r="L41" s="107">
        <v>12000</v>
      </c>
      <c r="M41" s="21"/>
      <c r="N41" s="107"/>
      <c r="O41" s="107"/>
      <c r="P41" s="107"/>
      <c r="Q41" s="107"/>
      <c r="R41" s="107"/>
      <c r="S41" s="107"/>
      <c r="T41" s="107"/>
      <c r="U41" s="107"/>
      <c r="V41" s="107"/>
      <c r="W41" s="107"/>
    </row>
    <row r="42" customHeight="1" spans="1:23">
      <c r="A42" s="163" t="s">
        <v>72</v>
      </c>
      <c r="B42" s="163" t="s">
        <v>279</v>
      </c>
      <c r="C42" s="163" t="s">
        <v>280</v>
      </c>
      <c r="D42" s="163" t="s">
        <v>111</v>
      </c>
      <c r="E42" s="163" t="s">
        <v>112</v>
      </c>
      <c r="F42" s="163" t="s">
        <v>281</v>
      </c>
      <c r="G42" s="163" t="s">
        <v>282</v>
      </c>
      <c r="H42" s="107">
        <v>11100</v>
      </c>
      <c r="I42" s="107">
        <v>11100</v>
      </c>
      <c r="J42" s="21"/>
      <c r="K42" s="21"/>
      <c r="L42" s="107">
        <v>11100</v>
      </c>
      <c r="M42" s="21"/>
      <c r="N42" s="107"/>
      <c r="O42" s="107"/>
      <c r="P42" s="107"/>
      <c r="Q42" s="107"/>
      <c r="R42" s="107"/>
      <c r="S42" s="107"/>
      <c r="T42" s="107"/>
      <c r="U42" s="107"/>
      <c r="V42" s="107"/>
      <c r="W42" s="107"/>
    </row>
    <row r="43" customHeight="1" spans="1:23">
      <c r="A43" s="163" t="s">
        <v>72</v>
      </c>
      <c r="B43" s="163" t="s">
        <v>279</v>
      </c>
      <c r="C43" s="163" t="s">
        <v>280</v>
      </c>
      <c r="D43" s="163" t="s">
        <v>111</v>
      </c>
      <c r="E43" s="163" t="s">
        <v>112</v>
      </c>
      <c r="F43" s="163" t="s">
        <v>281</v>
      </c>
      <c r="G43" s="163" t="s">
        <v>282</v>
      </c>
      <c r="H43" s="107">
        <v>62000</v>
      </c>
      <c r="I43" s="107">
        <v>62000</v>
      </c>
      <c r="J43" s="21"/>
      <c r="K43" s="21"/>
      <c r="L43" s="107">
        <v>62000</v>
      </c>
      <c r="M43" s="21"/>
      <c r="N43" s="107"/>
      <c r="O43" s="107"/>
      <c r="P43" s="107"/>
      <c r="Q43" s="107"/>
      <c r="R43" s="107"/>
      <c r="S43" s="107"/>
      <c r="T43" s="107"/>
      <c r="U43" s="107"/>
      <c r="V43" s="107"/>
      <c r="W43" s="107"/>
    </row>
    <row r="44" customHeight="1" spans="1:23">
      <c r="A44" s="163" t="s">
        <v>72</v>
      </c>
      <c r="B44" s="163" t="s">
        <v>279</v>
      </c>
      <c r="C44" s="163" t="s">
        <v>280</v>
      </c>
      <c r="D44" s="163" t="s">
        <v>111</v>
      </c>
      <c r="E44" s="163" t="s">
        <v>112</v>
      </c>
      <c r="F44" s="163" t="s">
        <v>281</v>
      </c>
      <c r="G44" s="163" t="s">
        <v>282</v>
      </c>
      <c r="H44" s="107">
        <v>222000</v>
      </c>
      <c r="I44" s="107">
        <v>222000</v>
      </c>
      <c r="J44" s="21"/>
      <c r="K44" s="21"/>
      <c r="L44" s="107">
        <v>222000</v>
      </c>
      <c r="M44" s="21"/>
      <c r="N44" s="107"/>
      <c r="O44" s="107"/>
      <c r="P44" s="107"/>
      <c r="Q44" s="107"/>
      <c r="R44" s="107"/>
      <c r="S44" s="107"/>
      <c r="T44" s="107"/>
      <c r="U44" s="107"/>
      <c r="V44" s="107"/>
      <c r="W44" s="107"/>
    </row>
    <row r="45" customHeight="1" spans="1:23">
      <c r="A45" s="163" t="s">
        <v>72</v>
      </c>
      <c r="B45" s="163" t="s">
        <v>283</v>
      </c>
      <c r="C45" s="163" t="s">
        <v>284</v>
      </c>
      <c r="D45" s="163" t="s">
        <v>111</v>
      </c>
      <c r="E45" s="163" t="s">
        <v>112</v>
      </c>
      <c r="F45" s="163" t="s">
        <v>247</v>
      </c>
      <c r="G45" s="163" t="s">
        <v>246</v>
      </c>
      <c r="H45" s="107">
        <v>4440</v>
      </c>
      <c r="I45" s="107">
        <v>4440</v>
      </c>
      <c r="J45" s="21"/>
      <c r="K45" s="21"/>
      <c r="L45" s="107">
        <v>4440</v>
      </c>
      <c r="M45" s="21"/>
      <c r="N45" s="107"/>
      <c r="O45" s="107"/>
      <c r="P45" s="107"/>
      <c r="Q45" s="107"/>
      <c r="R45" s="107"/>
      <c r="S45" s="107"/>
      <c r="T45" s="107"/>
      <c r="U45" s="107"/>
      <c r="V45" s="107"/>
      <c r="W45" s="107"/>
    </row>
    <row r="46" s="1" customFormat="1" ht="17.25" customHeight="1" spans="1:23">
      <c r="A46" s="164" t="s">
        <v>285</v>
      </c>
      <c r="B46" s="165"/>
      <c r="C46" s="165"/>
      <c r="D46" s="165"/>
      <c r="E46" s="165"/>
      <c r="F46" s="165"/>
      <c r="G46" s="166"/>
      <c r="H46" s="107">
        <v>4955853.88</v>
      </c>
      <c r="I46" s="107">
        <v>4955853.88</v>
      </c>
      <c r="J46" s="107"/>
      <c r="K46" s="107"/>
      <c r="L46" s="107">
        <v>4955853.88</v>
      </c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workbookViewId="0">
      <selection activeCell="H12" sqref="H12"/>
    </sheetView>
  </sheetViews>
  <sheetFormatPr defaultColWidth="9.13636363636364" defaultRowHeight="14.25" customHeight="1"/>
  <cols>
    <col min="1" max="1" width="10.2909090909091" customWidth="1"/>
    <col min="2" max="2" width="13.4272727272727" customWidth="1"/>
    <col min="3" max="3" width="32.8545454545455" customWidth="1"/>
    <col min="4" max="4" width="23.8545454545455" customWidth="1"/>
    <col min="5" max="5" width="11.1363636363636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909090909091" customWidth="1"/>
    <col min="15" max="15" width="12.7" customWidth="1"/>
    <col min="16" max="16" width="11.1363636363636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47"/>
      <c r="E1" s="2"/>
      <c r="F1" s="2"/>
      <c r="G1" s="2"/>
      <c r="H1" s="2"/>
      <c r="U1" s="147"/>
      <c r="W1" s="148" t="s">
        <v>286</v>
      </c>
    </row>
    <row r="2" ht="46.5" customHeight="1" spans="1:23">
      <c r="A2" s="4" t="s">
        <v>287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">
        <v>2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7"/>
      <c r="W3" s="109" t="s">
        <v>3</v>
      </c>
    </row>
    <row r="4" ht="21.75" customHeight="1" spans="1:23">
      <c r="A4" s="9" t="s">
        <v>288</v>
      </c>
      <c r="B4" s="10" t="s">
        <v>202</v>
      </c>
      <c r="C4" s="9" t="s">
        <v>203</v>
      </c>
      <c r="D4" s="9" t="s">
        <v>289</v>
      </c>
      <c r="E4" s="10" t="s">
        <v>204</v>
      </c>
      <c r="F4" s="10" t="s">
        <v>205</v>
      </c>
      <c r="G4" s="10" t="s">
        <v>206</v>
      </c>
      <c r="H4" s="10" t="s">
        <v>207</v>
      </c>
      <c r="I4" s="25" t="s">
        <v>57</v>
      </c>
      <c r="J4" s="11" t="s">
        <v>290</v>
      </c>
      <c r="K4" s="12"/>
      <c r="L4" s="12"/>
      <c r="M4" s="13"/>
      <c r="N4" s="11" t="s">
        <v>210</v>
      </c>
      <c r="O4" s="12"/>
      <c r="P4" s="13"/>
      <c r="Q4" s="10" t="s">
        <v>63</v>
      </c>
      <c r="R4" s="11" t="s">
        <v>64</v>
      </c>
      <c r="S4" s="12"/>
      <c r="T4" s="12"/>
      <c r="U4" s="12"/>
      <c r="V4" s="12"/>
      <c r="W4" s="13"/>
    </row>
    <row r="5" ht="21.75" customHeight="1" spans="1:23">
      <c r="A5" s="14"/>
      <c r="B5" s="26"/>
      <c r="C5" s="14"/>
      <c r="D5" s="14"/>
      <c r="E5" s="15"/>
      <c r="F5" s="15"/>
      <c r="G5" s="15"/>
      <c r="H5" s="15"/>
      <c r="I5" s="26"/>
      <c r="J5" s="149" t="s">
        <v>60</v>
      </c>
      <c r="K5" s="150"/>
      <c r="L5" s="10" t="s">
        <v>61</v>
      </c>
      <c r="M5" s="10" t="s">
        <v>62</v>
      </c>
      <c r="N5" s="10" t="s">
        <v>60</v>
      </c>
      <c r="O5" s="10" t="s">
        <v>61</v>
      </c>
      <c r="P5" s="10" t="s">
        <v>62</v>
      </c>
      <c r="Q5" s="15"/>
      <c r="R5" s="10" t="s">
        <v>59</v>
      </c>
      <c r="S5" s="10" t="s">
        <v>66</v>
      </c>
      <c r="T5" s="10" t="s">
        <v>216</v>
      </c>
      <c r="U5" s="10" t="s">
        <v>68</v>
      </c>
      <c r="V5" s="10" t="s">
        <v>69</v>
      </c>
      <c r="W5" s="10" t="s">
        <v>70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51" t="s">
        <v>59</v>
      </c>
      <c r="K6" s="152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8" t="s">
        <v>59</v>
      </c>
      <c r="K7" s="68" t="s">
        <v>291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7">
        <v>12</v>
      </c>
      <c r="M8" s="27">
        <v>13</v>
      </c>
      <c r="N8" s="27">
        <v>14</v>
      </c>
      <c r="O8" s="27">
        <v>15</v>
      </c>
      <c r="P8" s="27">
        <v>16</v>
      </c>
      <c r="Q8" s="27">
        <v>17</v>
      </c>
      <c r="R8" s="27">
        <v>18</v>
      </c>
      <c r="S8" s="27">
        <v>19</v>
      </c>
      <c r="T8" s="27">
        <v>20</v>
      </c>
      <c r="U8" s="20">
        <v>21</v>
      </c>
      <c r="V8" s="27">
        <v>22</v>
      </c>
      <c r="W8" s="20">
        <v>23</v>
      </c>
    </row>
    <row r="9" s="1" customFormat="1" ht="21.75" customHeight="1" spans="1:23">
      <c r="A9" s="135" t="s">
        <v>292</v>
      </c>
      <c r="B9" s="135" t="s">
        <v>293</v>
      </c>
      <c r="C9" s="135" t="s">
        <v>294</v>
      </c>
      <c r="D9" s="135" t="s">
        <v>72</v>
      </c>
      <c r="E9" s="135" t="s">
        <v>113</v>
      </c>
      <c r="F9" s="135" t="s">
        <v>114</v>
      </c>
      <c r="G9" s="135" t="s">
        <v>250</v>
      </c>
      <c r="H9" s="135" t="s">
        <v>251</v>
      </c>
      <c r="I9" s="107">
        <v>22000</v>
      </c>
      <c r="J9" s="107">
        <v>22000</v>
      </c>
      <c r="K9" s="107">
        <v>22000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s="1" customFormat="1" ht="21.75" customHeight="1" spans="1:23">
      <c r="A10" s="135" t="s">
        <v>292</v>
      </c>
      <c r="B10" s="135" t="s">
        <v>293</v>
      </c>
      <c r="C10" s="135" t="s">
        <v>294</v>
      </c>
      <c r="D10" s="135" t="s">
        <v>72</v>
      </c>
      <c r="E10" s="135" t="s">
        <v>113</v>
      </c>
      <c r="F10" s="135" t="s">
        <v>114</v>
      </c>
      <c r="G10" s="135" t="s">
        <v>273</v>
      </c>
      <c r="H10" s="135" t="s">
        <v>274</v>
      </c>
      <c r="I10" s="107">
        <v>7200</v>
      </c>
      <c r="J10" s="107">
        <v>7200</v>
      </c>
      <c r="K10" s="107">
        <v>7200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s="1" customFormat="1" ht="21.75" customHeight="1" spans="1:23">
      <c r="A11" s="135" t="s">
        <v>292</v>
      </c>
      <c r="B11" s="135" t="s">
        <v>293</v>
      </c>
      <c r="C11" s="135" t="s">
        <v>294</v>
      </c>
      <c r="D11" s="135" t="s">
        <v>72</v>
      </c>
      <c r="E11" s="135" t="s">
        <v>113</v>
      </c>
      <c r="F11" s="135" t="s">
        <v>114</v>
      </c>
      <c r="G11" s="135" t="s">
        <v>295</v>
      </c>
      <c r="H11" s="135" t="s">
        <v>296</v>
      </c>
      <c r="I11" s="107">
        <v>4000</v>
      </c>
      <c r="J11" s="107">
        <v>4000</v>
      </c>
      <c r="K11" s="107">
        <v>4000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s="1" customFormat="1" ht="21.75" customHeight="1" spans="1:23">
      <c r="A12" s="135" t="s">
        <v>292</v>
      </c>
      <c r="B12" s="135" t="s">
        <v>293</v>
      </c>
      <c r="C12" s="135" t="s">
        <v>294</v>
      </c>
      <c r="D12" s="135" t="s">
        <v>72</v>
      </c>
      <c r="E12" s="135" t="s">
        <v>111</v>
      </c>
      <c r="F12" s="135" t="s">
        <v>112</v>
      </c>
      <c r="G12" s="135" t="s">
        <v>297</v>
      </c>
      <c r="H12" s="135" t="s">
        <v>298</v>
      </c>
      <c r="I12" s="107">
        <v>121300</v>
      </c>
      <c r="J12" s="107">
        <v>121300</v>
      </c>
      <c r="K12" s="107">
        <v>121300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s="1" customFormat="1" ht="21.75" customHeight="1" spans="1:23">
      <c r="A13" s="135" t="s">
        <v>292</v>
      </c>
      <c r="B13" s="135" t="s">
        <v>299</v>
      </c>
      <c r="C13" s="135" t="s">
        <v>300</v>
      </c>
      <c r="D13" s="135" t="s">
        <v>72</v>
      </c>
      <c r="E13" s="135" t="s">
        <v>113</v>
      </c>
      <c r="F13" s="135" t="s">
        <v>114</v>
      </c>
      <c r="G13" s="135" t="s">
        <v>250</v>
      </c>
      <c r="H13" s="135" t="s">
        <v>251</v>
      </c>
      <c r="I13" s="107">
        <v>390000</v>
      </c>
      <c r="J13" s="107">
        <v>390000</v>
      </c>
      <c r="K13" s="107">
        <v>390000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s="1" customFormat="1" ht="21.75" customHeight="1" spans="1:23">
      <c r="A14" s="135" t="s">
        <v>292</v>
      </c>
      <c r="B14" s="135" t="s">
        <v>299</v>
      </c>
      <c r="C14" s="135" t="s">
        <v>300</v>
      </c>
      <c r="D14" s="135" t="s">
        <v>72</v>
      </c>
      <c r="E14" s="135" t="s">
        <v>140</v>
      </c>
      <c r="F14" s="135" t="s">
        <v>141</v>
      </c>
      <c r="G14" s="135" t="s">
        <v>301</v>
      </c>
      <c r="H14" s="135" t="s">
        <v>302</v>
      </c>
      <c r="I14" s="107">
        <v>4455500</v>
      </c>
      <c r="J14" s="107">
        <v>4455500</v>
      </c>
      <c r="K14" s="107">
        <v>4455500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s="1" customFormat="1" ht="21.75" customHeight="1" spans="1:23">
      <c r="A15" s="135" t="s">
        <v>292</v>
      </c>
      <c r="B15" s="135" t="s">
        <v>303</v>
      </c>
      <c r="C15" s="135" t="s">
        <v>304</v>
      </c>
      <c r="D15" s="135" t="s">
        <v>72</v>
      </c>
      <c r="E15" s="135" t="s">
        <v>117</v>
      </c>
      <c r="F15" s="135" t="s">
        <v>116</v>
      </c>
      <c r="G15" s="135" t="s">
        <v>250</v>
      </c>
      <c r="H15" s="135" t="s">
        <v>251</v>
      </c>
      <c r="I15" s="107">
        <v>40108.65</v>
      </c>
      <c r="J15" s="107"/>
      <c r="K15" s="107"/>
      <c r="L15" s="107"/>
      <c r="M15" s="107"/>
      <c r="N15" s="107"/>
      <c r="O15" s="107"/>
      <c r="P15" s="107"/>
      <c r="Q15" s="107"/>
      <c r="R15" s="107">
        <v>40108.65</v>
      </c>
      <c r="S15" s="107"/>
      <c r="T15" s="107"/>
      <c r="U15" s="107"/>
      <c r="V15" s="107"/>
      <c r="W15" s="107">
        <v>40108.65</v>
      </c>
    </row>
    <row r="16" s="1" customFormat="1" ht="21.75" customHeight="1" spans="1:23">
      <c r="A16" s="135" t="s">
        <v>292</v>
      </c>
      <c r="B16" s="218" t="s">
        <v>305</v>
      </c>
      <c r="C16" s="135" t="s">
        <v>306</v>
      </c>
      <c r="D16" s="135" t="s">
        <v>72</v>
      </c>
      <c r="E16" s="134">
        <v>2150805</v>
      </c>
      <c r="F16" s="135" t="s">
        <v>307</v>
      </c>
      <c r="G16" s="134">
        <v>31204</v>
      </c>
      <c r="H16" s="135" t="s">
        <v>302</v>
      </c>
      <c r="I16" s="107">
        <v>800000</v>
      </c>
      <c r="J16" s="107">
        <v>800000</v>
      </c>
      <c r="K16" s="107"/>
      <c r="L16" s="107"/>
      <c r="M16" s="107"/>
      <c r="N16" s="107">
        <v>800000</v>
      </c>
      <c r="O16" s="107"/>
      <c r="P16" s="107"/>
      <c r="Q16" s="107"/>
      <c r="R16" s="107"/>
      <c r="S16" s="107"/>
      <c r="T16" s="107"/>
      <c r="U16" s="107"/>
      <c r="V16" s="107"/>
      <c r="W16" s="107"/>
    </row>
    <row r="17" s="1" customFormat="1" ht="21.75" customHeight="1" spans="1:23">
      <c r="A17" s="135" t="s">
        <v>292</v>
      </c>
      <c r="B17" s="218" t="s">
        <v>308</v>
      </c>
      <c r="C17" s="135" t="s">
        <v>309</v>
      </c>
      <c r="D17" s="135" t="s">
        <v>72</v>
      </c>
      <c r="E17" s="134">
        <v>2150805</v>
      </c>
      <c r="F17" s="135" t="s">
        <v>310</v>
      </c>
      <c r="G17" s="134">
        <v>31204</v>
      </c>
      <c r="H17" s="135" t="s">
        <v>302</v>
      </c>
      <c r="I17" s="107">
        <v>1000000</v>
      </c>
      <c r="J17" s="107">
        <v>1000000</v>
      </c>
      <c r="K17" s="107"/>
      <c r="L17" s="107"/>
      <c r="M17" s="107"/>
      <c r="N17" s="107">
        <v>1000000</v>
      </c>
      <c r="O17" s="107"/>
      <c r="P17" s="107"/>
      <c r="Q17" s="107"/>
      <c r="R17" s="107"/>
      <c r="S17" s="107"/>
      <c r="T17" s="107"/>
      <c r="U17" s="107"/>
      <c r="V17" s="107"/>
      <c r="W17" s="107"/>
    </row>
    <row r="18" s="1" customFormat="1" ht="18.75" customHeight="1" spans="1:23">
      <c r="A18" s="153" t="s">
        <v>190</v>
      </c>
      <c r="B18" s="154"/>
      <c r="C18" s="154"/>
      <c r="D18" s="154"/>
      <c r="E18" s="154"/>
      <c r="F18" s="154"/>
      <c r="G18" s="154"/>
      <c r="H18" s="36"/>
      <c r="I18" s="107">
        <f t="shared" ref="I18:N18" si="0">SUM(I9:I17)</f>
        <v>6840108.65</v>
      </c>
      <c r="J18" s="107">
        <f t="shared" si="0"/>
        <v>6800000</v>
      </c>
      <c r="K18" s="107">
        <v>5000000</v>
      </c>
      <c r="L18" s="107"/>
      <c r="M18" s="107"/>
      <c r="N18" s="107">
        <f t="shared" si="0"/>
        <v>1800000</v>
      </c>
      <c r="O18" s="107"/>
      <c r="P18" s="107"/>
      <c r="Q18" s="107"/>
      <c r="R18" s="107">
        <v>40108.65</v>
      </c>
      <c r="S18" s="107"/>
      <c r="T18" s="107"/>
      <c r="U18" s="107"/>
      <c r="V18" s="107"/>
      <c r="W18" s="107">
        <v>40108.65</v>
      </c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zoomScale="85" zoomScaleNormal="85" topLeftCell="A29" workbookViewId="0">
      <selection activeCell="E45" sqref="E45"/>
    </sheetView>
  </sheetViews>
  <sheetFormatPr defaultColWidth="9.13636363636364" defaultRowHeight="12" customHeight="1"/>
  <cols>
    <col min="1" max="1" width="34.2909090909091" customWidth="1"/>
    <col min="2" max="2" width="29" customWidth="1"/>
    <col min="3" max="5" width="23.5727272727273" customWidth="1"/>
    <col min="6" max="6" width="11.2909090909091" customWidth="1"/>
    <col min="7" max="7" width="25.1363636363636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3" t="s">
        <v>311</v>
      </c>
    </row>
    <row r="2" ht="39.75" customHeight="1" spans="1:10">
      <c r="A2" s="219" t="s">
        <v>312</v>
      </c>
      <c r="B2" s="4"/>
      <c r="C2" s="4"/>
      <c r="D2" s="4"/>
      <c r="E2" s="4"/>
      <c r="F2" s="67"/>
      <c r="G2" s="4"/>
      <c r="H2" s="67"/>
      <c r="I2" s="67"/>
      <c r="J2" s="4"/>
    </row>
    <row r="3" ht="17.25" customHeight="1" spans="1:10">
      <c r="A3" s="5" t="s">
        <v>2</v>
      </c>
    </row>
    <row r="4" ht="44.25" customHeight="1" spans="1:10">
      <c r="A4" s="68" t="s">
        <v>313</v>
      </c>
      <c r="B4" s="68" t="s">
        <v>314</v>
      </c>
      <c r="C4" s="68" t="s">
        <v>315</v>
      </c>
      <c r="D4" s="68" t="s">
        <v>316</v>
      </c>
      <c r="E4" s="68" t="s">
        <v>317</v>
      </c>
      <c r="F4" s="69" t="s">
        <v>318</v>
      </c>
      <c r="G4" s="68" t="s">
        <v>319</v>
      </c>
      <c r="H4" s="69" t="s">
        <v>320</v>
      </c>
      <c r="I4" s="69" t="s">
        <v>321</v>
      </c>
      <c r="J4" s="68" t="s">
        <v>322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7">
        <v>6</v>
      </c>
      <c r="G5" s="133">
        <v>7</v>
      </c>
      <c r="H5" s="27">
        <v>8</v>
      </c>
      <c r="I5" s="27">
        <v>9</v>
      </c>
      <c r="J5" s="133">
        <v>10</v>
      </c>
    </row>
    <row r="6" s="1" customFormat="1" ht="42" customHeight="1" spans="1:10">
      <c r="A6" s="134" t="s">
        <v>72</v>
      </c>
      <c r="B6" s="135"/>
      <c r="C6" s="135"/>
      <c r="D6" s="135"/>
      <c r="E6" s="136"/>
      <c r="F6" s="71"/>
      <c r="G6" s="136"/>
      <c r="H6" s="71"/>
      <c r="I6" s="71"/>
      <c r="J6" s="136"/>
    </row>
    <row r="7" s="1" customFormat="1" ht="42" customHeight="1" spans="1:10">
      <c r="A7" s="137" t="s">
        <v>72</v>
      </c>
      <c r="B7" s="29"/>
      <c r="C7" s="29"/>
      <c r="D7" s="29"/>
      <c r="E7" s="134"/>
      <c r="F7" s="29"/>
      <c r="G7" s="134"/>
      <c r="H7" s="29"/>
      <c r="I7" s="29"/>
      <c r="J7" s="134"/>
    </row>
    <row r="8" s="1" customFormat="1" ht="42" customHeight="1" spans="1:10">
      <c r="A8" s="138" t="s">
        <v>304</v>
      </c>
      <c r="B8" s="29" t="s">
        <v>323</v>
      </c>
      <c r="C8" s="29" t="s">
        <v>324</v>
      </c>
      <c r="D8" s="29" t="s">
        <v>325</v>
      </c>
      <c r="E8" s="134" t="s">
        <v>326</v>
      </c>
      <c r="F8" s="29" t="s">
        <v>327</v>
      </c>
      <c r="G8" s="134" t="s">
        <v>328</v>
      </c>
      <c r="H8" s="29" t="s">
        <v>329</v>
      </c>
      <c r="I8" s="29" t="s">
        <v>330</v>
      </c>
      <c r="J8" s="134" t="s">
        <v>331</v>
      </c>
    </row>
    <row r="9" s="1" customFormat="1" ht="42" customHeight="1" spans="1:10">
      <c r="A9" s="138"/>
      <c r="B9" s="29"/>
      <c r="C9" s="29" t="s">
        <v>324</v>
      </c>
      <c r="D9" s="29" t="s">
        <v>332</v>
      </c>
      <c r="E9" s="134" t="s">
        <v>333</v>
      </c>
      <c r="F9" s="29" t="s">
        <v>327</v>
      </c>
      <c r="G9" s="134" t="s">
        <v>334</v>
      </c>
      <c r="H9" s="29" t="s">
        <v>329</v>
      </c>
      <c r="I9" s="29" t="s">
        <v>330</v>
      </c>
      <c r="J9" s="134" t="s">
        <v>331</v>
      </c>
    </row>
    <row r="10" s="1" customFormat="1" ht="42" customHeight="1" spans="1:10">
      <c r="A10" s="138"/>
      <c r="B10" s="29"/>
      <c r="C10" s="29" t="s">
        <v>324</v>
      </c>
      <c r="D10" s="29" t="s">
        <v>335</v>
      </c>
      <c r="E10" s="134" t="s">
        <v>336</v>
      </c>
      <c r="F10" s="29" t="s">
        <v>337</v>
      </c>
      <c r="G10" s="134" t="s">
        <v>338</v>
      </c>
      <c r="H10" s="29" t="s">
        <v>339</v>
      </c>
      <c r="I10" s="29" t="s">
        <v>330</v>
      </c>
      <c r="J10" s="134" t="s">
        <v>331</v>
      </c>
    </row>
    <row r="11" s="1" customFormat="1" ht="42" customHeight="1" spans="1:10">
      <c r="A11" s="138"/>
      <c r="B11" s="29"/>
      <c r="C11" s="29" t="s">
        <v>340</v>
      </c>
      <c r="D11" s="29" t="s">
        <v>341</v>
      </c>
      <c r="E11" s="134" t="s">
        <v>342</v>
      </c>
      <c r="F11" s="29" t="s">
        <v>337</v>
      </c>
      <c r="G11" s="134" t="s">
        <v>343</v>
      </c>
      <c r="H11" s="29" t="s">
        <v>329</v>
      </c>
      <c r="I11" s="29" t="s">
        <v>330</v>
      </c>
      <c r="J11" s="134" t="s">
        <v>331</v>
      </c>
    </row>
    <row r="12" s="1" customFormat="1" ht="42" customHeight="1" spans="1:10">
      <c r="A12" s="138"/>
      <c r="B12" s="29"/>
      <c r="C12" s="29" t="s">
        <v>344</v>
      </c>
      <c r="D12" s="29" t="s">
        <v>345</v>
      </c>
      <c r="E12" s="134" t="s">
        <v>346</v>
      </c>
      <c r="F12" s="29" t="s">
        <v>327</v>
      </c>
      <c r="G12" s="134" t="s">
        <v>347</v>
      </c>
      <c r="H12" s="29" t="s">
        <v>329</v>
      </c>
      <c r="I12" s="29" t="s">
        <v>330</v>
      </c>
      <c r="J12" s="134" t="s">
        <v>331</v>
      </c>
    </row>
    <row r="13" s="1" customFormat="1" ht="42" customHeight="1" spans="1:10">
      <c r="A13" s="138" t="s">
        <v>300</v>
      </c>
      <c r="B13" s="29" t="s">
        <v>348</v>
      </c>
      <c r="C13" s="29" t="s">
        <v>324</v>
      </c>
      <c r="D13" s="29" t="s">
        <v>325</v>
      </c>
      <c r="E13" s="134" t="s">
        <v>349</v>
      </c>
      <c r="F13" s="29" t="s">
        <v>327</v>
      </c>
      <c r="G13" s="134" t="s">
        <v>88</v>
      </c>
      <c r="H13" s="29" t="s">
        <v>350</v>
      </c>
      <c r="I13" s="29" t="s">
        <v>330</v>
      </c>
      <c r="J13" s="134" t="s">
        <v>351</v>
      </c>
    </row>
    <row r="14" s="1" customFormat="1" ht="42" customHeight="1" spans="1:10">
      <c r="A14" s="138"/>
      <c r="B14" s="29"/>
      <c r="C14" s="29" t="s">
        <v>324</v>
      </c>
      <c r="D14" s="29" t="s">
        <v>325</v>
      </c>
      <c r="E14" s="134" t="s">
        <v>352</v>
      </c>
      <c r="F14" s="29" t="s">
        <v>327</v>
      </c>
      <c r="G14" s="134" t="s">
        <v>100</v>
      </c>
      <c r="H14" s="29" t="s">
        <v>350</v>
      </c>
      <c r="I14" s="29" t="s">
        <v>330</v>
      </c>
      <c r="J14" s="134" t="s">
        <v>353</v>
      </c>
    </row>
    <row r="15" s="1" customFormat="1" ht="42" customHeight="1" spans="1:10">
      <c r="A15" s="138"/>
      <c r="B15" s="29"/>
      <c r="C15" s="29" t="s">
        <v>324</v>
      </c>
      <c r="D15" s="29" t="s">
        <v>325</v>
      </c>
      <c r="E15" s="134" t="s">
        <v>354</v>
      </c>
      <c r="F15" s="29" t="s">
        <v>337</v>
      </c>
      <c r="G15" s="134" t="s">
        <v>86</v>
      </c>
      <c r="H15" s="29" t="s">
        <v>355</v>
      </c>
      <c r="I15" s="29" t="s">
        <v>330</v>
      </c>
      <c r="J15" s="134" t="s">
        <v>356</v>
      </c>
    </row>
    <row r="16" s="1" customFormat="1" ht="42" customHeight="1" spans="1:10">
      <c r="A16" s="138"/>
      <c r="B16" s="29"/>
      <c r="C16" s="29" t="s">
        <v>324</v>
      </c>
      <c r="D16" s="29" t="s">
        <v>332</v>
      </c>
      <c r="E16" s="134" t="s">
        <v>357</v>
      </c>
      <c r="F16" s="29" t="s">
        <v>337</v>
      </c>
      <c r="G16" s="134" t="s">
        <v>343</v>
      </c>
      <c r="H16" s="29" t="s">
        <v>329</v>
      </c>
      <c r="I16" s="29" t="s">
        <v>330</v>
      </c>
      <c r="J16" s="134" t="s">
        <v>358</v>
      </c>
    </row>
    <row r="17" s="1" customFormat="1" ht="42" customHeight="1" spans="1:10">
      <c r="A17" s="138"/>
      <c r="B17" s="29"/>
      <c r="C17" s="29" t="s">
        <v>324</v>
      </c>
      <c r="D17" s="29" t="s">
        <v>335</v>
      </c>
      <c r="E17" s="134" t="s">
        <v>359</v>
      </c>
      <c r="F17" s="29" t="s">
        <v>337</v>
      </c>
      <c r="G17" s="134" t="s">
        <v>360</v>
      </c>
      <c r="H17" s="29" t="s">
        <v>361</v>
      </c>
      <c r="I17" s="29" t="s">
        <v>330</v>
      </c>
      <c r="J17" s="134" t="s">
        <v>362</v>
      </c>
    </row>
    <row r="18" s="1" customFormat="1" ht="42" customHeight="1" spans="1:10">
      <c r="A18" s="138"/>
      <c r="B18" s="29"/>
      <c r="C18" s="29" t="s">
        <v>340</v>
      </c>
      <c r="D18" s="29" t="s">
        <v>363</v>
      </c>
      <c r="E18" s="134" t="s">
        <v>364</v>
      </c>
      <c r="F18" s="29" t="s">
        <v>327</v>
      </c>
      <c r="G18" s="134" t="s">
        <v>365</v>
      </c>
      <c r="H18" s="29" t="s">
        <v>361</v>
      </c>
      <c r="I18" s="29" t="s">
        <v>366</v>
      </c>
      <c r="J18" s="134" t="s">
        <v>367</v>
      </c>
    </row>
    <row r="19" s="1" customFormat="1" ht="42" customHeight="1" spans="1:10">
      <c r="A19" s="138"/>
      <c r="B19" s="29"/>
      <c r="C19" s="29" t="s">
        <v>340</v>
      </c>
      <c r="D19" s="29" t="s">
        <v>341</v>
      </c>
      <c r="E19" s="134" t="s">
        <v>368</v>
      </c>
      <c r="F19" s="29" t="s">
        <v>337</v>
      </c>
      <c r="G19" s="134" t="s">
        <v>369</v>
      </c>
      <c r="H19" s="29" t="s">
        <v>361</v>
      </c>
      <c r="I19" s="29" t="s">
        <v>366</v>
      </c>
      <c r="J19" s="134" t="s">
        <v>368</v>
      </c>
    </row>
    <row r="20" s="1" customFormat="1" ht="42" customHeight="1" spans="1:10">
      <c r="A20" s="138"/>
      <c r="B20" s="29"/>
      <c r="C20" s="29" t="s">
        <v>340</v>
      </c>
      <c r="D20" s="29" t="s">
        <v>370</v>
      </c>
      <c r="E20" s="134" t="s">
        <v>371</v>
      </c>
      <c r="F20" s="29" t="s">
        <v>327</v>
      </c>
      <c r="G20" s="134" t="s">
        <v>372</v>
      </c>
      <c r="H20" s="29" t="s">
        <v>329</v>
      </c>
      <c r="I20" s="29" t="s">
        <v>330</v>
      </c>
      <c r="J20" s="134" t="s">
        <v>373</v>
      </c>
    </row>
    <row r="21" s="1" customFormat="1" ht="42" customHeight="1" spans="1:10">
      <c r="A21" s="138"/>
      <c r="B21" s="29"/>
      <c r="C21" s="29" t="s">
        <v>344</v>
      </c>
      <c r="D21" s="29" t="s">
        <v>345</v>
      </c>
      <c r="E21" s="134" t="s">
        <v>374</v>
      </c>
      <c r="F21" s="29" t="s">
        <v>327</v>
      </c>
      <c r="G21" s="134" t="s">
        <v>375</v>
      </c>
      <c r="H21" s="29" t="s">
        <v>329</v>
      </c>
      <c r="I21" s="29" t="s">
        <v>330</v>
      </c>
      <c r="J21" s="134" t="s">
        <v>376</v>
      </c>
    </row>
    <row r="22" s="1" customFormat="1" ht="42" customHeight="1" spans="1:10">
      <c r="A22" s="138" t="s">
        <v>294</v>
      </c>
      <c r="B22" s="29" t="s">
        <v>377</v>
      </c>
      <c r="C22" s="29" t="s">
        <v>324</v>
      </c>
      <c r="D22" s="29" t="s">
        <v>325</v>
      </c>
      <c r="E22" s="134" t="s">
        <v>378</v>
      </c>
      <c r="F22" s="29" t="s">
        <v>337</v>
      </c>
      <c r="G22" s="134" t="s">
        <v>379</v>
      </c>
      <c r="H22" s="29" t="s">
        <v>380</v>
      </c>
      <c r="I22" s="29" t="s">
        <v>330</v>
      </c>
      <c r="J22" s="134" t="s">
        <v>381</v>
      </c>
    </row>
    <row r="23" s="1" customFormat="1" ht="42" customHeight="1" spans="1:10">
      <c r="A23" s="138"/>
      <c r="B23" s="29"/>
      <c r="C23" s="29" t="s">
        <v>324</v>
      </c>
      <c r="D23" s="29" t="s">
        <v>325</v>
      </c>
      <c r="E23" s="134" t="s">
        <v>382</v>
      </c>
      <c r="F23" s="29" t="s">
        <v>337</v>
      </c>
      <c r="G23" s="134" t="s">
        <v>383</v>
      </c>
      <c r="H23" s="29" t="s">
        <v>380</v>
      </c>
      <c r="I23" s="29" t="s">
        <v>330</v>
      </c>
      <c r="J23" s="134" t="s">
        <v>384</v>
      </c>
    </row>
    <row r="24" s="1" customFormat="1" ht="42" customHeight="1" spans="1:10">
      <c r="A24" s="138"/>
      <c r="B24" s="29"/>
      <c r="C24" s="29" t="s">
        <v>324</v>
      </c>
      <c r="D24" s="29" t="s">
        <v>325</v>
      </c>
      <c r="E24" s="134" t="s">
        <v>385</v>
      </c>
      <c r="F24" s="29" t="s">
        <v>337</v>
      </c>
      <c r="G24" s="134" t="s">
        <v>386</v>
      </c>
      <c r="H24" s="29" t="s">
        <v>380</v>
      </c>
      <c r="I24" s="29" t="s">
        <v>330</v>
      </c>
      <c r="J24" s="134" t="s">
        <v>387</v>
      </c>
    </row>
    <row r="25" s="1" customFormat="1" ht="42" customHeight="1" spans="1:10">
      <c r="A25" s="138"/>
      <c r="B25" s="29"/>
      <c r="C25" s="29" t="s">
        <v>324</v>
      </c>
      <c r="D25" s="29" t="s">
        <v>332</v>
      </c>
      <c r="E25" s="134" t="s">
        <v>388</v>
      </c>
      <c r="F25" s="29" t="s">
        <v>337</v>
      </c>
      <c r="G25" s="134" t="s">
        <v>343</v>
      </c>
      <c r="H25" s="29" t="s">
        <v>329</v>
      </c>
      <c r="I25" s="29" t="s">
        <v>330</v>
      </c>
      <c r="J25" s="134" t="s">
        <v>389</v>
      </c>
    </row>
    <row r="26" s="1" customFormat="1" ht="42" customHeight="1" spans="1:10">
      <c r="A26" s="138"/>
      <c r="B26" s="29"/>
      <c r="C26" s="29" t="s">
        <v>324</v>
      </c>
      <c r="D26" s="29" t="s">
        <v>335</v>
      </c>
      <c r="E26" s="134" t="s">
        <v>390</v>
      </c>
      <c r="F26" s="29" t="s">
        <v>391</v>
      </c>
      <c r="G26" s="134" t="s">
        <v>392</v>
      </c>
      <c r="H26" s="29" t="s">
        <v>393</v>
      </c>
      <c r="I26" s="29" t="s">
        <v>330</v>
      </c>
      <c r="J26" s="134" t="s">
        <v>392</v>
      </c>
    </row>
    <row r="27" s="1" customFormat="1" ht="42" customHeight="1" spans="1:10">
      <c r="A27" s="138"/>
      <c r="B27" s="29"/>
      <c r="C27" s="29" t="s">
        <v>340</v>
      </c>
      <c r="D27" s="29" t="s">
        <v>363</v>
      </c>
      <c r="E27" s="134" t="s">
        <v>394</v>
      </c>
      <c r="F27" s="29" t="s">
        <v>391</v>
      </c>
      <c r="G27" s="134" t="s">
        <v>395</v>
      </c>
      <c r="H27" s="29" t="s">
        <v>329</v>
      </c>
      <c r="I27" s="29" t="s">
        <v>330</v>
      </c>
      <c r="J27" s="134" t="s">
        <v>396</v>
      </c>
    </row>
    <row r="28" s="1" customFormat="1" ht="42" customHeight="1" spans="1:10">
      <c r="A28" s="138"/>
      <c r="B28" s="29"/>
      <c r="C28" s="29" t="s">
        <v>340</v>
      </c>
      <c r="D28" s="29" t="s">
        <v>341</v>
      </c>
      <c r="E28" s="134" t="s">
        <v>397</v>
      </c>
      <c r="F28" s="29" t="s">
        <v>327</v>
      </c>
      <c r="G28" s="134" t="s">
        <v>372</v>
      </c>
      <c r="H28" s="29" t="s">
        <v>329</v>
      </c>
      <c r="I28" s="29" t="s">
        <v>330</v>
      </c>
      <c r="J28" s="134" t="s">
        <v>398</v>
      </c>
    </row>
    <row r="29" s="1" customFormat="1" ht="42" customHeight="1" spans="1:10">
      <c r="A29" s="138"/>
      <c r="B29" s="29"/>
      <c r="C29" s="29" t="s">
        <v>340</v>
      </c>
      <c r="D29" s="29" t="s">
        <v>370</v>
      </c>
      <c r="E29" s="134" t="s">
        <v>399</v>
      </c>
      <c r="F29" s="29" t="s">
        <v>327</v>
      </c>
      <c r="G29" s="134" t="s">
        <v>372</v>
      </c>
      <c r="H29" s="29" t="s">
        <v>329</v>
      </c>
      <c r="I29" s="29" t="s">
        <v>330</v>
      </c>
      <c r="J29" s="134" t="s">
        <v>400</v>
      </c>
    </row>
    <row r="30" s="1" customFormat="1" ht="42" customHeight="1" spans="1:10">
      <c r="A30" s="139"/>
      <c r="B30" s="140"/>
      <c r="C30" s="29" t="s">
        <v>344</v>
      </c>
      <c r="D30" s="29" t="s">
        <v>345</v>
      </c>
      <c r="E30" s="134" t="s">
        <v>401</v>
      </c>
      <c r="F30" s="29" t="s">
        <v>327</v>
      </c>
      <c r="G30" s="134" t="s">
        <v>402</v>
      </c>
      <c r="H30" s="29" t="s">
        <v>329</v>
      </c>
      <c r="I30" s="29" t="s">
        <v>330</v>
      </c>
      <c r="J30" s="134" t="s">
        <v>403</v>
      </c>
    </row>
    <row r="31" ht="42" customHeight="1" spans="1:10">
      <c r="A31" s="141" t="s">
        <v>306</v>
      </c>
      <c r="B31" s="141" t="s">
        <v>404</v>
      </c>
      <c r="C31" s="29" t="s">
        <v>324</v>
      </c>
      <c r="D31" s="29" t="s">
        <v>325</v>
      </c>
      <c r="E31" s="29" t="s">
        <v>405</v>
      </c>
      <c r="F31" s="29" t="s">
        <v>327</v>
      </c>
      <c r="G31" s="29" t="s">
        <v>406</v>
      </c>
      <c r="H31" s="29" t="s">
        <v>407</v>
      </c>
      <c r="I31" s="29" t="s">
        <v>330</v>
      </c>
      <c r="J31" s="29" t="s">
        <v>408</v>
      </c>
    </row>
    <row r="32" ht="42" customHeight="1" spans="1:10">
      <c r="A32" s="142"/>
      <c r="B32" s="142"/>
      <c r="C32" s="29" t="s">
        <v>324</v>
      </c>
      <c r="D32" s="29" t="s">
        <v>332</v>
      </c>
      <c r="E32" s="29" t="s">
        <v>409</v>
      </c>
      <c r="F32" s="29" t="s">
        <v>337</v>
      </c>
      <c r="G32" s="29" t="s">
        <v>343</v>
      </c>
      <c r="H32" s="29" t="s">
        <v>329</v>
      </c>
      <c r="I32" s="29" t="s">
        <v>330</v>
      </c>
      <c r="J32" s="29" t="s">
        <v>410</v>
      </c>
    </row>
    <row r="33" ht="42" customHeight="1" spans="1:10">
      <c r="A33" s="142"/>
      <c r="B33" s="142"/>
      <c r="C33" s="29" t="s">
        <v>324</v>
      </c>
      <c r="D33" s="29" t="s">
        <v>335</v>
      </c>
      <c r="E33" s="29" t="s">
        <v>411</v>
      </c>
      <c r="F33" s="29" t="s">
        <v>391</v>
      </c>
      <c r="G33" s="29" t="s">
        <v>412</v>
      </c>
      <c r="H33" s="29" t="s">
        <v>329</v>
      </c>
      <c r="I33" s="29" t="s">
        <v>330</v>
      </c>
      <c r="J33" s="29" t="s">
        <v>413</v>
      </c>
    </row>
    <row r="34" ht="42" customHeight="1" spans="1:10">
      <c r="A34" s="142"/>
      <c r="B34" s="142"/>
      <c r="C34" s="29" t="s">
        <v>340</v>
      </c>
      <c r="D34" s="29" t="s">
        <v>341</v>
      </c>
      <c r="E34" s="29" t="s">
        <v>414</v>
      </c>
      <c r="F34" s="29" t="s">
        <v>337</v>
      </c>
      <c r="G34" s="29" t="s">
        <v>415</v>
      </c>
      <c r="H34" s="29" t="s">
        <v>329</v>
      </c>
      <c r="I34" s="29" t="s">
        <v>330</v>
      </c>
      <c r="J34" s="29" t="s">
        <v>416</v>
      </c>
    </row>
    <row r="35" ht="42" customHeight="1" spans="1:10">
      <c r="A35" s="142"/>
      <c r="B35" s="142"/>
      <c r="C35" s="140" t="s">
        <v>344</v>
      </c>
      <c r="D35" s="140" t="s">
        <v>345</v>
      </c>
      <c r="E35" s="29" t="s">
        <v>417</v>
      </c>
      <c r="F35" s="29" t="s">
        <v>327</v>
      </c>
      <c r="G35" s="29" t="s">
        <v>334</v>
      </c>
      <c r="H35" s="29" t="s">
        <v>329</v>
      </c>
      <c r="I35" s="29" t="s">
        <v>330</v>
      </c>
      <c r="J35" s="29" t="s">
        <v>418</v>
      </c>
    </row>
    <row r="36" ht="42" customHeight="1" spans="1:10">
      <c r="A36" s="143" t="s">
        <v>309</v>
      </c>
      <c r="B36" s="143" t="s">
        <v>419</v>
      </c>
      <c r="C36" s="144" t="s">
        <v>324</v>
      </c>
      <c r="D36" s="144" t="s">
        <v>325</v>
      </c>
      <c r="E36" s="145" t="s">
        <v>420</v>
      </c>
      <c r="F36" s="146" t="s">
        <v>327</v>
      </c>
      <c r="G36" s="146" t="s">
        <v>421</v>
      </c>
      <c r="H36" s="146" t="s">
        <v>422</v>
      </c>
      <c r="I36" s="29" t="s">
        <v>330</v>
      </c>
      <c r="J36" s="29" t="s">
        <v>423</v>
      </c>
    </row>
    <row r="37" ht="42" customHeight="1" spans="1:10">
      <c r="A37" s="143"/>
      <c r="B37" s="143"/>
      <c r="C37" s="144" t="s">
        <v>340</v>
      </c>
      <c r="D37" s="144" t="s">
        <v>363</v>
      </c>
      <c r="E37" s="145" t="s">
        <v>424</v>
      </c>
      <c r="F37" s="146" t="s">
        <v>327</v>
      </c>
      <c r="G37" s="146" t="s">
        <v>425</v>
      </c>
      <c r="H37" s="146" t="s">
        <v>329</v>
      </c>
      <c r="I37" s="29" t="s">
        <v>330</v>
      </c>
      <c r="J37" s="29" t="s">
        <v>426</v>
      </c>
    </row>
    <row r="38" ht="42" customHeight="1" spans="1:10">
      <c r="A38" s="143"/>
      <c r="B38" s="143"/>
      <c r="C38" s="144"/>
      <c r="D38" s="144" t="s">
        <v>341</v>
      </c>
      <c r="E38" s="145" t="s">
        <v>427</v>
      </c>
      <c r="F38" s="146" t="s">
        <v>327</v>
      </c>
      <c r="G38" s="146" t="s">
        <v>428</v>
      </c>
      <c r="H38" s="146" t="s">
        <v>429</v>
      </c>
      <c r="I38" s="29" t="s">
        <v>366</v>
      </c>
      <c r="J38" s="29" t="s">
        <v>430</v>
      </c>
    </row>
    <row r="39" ht="42" customHeight="1" spans="1:10">
      <c r="A39" s="143"/>
      <c r="B39" s="143"/>
      <c r="C39" s="144" t="s">
        <v>344</v>
      </c>
      <c r="D39" s="144" t="s">
        <v>345</v>
      </c>
      <c r="E39" s="145" t="s">
        <v>431</v>
      </c>
      <c r="F39" s="146" t="s">
        <v>327</v>
      </c>
      <c r="G39" s="146" t="s">
        <v>432</v>
      </c>
      <c r="H39" s="146" t="s">
        <v>329</v>
      </c>
      <c r="I39" s="29" t="s">
        <v>330</v>
      </c>
      <c r="J39" s="29" t="s">
        <v>431</v>
      </c>
    </row>
  </sheetData>
  <mergeCells count="13">
    <mergeCell ref="A2:J2"/>
    <mergeCell ref="A3:H3"/>
    <mergeCell ref="A8:A12"/>
    <mergeCell ref="A13:A21"/>
    <mergeCell ref="A22:A30"/>
    <mergeCell ref="A31:A35"/>
    <mergeCell ref="A36:A39"/>
    <mergeCell ref="B8:B12"/>
    <mergeCell ref="B13:B21"/>
    <mergeCell ref="B22:B30"/>
    <mergeCell ref="B31:B35"/>
    <mergeCell ref="B36:B39"/>
    <mergeCell ref="C37:C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阿龙</cp:lastModifiedBy>
  <dcterms:created xsi:type="dcterms:W3CDTF">2026-02-03T07:40:00Z</dcterms:created>
  <dcterms:modified xsi:type="dcterms:W3CDTF">2026-04-02T01:45:14Z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