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'部门项目支出预算表05-1'!$A$4:$W$67</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<sst xmlns="http://schemas.openxmlformats.org/spreadsheetml/2006/main" count="3790" uniqueCount="955">
  <si>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</si>
  <si>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</si>
  <si>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</si>
  <si>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</si>
  <si>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</si>
  <si>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</si>
  <si>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</si>
  <si>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</si>
  <si>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</si>
  <si>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</si>
  <si>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</si>
  <si>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</si>
  <si>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</si>
  <si>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</si>
  <si>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</si>
  <si>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</si>
  <si>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</si>
  <si>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</si>
  <si>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</si>
  <si>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</si>
  <si>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</si>
  <si>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</si>
  <si>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</si>
  <si>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</si>
  <si>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</si>
  <si>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</si>
  <si>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</si>
  <si>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</si>
  <si>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</si>
  <si>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</si>
  <si>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</si>
  <si>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</si>
  <si>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</si>
  <si>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</si>
  <si>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</si>
  <si>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</si>
  <si>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</si>
  <si>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</si>
  <si>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</si>
  <si>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</si>
  <si>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</si>
  <si>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</si>
  <si>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</si>
  <si>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</si>
  <si>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</si>
  <si>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</si>
  <si>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</si>
  <si>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</si>
  <si>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</si>
  <si>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</si>
  <si>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</si>
  <si>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</si>
  <si>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</si>
  <si>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</si>
  <si>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</si>
  <si>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</si>
  <si>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</si>
  <si>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</si>
  <si>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</si>
  <si>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</si>
  <si>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</si>
  <si>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</si>
  <si>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</si>
  <si>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</si>
  <si>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</si>
  <si>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</si>
  <si>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</si>
  <si>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</si>
  <si>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</si>
  <si>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t>
  </si>
  <si>
    <t>昆明市呈贡区民政局</t>
  </si>
  <si>
    <t>118001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</si>
  <si>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</si>
  <si>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</si>
  <si>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</si>
  <si>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</si>
  <si>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</si>
  <si>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</si>
  <si>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</si>
  <si>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</si>
  <si>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</si>
  <si>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</si>
  <si>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</si>
  <si>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</si>
  <si>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</si>
  <si>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</si>
  <si>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</si>
  <si>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</si>
  <si>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</si>
  <si>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</si>
  <si>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</si>
  <si>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</si>
  <si>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</si>
  <si>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</si>
  <si>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</si>
  <si>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</si>
  <si>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</si>
  <si>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</si>
  <si>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</si>
  <si>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</si>
  <si>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</si>
  <si>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</si>
  <si>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</si>
  <si>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</si>
  <si>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</si>
  <si>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</si>
  <si>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20802</t>
  </si>
  <si>
    <t>民政管理事务</t>
  </si>
  <si>
    <t>2080201</t>
  </si>
  <si>
    <t>行政运行</t>
  </si>
  <si>
    <t>2080206</t>
  </si>
  <si>
    <t>社会组织管理</t>
  </si>
  <si>
    <t>2080207</t>
  </si>
  <si>
    <t>行政区划和地名管理</t>
  </si>
  <si>
    <t>2080209</t>
  </si>
  <si>
    <t>老龄事务</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</si>
  <si>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</si>
  <si>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</si>
  <si>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</si>
  <si>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</si>
  <si>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</si>
  <si>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</si>
  <si>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</si>
  <si>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</si>
  <si>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</si>
  <si>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</si>
  <si>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</si>
  <si>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</si>
  <si>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</si>
  <si>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</si>
  <si>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</si>
  <si>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</si>
  <si>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</si>
  <si>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</si>
  <si>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</si>
  <si>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</si>
  <si>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20811</t>
  </si>
  <si>
    <t>残疾人事业</t>
  </si>
  <si>
    <t>2081107</t>
  </si>
  <si>
    <t>残疾人生活和护理补贴</t>
  </si>
  <si>
    <t>20819</t>
  </si>
  <si>
    <t>最低生活保障</t>
  </si>
  <si>
    <t>2081901</t>
  </si>
  <si>
    <t>城市最低生活保障金支出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</si>
  <si>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</si>
  <si>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</si>
  <si>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</si>
  <si>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</si>
  <si>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</si>
  <si>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</si>
  <si>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</si>
  <si>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</si>
  <si>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</si>
  <si>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</si>
  <si>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20825</t>
  </si>
  <si>
    <t>其他生活救助</t>
  </si>
  <si>
    <t>2082501</t>
  </si>
  <si>
    <t>其他城市生活救助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</si>
  <si>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</si>
  <si>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</si>
  <si>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</si>
  <si>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</si>
  <si>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</si>
  <si>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</si>
  <si>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</si>
  <si>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</si>
  <si>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</si>
  <si>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</si>
  <si>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</si>
  <si>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</si>
  <si>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</si>
  <si>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</si>
  <si>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</si>
  <si>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</si>
  <si>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</si>
  <si>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</si>
  <si>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</si>
  <si>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</si>
  <si>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</si>
  <si>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</si>
  <si>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</si>
  <si>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</si>
  <si>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</si>
  <si>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</si>
  <si>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</si>
  <si>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</si>
  <si>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</si>
  <si>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</si>
  <si>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</si>
  <si>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</si>
  <si>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</si>
  <si>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</si>
  <si>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</si>
  <si>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</si>
  <si>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</si>
  <si>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</si>
  <si>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</si>
  <si>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</si>
  <si>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</si>
  <si>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</si>
  <si>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</si>
  <si>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</si>
  <si>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</si>
  <si>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</si>
  <si>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</si>
  <si>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</si>
  <si>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</si>
  <si>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</si>
  <si>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</si>
  <si>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</si>
  <si>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</si>
  <si>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</si>
  <si>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</si>
  <si>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</si>
  <si>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</si>
  <si>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</si>
  <si>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</si>
  <si>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</si>
  <si>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</si>
  <si>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</si>
  <si>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</si>
  <si>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</si>
  <si>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</si>
  <si>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</si>
  <si>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</si>
  <si>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</si>
  <si>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</si>
  <si>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</si>
  <si>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</si>
  <si>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</si>
  <si>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</si>
  <si>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</si>
  <si>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</si>
  <si>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</si>
  <si>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</si>
  <si>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</si>
  <si>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</si>
  <si>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</si>
  <si>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</si>
  <si>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</si>
  <si>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</si>
  <si>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</si>
  <si>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</si>
  <si>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</si>
  <si>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</si>
  <si>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</si>
  <si>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</si>
  <si>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</si>
  <si>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530121210000000002631</t>
  </si>
  <si>
    <t>行政人员工资支出</t>
  </si>
  <si>
    <t>30101</t>
  </si>
  <si>
    <t>基本工资</t>
  </si>
  <si>
    <t>30102</t>
  </si>
  <si>
    <t>津贴补贴</t>
  </si>
  <si>
    <t>30103</t>
  </si>
  <si>
    <t>奖金</t>
  </si>
  <si>
    <t>530121210000000002632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</si>
  <si>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</si>
  <si>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</si>
  <si>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</si>
  <si>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</si>
  <si>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</si>
  <si>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</si>
  <si>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</si>
  <si>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</si>
  <si>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</si>
  <si>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</si>
  <si>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</si>
  <si>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530121210000000002633</t>
  </si>
  <si>
    <t>30113</t>
  </si>
  <si>
    <t>530121210000000002636</t>
  </si>
  <si>
    <t>公务用车运行维护费</t>
  </si>
  <si>
    <t>30231</t>
  </si>
  <si>
    <t>530121210000000002637</t>
  </si>
  <si>
    <t>公务交通补贴</t>
  </si>
  <si>
    <t>30239</t>
  </si>
  <si>
    <t>其他交通费用</t>
  </si>
  <si>
    <t>530121210000000002638</t>
  </si>
  <si>
    <t>工会经费</t>
  </si>
  <si>
    <t>30228</t>
  </si>
  <si>
    <t>530121210000000002639</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</si>
  <si>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</si>
  <si>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</si>
  <si>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</si>
  <si>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</si>
  <si>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</si>
  <si>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</si>
  <si>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</si>
  <si>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</si>
  <si>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</si>
  <si>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</si>
  <si>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</si>
  <si>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</si>
  <si>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</si>
  <si>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</si>
  <si>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</si>
  <si>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</si>
  <si>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</si>
  <si>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</si>
  <si>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</si>
  <si>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530121210000000003359</t>
  </si>
  <si>
    <t>530121210000000003455</t>
  </si>
  <si>
    <t>30217</t>
  </si>
  <si>
    <t>530121221100000463749</t>
  </si>
  <si>
    <t>事业人员工资支出</t>
  </si>
  <si>
    <t>30107</t>
  </si>
  <si>
    <t>绩效工资</t>
  </si>
  <si>
    <t>530121231100001199189</t>
  </si>
  <si>
    <t>离退休人员支出</t>
  </si>
  <si>
    <t>30305</t>
  </si>
  <si>
    <t>生活补助</t>
  </si>
  <si>
    <t>530121231100001426240</t>
  </si>
  <si>
    <t>事业人员绩效奖励</t>
  </si>
  <si>
    <t>530121231100001426252</t>
  </si>
  <si>
    <t>行政人员绩效奖励</t>
  </si>
  <si>
    <t>530121231100001438956</t>
  </si>
  <si>
    <t>编外人员公用经费</t>
  </si>
  <si>
    <t>530121241100002248663</t>
  </si>
  <si>
    <t>其他人员支出</t>
  </si>
  <si>
    <t>30199</t>
  </si>
  <si>
    <t>其他工资福利支出</t>
  </si>
  <si>
    <t>530121261100005170763</t>
  </si>
  <si>
    <t>辅助性岗位工会经费</t>
  </si>
  <si>
    <t>预算05-1表</t>
  </si>
  <si>
    <t>项目分类</t>
  </si>
  <si>
    <t>项目单位</t>
  </si>
  <si>
    <t>经济科目编码</t>
  </si>
  <si>
    <t>经济科目名称</t>
  </si>
  <si>
    <t>本年拨款</t>
  </si>
  <si>
    <t>其中：本次下达</t>
  </si>
  <si>
    <t>专项业务类</t>
  </si>
  <si>
    <t>530121200000000000041</t>
  </si>
  <si>
    <t>城市最低生活保障专项资金</t>
  </si>
  <si>
    <t>30306</t>
  </si>
  <si>
    <t>救济费</t>
  </si>
  <si>
    <t>530121251100003762522</t>
  </si>
  <si>
    <t>关爱儿童经费</t>
  </si>
  <si>
    <t>30227</t>
  </si>
  <si>
    <t>委托业务费</t>
  </si>
  <si>
    <t>530121251100003764328</t>
  </si>
  <si>
    <t>老龄工作经费</t>
  </si>
  <si>
    <t>530121251100003764421</t>
  </si>
  <si>
    <t>殡葬事业发展工作经费</t>
  </si>
  <si>
    <t>民生类</t>
  </si>
  <si>
    <t>530121210000000001518</t>
  </si>
  <si>
    <t>城乡困难群众临时救助经费</t>
  </si>
  <si>
    <t>530121210000000001544</t>
  </si>
  <si>
    <t>特困人员供养经费</t>
  </si>
  <si>
    <t>530121210000000001545</t>
  </si>
  <si>
    <t>残疾人两项补贴经费</t>
  </si>
  <si>
    <t>530121210000000001550</t>
  </si>
  <si>
    <t>孤儿基本生活费；送儿童福利院代养儿童经费</t>
  </si>
  <si>
    <t>530121210000000001552</t>
  </si>
  <si>
    <t>流浪乞讨人员救助经费</t>
  </si>
  <si>
    <t>530121210000000002500</t>
  </si>
  <si>
    <t>社区居家养老服务中心政府购买服务补助及运营补助经费</t>
  </si>
  <si>
    <t>530121210000000002501</t>
  </si>
  <si>
    <t>城乡居家养老服务中心运营补助(区级配套补助)经费</t>
  </si>
  <si>
    <t>530121221100000592777</t>
  </si>
  <si>
    <t>特殊人群基本医疗保险专项经费</t>
  </si>
  <si>
    <t>30311</t>
  </si>
  <si>
    <t>代缴社会保险费</t>
  </si>
  <si>
    <t>530121221100000612489</t>
  </si>
  <si>
    <t>困难人员生活补助经费</t>
  </si>
  <si>
    <t>530121221100000612543</t>
  </si>
  <si>
    <t>慰问困难群众经费</t>
  </si>
  <si>
    <t>530121231100001144226</t>
  </si>
  <si>
    <t>遗体火化补助金经费</t>
  </si>
  <si>
    <t>30309</t>
  </si>
  <si>
    <t>奖励金</t>
  </si>
  <si>
    <t>530121231100001162556</t>
  </si>
  <si>
    <t>高龄津贴补助经费</t>
  </si>
  <si>
    <t>530121231100001873945</t>
  </si>
  <si>
    <t>呈贡区社会福利中心（失能照护中心）项目建设经费</t>
  </si>
  <si>
    <t>31006</t>
  </si>
  <si>
    <t>大型修缮</t>
  </si>
  <si>
    <t>530121231100002077148</t>
  </si>
  <si>
    <t>经济困难老年人服务补贴资金</t>
  </si>
  <si>
    <t>530121241100002262660</t>
  </si>
  <si>
    <t>呈贡区失能照护中心建设项目（区级彩票公益金）经费</t>
  </si>
  <si>
    <t>事业发展类</t>
  </si>
  <si>
    <t>530121210000000001553</t>
  </si>
  <si>
    <t>婚姻登记收养经费</t>
  </si>
  <si>
    <t>530121210000000002509</t>
  </si>
  <si>
    <t>云南冲公墓墓地管理经费</t>
  </si>
  <si>
    <t>30226</t>
  </si>
  <si>
    <t>劳务费</t>
  </si>
  <si>
    <t>530121210000000003201</t>
  </si>
  <si>
    <t>度假（大渔片区）民政事业类移交呈贡区社会事务经费</t>
  </si>
  <si>
    <t>530121210000000003202</t>
  </si>
  <si>
    <t>高新区（马金铺）片区民政事业类社会事务经费</t>
  </si>
  <si>
    <t>530121221100000361029</t>
  </si>
  <si>
    <t>养老服务政府购买服务专项资金</t>
  </si>
  <si>
    <t>530121231100001162760</t>
  </si>
  <si>
    <t>社会救助岗工作人员经费</t>
  </si>
  <si>
    <t>530121231100001176466</t>
  </si>
  <si>
    <t>民政局党支部党建工作经费</t>
  </si>
  <si>
    <t>530121241100002232663</t>
  </si>
  <si>
    <t>区划地名管理工作经费</t>
  </si>
  <si>
    <t>530121241100002269992</t>
  </si>
  <si>
    <t>社会组织工作经费</t>
  </si>
  <si>
    <t>530121251100003765456</t>
  </si>
  <si>
    <t>度假（大渔片区）民政事业类经费</t>
  </si>
  <si>
    <t>530121251100003766191</t>
  </si>
  <si>
    <t>高新区（马金铺片区）民政事业类经费</t>
  </si>
  <si>
    <t>530121251100003776507</t>
  </si>
  <si>
    <t>民政事务管理工作经费</t>
  </si>
  <si>
    <t>预算05-2表</t>
  </si>
  <si>
    <t>项目年度绩效目标</t>
  </si>
  <si>
    <t>一级指标</t>
  </si>
  <si>
    <t>二级指标</t>
  </si>
  <si>
    <t>三级指标</t>
  </si>
  <si>
    <t>指标性质</t>
  </si>
  <si>
    <t>指标值</t>
  </si>
  <si>
    <t>度量单位</t>
  </si>
  <si>
    <t>指标属性</t>
  </si>
  <si>
    <t>指标内容</t>
  </si>
  <si>
    <t>对遭遇突发事件、意外伤害、重大疾病或其他特殊原因导致基本生活陷入困境，其他社会救助制度暂时无法覆盖或者救助后基本生活暂时仍有严重困难的家庭或个人给予应急性、过渡性的救助（应救尽救）。六个街道50000元：备用金：0元； 10人×5000元/人/年=50000元。</t>
  </si>
  <si>
    <t>产出指标</t>
  </si>
  <si>
    <t>数量指标</t>
  </si>
  <si>
    <t>呈贡区（六个街道）临时救助人数</t>
  </si>
  <si>
    <t>=</t>
  </si>
  <si>
    <t>应救尽救</t>
  </si>
  <si>
    <t>人</t>
  </si>
  <si>
    <t>定量指标</t>
  </si>
  <si>
    <t>质量指标</t>
  </si>
  <si>
    <t>临时救助金社会发放率</t>
  </si>
  <si>
    <t>&gt;=</t>
  </si>
  <si>
    <t>95</t>
  </si>
  <si>
    <t>%</t>
  </si>
  <si>
    <t>定性指标</t>
  </si>
  <si>
    <t>救助对象认定准确率</t>
  </si>
  <si>
    <t>100</t>
  </si>
  <si>
    <t>反映救助对象认定的准确情况。</t>
  </si>
  <si>
    <t>时效指标</t>
  </si>
  <si>
    <t>救助发放及时率</t>
  </si>
  <si>
    <t>及时发放救助资金的情况</t>
  </si>
  <si>
    <t>效益指标</t>
  </si>
  <si>
    <t>社会效益</t>
  </si>
  <si>
    <t>政策知晓率</t>
  </si>
  <si>
    <t>85</t>
  </si>
  <si>
    <t>满意度指标</t>
  </si>
  <si>
    <t>服务对象满意度</t>
  </si>
  <si>
    <t>受益对象满意度</t>
  </si>
  <si>
    <t>88</t>
  </si>
  <si>
    <t>进一步完善最低生活保障工作，规范城乡低保政策实施，合理确定保障标准，使低保对象基本生活得到有效保障（应保尽保）。</t>
  </si>
  <si>
    <t>呈贡区（六个街道）城市低保人数</t>
  </si>
  <si>
    <t>应保尽保</t>
  </si>
  <si>
    <t>反映应保尽保、应救尽救对象的人数（人次）情况。</t>
  </si>
  <si>
    <t>城市低保对象认定准确率</t>
  </si>
  <si>
    <t>城市低保资金社会化发放率</t>
  </si>
  <si>
    <t>城市低保资金发放及时率</t>
  </si>
  <si>
    <t>低保对象满意度</t>
  </si>
  <si>
    <t xml:space="preserve">有效缓解“执行难”和解决因“执行难”到致的涉诉特困人员生存难问题；切实保障六十年代初期精减退职职工生活困难问题；确保社会救助工作顺利开展。
1、涉诉救助启动资金300000元；
2、六个街道60年代精减退职职工生活补助金：3人×153元/人/月×12月=5508元
</t>
  </si>
  <si>
    <t>涉诉特困人员救助率</t>
  </si>
  <si>
    <t>以会议纪要确定的户数、人数为总人数，做到应救尽就</t>
  </si>
  <si>
    <t>60年代精减退职职工生活补助人数</t>
  </si>
  <si>
    <t>在册人数</t>
  </si>
  <si>
    <t>2025年预计发放呈贡区（六个街道）60年代精减退职工生活补助3人</t>
  </si>
  <si>
    <t>救助准确率</t>
  </si>
  <si>
    <t>救助发放是否符合标准，是否出现错发、漏发等情况</t>
  </si>
  <si>
    <t>补贴准确率</t>
  </si>
  <si>
    <t>补助发放是否符合标准，是否出现错发、漏发等情况</t>
  </si>
  <si>
    <t>救助及时率</t>
  </si>
  <si>
    <t>2025年初开始年底结束</t>
  </si>
  <si>
    <t>促进社会公平，维护社会和谐稳定</t>
  </si>
  <si>
    <t>有效促进</t>
  </si>
  <si>
    <t>特困人员满意度</t>
  </si>
  <si>
    <t xml:space="preserve">预计完成50块路牌设置更换，以及1111块路牌日常维护、维修、清洗工作。
1、2026年预计更换、新增设置呈贡辖区内街路巷地名标志牌约50块×1900元/块，需经费95000元。
2、维护、维修呈贡辖区内街路巷地名标志牌1111块×50元/块，需经费：55550元。
3.区划地名工作专家论证咨询费3600元。
</t>
  </si>
  <si>
    <t>维护、维修呈贡辖区内街路巷地名标志牌</t>
  </si>
  <si>
    <t>1111</t>
  </si>
  <si>
    <t>块</t>
  </si>
  <si>
    <t>更换、新增呈贡辖区内街路巷地名标志牌</t>
  </si>
  <si>
    <t>50</t>
  </si>
  <si>
    <t>地名标志牌设置维护</t>
  </si>
  <si>
    <t>区划地名工作进行专家论证次数</t>
  </si>
  <si>
    <t>次</t>
  </si>
  <si>
    <t>当年全面做好损坏路牌维护更换以及“二维码”设置工作，上述工作完成率。</t>
  </si>
  <si>
    <t xml:space="preserve">1.2025年更换、新增设置呈贡辖区内街路巷地名标志牌约100块×1900元/块，需经费190000元。
2.维护、维修呈贡辖区内街路巷地名标志牌1111块×50元/块，需经费：55550元。
</t>
  </si>
  <si>
    <t>对地名命名（更名）、行政区划等相关事项召开区级专家论证会</t>
  </si>
  <si>
    <t>区划地名工作进行专家论证</t>
  </si>
  <si>
    <t>月</t>
  </si>
  <si>
    <t>实时进行地名标志牌设置维护</t>
  </si>
  <si>
    <t>提升城市形象、方便市民生活、提升地名品牌文化</t>
  </si>
  <si>
    <t>逐步提高</t>
  </si>
  <si>
    <t>群众满意度</t>
  </si>
  <si>
    <t>1.更换、新增设置路牌；维护、维修地名标志牌；
2.更新《呈贡区行政区划图》；
3.开展界线实地外业勘查、界桩维护管理；
4.区划地名工作专家论证咨询费。</t>
  </si>
  <si>
    <t>保障特困人员基本生活，促进社会公平，维护社会和谐稳定。六个街道88772元（含慰问金）：供养经费6人×968元/人/月×12月=69696元；照料护理补贴：18036元，集中二档2人×518元/人/月×12月=12432元。分散：一档1人×187元/人/月×12月=2244、二档2人×109元/人/月×12月=2616、三档1人×62元/人/月×12月=744元</t>
  </si>
  <si>
    <t>特困人员补助人数</t>
  </si>
  <si>
    <t>特困供养人员资金社会发放率</t>
  </si>
  <si>
    <t>特困人员补助发放对象是否符合《特困人员认定办法》标准，是否出现错发、漏发等情况</t>
  </si>
  <si>
    <t>特困人员认定准确率</t>
  </si>
  <si>
    <t>救助对象认定准确率=抽检符合标准的救助对象数/抽检实际救助对象数*100%</t>
  </si>
  <si>
    <t>特困供养人员资金，照料护理补贴发放及时率</t>
  </si>
  <si>
    <t>每月10日前</t>
  </si>
  <si>
    <t>特困人员供养经费和照料护理补贴每月10日前拨付兑现到特困人员个人账户</t>
  </si>
  <si>
    <t>反映救助政策的宣传效果情况。</t>
  </si>
  <si>
    <t>辖区居民对本项目整体是否满意</t>
  </si>
  <si>
    <t xml:space="preserve">规范社会组织换届、法人变更离任审计、注销清算审计及抽查审计。1.将每年社会组织抽查审计纳入政府购买服务，以16家社会组织为基数，每家按1000元预计，合计16000元。
2.将每年法人变更离任审计、注销清算报告审计纳入政府购买服务，按照2025年注销、法人变更的社会组织20家为基数预算，每家按1000元预计，合计20000元。 </t>
  </si>
  <si>
    <t>社会组织抽查审计对象数</t>
  </si>
  <si>
    <t>36</t>
  </si>
  <si>
    <t>家</t>
  </si>
  <si>
    <t>规范社会组织，社会组织评估</t>
  </si>
  <si>
    <t>规范社会组织抽查审计工作完成率</t>
  </si>
  <si>
    <t>规范社会组织抽查审计</t>
  </si>
  <si>
    <t>2026年11月</t>
  </si>
  <si>
    <t>完成对社会组织评估</t>
  </si>
  <si>
    <t>提升社会组织品质，更好为社会提供服务</t>
  </si>
  <si>
    <t>社会组织和群众满意度</t>
  </si>
  <si>
    <t>按照政府文件精神，把火化奖励金落实到位；充分体现政府对特殊人群的关心、解困； 倡导和鼓励节地生态安葬，建立健全节地生态安葬奖补激励机制；配合公安机关搞好无名（无主）尸体处理，美通过对特殊困难群体基本殡葬服务减免，极大的减轻群众丧葬负担，群众满意度大幅度提升。
1.火化奖励金：168人×2500元/人=420000元；
2.区级特殊困难群体火化补助（重点优抚对象）：20人×4500元=90000元；
3.无名无主尸体处置费： 15具×2120元/具=31800元；
4.减免特殊困难群体基本殡葬服务费用（低保对象、特困供养对象）：6人×1184元/人=7104元；</t>
  </si>
  <si>
    <t>减免特殊困难群体基本殡葬服务费用</t>
  </si>
  <si>
    <t>区级特殊困难群体火化补助</t>
  </si>
  <si>
    <t>20</t>
  </si>
  <si>
    <t>火化奖励金人数</t>
  </si>
  <si>
    <t>168</t>
  </si>
  <si>
    <t>无名无主尸体火化人</t>
  </si>
  <si>
    <t>&lt;=</t>
  </si>
  <si>
    <t>发放准确率</t>
  </si>
  <si>
    <t>按月发放</t>
  </si>
  <si>
    <t>体现政府对特殊人群的关心、解困</t>
  </si>
  <si>
    <t>按照政府文件精神，把火化奖励金落实到位；充分体现政府对特殊人群的关心、解困； 倡导和鼓励节地生态安葬，建立健全节地生态安葬奖补激励机制；配合公安机关搞好无名（无主）尸体处理，美通过对特殊困难群体基本殡葬服务减免，极大的减轻群众丧葬负担。</t>
  </si>
  <si>
    <t>按照政府文件精神，把火化奖励金落实到位；充分体现政府对特殊人群的关心、解困； 倡导和鼓励节地生态安葬，建立健全节地生态安葬奖补激励机制；配合公安机关搞好无名（无主）尸体处理，美通过对特殊困难群体基本殡葬服务减免，极大的减轻群众丧葬负担，群众满意度大幅度提升。</t>
  </si>
  <si>
    <t xml:space="preserve">解决特殊人群（低保对象、特困人员）看病就医问题。  
六个街道医疗：60人×300元/人/年=18000元
</t>
  </si>
  <si>
    <t>特殊人群（低保对象、特困人员）</t>
  </si>
  <si>
    <t>60</t>
  </si>
  <si>
    <t>救助特殊人群</t>
  </si>
  <si>
    <t>确保特殊人群（低保对象、特困人员）参保率</t>
  </si>
  <si>
    <t>确保特殊人群（低保对象、特困人员）参保</t>
  </si>
  <si>
    <t>特殊人群（低保对象、特困人员）按时参保</t>
  </si>
  <si>
    <t>12月31日</t>
  </si>
  <si>
    <t>12月31日前</t>
  </si>
  <si>
    <t>城乡居民医疗、养老救助</t>
  </si>
  <si>
    <t>有效果</t>
  </si>
  <si>
    <t>城乡居民医疗救助</t>
  </si>
  <si>
    <t>可持续影响</t>
  </si>
  <si>
    <t>促进社会公平，维护社会和谐稳定。</t>
  </si>
  <si>
    <t>不断完善，逐步提高</t>
  </si>
  <si>
    <t>救助是否及时</t>
  </si>
  <si>
    <t>为体现党和政府对困难群众的关心关怀，按照区委、区政府关于春节走访慰问系列活动工作方案的安排和要求，在春节前组织对各街道、社区困难群众、特困供养人员、困难党员、社区民政对象等困难人员进行走访慰问，送上节日慰问金（物品）。</t>
  </si>
  <si>
    <t>慰问街道户数</t>
  </si>
  <si>
    <t>30</t>
  </si>
  <si>
    <t>户</t>
  </si>
  <si>
    <t>反映慰问户数的数量情况</t>
  </si>
  <si>
    <t>慰问特困供养人员人数</t>
  </si>
  <si>
    <t>反映慰问人员的数量情况</t>
  </si>
  <si>
    <t>慰问社会散居孤儿和事实无人抚养儿童人数</t>
  </si>
  <si>
    <t>呈贡区慰问准确率</t>
  </si>
  <si>
    <t>反映慰问准确率</t>
  </si>
  <si>
    <t>慰问时间</t>
  </si>
  <si>
    <t>春节前</t>
  </si>
  <si>
    <t>体现党和政府对各类困难人员的关心关怀</t>
  </si>
  <si>
    <t>100%</t>
  </si>
  <si>
    <t>反映获补助受益对象的满意程度</t>
  </si>
  <si>
    <t>保证呈贡区民政局婚姻登记处工作正常运作
为婚姻当事人做好服务工作
共计：20000元。
预计购买婚姻证件20000本，每本1元，共20000元</t>
  </si>
  <si>
    <t>婚姻登记证本数</t>
  </si>
  <si>
    <t>20000</t>
  </si>
  <si>
    <t>本</t>
  </si>
  <si>
    <t>购买婚姻登记证本数20000本</t>
  </si>
  <si>
    <t>完成各项任务时间</t>
  </si>
  <si>
    <t>1月-12月</t>
  </si>
  <si>
    <t>年</t>
  </si>
  <si>
    <t>12月31日前完成各项任务</t>
  </si>
  <si>
    <t>婚姻登记工作认知度</t>
  </si>
  <si>
    <t>提高婚姻登记服务水平</t>
  </si>
  <si>
    <t>有效保障被收养未成年人的合法权益</t>
  </si>
  <si>
    <t>婚姻登记当事人满意度</t>
  </si>
  <si>
    <t>95%</t>
  </si>
  <si>
    <t>受益对象满意度≥95%</t>
  </si>
  <si>
    <t xml:space="preserve">2026年高新区（马金铺）片区民政事业类社会事务经费明细：1.城市低保393744元；2.特困人员供养经费138132元；3.临时救助金50000元（含备用金30000元）；4.残疾人两项补贴433800元；5.孤儿等困境儿童生活费52311.05元；6.高龄津贴703200元.
</t>
  </si>
  <si>
    <t>城市低保人数</t>
  </si>
  <si>
    <t>52</t>
  </si>
  <si>
    <t>城市最低生活保障人员</t>
  </si>
  <si>
    <t>特困供养人数</t>
  </si>
  <si>
    <t>特困供养人员</t>
  </si>
  <si>
    <t>临时救助人数</t>
  </si>
  <si>
    <t>临时救助10人×5000元/人/年=50000元，含备用金30000元</t>
  </si>
  <si>
    <t>残疾人两项补贴人数</t>
  </si>
  <si>
    <t>375</t>
  </si>
  <si>
    <t>困难残疾人55人；重度一级残疾人120人；重度二级残疾人200人</t>
  </si>
  <si>
    <t>儿童补助人数</t>
  </si>
  <si>
    <t>17</t>
  </si>
  <si>
    <t>孤儿、事实无人抚养儿童：15人×174元／人/月×12月=31320元；弃婴集中供养：2人×874元／人/月×12月=20976元</t>
  </si>
  <si>
    <t>高龄津贴补助人数</t>
  </si>
  <si>
    <t>832</t>
  </si>
  <si>
    <t xml:space="preserve">马金铺街道：共计753600元。80-89岁：700人×60元×12个月=504000元；90-99岁：130人×120元×12个月=187200元；100岁：2人×500元×12个月=12000元。      </t>
  </si>
  <si>
    <t>保障资金及时拔付</t>
  </si>
  <si>
    <t>保障资金及时拔付率100%</t>
  </si>
  <si>
    <t>资金拔付时间</t>
  </si>
  <si>
    <t>1-12月</t>
  </si>
  <si>
    <t>资金拔付时间为1-12月</t>
  </si>
  <si>
    <t>民生资金保障</t>
  </si>
  <si>
    <t>保障社会和谐</t>
  </si>
  <si>
    <t>民生资金保障、保障社会和谐</t>
  </si>
  <si>
    <t>维系困难群众基本生活</t>
  </si>
  <si>
    <t>困难群众及低保人员满意度</t>
  </si>
  <si>
    <t>困难群众及低保人员满意度达100%</t>
  </si>
  <si>
    <t>为生活无着落流浪乞讨人员提供临时食宿、疾病救治、协助返回等救助，妥善安置返乡受助人员。</t>
  </si>
  <si>
    <t>流浪乞讨人员人数</t>
  </si>
  <si>
    <t>40</t>
  </si>
  <si>
    <t>人次</t>
  </si>
  <si>
    <t>反映获补助人员的数量情况</t>
  </si>
  <si>
    <t>精神疾病患者人数</t>
  </si>
  <si>
    <t>反映救助资金准确度</t>
  </si>
  <si>
    <t>即时救助；按时拨付</t>
  </si>
  <si>
    <t>即时救助</t>
  </si>
  <si>
    <t>人/人次</t>
  </si>
  <si>
    <t>2023年12月31日前完成各项工作任务</t>
  </si>
  <si>
    <t>确保流浪乞讨人员和精神疾病患者“应救尽救”</t>
  </si>
  <si>
    <t>确保运营的居家养老服务中心正常运转
1.60周岁的散居“五保”、“三无老人”、市级以上劳模：15人×300元×12个月=54000元；
2.60周岁生活不能自理低保老人，年满70周岁的重度残疾老人：2人×200元×12个月=4800元；
3.80周岁以上的空巢、独居老年人：800人×100元×12个月=960000元；
4.对运营的社区居家养老服务中心工作人员给予运营补助：100人×2170元×12个月=2604000元
因预算控制数不足，现申请半年资金1861400元。</t>
  </si>
  <si>
    <t>社区居家养老服务中心数量</t>
  </si>
  <si>
    <t>27</t>
  </si>
  <si>
    <t>个</t>
  </si>
  <si>
    <t>发放人数</t>
  </si>
  <si>
    <t>988</t>
  </si>
  <si>
    <t>社区居家养老服务中心政府购买服务及运营补助率</t>
  </si>
  <si>
    <t>完成各项工作时间</t>
  </si>
  <si>
    <t>日</t>
  </si>
  <si>
    <t>12月31日前完成各项工作时间</t>
  </si>
  <si>
    <t>老人满意、子女减负、社会和谐率</t>
  </si>
  <si>
    <t>有效解决社区老年人居家养老问题，促进和谐社区、和谐社会建设</t>
  </si>
  <si>
    <t>确保运营的居家养老服务中心正常运转</t>
  </si>
  <si>
    <t>可持续</t>
  </si>
  <si>
    <t>老年人对居家养老服务工作满意度</t>
  </si>
  <si>
    <t>老年人对居家养老服务工作满意率</t>
  </si>
  <si>
    <t xml:space="preserve">引导提高孤儿生活保障水平，孤儿生活保障政策规范高效实施，使孤儿、艾滋病病毒感染儿童以及事实无人抚养儿童基本生活得到保障。
</t>
  </si>
  <si>
    <t>社会散居孤儿和事实无人抚养儿童人数</t>
  </si>
  <si>
    <t>集中收养孤儿人数</t>
  </si>
  <si>
    <t>孤儿事实无人抚养儿童认定准确率</t>
  </si>
  <si>
    <t>反映补助人员认定准确率</t>
  </si>
  <si>
    <t>受益对象生活改善率</t>
  </si>
  <si>
    <t>反映孤儿等困境儿童生活改善状况</t>
  </si>
  <si>
    <t>受益对象满意率</t>
  </si>
  <si>
    <t>受益对象满意率达100%</t>
  </si>
  <si>
    <t xml:space="preserve">按照《昆明市老年人权益保障条例》及国家、省、市、区老龄委要求，每年在敬老月（老年节）暨重阳节期间开展走访慰问百岁高龄老人、40人困难老人、养老机构活动。
</t>
  </si>
  <si>
    <t>实有百岁老人、困难老人、养老机构</t>
  </si>
  <si>
    <t>53</t>
  </si>
  <si>
    <t>辖区百岁老人13人、40人特殊困难老人、机构养老的老人</t>
  </si>
  <si>
    <t>一年一次</t>
  </si>
  <si>
    <t>年底</t>
  </si>
  <si>
    <t>年-月-日</t>
  </si>
  <si>
    <t>一年开展一次创建工作，重阳节开展一次走访慰问。</t>
  </si>
  <si>
    <t>提高老年人的生活质量</t>
  </si>
  <si>
    <t>体现党和政府的关爱</t>
  </si>
  <si>
    <t>老年人满意度</t>
  </si>
  <si>
    <t>90</t>
  </si>
  <si>
    <t>老年人及慰问对象满意</t>
  </si>
  <si>
    <t>2025年度假（大渔片区）民政事业类移交呈贡区社会事务经费明细：1.城市低保179700元；2.特困人员供养经费53496元；3.临时救助金30000元；4.残疾人两项补贴331920元；5.孤儿等困境儿童生活费20932.95元；6.高龄津贴560640元.</t>
  </si>
  <si>
    <t>城市低保救助人数</t>
  </si>
  <si>
    <t>25</t>
  </si>
  <si>
    <t>特困供养人员人数</t>
  </si>
  <si>
    <t>城乡困难临时救助人员</t>
  </si>
  <si>
    <t>288</t>
  </si>
  <si>
    <t>残疾人两项补贴人员</t>
  </si>
  <si>
    <t>儿童补贴人数</t>
  </si>
  <si>
    <t>孤儿等困境儿童生活费</t>
  </si>
  <si>
    <t>663</t>
  </si>
  <si>
    <t>资金及时拔付</t>
  </si>
  <si>
    <t>按月及时拔付</t>
  </si>
  <si>
    <t>资金按月及时拔付</t>
  </si>
  <si>
    <t>社会管理事务开展时间</t>
  </si>
  <si>
    <t>社会管理事务开展时间为1-12月</t>
  </si>
  <si>
    <t>保障民生事项正常开展</t>
  </si>
  <si>
    <t>维护社会和谐</t>
  </si>
  <si>
    <t>保障民生事项正常开展维护社会和谐</t>
  </si>
  <si>
    <t>持续推动社会和谐</t>
  </si>
  <si>
    <t>稳定</t>
  </si>
  <si>
    <t>持续推动社会稳定和谐</t>
  </si>
  <si>
    <t>困难群众救助满意度</t>
  </si>
  <si>
    <t>困难群众救助满意度达100%</t>
  </si>
  <si>
    <t>高新区（马金铺片区）移交呈贡区民政事业类经费，按时发放。1.60年代精减退职1680元；2.春节走访慰问困难人员40800元；3.遗体火化补助金及公墓共建费587792元；4.地名标志牌维护新增二维码制作50350元；5.社会救助岗位工作人员工资经费56640元；6.特殊人群基本医保参保缴费12000元；7.老年幸福食堂补助经费78120元</t>
  </si>
  <si>
    <t>区划地名管理</t>
  </si>
  <si>
    <t>267</t>
  </si>
  <si>
    <t>马金铺街道（50350元）1、2026年预计更换设置马金铺街道辖区内街路巷地名标志牌约20块×1900元/块，需经费：38000元。 2、维护马金铺街道辖区内街路巷地名标志牌247块×50元/块，需经费：12350元。</t>
  </si>
  <si>
    <t>火化及公墓共建、特殊困难群体人数</t>
  </si>
  <si>
    <t>1.火化奖励金：100人×2600元/人=260000元；
2.无名无主尸体处置： 2具×2120元/具=4240元；
3.公墓共建费：100人×3200元/人=320000元；
4.减免特殊困难群体基本殡葬服务费用（低保对象、特困供养对象）:3人×1184元/人=3552元。</t>
  </si>
  <si>
    <t>60年代精简人员生活补助</t>
  </si>
  <si>
    <t>1.00</t>
  </si>
  <si>
    <t>1人×140元／人/月×12月=1680元</t>
  </si>
  <si>
    <t>特殊人群基本医疗保险</t>
  </si>
  <si>
    <t>40人×400元／人/年=16000元</t>
  </si>
  <si>
    <t>老年幸福食堂</t>
  </si>
  <si>
    <t>马金铺街道：对运营的大营社区老年幸福食堂给予工作人员工资补助，3人×2170元×12个月=78120元</t>
  </si>
  <si>
    <t>社会救助岗位工作人员数量</t>
  </si>
  <si>
    <t>1人</t>
  </si>
  <si>
    <t>社会救助岗位工作人员工资经费</t>
  </si>
  <si>
    <t>大众对相关政策的知晓率</t>
  </si>
  <si>
    <t>受众群体满意度</t>
  </si>
  <si>
    <t>开展呈贡区留守儿童和困境儿童关心关爱服务</t>
  </si>
  <si>
    <t>留守儿童、困境儿童人数</t>
  </si>
  <si>
    <t>149</t>
  </si>
  <si>
    <t>反映留守儿童和困境儿童的数量情况</t>
  </si>
  <si>
    <t>服务准确率</t>
  </si>
  <si>
    <t>对辖区内的留守儿童和困境儿童开展关心关爱服务</t>
  </si>
  <si>
    <t>保障留守儿童和困境儿童的生存发展权益</t>
  </si>
  <si>
    <t>保障</t>
  </si>
  <si>
    <t>有效维护</t>
  </si>
  <si>
    <t>保障留守儿童和困境儿童的生存发展权益，体现党和政府对未成年人的关怀。</t>
  </si>
  <si>
    <t>服务对象满意率</t>
  </si>
  <si>
    <t>保障度假（大渔片区）各项社会事务项目正常开展。1.60年代精减退职5508元；2.春节走访慰问困难人员25800元；3.遗体火化补助金及公墓共建费258410元；4.地名标志牌维护新增二维码制作21350元；5.社会救助岗位人员补助经费工资含社保4720元/人/月，1人×4720元／人/月×12月=56640元；6.大渔特殊人群基本医疗保险参保缴费资金：39人×300元/人/年=11700元；7.对大渔街道运营的石城社区老年幸福食堂给以补助经费78120元，确保运营的老年幸福食堂正常运转。</t>
  </si>
  <si>
    <t>春节慰问人数</t>
  </si>
  <si>
    <t>146</t>
  </si>
  <si>
    <t>1.火化奖励金：70人×2500元/人=175000元；
2.无名无主尸体处置： 2具×2120元/具=4240元；
3.公墓共建费：70人×1131元/人=79170元；
4.减免特殊困难群体基本殡葬服务费用（低保对象、特困供养对象）:4人×1184元/人=4736元</t>
  </si>
  <si>
    <t>60年代精减退职职工人数</t>
  </si>
  <si>
    <t>60年代精减退职职工生活补助金：3人×153元/人/月×12月=5508元，社会救助工作经费：10000元/年</t>
  </si>
  <si>
    <t>低保、特困人员购买基本医疗保险</t>
  </si>
  <si>
    <t>39</t>
  </si>
  <si>
    <t>39人×300元/人/年=11700元</t>
  </si>
  <si>
    <t>老年幸福食堂运营补助经费</t>
  </si>
  <si>
    <t>大渔街道石城社区老年幸福食堂运营</t>
  </si>
  <si>
    <t>民政事务员</t>
  </si>
  <si>
    <t>反映民政事务员反映工作完成情况</t>
  </si>
  <si>
    <t>地名标志牌维护及新增、修复以及路牌“二维码”制作</t>
  </si>
  <si>
    <t>完成6块损坏路牌及二维码更换设置工作，以及199块路牌日常维护、维修、清洗工作。</t>
  </si>
  <si>
    <t>受众群体知晓率</t>
  </si>
  <si>
    <t>服务对象对政策的理解</t>
  </si>
  <si>
    <t>满意度</t>
  </si>
  <si>
    <t>进一步深化殡葬改革，完善殡葬惠民政策，妥善解决村改居社区居民安葬需求，引导居民进入周边经营性公墓安葬。
按照《昆明市民政局、昆明市自然资源局、昆明市林业和草原局转发&lt;云南省民政厅、云南省自然资源厅、云南省林业和草原局关于加快推进殡葬设施专项规划的指导意见（云民发[2025]78号）&gt;的通知》和《昆明市民政局关于印发《昆明市殡葬设施建设专项规划编制工作方案》的通知》文件要求，区民政局需于2026年4月30日前完成本区域殡葬设施布局专项规划入库工作，规划区域为呈贡区8个街道。</t>
  </si>
  <si>
    <t>进入经营性公墓安葬人数</t>
  </si>
  <si>
    <t>73</t>
  </si>
  <si>
    <t>引导进入经营性公墓安葬</t>
  </si>
  <si>
    <t>拟定发展规划</t>
  </si>
  <si>
    <t>拟定呈贡区殡葬设施建设专项规划编制工作方案</t>
  </si>
  <si>
    <t>确保呈贡区殡葬设施建设专项规划科学性</t>
  </si>
  <si>
    <t>科学性</t>
  </si>
  <si>
    <t>补助发放时效</t>
  </si>
  <si>
    <t>及时发放</t>
  </si>
  <si>
    <t>及时</t>
  </si>
  <si>
    <t>引导进入经营性公墓安葬，做好规划</t>
  </si>
  <si>
    <t>进一步深化殡葬改革，完善殡葬惠民政策</t>
  </si>
  <si>
    <t>妥善解决村改居社区居民安葬需求，引导进入经营性公墓安葬；殡葬服务体系发展水平持续提高</t>
  </si>
  <si>
    <t>生态效益</t>
  </si>
  <si>
    <t>维护生态</t>
  </si>
  <si>
    <t>维护</t>
  </si>
  <si>
    <t>妥善解决云南冲饱和状态</t>
  </si>
  <si>
    <t>通过进一步深化殡葬改革，完善殡葬惠民政策，引导居民进入周边经营性公墓安葬，群众满意度</t>
  </si>
  <si>
    <t xml:space="preserve">1.按照《云南省民政厅关于进一步统一规范民政视频会议系统建设标准的通知》（云民办〔2018〕17号）精神，以及昆明市民政视频会议系统建设工作会安排，做好民政视频会议系统专线维护。需支付昆明市民政视频专线维护费用15000元。其中3000元为上年度经费未支付产生。
2.按照省市区养老服务领域突出问题专项整治、社会救助政策落实不到位问题集中整治、高龄老人、困境儿童待遇保障问题专项整治工作要求，为全面加强我区民生资金管理，确保资金安全、规范、高效运行，切实维护人民群众根本利益，委托第三方机构对养老服务、儿童福利、低保及特困人员救助等民生资金开展专项审计。相关费用预算60000元。
</t>
  </si>
  <si>
    <t>省市民政电视电话会议系统维护</t>
  </si>
  <si>
    <t>系统维护1</t>
  </si>
  <si>
    <t>反映2026年省市民政电视电话会议系统正常使用时间情况</t>
  </si>
  <si>
    <t>审计民政项目</t>
  </si>
  <si>
    <t>审计结束后产出的审计报告份数</t>
  </si>
  <si>
    <t>养老服务设施布局规划编制</t>
  </si>
  <si>
    <t>群众对于民政惠民政策知晓率</t>
  </si>
  <si>
    <t>80</t>
  </si>
  <si>
    <t>通过加大民政领域惠民政策宣传力度，让广大人民群众了解各项惠民政策，提高群众惠民政策知晓率。通过在局机关营造良好的文化氛围，激发干部干事创业精神，提高为民服务意识。</t>
  </si>
  <si>
    <t>群众了解惠民政策</t>
  </si>
  <si>
    <t>规范内部资金管理</t>
  </si>
  <si>
    <t>提升使用效率，贯彻落实各项政策</t>
  </si>
  <si>
    <t>人民群众对民政工作满意度</t>
  </si>
  <si>
    <t>解决区民政局社会救助工作力量不足的突出问题，确保事有人干、责有人负，发挥好社会救助在维护社会和谐稳定中的积极作用。</t>
  </si>
  <si>
    <t>社会救助岗人数</t>
  </si>
  <si>
    <t>反映在岗情况</t>
  </si>
  <si>
    <t>发放时间</t>
  </si>
  <si>
    <t>元/月</t>
  </si>
  <si>
    <t>考核发放</t>
  </si>
  <si>
    <t>工作表现</t>
  </si>
  <si>
    <t>达标</t>
  </si>
  <si>
    <t>解决民政工作力量不足的突出问题，发挥好社会救助在维护社会和谐稳定中的积极作用，指标为任务完成率</t>
  </si>
  <si>
    <t>救助岗人员满意度</t>
  </si>
  <si>
    <t>98</t>
  </si>
  <si>
    <t>完成呈贡区社会福利中心（失能照护中心）项目建设
项目设计施工总承包结算金额为19266651.39元,截止2025年已支付17338036.60元,2026年还需支付1928614.79元,现申请预算资金110万元</t>
  </si>
  <si>
    <t>工程数量</t>
  </si>
  <si>
    <t>个/标段</t>
  </si>
  <si>
    <t>项目设计施工总承包结算金额为19266651.39元,截止2025年已支付17338036.60元,2026年还需支付1928614.79元,现申请预算资金193万元</t>
  </si>
  <si>
    <t>竣工验收合格率</t>
  </si>
  <si>
    <t>确保区失能照护中心顺利通过验收以及正常使用</t>
  </si>
  <si>
    <t>计划完工率</t>
  </si>
  <si>
    <t>反映工程按计划完工情况</t>
  </si>
  <si>
    <t>受益人群覆盖率</t>
  </si>
  <si>
    <t>反映项目受益人群实际情况</t>
  </si>
  <si>
    <t>受益人群满意度</t>
  </si>
  <si>
    <t>受益人群中对设施建设或设施运行的满意度</t>
  </si>
  <si>
    <t>认真贯彻落实省市相关文件精神及要求，推进社区居家养老服务工作的健康有序发展，完善居家养老服务设施，提高服务质量和水平，切实保障和改善民生，促进和谐社区、和谐社会建设。
2026年对27个运营的社区居家养老中心按相应承接比例和标准给予运营补助
资金明细：呈贡区六个街道：                                                                                                                                                      2026年27个运营城乡居家养老服务中心2.4万元补助，其中区级配套补助70%，为16800元/个.年。                                                                                               共计：27个×16800元=453600元。</t>
  </si>
  <si>
    <t>运营补助发放个数</t>
  </si>
  <si>
    <t>获得补助的社区居家养老服务中心数量</t>
  </si>
  <si>
    <t>补助发放准确性</t>
  </si>
  <si>
    <t>将补助准确发放给社区居家养老服务中心</t>
  </si>
  <si>
    <t>及时向社区居家养老服务中心发放补助</t>
  </si>
  <si>
    <t>反映补助促进受助对象生活状况改善的情况</t>
  </si>
  <si>
    <t>入住老年人满意度</t>
  </si>
  <si>
    <t>根据补助申请标准，申请补助的养老机构入住老年人满意度达100%</t>
  </si>
  <si>
    <t xml:space="preserve"> 
一是做好党报党刊征订：完成本年度重点党报党刊的征订，以重点党报党刊为宣传教育载体，进一步宣传贯彻党的理论、路线、方针、政策，让党员及时、准确地学习领会中央精神，确保在思想上、政治上、行动上同党中央保持高度一致。
二是开展党员教育活动：通过经费支持各类党员教育活动，开展常态化教育和特色化活动，提升党员教育的针对性、实效性和感染力，使党员理想信念更加坚定、党性修养持续增强，先锋模范作用充分发挥。
三是建设党建宣传阵地。推动党建宣传阵地建设，结合民政工作实际，加强系统谋划，积极开展党建+业务融合文化氛围营造工作，积极弘扬健康的党内政治文化氛围；广泛宣传党的路线方针政策和党建工作成果，在单位内部营造浓厚的党建氛围；加强廉政文化宣传，筑牢党员干部拒腐防变思想防线，营造风清气正政治生态和工作氛围。</t>
  </si>
  <si>
    <t>订阅党员教育党报党刊、专著书目数量</t>
  </si>
  <si>
    <t>份</t>
  </si>
  <si>
    <t>反映党报党刊征订情况</t>
  </si>
  <si>
    <t>教育培训党员和基层党务工作人员所产生的伙食费、师资费、资料费</t>
  </si>
  <si>
    <t>21</t>
  </si>
  <si>
    <t>反映党员教育培训情况</t>
  </si>
  <si>
    <t>1.完成2026年党员教育报刊、资料征订； 2.完成支部党员、党务工作人员教育培训任务； 3.完成党建宣传阵地建设。</t>
  </si>
  <si>
    <t>1.完成2026年党员教育报刊、资料征订；
2.完成支部党员、党务工作人员教育培训任务；
3.完成党建宣传阵地建设。</t>
  </si>
  <si>
    <t>12月30日前</t>
  </si>
  <si>
    <t>一是完成党员教育报刊、资料征订；二是完成支部党员、党务工作人员教育培训</t>
  </si>
  <si>
    <t>提升党员干部理论素养、政治素养，干事创业精神和能力，推动民政工作高质量发展，不断提升群众幸福感和获得感。</t>
  </si>
  <si>
    <t>引导党员领导干部强能力、转作风、重实干、促发展，铸造高素质专业化的党员先锋队伍</t>
  </si>
  <si>
    <t>持续推进党的政治建设、思想建设、组织建设、作风建设、纪律建设，夯实党的基层基础。</t>
  </si>
  <si>
    <t>持续推进党的政治建设、思想建设、组织建设、作风建设、纪律建设</t>
  </si>
  <si>
    <t>党员满意度</t>
  </si>
  <si>
    <t>成本指标</t>
  </si>
  <si>
    <t>经济成本指标</t>
  </si>
  <si>
    <t>资金</t>
  </si>
  <si>
    <t>21000</t>
  </si>
  <si>
    <t>元</t>
  </si>
  <si>
    <t>反映预算成本</t>
  </si>
  <si>
    <t>墓地管理人员水平进一步提高，群众祭祀环境干净、整洁。
1.云南冲墓地管理人员工资补助：4人×12个月×3600元/月=172800元；                                                                                     2.云南冲墓地管理维护经费每年100000元</t>
  </si>
  <si>
    <t>管理范围</t>
  </si>
  <si>
    <t>墓区</t>
  </si>
  <si>
    <t>清理墓区杂草、焚烧炉灰及垃圾</t>
  </si>
  <si>
    <t>墓区管理人员人数</t>
  </si>
  <si>
    <t>云南冲墓地管理人员工资补助，保障公墓管理工作正常开展</t>
  </si>
  <si>
    <t>质量达标率</t>
  </si>
  <si>
    <t>云南冲墓地维修工作开展后基本达到施工要求</t>
  </si>
  <si>
    <t>墓区管理费</t>
  </si>
  <si>
    <t>在清明节、冬至节前清理完成云南冲墓区岁修，包含清理停车场杂草、道路两侧水沟、焚烧炉灰道等</t>
  </si>
  <si>
    <t>墓区管理人员水平提高，群众祭祀环境干净</t>
  </si>
  <si>
    <t>逐步提高墓区管理人员水平</t>
  </si>
  <si>
    <t>通过进一步提高墓地管理人员水平，祭祀环境干净整洁，提高群众满意度</t>
  </si>
  <si>
    <t>完成呈贡区社会福利中心（失能照护中心）项目建设
项目设计施工总承包结算金额为19266651.39元,截止2025年已支付17338036.60元,2026年还需支付1928614.79元,现申请预算资金375.93元</t>
  </si>
  <si>
    <t>反映工程按计划完工情况。</t>
  </si>
  <si>
    <t>反映项目设计受益人群或地区的实现情况。
受益人群覆盖率=（实际实现受益人群数/计划实现受益人群数）*100%</t>
  </si>
  <si>
    <t>调查人群中对设施建设或设施运行的满意度。
受益人群覆盖率=（调查人群中对设施建设或设施运行的人数/问卷调查人数）*100%</t>
  </si>
  <si>
    <t>经济困难老年人服务补贴：50元/人/月执行，市、区按2：8比例承担，区级承担80%（40元/人/月）的标准。按照低保资格审核程序同步做好审核、审批及公示等各环节后，给以补助。通过“一卡通”发放。</t>
  </si>
  <si>
    <t>获补对象数</t>
  </si>
  <si>
    <t>补助社会化发放率</t>
  </si>
  <si>
    <t>反映补助资金社会化发放的比例情况。
补助社会化发放率=采用社会化发放的补助资金数/发放补助资金总额*100%</t>
  </si>
  <si>
    <t>发放及时率</t>
  </si>
  <si>
    <t>反映发放单位及时发放补助资金的情况。
发放及时率=在时限内发放资金/应发放资金*100%</t>
  </si>
  <si>
    <t>体现党和政府对老年人的关爱</t>
  </si>
  <si>
    <t>经济困难老年人满意率</t>
  </si>
  <si>
    <t>反映获补助受益对象的满意程度。</t>
  </si>
  <si>
    <t>1、对持有《残疾人证》、低保家庭、低保边缘家庭中的困难残疾人补贴保障率达96%以上，帮助困难残疾人改善基本生活水平；2、对持有《残疾人证》、残疾等级一、二级的残疾人护理补贴保障率达93%以上，帮助重度残疾人减少护理支出成本造成的生活压力。</t>
  </si>
  <si>
    <t>反映获补助人员的数量情况。</t>
  </si>
  <si>
    <t>重度残疾人一级护理补贴人数</t>
  </si>
  <si>
    <t>400</t>
  </si>
  <si>
    <t>重度残疾人二级护理补贴人数</t>
  </si>
  <si>
    <t>680</t>
  </si>
  <si>
    <t>补贴发放时间</t>
  </si>
  <si>
    <t>每月10日前完成补贴发放</t>
  </si>
  <si>
    <t>改善残疾人生活质量</t>
  </si>
  <si>
    <t>受保残疾人满意度</t>
  </si>
  <si>
    <t>呈贡区受保残疾人满意度达99%</t>
  </si>
  <si>
    <t xml:space="preserve">为认真贯彻落实省市要求，对年满80周岁及以上及老年人给予保健补助；100周岁及以上老年人给予长寿补助的规定，切实为高龄老年人办好事办实事。
呈贡区六个街道：共计3032400元
80-89岁：3220人×60元×12个月 =2318400元；
90-99岁：450人×120元×12个月=648000元；
100岁：11人×500元×12个月=66000元。   </t>
  </si>
  <si>
    <t>3681</t>
  </si>
  <si>
    <t>按时足额发放效率</t>
  </si>
  <si>
    <t>发放完成率</t>
  </si>
  <si>
    <t>12月31日前发放完成率</t>
  </si>
  <si>
    <t>逐步提升</t>
  </si>
  <si>
    <t>可持续性</t>
  </si>
  <si>
    <t>高龄老年人满意率</t>
  </si>
  <si>
    <t>提升养老机构服务质量
1.养老服务和服务机构评估（A0402）：城乡居家养老服务中心：30000元；
2.围绕构建15分钟社区养老服务圈，系统梳理和分析社区居家养老服务中心布局情况，分析需求和供给匹配情况，编制社区居家养老服务设施布局规划，指导未来合理布局养老服务设施，提升设施覆盖率和服务可及性。通过政府购买服务方式编制全区社区养老服务设施布局规划，共需购买服务资金50000元；
3.围绕全区康养产业发展规划，以分类满足兜底、普惠和中高端各层级机构养老需求为导向，系统分析供需关系，编制呈贡区养老机构设施布局规划，指导未来逐步补齐养老服务设施建设短板，优化服务供给体系，为发展康养产业奠定基础。通过政府购买服务方式编制呈贡区养老机构布局规划，共需购买服务资金50000元</t>
  </si>
  <si>
    <t>养老机构布局规划编制</t>
  </si>
  <si>
    <t>通过政府购买服务方式编制呈贡区养老机构布局规划，提升设施覆盖率和服务可及性，推动全区养老服务体系建设工作高质量发展，共需购买服务资金50000元</t>
  </si>
  <si>
    <t>社区养老服务设施布局规划编制</t>
  </si>
  <si>
    <t>机构评估个数</t>
  </si>
  <si>
    <t>评估营运城乡居家养老服务中心27个</t>
  </si>
  <si>
    <t>成本控制率</t>
  </si>
  <si>
    <t>最终以第三方机构签订购买服务为准</t>
  </si>
  <si>
    <t>工作日</t>
  </si>
  <si>
    <t>2023年12月31日前完成各项工作</t>
  </si>
  <si>
    <t>提升养老机构服务质量，更好的为老年人服务</t>
  </si>
  <si>
    <t>提高现有养老服务机构管理人员、养老护理员职业素养和专业技能</t>
  </si>
  <si>
    <t>老年人对养老服务工作满意</t>
  </si>
  <si>
    <t>受益对象满意度≥98%</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</si>
  <si>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</si>
  <si>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</si>
  <si>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</si>
  <si>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</si>
  <si>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</si>
  <si>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</si>
  <si>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</si>
  <si>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</si>
  <si>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</si>
  <si>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</si>
  <si>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</si>
  <si>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</si>
  <si>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</si>
  <si>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</si>
  <si>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</si>
  <si>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t>
  </si>
  <si>
    <t>车辆加油、添加燃料服务</t>
  </si>
  <si>
    <t>车辆维修和保养服务</t>
  </si>
  <si>
    <t>机动车保险服务</t>
  </si>
  <si>
    <t>复印纸采购</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</si>
  <si>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</si>
  <si>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</si>
  <si>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</si>
  <si>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</si>
  <si>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</si>
  <si>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</si>
  <si>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</si>
  <si>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</si>
  <si>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</si>
  <si>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</si>
  <si>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居家养老服务中心运营评估</t>
  </si>
  <si>
    <t>A0402 基本养老服务</t>
  </si>
  <si>
    <t>A 公共服务</t>
  </si>
  <si>
    <t>A1601 行业规划服务</t>
  </si>
  <si>
    <t>围绕构建15分钟社区养老服务圈，系统梳理和分析社区居家养老服务中心布局情况，分析需求和供给匹配情况，编制社区居家养老服务设施布局规划，指导未来合理布局养老服务设施，提升设施覆盖率和服务可及性。</t>
  </si>
  <si>
    <t>围绕全区康养产业发展规划，以分类满足兜底、普惠和中高端各层级机构养老需求为导向，系统分析供需关系，编制呈贡区养老机构设施布局规划，指导未来逐步补齐养老服务设施建设短板，优化服务供给体系，为发展康养产业奠定基础。</t>
  </si>
  <si>
    <t>A1101 公共设施管理服务</t>
  </si>
  <si>
    <t>一般公共服务支出</t>
  </si>
  <si>
    <t>区划地名工作专家论证服务</t>
  </si>
  <si>
    <t>A1002 社会组织建设与管理服务</t>
  </si>
  <si>
    <t>关心关爱儿童服务</t>
  </si>
  <si>
    <t>A0401 儿童福利服务</t>
  </si>
  <si>
    <t>关心关爱服务</t>
  </si>
  <si>
    <t>殡葬设施规划</t>
  </si>
  <si>
    <t xml:space="preserve"> 地名标志牌维护及新增、修复以及路牌“二维码”制作服务</t>
  </si>
  <si>
    <t>民政领域资金专项审计</t>
  </si>
  <si>
    <t>B0302 审计服务</t>
  </si>
  <si>
    <t>B 政府履职辅助性服务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</si>
  <si>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</si>
  <si>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</si>
  <si>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</si>
  <si>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</si>
  <si>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</si>
  <si>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</si>
  <si>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</si>
  <si>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</si>
  <si>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</si>
  <si>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</si>
  <si>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</si>
  <si>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</si>
  <si>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</si>
  <si>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</si>
  <si>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</si>
  <si>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</si>
  <si>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</si>
  <si>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</si>
  <si>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</si>
  <si>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</si>
  <si>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</si>
  <si>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</si>
  <si>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</si>
  <si>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说明：本单位无此项目，此表为空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</si>
  <si>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</si>
  <si>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</si>
  <si>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</si>
  <si>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</si>
  <si>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</si>
  <si>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</si>
  <si>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</si>
  <si>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</si>
  <si>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</si>
  <si>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</si>
  <si>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</si>
  <si>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</si>
  <si>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单位名称：昆明市呈贡区民政局</t>
  </si>
  <si>
    <t>项目级次</t>
  </si>
  <si>
    <t>2026年</t>
  </si>
  <si>
    <t>2027年</t>
  </si>
  <si>
    <t>2028年</t>
  </si>
  <si>
    <t>312 民生类</t>
  </si>
  <si>
    <t>本级</t>
  </si>
  <si>
    <t>311 专项业务类</t>
  </si>
  <si>
    <t>313 事业发展类</t>
  </si>
</sst>
</file>

<file path=xl/styles.xml><?xml version="1.0" encoding="utf-8"?>
<styleSheet xmlns="http://schemas.openxmlformats.org/spreadsheetml/2006/main">
  <numFmts count="9">
    <numFmt numFmtId="176" formatCode="#,##0.00;\-#,##0.00;;@"/>
    <numFmt numFmtId="177" formatCode="yyyy\-mm\-dd"/>
    <numFmt numFmtId="178" formatCode="#,##0;\-#,##0;;@"/>
    <numFmt numFmtId="179" formatCode="yyyy\-mm\-dd\ hh:mm:ss"/>
    <numFmt numFmtId="180" formatCode="hh:mm:ss"/>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9"/>
      <color rgb="FF000000"/>
      <name val="宋体"/>
      <charset val="134"/>
    </font>
    <font>
      <sz val="10"/>
      <color rgb="FF000000"/>
      <name val="宋体"/>
      <charset val="134"/>
    </font>
    <font>
      <sz val="11"/>
      <color rgb="FF000000"/>
      <name val="宋体"/>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20" fillId="23" borderId="0" applyNumberFormat="0" applyBorder="0" applyAlignment="0" applyProtection="0">
      <alignment vertical="center"/>
    </xf>
    <xf numFmtId="0" fontId="32" fillId="20"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15" fillId="0" borderId="1">
      <alignment horizontal="right" vertical="center"/>
    </xf>
    <xf numFmtId="0" fontId="20" fillId="10"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8" fillId="26"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5" fillId="0" borderId="1">
      <alignment horizontal="right" vertical="center"/>
    </xf>
    <xf numFmtId="0" fontId="23" fillId="0" borderId="0" applyNumberFormat="0" applyFill="0" applyBorder="0" applyAlignment="0" applyProtection="0">
      <alignment vertical="center"/>
    </xf>
    <xf numFmtId="0" fontId="0" fillId="15" borderId="17" applyNumberFormat="0" applyFont="0" applyAlignment="0" applyProtection="0">
      <alignment vertical="center"/>
    </xf>
    <xf numFmtId="0" fontId="28" fillId="19"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5" applyNumberFormat="0" applyFill="0" applyAlignment="0" applyProtection="0">
      <alignment vertical="center"/>
    </xf>
    <xf numFmtId="0" fontId="26" fillId="0" borderId="15" applyNumberFormat="0" applyFill="0" applyAlignment="0" applyProtection="0">
      <alignment vertical="center"/>
    </xf>
    <xf numFmtId="0" fontId="28" fillId="25" borderId="0" applyNumberFormat="0" applyBorder="0" applyAlignment="0" applyProtection="0">
      <alignment vertical="center"/>
    </xf>
    <xf numFmtId="0" fontId="22" fillId="0" borderId="21" applyNumberFormat="0" applyFill="0" applyAlignment="0" applyProtection="0">
      <alignment vertical="center"/>
    </xf>
    <xf numFmtId="0" fontId="28" fillId="18" borderId="0" applyNumberFormat="0" applyBorder="0" applyAlignment="0" applyProtection="0">
      <alignment vertical="center"/>
    </xf>
    <xf numFmtId="0" fontId="29" fillId="14" borderId="16" applyNumberFormat="0" applyAlignment="0" applyProtection="0">
      <alignment vertical="center"/>
    </xf>
    <xf numFmtId="0" fontId="33" fillId="14" borderId="18" applyNumberFormat="0" applyAlignment="0" applyProtection="0">
      <alignment vertical="center"/>
    </xf>
    <xf numFmtId="0" fontId="25" fillId="9" borderId="14" applyNumberFormat="0" applyAlignment="0" applyProtection="0">
      <alignment vertical="center"/>
    </xf>
    <xf numFmtId="0" fontId="20" fillId="30" borderId="0" applyNumberFormat="0" applyBorder="0" applyAlignment="0" applyProtection="0">
      <alignment vertical="center"/>
    </xf>
    <xf numFmtId="0" fontId="28" fillId="33" borderId="0" applyNumberFormat="0" applyBorder="0" applyAlignment="0" applyProtection="0">
      <alignment vertical="center"/>
    </xf>
    <xf numFmtId="0" fontId="34" fillId="0" borderId="19" applyNumberFormat="0" applyFill="0" applyAlignment="0" applyProtection="0">
      <alignment vertical="center"/>
    </xf>
    <xf numFmtId="0" fontId="36" fillId="0" borderId="20" applyNumberFormat="0" applyFill="0" applyAlignment="0" applyProtection="0">
      <alignment vertical="center"/>
    </xf>
    <xf numFmtId="0" fontId="35" fillId="29" borderId="0" applyNumberFormat="0" applyBorder="0" applyAlignment="0" applyProtection="0">
      <alignment vertical="center"/>
    </xf>
    <xf numFmtId="0" fontId="31" fillId="17" borderId="0" applyNumberFormat="0" applyBorder="0" applyAlignment="0" applyProtection="0">
      <alignment vertical="center"/>
    </xf>
    <xf numFmtId="10" fontId="15" fillId="0" borderId="1">
      <alignment horizontal="right" vertical="center"/>
    </xf>
    <xf numFmtId="0" fontId="20" fillId="22" borderId="0" applyNumberFormat="0" applyBorder="0" applyAlignment="0" applyProtection="0">
      <alignment vertical="center"/>
    </xf>
    <xf numFmtId="0" fontId="28" fillId="13" borderId="0" applyNumberFormat="0" applyBorder="0" applyAlignment="0" applyProtection="0">
      <alignment vertical="center"/>
    </xf>
    <xf numFmtId="0" fontId="20" fillId="21" borderId="0" applyNumberFormat="0" applyBorder="0" applyAlignment="0" applyProtection="0">
      <alignment vertical="center"/>
    </xf>
    <xf numFmtId="0" fontId="20" fillId="8" borderId="0" applyNumberFormat="0" applyBorder="0" applyAlignment="0" applyProtection="0">
      <alignment vertical="center"/>
    </xf>
    <xf numFmtId="0" fontId="20" fillId="28" borderId="0" applyNumberFormat="0" applyBorder="0" applyAlignment="0" applyProtection="0">
      <alignment vertical="center"/>
    </xf>
    <xf numFmtId="0" fontId="20" fillId="5" borderId="0" applyNumberFormat="0" applyBorder="0" applyAlignment="0" applyProtection="0">
      <alignment vertical="center"/>
    </xf>
    <xf numFmtId="0" fontId="28" fillId="12" borderId="0" applyNumberFormat="0" applyBorder="0" applyAlignment="0" applyProtection="0">
      <alignment vertical="center"/>
    </xf>
    <xf numFmtId="0" fontId="28" fillId="32" borderId="0" applyNumberFormat="0" applyBorder="0" applyAlignment="0" applyProtection="0">
      <alignment vertical="center"/>
    </xf>
    <xf numFmtId="0" fontId="20" fillId="27" borderId="0" applyNumberFormat="0" applyBorder="0" applyAlignment="0" applyProtection="0">
      <alignment vertical="center"/>
    </xf>
    <xf numFmtId="0" fontId="20" fillId="4" borderId="0" applyNumberFormat="0" applyBorder="0" applyAlignment="0" applyProtection="0">
      <alignment vertical="center"/>
    </xf>
    <xf numFmtId="0" fontId="28" fillId="11" borderId="0" applyNumberFormat="0" applyBorder="0" applyAlignment="0" applyProtection="0">
      <alignment vertical="center"/>
    </xf>
    <xf numFmtId="0" fontId="20" fillId="7" borderId="0" applyNumberFormat="0" applyBorder="0" applyAlignment="0" applyProtection="0">
      <alignment vertical="center"/>
    </xf>
    <xf numFmtId="0" fontId="28" fillId="24" borderId="0" applyNumberFormat="0" applyBorder="0" applyAlignment="0" applyProtection="0">
      <alignment vertical="center"/>
    </xf>
    <xf numFmtId="0" fontId="28" fillId="31" borderId="0" applyNumberFormat="0" applyBorder="0" applyAlignment="0" applyProtection="0">
      <alignment vertical="center"/>
    </xf>
    <xf numFmtId="0" fontId="20" fillId="3" borderId="0" applyNumberFormat="0" applyBorder="0" applyAlignment="0" applyProtection="0">
      <alignment vertical="center"/>
    </xf>
    <xf numFmtId="0" fontId="28" fillId="16" borderId="0" applyNumberFormat="0" applyBorder="0" applyAlignment="0" applyProtection="0">
      <alignment vertical="center"/>
    </xf>
    <xf numFmtId="176" fontId="15" fillId="0" borderId="1">
      <alignment horizontal="right" vertical="center"/>
    </xf>
    <xf numFmtId="49" fontId="15" fillId="0" borderId="1">
      <alignment horizontal="left" vertical="center" wrapText="1"/>
    </xf>
    <xf numFmtId="176" fontId="15" fillId="0" borderId="1">
      <alignment horizontal="right" vertical="center"/>
    </xf>
    <xf numFmtId="180" fontId="15" fillId="0" borderId="1">
      <alignment horizontal="right" vertical="center"/>
    </xf>
    <xf numFmtId="178" fontId="15" fillId="0" borderId="1">
      <alignment horizontal="right" vertical="center"/>
    </xf>
  </cellStyleXfs>
  <cellXfs count="200">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0" fontId="4"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right" vertical="center"/>
      <protection locked="0"/>
    </xf>
    <xf numFmtId="49" fontId="2" fillId="0" borderId="1" xfId="53" applyNumberFormat="1" applyFont="1" applyBorder="1" applyAlignment="1">
      <alignment horizontal="center" vertical="center" wrapText="1"/>
    </xf>
    <xf numFmtId="0" fontId="6" fillId="2" borderId="1" xfId="0" applyFont="1" applyFill="1" applyBorder="1" applyAlignment="1" applyProtection="1">
      <alignment horizontal="center" vertical="center"/>
      <protection locked="0"/>
    </xf>
    <xf numFmtId="49" fontId="7" fillId="0" borderId="1" xfId="53" applyNumberFormat="1" applyFont="1" applyBorder="1">
      <alignment horizontal="left" vertical="center" wrapText="1"/>
    </xf>
    <xf numFmtId="176" fontId="8" fillId="0" borderId="1" xfId="54" applyNumberFormat="1" applyFont="1" applyBorder="1">
      <alignment horizontal="right" vertical="center"/>
    </xf>
    <xf numFmtId="49" fontId="7" fillId="0" borderId="1" xfId="53" applyNumberFormat="1" applyFont="1" applyBorder="1" applyAlignment="1">
      <alignment horizontal="left" vertical="center" wrapText="1" indent="1"/>
    </xf>
    <xf numFmtId="49" fontId="7" fillId="0" borderId="1" xfId="53" applyNumberFormat="1" applyFont="1" applyBorder="1" applyAlignment="1">
      <alignment horizontal="center" vertical="center" wrapText="1"/>
    </xf>
    <xf numFmtId="49" fontId="5" fillId="0" borderId="0" xfId="0" applyNumberFormat="1" applyFont="1" applyBorder="1"/>
    <xf numFmtId="0" fontId="9"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6"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4" fontId="4" fillId="0" borderId="1" xfId="0" applyNumberFormat="1" applyFont="1" applyBorder="1" applyAlignment="1">
      <alignment horizontal="right" vertical="center" wrapText="1"/>
    </xf>
    <xf numFmtId="0" fontId="4" fillId="0" borderId="1" xfId="0" applyFont="1" applyBorder="1" applyAlignment="1" applyProtection="1">
      <alignment horizontal="left" vertical="center" wrapText="1"/>
      <protection locked="0"/>
    </xf>
    <xf numFmtId="4" fontId="4" fillId="0" borderId="1" xfId="0" applyNumberFormat="1" applyFont="1" applyBorder="1" applyAlignment="1" applyProtection="1">
      <alignment horizontal="right" vertical="center" wrapText="1"/>
      <protection locked="0"/>
    </xf>
    <xf numFmtId="0" fontId="5" fillId="0" borderId="5" xfId="0" applyFont="1" applyBorder="1" applyAlignment="1" applyProtection="1">
      <alignment horizontal="center" vertical="center" wrapText="1"/>
      <protection locked="0"/>
    </xf>
    <xf numFmtId="0" fontId="4" fillId="0" borderId="6" xfId="0" applyFont="1" applyBorder="1" applyAlignment="1">
      <alignment horizontal="left" vertical="center"/>
    </xf>
    <xf numFmtId="0" fontId="4" fillId="2" borderId="7" xfId="0" applyFont="1" applyFill="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4"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5" fillId="2" borderId="0" xfId="0" applyFont="1" applyFill="1" applyBorder="1" applyAlignment="1" applyProtection="1">
      <alignment horizontal="right"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right" vertical="center"/>
      <protection locked="0"/>
    </xf>
    <xf numFmtId="0" fontId="5" fillId="2" borderId="1" xfId="0" applyFont="1" applyFill="1" applyBorder="1" applyAlignment="1" applyProtection="1">
      <alignment horizontal="right" vertical="center" wrapText="1"/>
      <protection locked="0"/>
    </xf>
    <xf numFmtId="0" fontId="4" fillId="2"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3" fontId="4" fillId="2" borderId="1" xfId="0" applyNumberFormat="1" applyFont="1" applyFill="1" applyBorder="1" applyAlignment="1" applyProtection="1">
      <alignment horizontal="right" vertical="center"/>
      <protection locked="0"/>
    </xf>
    <xf numFmtId="4" fontId="4" fillId="0" borderId="1" xfId="0" applyNumberFormat="1" applyFont="1" applyBorder="1" applyAlignment="1" applyProtection="1">
      <alignment horizontal="right" vertical="center"/>
      <protection locked="0"/>
    </xf>
    <xf numFmtId="0" fontId="4" fillId="0" borderId="1" xfId="0" applyFont="1" applyBorder="1" applyAlignment="1">
      <alignment horizontal="center" vertical="center"/>
    </xf>
    <xf numFmtId="0" fontId="4" fillId="0" borderId="1" xfId="0" applyFont="1" applyBorder="1" applyAlignment="1" applyProtection="1">
      <alignment horizontal="left"/>
      <protection locked="0"/>
    </xf>
    <xf numFmtId="0" fontId="4" fillId="0" borderId="1" xfId="0" applyFont="1" applyBorder="1" applyAlignment="1">
      <alignment horizontal="left"/>
    </xf>
    <xf numFmtId="0" fontId="4" fillId="2" borderId="1" xfId="0" applyFont="1" applyFill="1" applyBorder="1" applyAlignment="1">
      <alignment horizontal="right" vertical="center"/>
    </xf>
    <xf numFmtId="0" fontId="4"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4" fillId="0" borderId="1" xfId="0" applyFont="1" applyBorder="1" applyAlignment="1">
      <alignment vertical="center" wrapText="1"/>
    </xf>
    <xf numFmtId="0" fontId="4" fillId="2" borderId="1" xfId="0" applyFont="1" applyFill="1" applyBorder="1" applyAlignment="1" applyProtection="1">
      <alignment horizontal="center" vertical="center"/>
      <protection locked="0"/>
    </xf>
    <xf numFmtId="0" fontId="5" fillId="0" borderId="0" xfId="0" applyFont="1" applyBorder="1" applyAlignment="1">
      <alignment horizontal="right" vertical="center"/>
    </xf>
    <xf numFmtId="0" fontId="12" fillId="0" borderId="0" xfId="0" applyFont="1" applyBorder="1" applyAlignment="1">
      <alignment horizontal="center" vertical="center" wrapText="1"/>
    </xf>
    <xf numFmtId="0" fontId="4" fillId="0" borderId="0" xfId="0" applyFont="1" applyBorder="1" applyAlignment="1">
      <alignment horizontal="left" vertical="center" wrapText="1"/>
    </xf>
    <xf numFmtId="0" fontId="6" fillId="0" borderId="0" xfId="0" applyFont="1" applyBorder="1" applyAlignment="1">
      <alignment wrapText="1"/>
    </xf>
    <xf numFmtId="0" fontId="5" fillId="0" borderId="0" xfId="0" applyFont="1" applyBorder="1" applyAlignment="1">
      <alignment horizontal="right" wrapText="1"/>
    </xf>
    <xf numFmtId="0" fontId="5" fillId="0" borderId="0" xfId="0" applyFont="1" applyBorder="1" applyAlignment="1">
      <alignment wrapText="1"/>
    </xf>
    <xf numFmtId="0" fontId="6" fillId="0" borderId="8" xfId="0" applyFont="1" applyBorder="1" applyAlignment="1">
      <alignment horizontal="center" vertical="center" wrapText="1"/>
    </xf>
    <xf numFmtId="0" fontId="5" fillId="0" borderId="5" xfId="0" applyFont="1" applyBorder="1" applyAlignment="1">
      <alignment horizontal="center" vertical="center"/>
    </xf>
    <xf numFmtId="176" fontId="7" fillId="0" borderId="1" xfId="0" applyNumberFormat="1" applyFont="1" applyBorder="1" applyAlignment="1">
      <alignment horizontal="right" vertical="center"/>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4" fillId="0" borderId="4" xfId="0" applyFont="1" applyBorder="1" applyAlignment="1">
      <alignment horizontal="left" vertical="center" wrapText="1"/>
    </xf>
    <xf numFmtId="0" fontId="4" fillId="0" borderId="11" xfId="0" applyFont="1" applyBorder="1" applyAlignment="1" applyProtection="1">
      <alignment horizontal="left" vertical="center"/>
      <protection locked="0"/>
    </xf>
    <xf numFmtId="0" fontId="4" fillId="0" borderId="11" xfId="0" applyFont="1" applyBorder="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pplyProtection="1">
      <alignment horizontal="left" vertical="center"/>
      <protection locked="0"/>
    </xf>
    <xf numFmtId="0" fontId="4" fillId="0" borderId="13" xfId="0" applyFont="1" applyBorder="1" applyAlignment="1">
      <alignment horizontal="left" vertical="center"/>
    </xf>
    <xf numFmtId="0" fontId="4"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4" fillId="2" borderId="11" xfId="0" applyFont="1" applyFill="1" applyBorder="1" applyAlignment="1">
      <alignment horizontal="left" vertical="center"/>
    </xf>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4" fillId="0" borderId="0" xfId="0" applyFont="1" applyBorder="1" applyAlignment="1">
      <alignment horizontal="left" vertical="center"/>
    </xf>
    <xf numFmtId="178" fontId="7" fillId="0" borderId="1" xfId="56" applyNumberFormat="1" applyFont="1" applyBorder="1" applyAlignment="1">
      <alignment horizontal="center" vertical="center"/>
    </xf>
    <xf numFmtId="178" fontId="7" fillId="0" borderId="1" xfId="0" applyNumberFormat="1" applyFont="1" applyBorder="1" applyAlignment="1">
      <alignment horizontal="center" vertical="center"/>
    </xf>
    <xf numFmtId="3" fontId="4" fillId="0" borderId="11" xfId="0" applyNumberFormat="1" applyFont="1" applyBorder="1" applyAlignment="1">
      <alignment horizontal="right" vertical="center"/>
    </xf>
    <xf numFmtId="0" fontId="4" fillId="2" borderId="11" xfId="0" applyFont="1" applyFill="1" applyBorder="1" applyAlignment="1">
      <alignment horizontal="right" vertical="center"/>
    </xf>
    <xf numFmtId="0" fontId="4"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4"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5"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2" xfId="0"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wrapText="1"/>
      <protection locked="0"/>
    </xf>
    <xf numFmtId="0" fontId="6" fillId="0" borderId="2"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4" fillId="2" borderId="1" xfId="0" applyFont="1" applyFill="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2"/>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indent="2"/>
    </xf>
    <xf numFmtId="0" fontId="5"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176" fontId="15" fillId="0" borderId="1" xfId="0" applyNumberFormat="1" applyFont="1" applyBorder="1" applyAlignment="1">
      <alignment horizontal="right" vertical="center"/>
    </xf>
    <xf numFmtId="0" fontId="4" fillId="0" borderId="0" xfId="0" applyFont="1" applyBorder="1" applyAlignment="1">
      <alignment horizontal="right" vertical="center"/>
    </xf>
    <xf numFmtId="0" fontId="5" fillId="0" borderId="0" xfId="0" applyFont="1" applyBorder="1" applyAlignment="1" applyProtection="1">
      <alignment vertical="top"/>
      <protection locked="0"/>
    </xf>
    <xf numFmtId="49" fontId="5"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4" fillId="0" borderId="1" xfId="0" applyFont="1" applyBorder="1" applyAlignment="1">
      <alignment horizontal="left" vertical="center"/>
    </xf>
    <xf numFmtId="0" fontId="6" fillId="0" borderId="5"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5"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5" fillId="0" borderId="7"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4"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2" borderId="4" xfId="0" applyFont="1" applyFill="1" applyBorder="1" applyAlignment="1" applyProtection="1">
      <alignment horizontal="center" vertical="center" wrapText="1"/>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4"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2"/>
    </xf>
    <xf numFmtId="0" fontId="4" fillId="2" borderId="5"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4" fillId="2" borderId="4" xfId="0" applyFont="1" applyFill="1" applyBorder="1" applyAlignment="1">
      <alignment horizontal="left" vertical="center"/>
    </xf>
    <xf numFmtId="0" fontId="4"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5" fillId="0" borderId="7"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2" borderId="11" xfId="0" applyFont="1" applyFill="1" applyBorder="1" applyAlignment="1" applyProtection="1">
      <alignment horizontal="right" vertical="center"/>
      <protection locked="0"/>
    </xf>
    <xf numFmtId="0" fontId="4" fillId="0" borderId="1"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2" sqref="A2:D2"/>
    </sheetView>
  </sheetViews>
  <sheetFormatPr defaultColWidth="8.575" defaultRowHeight="12.75" customHeight="1" outlineLevelCol="3"/>
  <cols>
    <col min="1" max="4" width="41" customWidth="1"/>
  </cols>
  <sheetData>
    <row r="1" ht="15" customHeight="1" spans="1:4">
      <c r="A1" s="48"/>
      <c r="B1" s="48"/>
      <c r="C1" s="48"/>
      <c r="D1" s="65" t="s">
        <v>0</v>
      </c>
    </row>
    <row r="2" ht="41.25" customHeight="1" spans="1:1">
      <c r="A2" s="45" t="str">
        <f>"2026"&amp;"年部门财务收支预算总表"</f>
        <v>2026年部门财务收支预算总表</v>
      </c>
    </row>
    <row r="3" ht="17.25" customHeight="1" spans="1:4">
      <c r="A3" s="4" t="str">
        <f>"单位名称："&amp;"昆明市呈贡区民政局"</f>
        <v>单位名称：昆明市呈贡区民政局</v>
      </c>
      <c r="B3" s="165"/>
      <c r="D3" s="145"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0">
        <v>18574359.72</v>
      </c>
      <c r="C6" s="168" t="s">
        <v>8</v>
      </c>
      <c r="D6" s="80"/>
    </row>
    <row r="7" ht="17.25" customHeight="1" spans="1:4">
      <c r="A7" s="168" t="s">
        <v>9</v>
      </c>
      <c r="B7" s="80">
        <v>1100000</v>
      </c>
      <c r="C7" s="168" t="s">
        <v>10</v>
      </c>
      <c r="D7" s="80"/>
    </row>
    <row r="8" ht="17.25" customHeight="1" spans="1:4">
      <c r="A8" s="168" t="s">
        <v>11</v>
      </c>
      <c r="B8" s="80"/>
      <c r="C8" s="199" t="s">
        <v>12</v>
      </c>
      <c r="D8" s="80"/>
    </row>
    <row r="9" ht="17.25" customHeight="1" spans="1:4">
      <c r="A9" s="168" t="s">
        <v>13</v>
      </c>
      <c r="B9" s="80"/>
      <c r="C9" s="199" t="s">
        <v>14</v>
      </c>
      <c r="D9" s="80"/>
    </row>
    <row r="10" ht="17.25" customHeight="1" spans="1:4">
      <c r="A10" s="168" t="s">
        <v>15</v>
      </c>
      <c r="B10" s="80"/>
      <c r="C10" s="199" t="s">
        <v>16</v>
      </c>
      <c r="D10" s="80">
        <v>3900</v>
      </c>
    </row>
    <row r="11" ht="17.25" customHeight="1" spans="1:4">
      <c r="A11" s="168" t="s">
        <v>17</v>
      </c>
      <c r="B11" s="80"/>
      <c r="C11" s="199" t="s">
        <v>18</v>
      </c>
      <c r="D11" s="80"/>
    </row>
    <row r="12" ht="17.25" customHeight="1" spans="1:4">
      <c r="A12" s="168" t="s">
        <v>19</v>
      </c>
      <c r="B12" s="80"/>
      <c r="C12" s="30" t="s">
        <v>20</v>
      </c>
      <c r="D12" s="80"/>
    </row>
    <row r="13" ht="17.25" customHeight="1" spans="1:4">
      <c r="A13" s="168" t="s">
        <v>21</v>
      </c>
      <c r="B13" s="80"/>
      <c r="C13" s="30" t="s">
        <v>22</v>
      </c>
      <c r="D13" s="80">
        <f>17989215.72+3492345.8</f>
        <v>21481561.52</v>
      </c>
    </row>
    <row r="14" ht="17.25" customHeight="1" spans="1:4">
      <c r="A14" s="168" t="s">
        <v>23</v>
      </c>
      <c r="B14" s="80"/>
      <c r="C14" s="30" t="s">
        <v>24</v>
      </c>
      <c r="D14" s="80">
        <v>352544</v>
      </c>
    </row>
    <row r="15" ht="17.25" customHeight="1" spans="1:4">
      <c r="A15" s="168" t="s">
        <v>25</v>
      </c>
      <c r="B15" s="80"/>
      <c r="C15" s="30" t="s">
        <v>26</v>
      </c>
      <c r="D15" s="80"/>
    </row>
    <row r="16" ht="17.25" customHeight="1" spans="1:4">
      <c r="A16" s="150"/>
      <c r="B16" s="80"/>
      <c r="C16" s="30" t="s">
        <v>27</v>
      </c>
      <c r="D16" s="80"/>
    </row>
    <row r="17" ht="17.25" customHeight="1" spans="1:4">
      <c r="A17" s="169"/>
      <c r="B17" s="80"/>
      <c r="C17" s="30" t="s">
        <v>28</v>
      </c>
      <c r="D17" s="80"/>
    </row>
    <row r="18" ht="17.25" customHeight="1" spans="1:4">
      <c r="A18" s="169"/>
      <c r="B18" s="80"/>
      <c r="C18" s="30" t="s">
        <v>29</v>
      </c>
      <c r="D18" s="80"/>
    </row>
    <row r="19" ht="17.25" customHeight="1" spans="1:4">
      <c r="A19" s="169"/>
      <c r="B19" s="80"/>
      <c r="C19" s="30" t="s">
        <v>30</v>
      </c>
      <c r="D19" s="80"/>
    </row>
    <row r="20" ht="17.25" customHeight="1" spans="1:4">
      <c r="A20" s="169"/>
      <c r="B20" s="80"/>
      <c r="C20" s="30" t="s">
        <v>31</v>
      </c>
      <c r="D20" s="80"/>
    </row>
    <row r="21" ht="17.25" customHeight="1" spans="1:4">
      <c r="A21" s="169"/>
      <c r="B21" s="80"/>
      <c r="C21" s="30" t="s">
        <v>32</v>
      </c>
      <c r="D21" s="80"/>
    </row>
    <row r="22" ht="17.25" customHeight="1" spans="1:4">
      <c r="A22" s="169"/>
      <c r="B22" s="80"/>
      <c r="C22" s="30" t="s">
        <v>33</v>
      </c>
      <c r="D22" s="80"/>
    </row>
    <row r="23" ht="17.25" customHeight="1" spans="1:4">
      <c r="A23" s="169"/>
      <c r="B23" s="80"/>
      <c r="C23" s="30" t="s">
        <v>34</v>
      </c>
      <c r="D23" s="80"/>
    </row>
    <row r="24" ht="17.25" customHeight="1" spans="1:4">
      <c r="A24" s="169"/>
      <c r="B24" s="80"/>
      <c r="C24" s="30" t="s">
        <v>35</v>
      </c>
      <c r="D24" s="80">
        <v>228700</v>
      </c>
    </row>
    <row r="25" ht="17.25" customHeight="1" spans="1:4">
      <c r="A25" s="169"/>
      <c r="B25" s="80"/>
      <c r="C25" s="30" t="s">
        <v>36</v>
      </c>
      <c r="D25" s="80"/>
    </row>
    <row r="26" ht="17.25" customHeight="1" spans="1:4">
      <c r="A26" s="169"/>
      <c r="B26" s="80"/>
      <c r="C26" s="150" t="s">
        <v>37</v>
      </c>
      <c r="D26" s="80"/>
    </row>
    <row r="27" ht="17.25" customHeight="1" spans="1:4">
      <c r="A27" s="169"/>
      <c r="B27" s="80"/>
      <c r="C27" s="30" t="s">
        <v>38</v>
      </c>
      <c r="D27" s="80"/>
    </row>
    <row r="28" ht="16.5" customHeight="1" spans="1:4">
      <c r="A28" s="169"/>
      <c r="B28" s="80"/>
      <c r="C28" s="30" t="s">
        <v>39</v>
      </c>
      <c r="D28" s="80"/>
    </row>
    <row r="29" ht="16.5" customHeight="1" spans="1:4">
      <c r="A29" s="169"/>
      <c r="B29" s="80"/>
      <c r="C29" s="150" t="s">
        <v>40</v>
      </c>
      <c r="D29" s="80">
        <f>1100000+631525</f>
        <v>1731525</v>
      </c>
    </row>
    <row r="30" ht="17.25" customHeight="1" spans="1:4">
      <c r="A30" s="169"/>
      <c r="B30" s="80"/>
      <c r="C30" s="150" t="s">
        <v>41</v>
      </c>
      <c r="D30" s="80"/>
    </row>
    <row r="31" ht="17.25" customHeight="1" spans="1:4">
      <c r="A31" s="169"/>
      <c r="B31" s="80"/>
      <c r="C31" s="30" t="s">
        <v>42</v>
      </c>
      <c r="D31" s="80"/>
    </row>
    <row r="32" ht="16.5" customHeight="1" spans="1:4">
      <c r="A32" s="169" t="s">
        <v>43</v>
      </c>
      <c r="B32" s="80">
        <v>19674359.72</v>
      </c>
      <c r="C32" s="169" t="s">
        <v>44</v>
      </c>
      <c r="D32" s="80">
        <f>SUM(D6:D31)</f>
        <v>23798230.52</v>
      </c>
    </row>
    <row r="33" ht="16.5" customHeight="1" spans="1:4">
      <c r="A33" s="150" t="s">
        <v>45</v>
      </c>
      <c r="B33" s="80">
        <v>4123870.8</v>
      </c>
      <c r="C33" s="150" t="s">
        <v>46</v>
      </c>
      <c r="D33" s="80"/>
    </row>
    <row r="34" ht="16.5" customHeight="1" spans="1:4">
      <c r="A34" s="30" t="s">
        <v>47</v>
      </c>
      <c r="B34" s="80">
        <v>4123870.8</v>
      </c>
      <c r="C34" s="30" t="s">
        <v>47</v>
      </c>
      <c r="D34" s="80"/>
    </row>
    <row r="35" ht="16.5" customHeight="1" spans="1:4">
      <c r="A35" s="30" t="s">
        <v>48</v>
      </c>
      <c r="B35" s="80"/>
      <c r="C35" s="30" t="s">
        <v>49</v>
      </c>
      <c r="D35" s="80"/>
    </row>
    <row r="36" ht="16.5" customHeight="1" spans="1:4">
      <c r="A36" s="170" t="s">
        <v>50</v>
      </c>
      <c r="B36" s="80">
        <f>B32+B33</f>
        <v>23798230.52</v>
      </c>
      <c r="C36" s="170" t="s">
        <v>51</v>
      </c>
      <c r="D36" s="80">
        <f>D32</f>
        <v>23798230.52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4" sqref="A4:A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862</v>
      </c>
    </row>
    <row r="2" ht="42" customHeight="1" spans="1:6">
      <c r="A2" s="122" t="str">
        <f>"2026"&amp;"年部门政府性基金预算支出预算表"</f>
        <v>2026年部门政府性基金预算支出预算表</v>
      </c>
      <c r="B2" s="122" t="s">
        <v>863</v>
      </c>
      <c r="C2" s="123"/>
      <c r="D2" s="124"/>
      <c r="E2" s="124"/>
      <c r="F2" s="124"/>
    </row>
    <row r="3" ht="13.5" customHeight="1" spans="1:6">
      <c r="A3" s="14" t="str">
        <f>"单位名称："&amp;"昆明市呈贡区民政局"</f>
        <v>单位名称：昆明市呈贡区民政局</v>
      </c>
      <c r="B3" s="14" t="s">
        <v>864</v>
      </c>
      <c r="C3" s="119"/>
      <c r="D3" s="121"/>
      <c r="E3" s="121"/>
      <c r="F3" s="118" t="s">
        <v>1</v>
      </c>
    </row>
    <row r="4" ht="19.5" customHeight="1" spans="1:6">
      <c r="A4" s="125" t="s">
        <v>231</v>
      </c>
      <c r="B4" s="126" t="s">
        <v>73</v>
      </c>
      <c r="C4" s="125" t="s">
        <v>74</v>
      </c>
      <c r="D4" s="37" t="s">
        <v>865</v>
      </c>
      <c r="E4" s="38"/>
      <c r="F4" s="39"/>
    </row>
    <row r="5" ht="18.75" customHeight="1" spans="1:6">
      <c r="A5" s="127"/>
      <c r="B5" s="128"/>
      <c r="C5" s="127"/>
      <c r="D5" s="129" t="s">
        <v>55</v>
      </c>
      <c r="E5" s="37" t="s">
        <v>76</v>
      </c>
      <c r="F5" s="129" t="s">
        <v>77</v>
      </c>
    </row>
    <row r="6" ht="18.75" customHeight="1" spans="1:6">
      <c r="A6" s="69">
        <v>1</v>
      </c>
      <c r="B6" s="130" t="s">
        <v>84</v>
      </c>
      <c r="C6" s="69">
        <v>3</v>
      </c>
      <c r="D6" s="131">
        <v>4</v>
      </c>
      <c r="E6" s="131">
        <v>5</v>
      </c>
      <c r="F6" s="131">
        <v>6</v>
      </c>
    </row>
    <row r="7" ht="21" customHeight="1" spans="1:6">
      <c r="A7" s="28" t="s">
        <v>70</v>
      </c>
      <c r="B7" s="28"/>
      <c r="C7" s="28"/>
      <c r="D7" s="80">
        <v>1100000</v>
      </c>
      <c r="E7" s="80"/>
      <c r="F7" s="80">
        <v>1100000</v>
      </c>
    </row>
    <row r="8" ht="21" customHeight="1" spans="1:6">
      <c r="A8" s="28"/>
      <c r="B8" s="28" t="s">
        <v>178</v>
      </c>
      <c r="C8" s="28" t="s">
        <v>82</v>
      </c>
      <c r="D8" s="80">
        <v>1100000</v>
      </c>
      <c r="E8" s="80"/>
      <c r="F8" s="80">
        <v>1100000</v>
      </c>
    </row>
    <row r="9" ht="21" customHeight="1" spans="1:6">
      <c r="A9" s="8"/>
      <c r="B9" s="132" t="s">
        <v>179</v>
      </c>
      <c r="C9" s="132" t="s">
        <v>180</v>
      </c>
      <c r="D9" s="80">
        <v>1100000</v>
      </c>
      <c r="E9" s="80"/>
      <c r="F9" s="80">
        <v>1100000</v>
      </c>
    </row>
    <row r="10" ht="21" customHeight="1" spans="1:6">
      <c r="A10" s="8"/>
      <c r="B10" s="133" t="s">
        <v>181</v>
      </c>
      <c r="C10" s="133" t="s">
        <v>182</v>
      </c>
      <c r="D10" s="80">
        <v>1100000</v>
      </c>
      <c r="E10" s="80"/>
      <c r="F10" s="80">
        <v>1100000</v>
      </c>
    </row>
    <row r="11" ht="18.75" customHeight="1" spans="1:6">
      <c r="A11" s="134" t="s">
        <v>221</v>
      </c>
      <c r="B11" s="134" t="s">
        <v>221</v>
      </c>
      <c r="C11" s="135" t="s">
        <v>221</v>
      </c>
      <c r="D11" s="80">
        <v>1100000</v>
      </c>
      <c r="E11" s="80"/>
      <c r="F11" s="80">
        <v>1100000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A4" sqref="A4:A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4"/>
      <c r="C1" s="84"/>
      <c r="R1" s="35"/>
      <c r="S1" s="35" t="s">
        <v>866</v>
      </c>
    </row>
    <row r="2" ht="41.25" customHeight="1" spans="1:19">
      <c r="A2" s="73" t="str">
        <f>"2026"&amp;"年部门政府采购预算表"</f>
        <v>2026年部门政府采购预算表</v>
      </c>
      <c r="B2" s="67"/>
      <c r="C2" s="67"/>
      <c r="D2" s="13"/>
      <c r="E2" s="13"/>
      <c r="F2" s="13"/>
      <c r="G2" s="13"/>
      <c r="H2" s="13"/>
      <c r="I2" s="13"/>
      <c r="J2" s="13"/>
      <c r="K2" s="13"/>
      <c r="L2" s="13"/>
      <c r="M2" s="67"/>
      <c r="N2" s="13"/>
      <c r="O2" s="13"/>
      <c r="P2" s="67"/>
      <c r="Q2" s="13"/>
      <c r="R2" s="67"/>
      <c r="S2" s="67"/>
    </row>
    <row r="3" ht="18.75" customHeight="1" spans="1:19">
      <c r="A3" s="111" t="str">
        <f>"单位名称："&amp;"昆明市呈贡区民政局"</f>
        <v>单位名称：昆明市呈贡区民政局</v>
      </c>
      <c r="B3" s="86"/>
      <c r="C3" s="86"/>
      <c r="D3" s="16"/>
      <c r="E3" s="16"/>
      <c r="F3" s="16"/>
      <c r="G3" s="16"/>
      <c r="H3" s="16"/>
      <c r="I3" s="16"/>
      <c r="J3" s="16"/>
      <c r="K3" s="16"/>
      <c r="L3" s="16"/>
      <c r="R3" s="36"/>
      <c r="S3" s="118" t="s">
        <v>1</v>
      </c>
    </row>
    <row r="4" ht="15.75" customHeight="1" spans="1:19">
      <c r="A4" s="18" t="s">
        <v>230</v>
      </c>
      <c r="B4" s="87" t="s">
        <v>231</v>
      </c>
      <c r="C4" s="87" t="s">
        <v>867</v>
      </c>
      <c r="D4" s="88" t="s">
        <v>868</v>
      </c>
      <c r="E4" s="88" t="s">
        <v>869</v>
      </c>
      <c r="F4" s="88" t="s">
        <v>870</v>
      </c>
      <c r="G4" s="88" t="s">
        <v>871</v>
      </c>
      <c r="H4" s="88" t="s">
        <v>872</v>
      </c>
      <c r="I4" s="101" t="s">
        <v>238</v>
      </c>
      <c r="J4" s="101"/>
      <c r="K4" s="101"/>
      <c r="L4" s="101"/>
      <c r="M4" s="102"/>
      <c r="N4" s="101"/>
      <c r="O4" s="101"/>
      <c r="P4" s="81"/>
      <c r="Q4" s="101"/>
      <c r="R4" s="102"/>
      <c r="S4" s="82"/>
    </row>
    <row r="5" ht="17.25" customHeight="1" spans="1:19">
      <c r="A5" s="21"/>
      <c r="B5" s="89"/>
      <c r="C5" s="89"/>
      <c r="D5" s="90"/>
      <c r="E5" s="90"/>
      <c r="F5" s="90"/>
      <c r="G5" s="90"/>
      <c r="H5" s="90"/>
      <c r="I5" s="90" t="s">
        <v>55</v>
      </c>
      <c r="J5" s="90" t="s">
        <v>58</v>
      </c>
      <c r="K5" s="90" t="s">
        <v>873</v>
      </c>
      <c r="L5" s="90" t="s">
        <v>874</v>
      </c>
      <c r="M5" s="103" t="s">
        <v>875</v>
      </c>
      <c r="N5" s="104" t="s">
        <v>876</v>
      </c>
      <c r="O5" s="104"/>
      <c r="P5" s="109"/>
      <c r="Q5" s="104"/>
      <c r="R5" s="110"/>
      <c r="S5" s="91"/>
    </row>
    <row r="6" ht="54" customHeight="1" spans="1:19">
      <c r="A6" s="24"/>
      <c r="B6" s="91"/>
      <c r="C6" s="91"/>
      <c r="D6" s="92"/>
      <c r="E6" s="92"/>
      <c r="F6" s="92"/>
      <c r="G6" s="92"/>
      <c r="H6" s="92"/>
      <c r="I6" s="92"/>
      <c r="J6" s="92" t="s">
        <v>57</v>
      </c>
      <c r="K6" s="92"/>
      <c r="L6" s="92"/>
      <c r="M6" s="105"/>
      <c r="N6" s="92" t="s">
        <v>57</v>
      </c>
      <c r="O6" s="92" t="s">
        <v>64</v>
      </c>
      <c r="P6" s="91" t="s">
        <v>65</v>
      </c>
      <c r="Q6" s="92" t="s">
        <v>66</v>
      </c>
      <c r="R6" s="105" t="s">
        <v>67</v>
      </c>
      <c r="S6" s="91" t="s">
        <v>68</v>
      </c>
    </row>
    <row r="7" ht="18" customHeight="1" spans="1:19">
      <c r="A7" s="112">
        <v>1</v>
      </c>
      <c r="B7" s="112" t="s">
        <v>84</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93" t="s">
        <v>70</v>
      </c>
      <c r="B8" s="94" t="s">
        <v>70</v>
      </c>
      <c r="C8" s="94" t="s">
        <v>271</v>
      </c>
      <c r="D8" s="95" t="s">
        <v>877</v>
      </c>
      <c r="E8" s="95" t="s">
        <v>878</v>
      </c>
      <c r="F8" s="95" t="s">
        <v>801</v>
      </c>
      <c r="G8" s="114">
        <v>1</v>
      </c>
      <c r="H8" s="80"/>
      <c r="I8" s="80">
        <v>12040</v>
      </c>
      <c r="J8" s="80">
        <v>12040</v>
      </c>
      <c r="K8" s="80"/>
      <c r="L8" s="80"/>
      <c r="M8" s="80"/>
      <c r="N8" s="80"/>
      <c r="O8" s="80"/>
      <c r="P8" s="80"/>
      <c r="Q8" s="80"/>
      <c r="R8" s="80"/>
      <c r="S8" s="80"/>
    </row>
    <row r="9" ht="21" customHeight="1" spans="1:19">
      <c r="A9" s="93" t="s">
        <v>70</v>
      </c>
      <c r="B9" s="94" t="s">
        <v>70</v>
      </c>
      <c r="C9" s="94" t="s">
        <v>271</v>
      </c>
      <c r="D9" s="95" t="s">
        <v>879</v>
      </c>
      <c r="E9" s="95" t="s">
        <v>879</v>
      </c>
      <c r="F9" s="95" t="s">
        <v>801</v>
      </c>
      <c r="G9" s="114">
        <v>1</v>
      </c>
      <c r="H9" s="80">
        <v>77400</v>
      </c>
      <c r="I9" s="80">
        <v>25800</v>
      </c>
      <c r="J9" s="80">
        <v>25800</v>
      </c>
      <c r="K9" s="80"/>
      <c r="L9" s="80"/>
      <c r="M9" s="80"/>
      <c r="N9" s="80"/>
      <c r="O9" s="80"/>
      <c r="P9" s="80"/>
      <c r="Q9" s="80"/>
      <c r="R9" s="80"/>
      <c r="S9" s="80"/>
    </row>
    <row r="10" ht="21" customHeight="1" spans="1:19">
      <c r="A10" s="93" t="s">
        <v>70</v>
      </c>
      <c r="B10" s="94" t="s">
        <v>70</v>
      </c>
      <c r="C10" s="94" t="s">
        <v>271</v>
      </c>
      <c r="D10" s="95" t="s">
        <v>880</v>
      </c>
      <c r="E10" s="95" t="s">
        <v>880</v>
      </c>
      <c r="F10" s="95" t="s">
        <v>801</v>
      </c>
      <c r="G10" s="114">
        <v>1</v>
      </c>
      <c r="H10" s="80">
        <v>15000</v>
      </c>
      <c r="I10" s="80">
        <v>5000</v>
      </c>
      <c r="J10" s="80">
        <v>5000</v>
      </c>
      <c r="K10" s="80"/>
      <c r="L10" s="80"/>
      <c r="M10" s="80"/>
      <c r="N10" s="80"/>
      <c r="O10" s="80"/>
      <c r="P10" s="80"/>
      <c r="Q10" s="80"/>
      <c r="R10" s="80"/>
      <c r="S10" s="80"/>
    </row>
    <row r="11" ht="21" customHeight="1" spans="1:19">
      <c r="A11" s="93" t="s">
        <v>70</v>
      </c>
      <c r="B11" s="94" t="s">
        <v>70</v>
      </c>
      <c r="C11" s="94" t="s">
        <v>281</v>
      </c>
      <c r="D11" s="95" t="s">
        <v>881</v>
      </c>
      <c r="E11" s="95" t="s">
        <v>882</v>
      </c>
      <c r="F11" s="95" t="s">
        <v>883</v>
      </c>
      <c r="G11" s="114">
        <v>55</v>
      </c>
      <c r="H11" s="80">
        <v>33000</v>
      </c>
      <c r="I11" s="80">
        <v>11000</v>
      </c>
      <c r="J11" s="80">
        <v>11000</v>
      </c>
      <c r="K11" s="80"/>
      <c r="L11" s="80"/>
      <c r="M11" s="80"/>
      <c r="N11" s="80"/>
      <c r="O11" s="80"/>
      <c r="P11" s="80"/>
      <c r="Q11" s="80"/>
      <c r="R11" s="80"/>
      <c r="S11" s="80"/>
    </row>
    <row r="12" ht="21" customHeight="1" spans="1:19">
      <c r="A12" s="96" t="s">
        <v>221</v>
      </c>
      <c r="B12" s="97"/>
      <c r="C12" s="97"/>
      <c r="D12" s="98"/>
      <c r="E12" s="98"/>
      <c r="F12" s="98"/>
      <c r="G12" s="115"/>
      <c r="H12" s="80">
        <v>125400</v>
      </c>
      <c r="I12" s="80">
        <v>53840</v>
      </c>
      <c r="J12" s="80">
        <v>53840</v>
      </c>
      <c r="K12" s="80"/>
      <c r="L12" s="80"/>
      <c r="M12" s="80"/>
      <c r="N12" s="80"/>
      <c r="O12" s="80"/>
      <c r="P12" s="80"/>
      <c r="Q12" s="80"/>
      <c r="R12" s="80"/>
      <c r="S12" s="80"/>
    </row>
    <row r="13" ht="21" customHeight="1" spans="1:19">
      <c r="A13" s="111" t="s">
        <v>884</v>
      </c>
      <c r="B13" s="14"/>
      <c r="C13" s="14"/>
      <c r="D13" s="111"/>
      <c r="E13" s="111"/>
      <c r="F13" s="111"/>
      <c r="G13" s="116"/>
      <c r="H13" s="117"/>
      <c r="I13" s="117"/>
      <c r="J13" s="117"/>
      <c r="K13" s="117"/>
      <c r="L13" s="117"/>
      <c r="M13" s="117"/>
      <c r="N13" s="117"/>
      <c r="O13" s="117"/>
      <c r="P13" s="117"/>
      <c r="Q13" s="117"/>
      <c r="R13" s="117"/>
      <c r="S13" s="117"/>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8"/>
  <sheetViews>
    <sheetView showZeros="0" workbookViewId="0">
      <selection activeCell="A4" sqref="A4:A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84"/>
      <c r="C1" s="84"/>
      <c r="D1" s="84"/>
      <c r="E1" s="84"/>
      <c r="F1" s="84"/>
      <c r="G1" s="84"/>
      <c r="H1" s="77"/>
      <c r="I1" s="77"/>
      <c r="J1" s="77"/>
      <c r="K1" s="77"/>
      <c r="L1" s="77"/>
      <c r="M1" s="77"/>
      <c r="N1" s="99"/>
      <c r="O1" s="77"/>
      <c r="P1" s="77"/>
      <c r="Q1" s="84"/>
      <c r="R1" s="77"/>
      <c r="S1" s="107"/>
      <c r="T1" s="107" t="s">
        <v>885</v>
      </c>
    </row>
    <row r="2" ht="41.25" customHeight="1" spans="1:20">
      <c r="A2" s="73" t="str">
        <f>"2026"&amp;"年部门政府购买服务预算表"</f>
        <v>2026年部门政府购买服务预算表</v>
      </c>
      <c r="B2" s="67"/>
      <c r="C2" s="67"/>
      <c r="D2" s="67"/>
      <c r="E2" s="67"/>
      <c r="F2" s="67"/>
      <c r="G2" s="67"/>
      <c r="H2" s="85"/>
      <c r="I2" s="85"/>
      <c r="J2" s="85"/>
      <c r="K2" s="85"/>
      <c r="L2" s="85"/>
      <c r="M2" s="85"/>
      <c r="N2" s="100"/>
      <c r="O2" s="85"/>
      <c r="P2" s="85"/>
      <c r="Q2" s="67"/>
      <c r="R2" s="85"/>
      <c r="S2" s="100"/>
      <c r="T2" s="67"/>
    </row>
    <row r="3" ht="22.5" customHeight="1" spans="1:20">
      <c r="A3" s="74" t="str">
        <f>"单位名称："&amp;"昆明市呈贡区民政局"</f>
        <v>单位名称：昆明市呈贡区民政局</v>
      </c>
      <c r="B3" s="86"/>
      <c r="C3" s="86"/>
      <c r="D3" s="86"/>
      <c r="E3" s="86"/>
      <c r="F3" s="86"/>
      <c r="G3" s="86"/>
      <c r="H3" s="75"/>
      <c r="I3" s="75"/>
      <c r="J3" s="75"/>
      <c r="K3" s="75"/>
      <c r="L3" s="75"/>
      <c r="M3" s="75"/>
      <c r="N3" s="99"/>
      <c r="O3" s="77"/>
      <c r="P3" s="77"/>
      <c r="Q3" s="84"/>
      <c r="R3" s="77"/>
      <c r="S3" s="108"/>
      <c r="T3" s="107" t="s">
        <v>1</v>
      </c>
    </row>
    <row r="4" ht="24" customHeight="1" spans="1:20">
      <c r="A4" s="18" t="s">
        <v>230</v>
      </c>
      <c r="B4" s="87" t="s">
        <v>231</v>
      </c>
      <c r="C4" s="87" t="s">
        <v>867</v>
      </c>
      <c r="D4" s="87" t="s">
        <v>886</v>
      </c>
      <c r="E4" s="87" t="s">
        <v>887</v>
      </c>
      <c r="F4" s="87" t="s">
        <v>888</v>
      </c>
      <c r="G4" s="87" t="s">
        <v>889</v>
      </c>
      <c r="H4" s="88" t="s">
        <v>890</v>
      </c>
      <c r="I4" s="88" t="s">
        <v>891</v>
      </c>
      <c r="J4" s="101" t="s">
        <v>238</v>
      </c>
      <c r="K4" s="101"/>
      <c r="L4" s="101"/>
      <c r="M4" s="101"/>
      <c r="N4" s="102"/>
      <c r="O4" s="101"/>
      <c r="P4" s="101"/>
      <c r="Q4" s="81"/>
      <c r="R4" s="101"/>
      <c r="S4" s="102"/>
      <c r="T4" s="82"/>
    </row>
    <row r="5" ht="24" customHeight="1" spans="1:20">
      <c r="A5" s="21"/>
      <c r="B5" s="89"/>
      <c r="C5" s="89"/>
      <c r="D5" s="89"/>
      <c r="E5" s="89"/>
      <c r="F5" s="89"/>
      <c r="G5" s="89"/>
      <c r="H5" s="90"/>
      <c r="I5" s="90"/>
      <c r="J5" s="90" t="s">
        <v>55</v>
      </c>
      <c r="K5" s="90" t="s">
        <v>58</v>
      </c>
      <c r="L5" s="90" t="s">
        <v>873</v>
      </c>
      <c r="M5" s="90" t="s">
        <v>874</v>
      </c>
      <c r="N5" s="103" t="s">
        <v>875</v>
      </c>
      <c r="O5" s="104" t="s">
        <v>876</v>
      </c>
      <c r="P5" s="104"/>
      <c r="Q5" s="109"/>
      <c r="R5" s="104"/>
      <c r="S5" s="110"/>
      <c r="T5" s="91"/>
    </row>
    <row r="6" ht="54" customHeight="1" spans="1:20">
      <c r="A6" s="24"/>
      <c r="B6" s="91"/>
      <c r="C6" s="91"/>
      <c r="D6" s="91"/>
      <c r="E6" s="91"/>
      <c r="F6" s="91"/>
      <c r="G6" s="91"/>
      <c r="H6" s="92"/>
      <c r="I6" s="92"/>
      <c r="J6" s="92"/>
      <c r="K6" s="92" t="s">
        <v>57</v>
      </c>
      <c r="L6" s="92"/>
      <c r="M6" s="92"/>
      <c r="N6" s="105"/>
      <c r="O6" s="92" t="s">
        <v>57</v>
      </c>
      <c r="P6" s="92" t="s">
        <v>64</v>
      </c>
      <c r="Q6" s="91" t="s">
        <v>65</v>
      </c>
      <c r="R6" s="92" t="s">
        <v>66</v>
      </c>
      <c r="S6" s="105" t="s">
        <v>67</v>
      </c>
      <c r="T6" s="91" t="s">
        <v>68</v>
      </c>
    </row>
    <row r="7" ht="17.25" customHeight="1" spans="1:20">
      <c r="A7" s="25">
        <v>1</v>
      </c>
      <c r="B7" s="91">
        <v>2</v>
      </c>
      <c r="C7" s="25">
        <v>3</v>
      </c>
      <c r="D7" s="25">
        <v>4</v>
      </c>
      <c r="E7" s="91">
        <v>5</v>
      </c>
      <c r="F7" s="25">
        <v>6</v>
      </c>
      <c r="G7" s="25">
        <v>7</v>
      </c>
      <c r="H7" s="91">
        <v>8</v>
      </c>
      <c r="I7" s="25">
        <v>9</v>
      </c>
      <c r="J7" s="25">
        <v>10</v>
      </c>
      <c r="K7" s="91">
        <v>11</v>
      </c>
      <c r="L7" s="25">
        <v>12</v>
      </c>
      <c r="M7" s="25">
        <v>13</v>
      </c>
      <c r="N7" s="91">
        <v>14</v>
      </c>
      <c r="O7" s="25">
        <v>15</v>
      </c>
      <c r="P7" s="25">
        <v>16</v>
      </c>
      <c r="Q7" s="91">
        <v>17</v>
      </c>
      <c r="R7" s="25">
        <v>18</v>
      </c>
      <c r="S7" s="25">
        <v>19</v>
      </c>
      <c r="T7" s="25">
        <v>20</v>
      </c>
    </row>
    <row r="8" ht="21" customHeight="1" spans="1:20">
      <c r="A8" s="93" t="s">
        <v>70</v>
      </c>
      <c r="B8" s="94" t="s">
        <v>70</v>
      </c>
      <c r="C8" s="94" t="s">
        <v>392</v>
      </c>
      <c r="D8" s="94" t="s">
        <v>892</v>
      </c>
      <c r="E8" s="94" t="s">
        <v>893</v>
      </c>
      <c r="F8" s="94" t="s">
        <v>77</v>
      </c>
      <c r="G8" s="94" t="s">
        <v>894</v>
      </c>
      <c r="H8" s="95" t="s">
        <v>105</v>
      </c>
      <c r="I8" s="95" t="s">
        <v>892</v>
      </c>
      <c r="J8" s="80">
        <v>30000</v>
      </c>
      <c r="K8" s="80">
        <v>30000</v>
      </c>
      <c r="L8" s="80"/>
      <c r="M8" s="80"/>
      <c r="N8" s="80"/>
      <c r="O8" s="80"/>
      <c r="P8" s="80"/>
      <c r="Q8" s="80"/>
      <c r="R8" s="80"/>
      <c r="S8" s="80"/>
      <c r="T8" s="80"/>
    </row>
    <row r="9" ht="21" customHeight="1" spans="1:20">
      <c r="A9" s="93" t="s">
        <v>70</v>
      </c>
      <c r="B9" s="94" t="s">
        <v>70</v>
      </c>
      <c r="C9" s="94" t="s">
        <v>392</v>
      </c>
      <c r="D9" s="94" t="s">
        <v>851</v>
      </c>
      <c r="E9" s="94" t="s">
        <v>895</v>
      </c>
      <c r="F9" s="94" t="s">
        <v>77</v>
      </c>
      <c r="G9" s="94" t="s">
        <v>894</v>
      </c>
      <c r="H9" s="95" t="s">
        <v>105</v>
      </c>
      <c r="I9" s="95" t="s">
        <v>896</v>
      </c>
      <c r="J9" s="80">
        <v>50000</v>
      </c>
      <c r="K9" s="80">
        <v>50000</v>
      </c>
      <c r="L9" s="80"/>
      <c r="M9" s="80"/>
      <c r="N9" s="80"/>
      <c r="O9" s="80"/>
      <c r="P9" s="80"/>
      <c r="Q9" s="80"/>
      <c r="R9" s="80"/>
      <c r="S9" s="80"/>
      <c r="T9" s="80"/>
    </row>
    <row r="10" ht="21" customHeight="1" spans="1:20">
      <c r="A10" s="93" t="s">
        <v>70</v>
      </c>
      <c r="B10" s="94" t="s">
        <v>70</v>
      </c>
      <c r="C10" s="94" t="s">
        <v>392</v>
      </c>
      <c r="D10" s="94" t="s">
        <v>849</v>
      </c>
      <c r="E10" s="94" t="s">
        <v>895</v>
      </c>
      <c r="F10" s="94" t="s">
        <v>77</v>
      </c>
      <c r="G10" s="94" t="s">
        <v>894</v>
      </c>
      <c r="H10" s="95" t="s">
        <v>105</v>
      </c>
      <c r="I10" s="95" t="s">
        <v>897</v>
      </c>
      <c r="J10" s="80">
        <v>50000</v>
      </c>
      <c r="K10" s="80">
        <v>50000</v>
      </c>
      <c r="L10" s="80"/>
      <c r="M10" s="80"/>
      <c r="N10" s="80"/>
      <c r="O10" s="80"/>
      <c r="P10" s="80"/>
      <c r="Q10" s="80"/>
      <c r="R10" s="80"/>
      <c r="S10" s="80"/>
      <c r="T10" s="80"/>
    </row>
    <row r="11" ht="21" customHeight="1" spans="1:20">
      <c r="A11" s="93" t="s">
        <v>70</v>
      </c>
      <c r="B11" s="94" t="s">
        <v>70</v>
      </c>
      <c r="C11" s="94" t="s">
        <v>398</v>
      </c>
      <c r="D11" s="94" t="s">
        <v>711</v>
      </c>
      <c r="E11" s="94" t="s">
        <v>898</v>
      </c>
      <c r="F11" s="94" t="s">
        <v>77</v>
      </c>
      <c r="G11" s="94" t="s">
        <v>894</v>
      </c>
      <c r="H11" s="95" t="s">
        <v>899</v>
      </c>
      <c r="I11" s="95" t="s">
        <v>711</v>
      </c>
      <c r="J11" s="80">
        <v>150550</v>
      </c>
      <c r="K11" s="80">
        <v>150550</v>
      </c>
      <c r="L11" s="80"/>
      <c r="M11" s="80"/>
      <c r="N11" s="80"/>
      <c r="O11" s="80"/>
      <c r="P11" s="80"/>
      <c r="Q11" s="80"/>
      <c r="R11" s="80"/>
      <c r="S11" s="80"/>
      <c r="T11" s="80"/>
    </row>
    <row r="12" ht="21" customHeight="1" spans="1:20">
      <c r="A12" s="93" t="s">
        <v>70</v>
      </c>
      <c r="B12" s="94" t="s">
        <v>70</v>
      </c>
      <c r="C12" s="94" t="s">
        <v>400</v>
      </c>
      <c r="D12" s="94" t="s">
        <v>900</v>
      </c>
      <c r="E12" s="94" t="s">
        <v>901</v>
      </c>
      <c r="F12" s="94" t="s">
        <v>77</v>
      </c>
      <c r="G12" s="94" t="s">
        <v>894</v>
      </c>
      <c r="H12" s="95" t="s">
        <v>899</v>
      </c>
      <c r="I12" s="95" t="s">
        <v>900</v>
      </c>
      <c r="J12" s="80">
        <v>36000</v>
      </c>
      <c r="K12" s="80">
        <v>36000</v>
      </c>
      <c r="L12" s="80"/>
      <c r="M12" s="80"/>
      <c r="N12" s="80"/>
      <c r="O12" s="80"/>
      <c r="P12" s="80"/>
      <c r="Q12" s="80"/>
      <c r="R12" s="80"/>
      <c r="S12" s="80"/>
      <c r="T12" s="80"/>
    </row>
    <row r="13" ht="21" customHeight="1" spans="1:20">
      <c r="A13" s="93" t="s">
        <v>70</v>
      </c>
      <c r="B13" s="94" t="s">
        <v>70</v>
      </c>
      <c r="C13" s="94" t="s">
        <v>336</v>
      </c>
      <c r="D13" s="94" t="s">
        <v>902</v>
      </c>
      <c r="E13" s="94" t="s">
        <v>903</v>
      </c>
      <c r="F13" s="94" t="s">
        <v>77</v>
      </c>
      <c r="G13" s="94" t="s">
        <v>894</v>
      </c>
      <c r="H13" s="95" t="s">
        <v>105</v>
      </c>
      <c r="I13" s="95" t="s">
        <v>904</v>
      </c>
      <c r="J13" s="80">
        <v>22400</v>
      </c>
      <c r="K13" s="80">
        <v>22400</v>
      </c>
      <c r="L13" s="80"/>
      <c r="M13" s="80"/>
      <c r="N13" s="80"/>
      <c r="O13" s="80"/>
      <c r="P13" s="80"/>
      <c r="Q13" s="80"/>
      <c r="R13" s="80"/>
      <c r="S13" s="80"/>
      <c r="T13" s="80"/>
    </row>
    <row r="14" ht="21" customHeight="1" spans="1:20">
      <c r="A14" s="93" t="s">
        <v>70</v>
      </c>
      <c r="B14" s="94" t="s">
        <v>70</v>
      </c>
      <c r="C14" s="94" t="s">
        <v>342</v>
      </c>
      <c r="D14" s="94" t="s">
        <v>905</v>
      </c>
      <c r="E14" s="94" t="s">
        <v>895</v>
      </c>
      <c r="F14" s="94" t="s">
        <v>77</v>
      </c>
      <c r="G14" s="94" t="s">
        <v>894</v>
      </c>
      <c r="H14" s="95" t="s">
        <v>899</v>
      </c>
      <c r="I14" s="95" t="s">
        <v>905</v>
      </c>
      <c r="J14" s="80">
        <v>85000</v>
      </c>
      <c r="K14" s="80">
        <v>85000</v>
      </c>
      <c r="L14" s="80"/>
      <c r="M14" s="80"/>
      <c r="N14" s="80"/>
      <c r="O14" s="80"/>
      <c r="P14" s="80"/>
      <c r="Q14" s="80"/>
      <c r="R14" s="80"/>
      <c r="S14" s="80"/>
      <c r="T14" s="80"/>
    </row>
    <row r="15" ht="21" customHeight="1" spans="1:20">
      <c r="A15" s="93" t="s">
        <v>70</v>
      </c>
      <c r="B15" s="94" t="s">
        <v>70</v>
      </c>
      <c r="C15" s="94" t="s">
        <v>402</v>
      </c>
      <c r="D15" s="94" t="s">
        <v>906</v>
      </c>
      <c r="E15" s="94" t="s">
        <v>898</v>
      </c>
      <c r="F15" s="94" t="s">
        <v>77</v>
      </c>
      <c r="G15" s="94" t="s">
        <v>894</v>
      </c>
      <c r="H15" s="95" t="s">
        <v>899</v>
      </c>
      <c r="I15" s="95" t="s">
        <v>906</v>
      </c>
      <c r="J15" s="80">
        <v>21350</v>
      </c>
      <c r="K15" s="80">
        <v>21350</v>
      </c>
      <c r="L15" s="80"/>
      <c r="M15" s="80"/>
      <c r="N15" s="80"/>
      <c r="O15" s="80"/>
      <c r="P15" s="80"/>
      <c r="Q15" s="80"/>
      <c r="R15" s="80"/>
      <c r="S15" s="80"/>
      <c r="T15" s="80"/>
    </row>
    <row r="16" ht="21" customHeight="1" spans="1:20">
      <c r="A16" s="93" t="s">
        <v>70</v>
      </c>
      <c r="B16" s="94" t="s">
        <v>70</v>
      </c>
      <c r="C16" s="94" t="s">
        <v>404</v>
      </c>
      <c r="D16" s="94" t="s">
        <v>711</v>
      </c>
      <c r="E16" s="94" t="s">
        <v>898</v>
      </c>
      <c r="F16" s="94" t="s">
        <v>77</v>
      </c>
      <c r="G16" s="94" t="s">
        <v>894</v>
      </c>
      <c r="H16" s="95" t="s">
        <v>105</v>
      </c>
      <c r="I16" s="95" t="s">
        <v>711</v>
      </c>
      <c r="J16" s="80">
        <v>50350</v>
      </c>
      <c r="K16" s="80">
        <v>50350</v>
      </c>
      <c r="L16" s="80"/>
      <c r="M16" s="80"/>
      <c r="N16" s="80"/>
      <c r="O16" s="80"/>
      <c r="P16" s="80"/>
      <c r="Q16" s="80"/>
      <c r="R16" s="80"/>
      <c r="S16" s="80"/>
      <c r="T16" s="80"/>
    </row>
    <row r="17" ht="21" customHeight="1" spans="1:20">
      <c r="A17" s="93" t="s">
        <v>70</v>
      </c>
      <c r="B17" s="94" t="s">
        <v>70</v>
      </c>
      <c r="C17" s="94" t="s">
        <v>406</v>
      </c>
      <c r="D17" s="94" t="s">
        <v>907</v>
      </c>
      <c r="E17" s="94" t="s">
        <v>908</v>
      </c>
      <c r="F17" s="94" t="s">
        <v>77</v>
      </c>
      <c r="G17" s="94" t="s">
        <v>909</v>
      </c>
      <c r="H17" s="95" t="s">
        <v>899</v>
      </c>
      <c r="I17" s="95" t="s">
        <v>907</v>
      </c>
      <c r="J17" s="80">
        <v>60000</v>
      </c>
      <c r="K17" s="80">
        <v>60000</v>
      </c>
      <c r="L17" s="80"/>
      <c r="M17" s="80"/>
      <c r="N17" s="80"/>
      <c r="O17" s="80"/>
      <c r="P17" s="80"/>
      <c r="Q17" s="80"/>
      <c r="R17" s="80"/>
      <c r="S17" s="80"/>
      <c r="T17" s="80"/>
    </row>
    <row r="18" ht="21" customHeight="1" spans="1:20">
      <c r="A18" s="96" t="s">
        <v>221</v>
      </c>
      <c r="B18" s="97"/>
      <c r="C18" s="97"/>
      <c r="D18" s="97"/>
      <c r="E18" s="97"/>
      <c r="F18" s="97"/>
      <c r="G18" s="97"/>
      <c r="H18" s="98"/>
      <c r="I18" s="106"/>
      <c r="J18" s="80">
        <v>555650</v>
      </c>
      <c r="K18" s="80">
        <v>555650</v>
      </c>
      <c r="L18" s="80"/>
      <c r="M18" s="80"/>
      <c r="N18" s="80"/>
      <c r="O18" s="80"/>
      <c r="P18" s="80"/>
      <c r="Q18" s="80"/>
      <c r="R18" s="80"/>
      <c r="S18" s="80"/>
      <c r="T18" s="80"/>
    </row>
  </sheetData>
  <mergeCells count="19">
    <mergeCell ref="A2:T2"/>
    <mergeCell ref="A3:I3"/>
    <mergeCell ref="J4:T4"/>
    <mergeCell ref="O5:T5"/>
    <mergeCell ref="A18:I18"/>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A3" sqref="A3:I3"/>
    </sheetView>
  </sheetViews>
  <sheetFormatPr defaultColWidth="9.14166666666667" defaultRowHeight="14.25" customHeight="1"/>
  <cols>
    <col min="1" max="1" width="37.7083333333333" customWidth="1"/>
    <col min="2" max="24" width="20" customWidth="1"/>
  </cols>
  <sheetData>
    <row r="1" ht="17.25" customHeight="1" spans="4:24">
      <c r="D1" s="72"/>
      <c r="W1" s="35"/>
      <c r="X1" s="35" t="s">
        <v>910</v>
      </c>
    </row>
    <row r="2" ht="41.25" customHeight="1" spans="1:24">
      <c r="A2" s="73" t="str">
        <f>"2026"&amp;"年对下转移支付预算表"</f>
        <v>2026年对下转移支付预算表</v>
      </c>
      <c r="B2" s="13"/>
      <c r="C2" s="13"/>
      <c r="D2" s="13"/>
      <c r="E2" s="13"/>
      <c r="F2" s="13"/>
      <c r="G2" s="13"/>
      <c r="H2" s="13"/>
      <c r="I2" s="13"/>
      <c r="J2" s="13"/>
      <c r="K2" s="13"/>
      <c r="L2" s="13"/>
      <c r="M2" s="13"/>
      <c r="N2" s="13"/>
      <c r="O2" s="13"/>
      <c r="P2" s="13"/>
      <c r="Q2" s="13"/>
      <c r="R2" s="13"/>
      <c r="S2" s="13"/>
      <c r="T2" s="13"/>
      <c r="U2" s="13"/>
      <c r="V2" s="13"/>
      <c r="W2" s="67"/>
      <c r="X2" s="67"/>
    </row>
    <row r="3" ht="18" customHeight="1" spans="1:24">
      <c r="A3" s="74" t="str">
        <f>"单位名称："&amp;"昆明市呈贡区民政局"</f>
        <v>单位名称：昆明市呈贡区民政局</v>
      </c>
      <c r="B3" s="75"/>
      <c r="C3" s="75"/>
      <c r="D3" s="76"/>
      <c r="E3" s="77"/>
      <c r="F3" s="77"/>
      <c r="G3" s="77"/>
      <c r="H3" s="77"/>
      <c r="I3" s="77"/>
      <c r="W3" s="36"/>
      <c r="X3" s="36" t="s">
        <v>1</v>
      </c>
    </row>
    <row r="4" ht="19.5" customHeight="1" spans="1:24">
      <c r="A4" s="19" t="s">
        <v>911</v>
      </c>
      <c r="B4" s="37" t="s">
        <v>238</v>
      </c>
      <c r="C4" s="38"/>
      <c r="D4" s="38"/>
      <c r="E4" s="37" t="s">
        <v>912</v>
      </c>
      <c r="F4" s="38"/>
      <c r="G4" s="38"/>
      <c r="H4" s="38"/>
      <c r="I4" s="38"/>
      <c r="J4" s="38"/>
      <c r="K4" s="38"/>
      <c r="L4" s="38"/>
      <c r="M4" s="38"/>
      <c r="N4" s="38"/>
      <c r="O4" s="38"/>
      <c r="P4" s="38"/>
      <c r="Q4" s="38"/>
      <c r="R4" s="38"/>
      <c r="S4" s="38"/>
      <c r="T4" s="38"/>
      <c r="U4" s="38"/>
      <c r="V4" s="38"/>
      <c r="W4" s="81"/>
      <c r="X4" s="82"/>
    </row>
    <row r="5" ht="40.5" customHeight="1" spans="1:24">
      <c r="A5" s="25"/>
      <c r="B5" s="22" t="s">
        <v>55</v>
      </c>
      <c r="C5" s="18" t="s">
        <v>58</v>
      </c>
      <c r="D5" s="78" t="s">
        <v>873</v>
      </c>
      <c r="E5" s="50" t="s">
        <v>913</v>
      </c>
      <c r="F5" s="50" t="s">
        <v>914</v>
      </c>
      <c r="G5" s="50" t="s">
        <v>915</v>
      </c>
      <c r="H5" s="50" t="s">
        <v>916</v>
      </c>
      <c r="I5" s="50" t="s">
        <v>917</v>
      </c>
      <c r="J5" s="50" t="s">
        <v>918</v>
      </c>
      <c r="K5" s="50" t="s">
        <v>919</v>
      </c>
      <c r="L5" s="50" t="s">
        <v>920</v>
      </c>
      <c r="M5" s="50" t="s">
        <v>921</v>
      </c>
      <c r="N5" s="50" t="s">
        <v>922</v>
      </c>
      <c r="O5" s="50" t="s">
        <v>923</v>
      </c>
      <c r="P5" s="50" t="s">
        <v>924</v>
      </c>
      <c r="Q5" s="50" t="s">
        <v>925</v>
      </c>
      <c r="R5" s="50" t="s">
        <v>926</v>
      </c>
      <c r="S5" s="50" t="s">
        <v>927</v>
      </c>
      <c r="T5" s="50" t="s">
        <v>928</v>
      </c>
      <c r="U5" s="50" t="s">
        <v>929</v>
      </c>
      <c r="V5" s="50" t="s">
        <v>930</v>
      </c>
      <c r="W5" s="50" t="s">
        <v>931</v>
      </c>
      <c r="X5" s="83" t="s">
        <v>932</v>
      </c>
    </row>
    <row r="6" ht="19.5" customHeight="1" spans="1:24">
      <c r="A6" s="26">
        <v>1</v>
      </c>
      <c r="B6" s="26">
        <v>2</v>
      </c>
      <c r="C6" s="26">
        <v>3</v>
      </c>
      <c r="D6" s="79">
        <v>4</v>
      </c>
      <c r="E6" s="40">
        <v>5</v>
      </c>
      <c r="F6" s="26">
        <v>6</v>
      </c>
      <c r="G6" s="26">
        <v>7</v>
      </c>
      <c r="H6" s="79">
        <v>8</v>
      </c>
      <c r="I6" s="26">
        <v>9</v>
      </c>
      <c r="J6" s="26">
        <v>10</v>
      </c>
      <c r="K6" s="26">
        <v>11</v>
      </c>
      <c r="L6" s="79">
        <v>12</v>
      </c>
      <c r="M6" s="26">
        <v>13</v>
      </c>
      <c r="N6" s="26">
        <v>14</v>
      </c>
      <c r="O6" s="26">
        <v>15</v>
      </c>
      <c r="P6" s="79">
        <v>16</v>
      </c>
      <c r="Q6" s="26">
        <v>17</v>
      </c>
      <c r="R6" s="26">
        <v>18</v>
      </c>
      <c r="S6" s="26">
        <v>19</v>
      </c>
      <c r="T6" s="79">
        <v>20</v>
      </c>
      <c r="U6" s="79">
        <v>21</v>
      </c>
      <c r="V6" s="79">
        <v>22</v>
      </c>
      <c r="W6" s="40">
        <v>23</v>
      </c>
      <c r="X6" s="40">
        <v>24</v>
      </c>
    </row>
    <row r="7" ht="19.5" customHeight="1" spans="1:24">
      <c r="A7" s="27"/>
      <c r="B7" s="80"/>
      <c r="C7" s="80"/>
      <c r="D7" s="80"/>
      <c r="E7" s="80"/>
      <c r="F7" s="80"/>
      <c r="G7" s="80"/>
      <c r="H7" s="80"/>
      <c r="I7" s="80"/>
      <c r="J7" s="80"/>
      <c r="K7" s="80"/>
      <c r="L7" s="80"/>
      <c r="M7" s="80"/>
      <c r="N7" s="80"/>
      <c r="O7" s="80"/>
      <c r="P7" s="80"/>
      <c r="Q7" s="80"/>
      <c r="R7" s="80"/>
      <c r="S7" s="80"/>
      <c r="T7" s="80"/>
      <c r="U7" s="80"/>
      <c r="V7" s="80"/>
      <c r="W7" s="80"/>
      <c r="X7" s="80"/>
    </row>
    <row r="8" ht="19.5" customHeight="1" spans="1:24">
      <c r="A8" s="70"/>
      <c r="B8" s="80"/>
      <c r="C8" s="80"/>
      <c r="D8" s="80"/>
      <c r="E8" s="80"/>
      <c r="F8" s="80"/>
      <c r="G8" s="80"/>
      <c r="H8" s="80"/>
      <c r="I8" s="80"/>
      <c r="J8" s="80"/>
      <c r="K8" s="80"/>
      <c r="L8" s="80"/>
      <c r="M8" s="80"/>
      <c r="N8" s="80"/>
      <c r="O8" s="80"/>
      <c r="P8" s="80"/>
      <c r="Q8" s="80"/>
      <c r="R8" s="80"/>
      <c r="S8" s="80"/>
      <c r="T8" s="80"/>
      <c r="U8" s="80"/>
      <c r="V8" s="80"/>
      <c r="W8" s="80"/>
      <c r="X8" s="80"/>
    </row>
    <row r="10" customHeight="1" spans="2:2">
      <c r="B10" t="s">
        <v>933</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4" sqref="A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5" t="s">
        <v>934</v>
      </c>
    </row>
    <row r="2" ht="41.25" customHeight="1" spans="1:10">
      <c r="A2" s="66" t="str">
        <f>"2026"&amp;"年对下转移支付绩效目标表"</f>
        <v>2026年对下转移支付绩效目标表</v>
      </c>
      <c r="B2" s="13"/>
      <c r="C2" s="13"/>
      <c r="D2" s="13"/>
      <c r="E2" s="13"/>
      <c r="F2" s="67"/>
      <c r="G2" s="13"/>
      <c r="H2" s="67"/>
      <c r="I2" s="67"/>
      <c r="J2" s="13"/>
    </row>
    <row r="3" ht="17.25" customHeight="1" spans="1:1">
      <c r="A3" s="14" t="str">
        <f>"单位名称："&amp;"昆明市呈贡区民政局"</f>
        <v>单位名称：昆明市呈贡区民政局</v>
      </c>
    </row>
    <row r="4" ht="44.25" customHeight="1" spans="1:10">
      <c r="A4" s="68" t="s">
        <v>911</v>
      </c>
      <c r="B4" s="68" t="s">
        <v>408</v>
      </c>
      <c r="C4" s="68" t="s">
        <v>409</v>
      </c>
      <c r="D4" s="68" t="s">
        <v>410</v>
      </c>
      <c r="E4" s="68" t="s">
        <v>411</v>
      </c>
      <c r="F4" s="69" t="s">
        <v>412</v>
      </c>
      <c r="G4" s="68" t="s">
        <v>413</v>
      </c>
      <c r="H4" s="69" t="s">
        <v>414</v>
      </c>
      <c r="I4" s="69" t="s">
        <v>415</v>
      </c>
      <c r="J4" s="68" t="s">
        <v>416</v>
      </c>
    </row>
    <row r="5" ht="14.25" customHeight="1" spans="1:10">
      <c r="A5" s="68">
        <v>1</v>
      </c>
      <c r="B5" s="68">
        <v>2</v>
      </c>
      <c r="C5" s="68">
        <v>3</v>
      </c>
      <c r="D5" s="68">
        <v>4</v>
      </c>
      <c r="E5" s="68">
        <v>5</v>
      </c>
      <c r="F5" s="69">
        <v>6</v>
      </c>
      <c r="G5" s="68">
        <v>7</v>
      </c>
      <c r="H5" s="69">
        <v>8</v>
      </c>
      <c r="I5" s="69">
        <v>9</v>
      </c>
      <c r="J5" s="68">
        <v>10</v>
      </c>
    </row>
    <row r="6" ht="42" customHeight="1" spans="1:10">
      <c r="A6" s="27"/>
      <c r="B6" s="70"/>
      <c r="C6" s="70"/>
      <c r="D6" s="70"/>
      <c r="E6" s="56"/>
      <c r="F6" s="71"/>
      <c r="G6" s="56"/>
      <c r="H6" s="71"/>
      <c r="I6" s="71"/>
      <c r="J6" s="56"/>
    </row>
    <row r="7" ht="42" customHeight="1" spans="1:10">
      <c r="A7" s="27"/>
      <c r="B7" s="28"/>
      <c r="C7" s="28"/>
      <c r="D7" s="28"/>
      <c r="E7" s="27"/>
      <c r="F7" s="28"/>
      <c r="G7" s="27"/>
      <c r="H7" s="28"/>
      <c r="I7" s="28"/>
      <c r="J7" s="27"/>
    </row>
    <row r="9" customHeight="1" spans="2:2">
      <c r="B9" t="s">
        <v>933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3" sqref="A3:C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2" t="s">
        <v>935</v>
      </c>
      <c r="B1" s="43"/>
      <c r="C1" s="43"/>
      <c r="D1" s="44"/>
      <c r="E1" s="44"/>
      <c r="F1" s="44"/>
      <c r="G1" s="43"/>
      <c r="H1" s="43"/>
      <c r="I1" s="44"/>
    </row>
    <row r="2" ht="41.25" customHeight="1" spans="1:9">
      <c r="A2" s="45" t="str">
        <f>"2026"&amp;"年新增资产配置预算表"</f>
        <v>2026年新增资产配置预算表</v>
      </c>
      <c r="B2" s="46"/>
      <c r="C2" s="46"/>
      <c r="D2" s="47"/>
      <c r="E2" s="47"/>
      <c r="F2" s="47"/>
      <c r="G2" s="46"/>
      <c r="H2" s="46"/>
      <c r="I2" s="47"/>
    </row>
    <row r="3" customHeight="1" spans="1:9">
      <c r="A3" s="4" t="str">
        <f>"单位名称："&amp;"昆明市呈贡区民政局"</f>
        <v>单位名称：昆明市呈贡区民政局</v>
      </c>
      <c r="B3" s="5"/>
      <c r="C3" s="5"/>
      <c r="D3" s="48"/>
      <c r="F3" s="47"/>
      <c r="G3" s="46"/>
      <c r="H3" s="46"/>
      <c r="I3" s="65" t="s">
        <v>1</v>
      </c>
    </row>
    <row r="4" ht="28.5" customHeight="1" spans="1:9">
      <c r="A4" s="49" t="s">
        <v>230</v>
      </c>
      <c r="B4" s="50" t="s">
        <v>231</v>
      </c>
      <c r="C4" s="51" t="s">
        <v>936</v>
      </c>
      <c r="D4" s="49" t="s">
        <v>937</v>
      </c>
      <c r="E4" s="49" t="s">
        <v>938</v>
      </c>
      <c r="F4" s="49" t="s">
        <v>939</v>
      </c>
      <c r="G4" s="50" t="s">
        <v>940</v>
      </c>
      <c r="H4" s="40"/>
      <c r="I4" s="49"/>
    </row>
    <row r="5" ht="21" customHeight="1" spans="1:9">
      <c r="A5" s="51"/>
      <c r="B5" s="52"/>
      <c r="C5" s="52"/>
      <c r="D5" s="53"/>
      <c r="E5" s="52"/>
      <c r="F5" s="52"/>
      <c r="G5" s="50" t="s">
        <v>871</v>
      </c>
      <c r="H5" s="50" t="s">
        <v>941</v>
      </c>
      <c r="I5" s="50" t="s">
        <v>942</v>
      </c>
    </row>
    <row r="6" ht="17.25" customHeight="1" spans="1:9">
      <c r="A6" s="54" t="s">
        <v>83</v>
      </c>
      <c r="B6" s="55" t="s">
        <v>84</v>
      </c>
      <c r="C6" s="54" t="s">
        <v>85</v>
      </c>
      <c r="D6" s="56" t="s">
        <v>86</v>
      </c>
      <c r="E6" s="54" t="s">
        <v>87</v>
      </c>
      <c r="F6" s="55" t="s">
        <v>88</v>
      </c>
      <c r="G6" s="57" t="s">
        <v>89</v>
      </c>
      <c r="H6" s="56" t="s">
        <v>90</v>
      </c>
      <c r="I6" s="56">
        <v>9</v>
      </c>
    </row>
    <row r="7" ht="19.5" customHeight="1" spans="1:9">
      <c r="A7" s="58"/>
      <c r="B7" s="30"/>
      <c r="C7" s="30"/>
      <c r="D7" s="27"/>
      <c r="E7" s="28"/>
      <c r="F7" s="57"/>
      <c r="G7" s="59"/>
      <c r="H7" s="60"/>
      <c r="I7" s="60"/>
    </row>
    <row r="8" ht="19.5" customHeight="1" spans="1:9">
      <c r="A8" s="61" t="s">
        <v>55</v>
      </c>
      <c r="B8" s="62"/>
      <c r="C8" s="62"/>
      <c r="D8" s="63"/>
      <c r="E8" s="64"/>
      <c r="F8" s="64"/>
      <c r="G8" s="59"/>
      <c r="H8" s="60"/>
      <c r="I8" s="60"/>
    </row>
    <row r="9" customHeight="1" spans="2:2">
      <c r="B9" t="s">
        <v>933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23" sqref="C2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2"/>
      <c r="E1" s="12"/>
      <c r="F1" s="12"/>
      <c r="G1" s="12"/>
      <c r="K1" s="35" t="s">
        <v>943</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"单位名称："&amp;"昆明市呈贡区民政局"</f>
        <v>单位名称：昆明市呈贡区民政局</v>
      </c>
      <c r="B3" s="15"/>
      <c r="C3" s="15"/>
      <c r="D3" s="15"/>
      <c r="E3" s="15"/>
      <c r="F3" s="15"/>
      <c r="G3" s="15"/>
      <c r="H3" s="16"/>
      <c r="I3" s="16"/>
      <c r="J3" s="16"/>
      <c r="K3" s="36" t="s">
        <v>1</v>
      </c>
    </row>
    <row r="4" ht="21.75" customHeight="1" spans="1:11">
      <c r="A4" s="17" t="s">
        <v>324</v>
      </c>
      <c r="B4" s="17" t="s">
        <v>233</v>
      </c>
      <c r="C4" s="17" t="s">
        <v>325</v>
      </c>
      <c r="D4" s="18" t="s">
        <v>234</v>
      </c>
      <c r="E4" s="18" t="s">
        <v>235</v>
      </c>
      <c r="F4" s="18" t="s">
        <v>326</v>
      </c>
      <c r="G4" s="18" t="s">
        <v>327</v>
      </c>
      <c r="H4" s="19" t="s">
        <v>55</v>
      </c>
      <c r="I4" s="37" t="s">
        <v>944</v>
      </c>
      <c r="J4" s="38"/>
      <c r="K4" s="39"/>
    </row>
    <row r="5" ht="21.75" customHeight="1" spans="1:11">
      <c r="A5" s="20"/>
      <c r="B5" s="20"/>
      <c r="C5" s="20"/>
      <c r="D5" s="21"/>
      <c r="E5" s="21"/>
      <c r="F5" s="21"/>
      <c r="G5" s="21"/>
      <c r="H5" s="22"/>
      <c r="I5" s="18" t="s">
        <v>58</v>
      </c>
      <c r="J5" s="18" t="s">
        <v>59</v>
      </c>
      <c r="K5" s="18" t="s">
        <v>60</v>
      </c>
    </row>
    <row r="6" ht="40.5" customHeight="1" spans="1:11">
      <c r="A6" s="23"/>
      <c r="B6" s="23"/>
      <c r="C6" s="23"/>
      <c r="D6" s="24"/>
      <c r="E6" s="24"/>
      <c r="F6" s="24"/>
      <c r="G6" s="24"/>
      <c r="H6" s="25"/>
      <c r="I6" s="24" t="s">
        <v>57</v>
      </c>
      <c r="J6" s="24"/>
      <c r="K6" s="24"/>
    </row>
    <row r="7" ht="15" customHeight="1" spans="1:11">
      <c r="A7" s="26">
        <v>1</v>
      </c>
      <c r="B7" s="26">
        <v>2</v>
      </c>
      <c r="C7" s="26">
        <v>3</v>
      </c>
      <c r="D7" s="26">
        <v>4</v>
      </c>
      <c r="E7" s="26">
        <v>5</v>
      </c>
      <c r="F7" s="26">
        <v>6</v>
      </c>
      <c r="G7" s="26">
        <v>7</v>
      </c>
      <c r="H7" s="26">
        <v>8</v>
      </c>
      <c r="I7" s="26">
        <v>9</v>
      </c>
      <c r="J7" s="40">
        <v>10</v>
      </c>
      <c r="K7" s="40">
        <v>11</v>
      </c>
    </row>
    <row r="8" ht="18.75" customHeight="1" spans="1:11">
      <c r="A8" s="27"/>
      <c r="B8" s="28"/>
      <c r="C8" s="27"/>
      <c r="D8" s="27"/>
      <c r="E8" s="27"/>
      <c r="F8" s="27"/>
      <c r="G8" s="27"/>
      <c r="H8" s="29"/>
      <c r="I8" s="41"/>
      <c r="J8" s="41"/>
      <c r="K8" s="29"/>
    </row>
    <row r="9" ht="18.75" customHeight="1" spans="1:11">
      <c r="A9" s="30"/>
      <c r="B9" s="28"/>
      <c r="C9" s="28"/>
      <c r="D9" s="28"/>
      <c r="E9" s="28"/>
      <c r="F9" s="28"/>
      <c r="G9" s="28"/>
      <c r="H9" s="31"/>
      <c r="I9" s="31"/>
      <c r="J9" s="31"/>
      <c r="K9" s="29"/>
    </row>
    <row r="10" ht="18.75" customHeight="1" spans="1:11">
      <c r="A10" s="32" t="s">
        <v>221</v>
      </c>
      <c r="B10" s="33"/>
      <c r="C10" s="33"/>
      <c r="D10" s="33"/>
      <c r="E10" s="33"/>
      <c r="F10" s="33"/>
      <c r="G10" s="34"/>
      <c r="H10" s="31"/>
      <c r="I10" s="31"/>
      <c r="J10" s="31"/>
      <c r="K10" s="29"/>
    </row>
    <row r="12" customHeight="1" spans="2:2">
      <c r="B12" t="s">
        <v>933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9"/>
  <sheetViews>
    <sheetView showGridLines="0" showZeros="0" workbookViewId="0">
      <selection activeCell="A4" sqref="A4:A5"/>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945</v>
      </c>
    </row>
    <row r="2" ht="45" customHeight="1" spans="1:7">
      <c r="A2" s="3" t="str">
        <f>"2026"&amp;"年部门项目支出中期规划预算表"</f>
        <v>2026年部门项目支出中期规划预算表</v>
      </c>
      <c r="B2" s="3"/>
      <c r="C2" s="3"/>
      <c r="D2" s="3"/>
      <c r="E2" s="3"/>
      <c r="F2" s="3"/>
      <c r="G2" s="3"/>
    </row>
    <row r="3" ht="15" customHeight="1" spans="1:7">
      <c r="A3" s="4" t="s">
        <v>946</v>
      </c>
      <c r="B3" s="5"/>
      <c r="C3" s="1"/>
      <c r="D3" s="1"/>
      <c r="E3" s="1"/>
      <c r="F3" s="1"/>
      <c r="G3" s="2" t="s">
        <v>1</v>
      </c>
    </row>
    <row r="4" ht="45" customHeight="1" spans="1:7">
      <c r="A4" s="6" t="s">
        <v>325</v>
      </c>
      <c r="B4" s="6" t="s">
        <v>324</v>
      </c>
      <c r="C4" s="6" t="s">
        <v>233</v>
      </c>
      <c r="D4" s="6" t="s">
        <v>947</v>
      </c>
      <c r="E4" s="6" t="s">
        <v>58</v>
      </c>
      <c r="F4" s="6"/>
      <c r="G4" s="6"/>
    </row>
    <row r="5" ht="45" customHeight="1" spans="1:7">
      <c r="A5" s="6"/>
      <c r="B5" s="6"/>
      <c r="C5" s="6"/>
      <c r="D5" s="6"/>
      <c r="E5" s="6" t="s">
        <v>948</v>
      </c>
      <c r="F5" s="6" t="s">
        <v>949</v>
      </c>
      <c r="G5" s="6" t="s">
        <v>950</v>
      </c>
    </row>
    <row r="6" ht="15" customHeight="1" spans="1:7">
      <c r="A6" s="7">
        <v>1</v>
      </c>
      <c r="B6" s="7">
        <v>2</v>
      </c>
      <c r="C6" s="7">
        <v>3</v>
      </c>
      <c r="D6" s="7">
        <v>4</v>
      </c>
      <c r="E6" s="7">
        <v>5</v>
      </c>
      <c r="F6" s="7">
        <v>6</v>
      </c>
      <c r="G6" s="7">
        <v>7</v>
      </c>
    </row>
    <row r="7" ht="22.5" customHeight="1" spans="1:7">
      <c r="A7" s="8" t="s">
        <v>70</v>
      </c>
      <c r="B7" s="8"/>
      <c r="C7" s="8"/>
      <c r="D7" s="8"/>
      <c r="E7" s="9">
        <v>14000000</v>
      </c>
      <c r="F7" s="9">
        <v>14000000</v>
      </c>
      <c r="G7" s="9">
        <v>14000000</v>
      </c>
    </row>
    <row r="8" ht="22.5" customHeight="1" spans="1:7">
      <c r="A8" s="10" t="s">
        <v>70</v>
      </c>
      <c r="B8" s="8"/>
      <c r="C8" s="8"/>
      <c r="D8" s="8"/>
      <c r="E8" s="9">
        <v>14000000</v>
      </c>
      <c r="F8" s="9">
        <v>14000000</v>
      </c>
      <c r="G8" s="9">
        <v>14000000</v>
      </c>
    </row>
    <row r="9" ht="22.5" customHeight="1" spans="1:7">
      <c r="A9" s="8"/>
      <c r="B9" s="8" t="s">
        <v>951</v>
      </c>
      <c r="C9" s="8" t="s">
        <v>345</v>
      </c>
      <c r="D9" s="8" t="s">
        <v>952</v>
      </c>
      <c r="E9" s="9">
        <v>50000</v>
      </c>
      <c r="F9" s="9">
        <v>50000</v>
      </c>
      <c r="G9" s="9">
        <v>50000</v>
      </c>
    </row>
    <row r="10" ht="22.5" customHeight="1" spans="1:7">
      <c r="A10" s="8"/>
      <c r="B10" s="8" t="s">
        <v>953</v>
      </c>
      <c r="C10" s="8" t="s">
        <v>332</v>
      </c>
      <c r="D10" s="8" t="s">
        <v>952</v>
      </c>
      <c r="E10" s="9">
        <v>399636</v>
      </c>
      <c r="F10" s="9">
        <v>399636</v>
      </c>
      <c r="G10" s="9">
        <v>399636</v>
      </c>
    </row>
    <row r="11" ht="22.5" customHeight="1" spans="1:7">
      <c r="A11" s="8"/>
      <c r="B11" s="8" t="s">
        <v>951</v>
      </c>
      <c r="C11" s="8" t="s">
        <v>363</v>
      </c>
      <c r="D11" s="8" t="s">
        <v>952</v>
      </c>
      <c r="E11" s="9">
        <v>305508</v>
      </c>
      <c r="F11" s="9">
        <v>305508</v>
      </c>
      <c r="G11" s="9">
        <v>305508</v>
      </c>
    </row>
    <row r="12" ht="22.5" customHeight="1" spans="1:7">
      <c r="A12" s="8"/>
      <c r="B12" s="8" t="s">
        <v>954</v>
      </c>
      <c r="C12" s="8" t="s">
        <v>398</v>
      </c>
      <c r="D12" s="8" t="s">
        <v>952</v>
      </c>
      <c r="E12" s="9">
        <v>154150</v>
      </c>
      <c r="F12" s="9">
        <v>154150</v>
      </c>
      <c r="G12" s="9">
        <v>154150</v>
      </c>
    </row>
    <row r="13" ht="22.5" customHeight="1" spans="1:7">
      <c r="A13" s="8"/>
      <c r="B13" s="8" t="s">
        <v>951</v>
      </c>
      <c r="C13" s="8" t="s">
        <v>347</v>
      </c>
      <c r="D13" s="8" t="s">
        <v>952</v>
      </c>
      <c r="E13" s="9">
        <v>87732</v>
      </c>
      <c r="F13" s="9">
        <v>87732</v>
      </c>
      <c r="G13" s="9">
        <v>87732</v>
      </c>
    </row>
    <row r="14" ht="22.5" customHeight="1" spans="1:7">
      <c r="A14" s="8"/>
      <c r="B14" s="8" t="s">
        <v>954</v>
      </c>
      <c r="C14" s="8" t="s">
        <v>400</v>
      </c>
      <c r="D14" s="8" t="s">
        <v>952</v>
      </c>
      <c r="E14" s="9">
        <v>36000</v>
      </c>
      <c r="F14" s="9">
        <v>36000</v>
      </c>
      <c r="G14" s="9">
        <v>36000</v>
      </c>
    </row>
    <row r="15" ht="22.5" customHeight="1" spans="1:7">
      <c r="A15" s="8"/>
      <c r="B15" s="8" t="s">
        <v>951</v>
      </c>
      <c r="C15" s="8" t="s">
        <v>367</v>
      </c>
      <c r="D15" s="8" t="s">
        <v>952</v>
      </c>
      <c r="E15" s="9">
        <v>548904</v>
      </c>
      <c r="F15" s="9">
        <v>548904</v>
      </c>
      <c r="G15" s="9">
        <v>548904</v>
      </c>
    </row>
    <row r="16" ht="22.5" customHeight="1" spans="1:7">
      <c r="A16" s="8"/>
      <c r="B16" s="8" t="s">
        <v>951</v>
      </c>
      <c r="C16" s="8" t="s">
        <v>359</v>
      </c>
      <c r="D16" s="8" t="s">
        <v>952</v>
      </c>
      <c r="E16" s="9">
        <v>18000</v>
      </c>
      <c r="F16" s="9">
        <v>18000</v>
      </c>
      <c r="G16" s="9">
        <v>18000</v>
      </c>
    </row>
    <row r="17" ht="22.5" customHeight="1" spans="1:7">
      <c r="A17" s="8"/>
      <c r="B17" s="8" t="s">
        <v>951</v>
      </c>
      <c r="C17" s="8" t="s">
        <v>365</v>
      </c>
      <c r="D17" s="8" t="s">
        <v>952</v>
      </c>
      <c r="E17" s="9">
        <v>29700</v>
      </c>
      <c r="F17" s="9">
        <v>29700</v>
      </c>
      <c r="G17" s="9">
        <v>29700</v>
      </c>
    </row>
    <row r="18" ht="22.5" customHeight="1" spans="1:7">
      <c r="A18" s="8"/>
      <c r="B18" s="8" t="s">
        <v>954</v>
      </c>
      <c r="C18" s="8" t="s">
        <v>382</v>
      </c>
      <c r="D18" s="8" t="s">
        <v>952</v>
      </c>
      <c r="E18" s="9">
        <v>20000</v>
      </c>
      <c r="F18" s="9">
        <v>20000</v>
      </c>
      <c r="G18" s="9">
        <v>20000</v>
      </c>
    </row>
    <row r="19" ht="22.5" customHeight="1" spans="1:7">
      <c r="A19" s="8"/>
      <c r="B19" s="8" t="s">
        <v>954</v>
      </c>
      <c r="C19" s="8" t="s">
        <v>390</v>
      </c>
      <c r="D19" s="8" t="s">
        <v>952</v>
      </c>
      <c r="E19" s="9">
        <v>1771187.05</v>
      </c>
      <c r="F19" s="9">
        <v>1771187.05</v>
      </c>
      <c r="G19" s="9">
        <v>1771187.05</v>
      </c>
    </row>
    <row r="20" ht="22.5" customHeight="1" spans="1:7">
      <c r="A20" s="8"/>
      <c r="B20" s="8" t="s">
        <v>951</v>
      </c>
      <c r="C20" s="8" t="s">
        <v>353</v>
      </c>
      <c r="D20" s="8" t="s">
        <v>952</v>
      </c>
      <c r="E20" s="9">
        <v>9440</v>
      </c>
      <c r="F20" s="9">
        <v>9440</v>
      </c>
      <c r="G20" s="9">
        <v>9440</v>
      </c>
    </row>
    <row r="21" ht="22.5" customHeight="1" spans="1:7">
      <c r="A21" s="8"/>
      <c r="B21" s="8" t="s">
        <v>951</v>
      </c>
      <c r="C21" s="8" t="s">
        <v>355</v>
      </c>
      <c r="D21" s="8" t="s">
        <v>952</v>
      </c>
      <c r="E21" s="9">
        <v>1861400</v>
      </c>
      <c r="F21" s="9">
        <v>1861400</v>
      </c>
      <c r="G21" s="9">
        <v>1861400</v>
      </c>
    </row>
    <row r="22" ht="22.5" customHeight="1" spans="1:7">
      <c r="A22" s="8"/>
      <c r="B22" s="8" t="s">
        <v>951</v>
      </c>
      <c r="C22" s="8" t="s">
        <v>351</v>
      </c>
      <c r="D22" s="8" t="s">
        <v>952</v>
      </c>
      <c r="E22" s="9">
        <v>81728.07</v>
      </c>
      <c r="F22" s="9">
        <v>81728.07</v>
      </c>
      <c r="G22" s="9">
        <v>81728.07</v>
      </c>
    </row>
    <row r="23" ht="22.5" customHeight="1" spans="1:7">
      <c r="A23" s="8"/>
      <c r="B23" s="8" t="s">
        <v>953</v>
      </c>
      <c r="C23" s="8" t="s">
        <v>340</v>
      </c>
      <c r="D23" s="8" t="s">
        <v>952</v>
      </c>
      <c r="E23" s="9">
        <v>44600</v>
      </c>
      <c r="F23" s="9">
        <v>44600</v>
      </c>
      <c r="G23" s="9">
        <v>44600</v>
      </c>
    </row>
    <row r="24" ht="22.5" customHeight="1" spans="1:7">
      <c r="A24" s="8"/>
      <c r="B24" s="8" t="s">
        <v>954</v>
      </c>
      <c r="C24" s="8" t="s">
        <v>388</v>
      </c>
      <c r="D24" s="8" t="s">
        <v>952</v>
      </c>
      <c r="E24" s="9">
        <v>1181968.95</v>
      </c>
      <c r="F24" s="9">
        <v>1181968.95</v>
      </c>
      <c r="G24" s="9">
        <v>1181968.95</v>
      </c>
    </row>
    <row r="25" ht="22.5" customHeight="1" spans="1:7">
      <c r="A25" s="8"/>
      <c r="B25" s="8" t="s">
        <v>954</v>
      </c>
      <c r="C25" s="8" t="s">
        <v>404</v>
      </c>
      <c r="D25" s="8" t="s">
        <v>952</v>
      </c>
      <c r="E25" s="9">
        <v>827382</v>
      </c>
      <c r="F25" s="9">
        <v>827382</v>
      </c>
      <c r="G25" s="9">
        <v>827382</v>
      </c>
    </row>
    <row r="26" ht="22.5" customHeight="1" spans="1:7">
      <c r="A26" s="8"/>
      <c r="B26" s="8" t="s">
        <v>953</v>
      </c>
      <c r="C26" s="8" t="s">
        <v>336</v>
      </c>
      <c r="D26" s="8" t="s">
        <v>952</v>
      </c>
      <c r="E26" s="9">
        <v>22400</v>
      </c>
      <c r="F26" s="9">
        <v>22400</v>
      </c>
      <c r="G26" s="9">
        <v>22400</v>
      </c>
    </row>
    <row r="27" ht="22.5" customHeight="1" spans="1:7">
      <c r="A27" s="8"/>
      <c r="B27" s="8" t="s">
        <v>954</v>
      </c>
      <c r="C27" s="8" t="s">
        <v>402</v>
      </c>
      <c r="D27" s="8" t="s">
        <v>952</v>
      </c>
      <c r="E27" s="9">
        <v>457528</v>
      </c>
      <c r="F27" s="9">
        <v>457528</v>
      </c>
      <c r="G27" s="9">
        <v>457528</v>
      </c>
    </row>
    <row r="28" ht="22.5" customHeight="1" spans="1:7">
      <c r="A28" s="8"/>
      <c r="B28" s="8" t="s">
        <v>953</v>
      </c>
      <c r="C28" s="8" t="s">
        <v>342</v>
      </c>
      <c r="D28" s="8" t="s">
        <v>952</v>
      </c>
      <c r="E28" s="9">
        <v>591000</v>
      </c>
      <c r="F28" s="9">
        <v>591000</v>
      </c>
      <c r="G28" s="9">
        <v>591000</v>
      </c>
    </row>
    <row r="29" ht="22.5" customHeight="1" spans="1:7">
      <c r="A29" s="8"/>
      <c r="B29" s="8" t="s">
        <v>954</v>
      </c>
      <c r="C29" s="8" t="s">
        <v>406</v>
      </c>
      <c r="D29" s="8" t="s">
        <v>952</v>
      </c>
      <c r="E29" s="9">
        <v>75000</v>
      </c>
      <c r="F29" s="9">
        <v>75000</v>
      </c>
      <c r="G29" s="9">
        <v>75000</v>
      </c>
    </row>
    <row r="30" ht="22.5" customHeight="1" spans="1:7">
      <c r="A30" s="8"/>
      <c r="B30" s="8" t="s">
        <v>954</v>
      </c>
      <c r="C30" s="8" t="s">
        <v>394</v>
      </c>
      <c r="D30" s="8" t="s">
        <v>952</v>
      </c>
      <c r="E30" s="9">
        <v>172800</v>
      </c>
      <c r="F30" s="9">
        <v>172800</v>
      </c>
      <c r="G30" s="9">
        <v>172800</v>
      </c>
    </row>
    <row r="31" ht="22.5" customHeight="1" spans="1:7">
      <c r="A31" s="8"/>
      <c r="B31" s="8" t="s">
        <v>951</v>
      </c>
      <c r="C31" s="8" t="s">
        <v>357</v>
      </c>
      <c r="D31" s="8" t="s">
        <v>952</v>
      </c>
      <c r="E31" s="9">
        <v>453600</v>
      </c>
      <c r="F31" s="9">
        <v>453600</v>
      </c>
      <c r="G31" s="9">
        <v>453600</v>
      </c>
    </row>
    <row r="32" ht="22.5" customHeight="1" spans="1:7">
      <c r="A32" s="8"/>
      <c r="B32" s="8" t="s">
        <v>954</v>
      </c>
      <c r="C32" s="8" t="s">
        <v>396</v>
      </c>
      <c r="D32" s="8" t="s">
        <v>952</v>
      </c>
      <c r="E32" s="9">
        <v>21000</v>
      </c>
      <c r="F32" s="9">
        <v>21000</v>
      </c>
      <c r="G32" s="9">
        <v>21000</v>
      </c>
    </row>
    <row r="33" ht="22.5" customHeight="1" spans="1:7">
      <c r="A33" s="8"/>
      <c r="B33" s="8" t="s">
        <v>954</v>
      </c>
      <c r="C33" s="8" t="s">
        <v>384</v>
      </c>
      <c r="D33" s="8" t="s">
        <v>952</v>
      </c>
      <c r="E33" s="9">
        <v>272800</v>
      </c>
      <c r="F33" s="9">
        <v>272800</v>
      </c>
      <c r="G33" s="9">
        <v>272800</v>
      </c>
    </row>
    <row r="34" ht="22.5" customHeight="1" spans="1:7">
      <c r="A34" s="8"/>
      <c r="B34" s="8" t="s">
        <v>951</v>
      </c>
      <c r="C34" s="8" t="s">
        <v>373</v>
      </c>
      <c r="D34" s="8" t="s">
        <v>952</v>
      </c>
      <c r="E34" s="9">
        <v>375.93</v>
      </c>
      <c r="F34" s="9">
        <v>375.93</v>
      </c>
      <c r="G34" s="9">
        <v>375.93</v>
      </c>
    </row>
    <row r="35" ht="22.5" customHeight="1" spans="1:7">
      <c r="A35" s="8"/>
      <c r="B35" s="8" t="s">
        <v>951</v>
      </c>
      <c r="C35" s="8" t="s">
        <v>377</v>
      </c>
      <c r="D35" s="8" t="s">
        <v>952</v>
      </c>
      <c r="E35" s="9">
        <v>5760</v>
      </c>
      <c r="F35" s="9">
        <v>5760</v>
      </c>
      <c r="G35" s="9">
        <v>5760</v>
      </c>
    </row>
    <row r="36" ht="22.5" customHeight="1" spans="1:7">
      <c r="A36" s="8"/>
      <c r="B36" s="8" t="s">
        <v>951</v>
      </c>
      <c r="C36" s="8" t="s">
        <v>349</v>
      </c>
      <c r="D36" s="8" t="s">
        <v>952</v>
      </c>
      <c r="E36" s="9">
        <v>1338000</v>
      </c>
      <c r="F36" s="9">
        <v>1338000</v>
      </c>
      <c r="G36" s="9">
        <v>1338000</v>
      </c>
    </row>
    <row r="37" ht="22.5" customHeight="1" spans="1:7">
      <c r="A37" s="8"/>
      <c r="B37" s="8" t="s">
        <v>951</v>
      </c>
      <c r="C37" s="8" t="s">
        <v>371</v>
      </c>
      <c r="D37" s="8" t="s">
        <v>952</v>
      </c>
      <c r="E37" s="9">
        <v>3032400</v>
      </c>
      <c r="F37" s="9">
        <v>3032400</v>
      </c>
      <c r="G37" s="9">
        <v>3032400</v>
      </c>
    </row>
    <row r="38" ht="22.5" customHeight="1" spans="1:7">
      <c r="A38" s="8"/>
      <c r="B38" s="8" t="s">
        <v>954</v>
      </c>
      <c r="C38" s="8" t="s">
        <v>392</v>
      </c>
      <c r="D38" s="8" t="s">
        <v>952</v>
      </c>
      <c r="E38" s="9">
        <v>130000</v>
      </c>
      <c r="F38" s="9">
        <v>130000</v>
      </c>
      <c r="G38" s="9">
        <v>130000</v>
      </c>
    </row>
    <row r="39" ht="22.5" customHeight="1" spans="1:7">
      <c r="A39" s="11" t="s">
        <v>55</v>
      </c>
      <c r="B39" s="11"/>
      <c r="C39" s="11"/>
      <c r="D39" s="11"/>
      <c r="E39" s="9">
        <v>14000000</v>
      </c>
      <c r="F39" s="9">
        <v>14000000</v>
      </c>
      <c r="G39" s="9">
        <v>14000000</v>
      </c>
    </row>
  </sheetData>
  <mergeCells count="8">
    <mergeCell ref="A2:G2"/>
    <mergeCell ref="A3:B3"/>
    <mergeCell ref="E4:G4"/>
    <mergeCell ref="A39:D3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52</v>
      </c>
    </row>
    <row r="2" ht="41.25" customHeight="1" spans="1:1">
      <c r="A2" s="45" t="str">
        <f>"2026"&amp;"年部门收入预算表"</f>
        <v>2026年部门收入预算表</v>
      </c>
    </row>
    <row r="3" ht="17.25" customHeight="1" spans="1:19">
      <c r="A3" s="4" t="str">
        <f>"单位名称："&amp;"昆明市呈贡区民政局"</f>
        <v>单位名称：昆明市呈贡区民政局</v>
      </c>
      <c r="S3" s="48" t="s">
        <v>1</v>
      </c>
    </row>
    <row r="4" ht="21.75" customHeight="1" spans="1:19">
      <c r="A4" s="186" t="s">
        <v>53</v>
      </c>
      <c r="B4" s="187" t="s">
        <v>54</v>
      </c>
      <c r="C4" s="187" t="s">
        <v>55</v>
      </c>
      <c r="D4" s="188" t="s">
        <v>56</v>
      </c>
      <c r="E4" s="188"/>
      <c r="F4" s="188"/>
      <c r="G4" s="188"/>
      <c r="H4" s="188"/>
      <c r="I4" s="134"/>
      <c r="J4" s="188"/>
      <c r="K4" s="188"/>
      <c r="L4" s="188"/>
      <c r="M4" s="188"/>
      <c r="N4" s="194"/>
      <c r="O4" s="188" t="s">
        <v>45</v>
      </c>
      <c r="P4" s="188"/>
      <c r="Q4" s="188"/>
      <c r="R4" s="188"/>
      <c r="S4" s="194"/>
    </row>
    <row r="5" ht="27" customHeight="1" spans="1:19">
      <c r="A5" s="189"/>
      <c r="B5" s="190"/>
      <c r="C5" s="190"/>
      <c r="D5" s="190" t="s">
        <v>57</v>
      </c>
      <c r="E5" s="190" t="s">
        <v>58</v>
      </c>
      <c r="F5" s="190" t="s">
        <v>59</v>
      </c>
      <c r="G5" s="190" t="s">
        <v>60</v>
      </c>
      <c r="H5" s="190" t="s">
        <v>61</v>
      </c>
      <c r="I5" s="195" t="s">
        <v>62</v>
      </c>
      <c r="J5" s="196"/>
      <c r="K5" s="196"/>
      <c r="L5" s="196"/>
      <c r="M5" s="196"/>
      <c r="N5" s="197"/>
      <c r="O5" s="190" t="s">
        <v>57</v>
      </c>
      <c r="P5" s="190" t="s">
        <v>58</v>
      </c>
      <c r="Q5" s="190" t="s">
        <v>59</v>
      </c>
      <c r="R5" s="190" t="s">
        <v>60</v>
      </c>
      <c r="S5" s="190" t="s">
        <v>63</v>
      </c>
    </row>
    <row r="6" ht="30" customHeight="1" spans="1:19">
      <c r="A6" s="191"/>
      <c r="B6" s="106"/>
      <c r="C6" s="115"/>
      <c r="D6" s="115"/>
      <c r="E6" s="115"/>
      <c r="F6" s="115"/>
      <c r="G6" s="115"/>
      <c r="H6" s="115"/>
      <c r="I6" s="71" t="s">
        <v>57</v>
      </c>
      <c r="J6" s="197" t="s">
        <v>64</v>
      </c>
      <c r="K6" s="197" t="s">
        <v>65</v>
      </c>
      <c r="L6" s="197" t="s">
        <v>66</v>
      </c>
      <c r="M6" s="197" t="s">
        <v>67</v>
      </c>
      <c r="N6" s="197" t="s">
        <v>68</v>
      </c>
      <c r="O6" s="198"/>
      <c r="P6" s="198"/>
      <c r="Q6" s="198"/>
      <c r="R6" s="198"/>
      <c r="S6" s="115"/>
    </row>
    <row r="7" ht="15" customHeight="1" spans="1:19">
      <c r="A7" s="192">
        <v>1</v>
      </c>
      <c r="B7" s="192">
        <v>2</v>
      </c>
      <c r="C7" s="192">
        <v>3</v>
      </c>
      <c r="D7" s="192">
        <v>4</v>
      </c>
      <c r="E7" s="192">
        <v>5</v>
      </c>
      <c r="F7" s="192">
        <v>6</v>
      </c>
      <c r="G7" s="192">
        <v>7</v>
      </c>
      <c r="H7" s="192">
        <v>8</v>
      </c>
      <c r="I7" s="71">
        <v>9</v>
      </c>
      <c r="J7" s="192">
        <v>10</v>
      </c>
      <c r="K7" s="192">
        <v>11</v>
      </c>
      <c r="L7" s="192">
        <v>12</v>
      </c>
      <c r="M7" s="192">
        <v>13</v>
      </c>
      <c r="N7" s="192">
        <v>14</v>
      </c>
      <c r="O7" s="192">
        <v>15</v>
      </c>
      <c r="P7" s="192">
        <v>16</v>
      </c>
      <c r="Q7" s="192">
        <v>17</v>
      </c>
      <c r="R7" s="192">
        <v>18</v>
      </c>
      <c r="S7" s="192">
        <v>19</v>
      </c>
    </row>
    <row r="8" ht="18" customHeight="1" spans="1:19">
      <c r="A8" s="28" t="s">
        <v>69</v>
      </c>
      <c r="B8" s="28" t="s">
        <v>70</v>
      </c>
      <c r="C8" s="80">
        <f>D8+O8</f>
        <v>23798230.52</v>
      </c>
      <c r="D8" s="80">
        <v>19674359.72</v>
      </c>
      <c r="E8" s="80">
        <v>18574359.72</v>
      </c>
      <c r="F8" s="80">
        <v>1100000</v>
      </c>
      <c r="G8" s="80"/>
      <c r="H8" s="80"/>
      <c r="I8" s="80"/>
      <c r="J8" s="80"/>
      <c r="K8" s="80"/>
      <c r="L8" s="80"/>
      <c r="M8" s="80"/>
      <c r="N8" s="80"/>
      <c r="O8" s="80">
        <f>P8+Q8</f>
        <v>4123870.8</v>
      </c>
      <c r="P8" s="80">
        <v>3492345.8</v>
      </c>
      <c r="Q8" s="80">
        <v>631525</v>
      </c>
      <c r="R8" s="80"/>
      <c r="S8" s="80"/>
    </row>
    <row r="9" ht="18" customHeight="1" spans="1:19">
      <c r="A9" s="132" t="s">
        <v>71</v>
      </c>
      <c r="B9" s="132" t="s">
        <v>70</v>
      </c>
      <c r="C9" s="80">
        <f>D9+O9</f>
        <v>23798230.52</v>
      </c>
      <c r="D9" s="80">
        <v>19674359.72</v>
      </c>
      <c r="E9" s="80">
        <v>18574359.72</v>
      </c>
      <c r="F9" s="80">
        <v>1100000</v>
      </c>
      <c r="G9" s="80"/>
      <c r="H9" s="80"/>
      <c r="I9" s="80"/>
      <c r="J9" s="80"/>
      <c r="K9" s="80"/>
      <c r="L9" s="80"/>
      <c r="M9" s="80"/>
      <c r="N9" s="80"/>
      <c r="O9" s="80">
        <f>P9+Q9</f>
        <v>4123870.8</v>
      </c>
      <c r="P9" s="80">
        <v>3492345.8</v>
      </c>
      <c r="Q9" s="80">
        <v>631525</v>
      </c>
      <c r="R9" s="80"/>
      <c r="S9" s="80"/>
    </row>
    <row r="10" ht="18" customHeight="1" spans="1:19">
      <c r="A10" s="51" t="s">
        <v>55</v>
      </c>
      <c r="B10" s="193"/>
      <c r="C10" s="80">
        <f>D10+O10</f>
        <v>23798230.52</v>
      </c>
      <c r="D10" s="80">
        <v>19674359.72</v>
      </c>
      <c r="E10" s="80">
        <v>18574359.72</v>
      </c>
      <c r="F10" s="80">
        <v>1100000</v>
      </c>
      <c r="G10" s="80"/>
      <c r="H10" s="80"/>
      <c r="I10" s="80"/>
      <c r="J10" s="80"/>
      <c r="K10" s="80"/>
      <c r="L10" s="80"/>
      <c r="M10" s="80"/>
      <c r="N10" s="80"/>
      <c r="O10" s="80">
        <f>P10+Q10</f>
        <v>4123870.8</v>
      </c>
      <c r="P10" s="80">
        <v>3492345.8</v>
      </c>
      <c r="Q10" s="80">
        <v>631525</v>
      </c>
      <c r="R10" s="80"/>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0"/>
  <sheetViews>
    <sheetView showGridLines="0" showZeros="0" workbookViewId="0">
      <selection activeCell="A4" sqref="A4:A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8" t="s">
        <v>72</v>
      </c>
    </row>
    <row r="2" ht="41.25" customHeight="1" spans="1:1">
      <c r="A2" s="45" t="str">
        <f>"2026"&amp;"年部门支出预算表"</f>
        <v>2026年部门支出预算表</v>
      </c>
    </row>
    <row r="3" ht="17.25" customHeight="1" spans="1:15">
      <c r="A3" s="4" t="str">
        <f>"单位名称："&amp;"昆明市呈贡区民政局"</f>
        <v>单位名称：昆明市呈贡区民政局</v>
      </c>
      <c r="O3" s="48" t="s">
        <v>1</v>
      </c>
    </row>
    <row r="4" ht="27" customHeight="1" spans="1:15">
      <c r="A4" s="172" t="s">
        <v>73</v>
      </c>
      <c r="B4" s="172" t="s">
        <v>74</v>
      </c>
      <c r="C4" s="172" t="s">
        <v>55</v>
      </c>
      <c r="D4" s="173" t="s">
        <v>58</v>
      </c>
      <c r="E4" s="174"/>
      <c r="F4" s="175"/>
      <c r="G4" s="176" t="s">
        <v>59</v>
      </c>
      <c r="H4" s="176" t="s">
        <v>60</v>
      </c>
      <c r="I4" s="176" t="s">
        <v>75</v>
      </c>
      <c r="J4" s="173" t="s">
        <v>62</v>
      </c>
      <c r="K4" s="174"/>
      <c r="L4" s="174"/>
      <c r="M4" s="174"/>
      <c r="N4" s="183"/>
      <c r="O4" s="184"/>
    </row>
    <row r="5" ht="42" customHeight="1" spans="1:15">
      <c r="A5" s="177"/>
      <c r="B5" s="177"/>
      <c r="C5" s="178"/>
      <c r="D5" s="179" t="s">
        <v>57</v>
      </c>
      <c r="E5" s="179" t="s">
        <v>76</v>
      </c>
      <c r="F5" s="179" t="s">
        <v>77</v>
      </c>
      <c r="G5" s="178"/>
      <c r="H5" s="178"/>
      <c r="I5" s="185"/>
      <c r="J5" s="179" t="s">
        <v>57</v>
      </c>
      <c r="K5" s="166" t="s">
        <v>78</v>
      </c>
      <c r="L5" s="166" t="s">
        <v>79</v>
      </c>
      <c r="M5" s="166" t="s">
        <v>80</v>
      </c>
      <c r="N5" s="166" t="s">
        <v>81</v>
      </c>
      <c r="O5" s="166" t="s">
        <v>82</v>
      </c>
    </row>
    <row r="6" ht="18" customHeight="1" spans="1:15">
      <c r="A6" s="54" t="s">
        <v>83</v>
      </c>
      <c r="B6" s="54" t="s">
        <v>84</v>
      </c>
      <c r="C6" s="54" t="s">
        <v>85</v>
      </c>
      <c r="D6" s="57" t="s">
        <v>86</v>
      </c>
      <c r="E6" s="57" t="s">
        <v>87</v>
      </c>
      <c r="F6" s="57" t="s">
        <v>88</v>
      </c>
      <c r="G6" s="57" t="s">
        <v>89</v>
      </c>
      <c r="H6" s="57" t="s">
        <v>90</v>
      </c>
      <c r="I6" s="57" t="s">
        <v>91</v>
      </c>
      <c r="J6" s="57" t="s">
        <v>92</v>
      </c>
      <c r="K6" s="57" t="s">
        <v>93</v>
      </c>
      <c r="L6" s="57" t="s">
        <v>94</v>
      </c>
      <c r="M6" s="57" t="s">
        <v>95</v>
      </c>
      <c r="N6" s="54" t="s">
        <v>96</v>
      </c>
      <c r="O6" s="57" t="s">
        <v>97</v>
      </c>
    </row>
    <row r="7" ht="21" customHeight="1" spans="1:15">
      <c r="A7" s="58" t="s">
        <v>98</v>
      </c>
      <c r="B7" s="58" t="s">
        <v>99</v>
      </c>
      <c r="C7" s="80">
        <f>D7+G7</f>
        <v>3900</v>
      </c>
      <c r="D7" s="80">
        <f>E7+F7</f>
        <v>3900</v>
      </c>
      <c r="E7" s="80">
        <v>3900</v>
      </c>
      <c r="F7" s="80"/>
      <c r="G7" s="80"/>
      <c r="H7" s="80"/>
      <c r="I7" s="80"/>
      <c r="J7" s="80"/>
      <c r="K7" s="80"/>
      <c r="L7" s="80"/>
      <c r="M7" s="80"/>
      <c r="N7" s="80"/>
      <c r="O7" s="80"/>
    </row>
    <row r="8" ht="21" customHeight="1" spans="1:15">
      <c r="A8" s="180" t="s">
        <v>100</v>
      </c>
      <c r="B8" s="180" t="s">
        <v>101</v>
      </c>
      <c r="C8" s="80">
        <f t="shared" ref="C8:C49" si="0">D8+G8</f>
        <v>3900</v>
      </c>
      <c r="D8" s="80">
        <f t="shared" ref="D8:D49" si="1">E8+F8</f>
        <v>3900</v>
      </c>
      <c r="E8" s="80">
        <v>3900</v>
      </c>
      <c r="F8" s="80"/>
      <c r="G8" s="80"/>
      <c r="H8" s="80"/>
      <c r="I8" s="80"/>
      <c r="J8" s="80"/>
      <c r="K8" s="80"/>
      <c r="L8" s="80"/>
      <c r="M8" s="80"/>
      <c r="N8" s="80"/>
      <c r="O8" s="80"/>
    </row>
    <row r="9" ht="21" customHeight="1" spans="1:15">
      <c r="A9" s="181" t="s">
        <v>102</v>
      </c>
      <c r="B9" s="181" t="s">
        <v>103</v>
      </c>
      <c r="C9" s="80">
        <f t="shared" si="0"/>
        <v>3900</v>
      </c>
      <c r="D9" s="80">
        <f t="shared" si="1"/>
        <v>3900</v>
      </c>
      <c r="E9" s="80">
        <v>3900</v>
      </c>
      <c r="F9" s="80"/>
      <c r="G9" s="80"/>
      <c r="H9" s="80"/>
      <c r="I9" s="80"/>
      <c r="J9" s="80"/>
      <c r="K9" s="80"/>
      <c r="L9" s="80"/>
      <c r="M9" s="80"/>
      <c r="N9" s="80"/>
      <c r="O9" s="80"/>
    </row>
    <row r="10" ht="21" customHeight="1" spans="1:15">
      <c r="A10" s="58" t="s">
        <v>104</v>
      </c>
      <c r="B10" s="58" t="s">
        <v>105</v>
      </c>
      <c r="C10" s="80">
        <f t="shared" si="0"/>
        <v>21481561.52</v>
      </c>
      <c r="D10" s="80">
        <f t="shared" si="1"/>
        <v>21481561.52</v>
      </c>
      <c r="E10" s="80">
        <v>3989215.72</v>
      </c>
      <c r="F10" s="80">
        <f>F11+F17+F21+F26+F28+F30+F33+F35</f>
        <v>17492345.8</v>
      </c>
      <c r="G10" s="80"/>
      <c r="H10" s="80"/>
      <c r="I10" s="80"/>
      <c r="J10" s="80"/>
      <c r="K10" s="80"/>
      <c r="L10" s="80"/>
      <c r="M10" s="80"/>
      <c r="N10" s="80"/>
      <c r="O10" s="80"/>
    </row>
    <row r="11" ht="21" customHeight="1" spans="1:15">
      <c r="A11" s="180" t="s">
        <v>106</v>
      </c>
      <c r="B11" s="180" t="s">
        <v>107</v>
      </c>
      <c r="C11" s="80">
        <f t="shared" si="0"/>
        <v>4598512.48</v>
      </c>
      <c r="D11" s="80">
        <f t="shared" si="1"/>
        <v>4598512.48</v>
      </c>
      <c r="E11" s="80">
        <v>2610382.48</v>
      </c>
      <c r="F11" s="80">
        <f>F12+F13+F14+F15+F16</f>
        <v>1988130</v>
      </c>
      <c r="G11" s="80"/>
      <c r="H11" s="80"/>
      <c r="I11" s="80"/>
      <c r="J11" s="80"/>
      <c r="K11" s="80"/>
      <c r="L11" s="80"/>
      <c r="M11" s="80"/>
      <c r="N11" s="80"/>
      <c r="O11" s="80"/>
    </row>
    <row r="12" ht="21" customHeight="1" spans="1:15">
      <c r="A12" s="181" t="s">
        <v>108</v>
      </c>
      <c r="B12" s="181" t="s">
        <v>109</v>
      </c>
      <c r="C12" s="80">
        <f t="shared" si="0"/>
        <v>2610382.48</v>
      </c>
      <c r="D12" s="80">
        <f t="shared" si="1"/>
        <v>2610382.48</v>
      </c>
      <c r="E12" s="80">
        <v>2610382.48</v>
      </c>
      <c r="F12" s="80"/>
      <c r="G12" s="80"/>
      <c r="H12" s="80"/>
      <c r="I12" s="80"/>
      <c r="J12" s="80"/>
      <c r="K12" s="80"/>
      <c r="L12" s="80"/>
      <c r="M12" s="80"/>
      <c r="N12" s="80"/>
      <c r="O12" s="80"/>
    </row>
    <row r="13" ht="21" customHeight="1" spans="1:15">
      <c r="A13" s="181" t="s">
        <v>110</v>
      </c>
      <c r="B13" s="181" t="s">
        <v>111</v>
      </c>
      <c r="C13" s="80">
        <f t="shared" si="0"/>
        <v>36000</v>
      </c>
      <c r="D13" s="80">
        <f t="shared" si="1"/>
        <v>36000</v>
      </c>
      <c r="E13" s="80"/>
      <c r="F13" s="80">
        <v>36000</v>
      </c>
      <c r="G13" s="80"/>
      <c r="H13" s="80"/>
      <c r="I13" s="80"/>
      <c r="J13" s="80"/>
      <c r="K13" s="80"/>
      <c r="L13" s="80"/>
      <c r="M13" s="80"/>
      <c r="N13" s="80"/>
      <c r="O13" s="80"/>
    </row>
    <row r="14" ht="21" customHeight="1" spans="1:15">
      <c r="A14" s="181" t="s">
        <v>112</v>
      </c>
      <c r="B14" s="181" t="s">
        <v>113</v>
      </c>
      <c r="C14" s="80">
        <f t="shared" si="0"/>
        <v>225850</v>
      </c>
      <c r="D14" s="80">
        <f t="shared" si="1"/>
        <v>225850</v>
      </c>
      <c r="E14" s="80"/>
      <c r="F14" s="80">
        <v>225850</v>
      </c>
      <c r="G14" s="80"/>
      <c r="H14" s="80"/>
      <c r="I14" s="80"/>
      <c r="J14" s="80"/>
      <c r="K14" s="80"/>
      <c r="L14" s="80"/>
      <c r="M14" s="80"/>
      <c r="N14" s="80"/>
      <c r="O14" s="80"/>
    </row>
    <row r="15" ht="21" customHeight="1" spans="1:15">
      <c r="A15" s="181" t="s">
        <v>114</v>
      </c>
      <c r="B15" s="181" t="s">
        <v>115</v>
      </c>
      <c r="C15" s="80">
        <f t="shared" si="0"/>
        <v>44600</v>
      </c>
      <c r="D15" s="80">
        <f t="shared" si="1"/>
        <v>44600</v>
      </c>
      <c r="E15" s="80"/>
      <c r="F15" s="80">
        <v>44600</v>
      </c>
      <c r="G15" s="80"/>
      <c r="H15" s="80"/>
      <c r="I15" s="80"/>
      <c r="J15" s="80"/>
      <c r="K15" s="80"/>
      <c r="L15" s="80"/>
      <c r="M15" s="80"/>
      <c r="N15" s="80"/>
      <c r="O15" s="80"/>
    </row>
    <row r="16" ht="21" customHeight="1" spans="1:15">
      <c r="A16" s="181" t="s">
        <v>116</v>
      </c>
      <c r="B16" s="181" t="s">
        <v>117</v>
      </c>
      <c r="C16" s="80">
        <f t="shared" si="0"/>
        <v>1681680</v>
      </c>
      <c r="D16" s="80">
        <f t="shared" si="1"/>
        <v>1681680</v>
      </c>
      <c r="E16" s="80"/>
      <c r="F16" s="80">
        <f>402080+1279600</f>
        <v>1681680</v>
      </c>
      <c r="G16" s="80"/>
      <c r="H16" s="80"/>
      <c r="I16" s="80"/>
      <c r="J16" s="80"/>
      <c r="K16" s="80"/>
      <c r="L16" s="80"/>
      <c r="M16" s="80"/>
      <c r="N16" s="80"/>
      <c r="O16" s="80"/>
    </row>
    <row r="17" ht="21" customHeight="1" spans="1:15">
      <c r="A17" s="180" t="s">
        <v>118</v>
      </c>
      <c r="B17" s="180" t="s">
        <v>119</v>
      </c>
      <c r="C17" s="80">
        <f t="shared" si="0"/>
        <v>912960</v>
      </c>
      <c r="D17" s="80">
        <f t="shared" si="1"/>
        <v>912960</v>
      </c>
      <c r="E17" s="80">
        <v>912960</v>
      </c>
      <c r="F17" s="80"/>
      <c r="G17" s="80"/>
      <c r="H17" s="80"/>
      <c r="I17" s="80"/>
      <c r="J17" s="80"/>
      <c r="K17" s="80"/>
      <c r="L17" s="80"/>
      <c r="M17" s="80"/>
      <c r="N17" s="80"/>
      <c r="O17" s="80"/>
    </row>
    <row r="18" ht="21" customHeight="1" spans="1:15">
      <c r="A18" s="181" t="s">
        <v>120</v>
      </c>
      <c r="B18" s="181" t="s">
        <v>121</v>
      </c>
      <c r="C18" s="80">
        <f t="shared" si="0"/>
        <v>438600</v>
      </c>
      <c r="D18" s="80">
        <f t="shared" si="1"/>
        <v>438600</v>
      </c>
      <c r="E18" s="80">
        <v>438600</v>
      </c>
      <c r="F18" s="80"/>
      <c r="G18" s="80"/>
      <c r="H18" s="80"/>
      <c r="I18" s="80"/>
      <c r="J18" s="80"/>
      <c r="K18" s="80"/>
      <c r="L18" s="80"/>
      <c r="M18" s="80"/>
      <c r="N18" s="80"/>
      <c r="O18" s="80"/>
    </row>
    <row r="19" ht="21" customHeight="1" spans="1:15">
      <c r="A19" s="181" t="s">
        <v>122</v>
      </c>
      <c r="B19" s="181" t="s">
        <v>123</v>
      </c>
      <c r="C19" s="80">
        <f t="shared" si="0"/>
        <v>274360</v>
      </c>
      <c r="D19" s="80">
        <f t="shared" si="1"/>
        <v>274360</v>
      </c>
      <c r="E19" s="80">
        <v>274360</v>
      </c>
      <c r="F19" s="80"/>
      <c r="G19" s="80"/>
      <c r="H19" s="80"/>
      <c r="I19" s="80"/>
      <c r="J19" s="80"/>
      <c r="K19" s="80"/>
      <c r="L19" s="80"/>
      <c r="M19" s="80"/>
      <c r="N19" s="80"/>
      <c r="O19" s="80"/>
    </row>
    <row r="20" ht="21" customHeight="1" spans="1:15">
      <c r="A20" s="181" t="s">
        <v>124</v>
      </c>
      <c r="B20" s="181" t="s">
        <v>125</v>
      </c>
      <c r="C20" s="80">
        <f t="shared" si="0"/>
        <v>200000</v>
      </c>
      <c r="D20" s="80">
        <f t="shared" si="1"/>
        <v>200000</v>
      </c>
      <c r="E20" s="80">
        <v>200000</v>
      </c>
      <c r="F20" s="80"/>
      <c r="G20" s="80"/>
      <c r="H20" s="80"/>
      <c r="I20" s="80"/>
      <c r="J20" s="80"/>
      <c r="K20" s="80"/>
      <c r="L20" s="80"/>
      <c r="M20" s="80"/>
      <c r="N20" s="80"/>
      <c r="O20" s="80"/>
    </row>
    <row r="21" ht="21" customHeight="1" spans="1:15">
      <c r="A21" s="180" t="s">
        <v>126</v>
      </c>
      <c r="B21" s="180" t="s">
        <v>127</v>
      </c>
      <c r="C21" s="80">
        <f t="shared" si="0"/>
        <v>11180208.04</v>
      </c>
      <c r="D21" s="80">
        <f t="shared" si="1"/>
        <v>11180208.04</v>
      </c>
      <c r="E21" s="80">
        <v>465873.24</v>
      </c>
      <c r="F21" s="80">
        <f>F22+F23+F24+F25</f>
        <v>10714334.8</v>
      </c>
      <c r="G21" s="80"/>
      <c r="H21" s="80"/>
      <c r="I21" s="80"/>
      <c r="J21" s="80"/>
      <c r="K21" s="80"/>
      <c r="L21" s="80"/>
      <c r="M21" s="80"/>
      <c r="N21" s="80"/>
      <c r="O21" s="80"/>
    </row>
    <row r="22" ht="21" customHeight="1" spans="1:15">
      <c r="A22" s="181" t="s">
        <v>128</v>
      </c>
      <c r="B22" s="181" t="s">
        <v>129</v>
      </c>
      <c r="C22" s="80">
        <f t="shared" si="0"/>
        <v>389978.07</v>
      </c>
      <c r="D22" s="80">
        <f t="shared" si="1"/>
        <v>389978.07</v>
      </c>
      <c r="E22" s="80"/>
      <c r="F22" s="80">
        <f>177372.07+212606</f>
        <v>389978.07</v>
      </c>
      <c r="G22" s="80"/>
      <c r="H22" s="80"/>
      <c r="I22" s="80"/>
      <c r="J22" s="80"/>
      <c r="K22" s="80"/>
      <c r="L22" s="80"/>
      <c r="M22" s="80"/>
      <c r="N22" s="80"/>
      <c r="O22" s="80"/>
    </row>
    <row r="23" ht="21" customHeight="1" spans="1:15">
      <c r="A23" s="181" t="s">
        <v>130</v>
      </c>
      <c r="B23" s="181" t="s">
        <v>131</v>
      </c>
      <c r="C23" s="80">
        <f t="shared" si="0"/>
        <v>4730456</v>
      </c>
      <c r="D23" s="80">
        <f t="shared" si="1"/>
        <v>4730456</v>
      </c>
      <c r="E23" s="80"/>
      <c r="F23" s="80">
        <f>4308480+421976</f>
        <v>4730456</v>
      </c>
      <c r="G23" s="80"/>
      <c r="H23" s="80"/>
      <c r="I23" s="80"/>
      <c r="J23" s="80"/>
      <c r="K23" s="80"/>
      <c r="L23" s="80"/>
      <c r="M23" s="80"/>
      <c r="N23" s="80"/>
      <c r="O23" s="80"/>
    </row>
    <row r="24" ht="21" customHeight="1" spans="1:15">
      <c r="A24" s="181" t="s">
        <v>132</v>
      </c>
      <c r="B24" s="181" t="s">
        <v>133</v>
      </c>
      <c r="C24" s="80">
        <f t="shared" si="0"/>
        <v>2724779.24</v>
      </c>
      <c r="D24" s="80">
        <f t="shared" si="1"/>
        <v>2724779.24</v>
      </c>
      <c r="E24" s="80">
        <v>465873.24</v>
      </c>
      <c r="F24" s="80">
        <v>2258906</v>
      </c>
      <c r="G24" s="80"/>
      <c r="H24" s="80"/>
      <c r="I24" s="80"/>
      <c r="J24" s="80"/>
      <c r="K24" s="80"/>
      <c r="L24" s="80"/>
      <c r="M24" s="80"/>
      <c r="N24" s="80"/>
      <c r="O24" s="80"/>
    </row>
    <row r="25" ht="21" customHeight="1" spans="1:15">
      <c r="A25" s="181" t="s">
        <v>134</v>
      </c>
      <c r="B25" s="181" t="s">
        <v>135</v>
      </c>
      <c r="C25" s="80">
        <f t="shared" si="0"/>
        <v>3334994.73</v>
      </c>
      <c r="D25" s="80">
        <f t="shared" si="1"/>
        <v>3334994.73</v>
      </c>
      <c r="E25" s="80"/>
      <c r="F25" s="80">
        <f>2601615.93+733378.8</f>
        <v>3334994.73</v>
      </c>
      <c r="G25" s="80"/>
      <c r="H25" s="80"/>
      <c r="I25" s="80"/>
      <c r="J25" s="80"/>
      <c r="K25" s="80"/>
      <c r="L25" s="80"/>
      <c r="M25" s="80"/>
      <c r="N25" s="80"/>
      <c r="O25" s="80"/>
    </row>
    <row r="26" ht="21" customHeight="1" spans="1:15">
      <c r="A26" s="180" t="s">
        <v>136</v>
      </c>
      <c r="B26" s="180" t="s">
        <v>137</v>
      </c>
      <c r="C26" s="80">
        <f t="shared" si="0"/>
        <v>2102630</v>
      </c>
      <c r="D26" s="80">
        <f t="shared" si="1"/>
        <v>2102630</v>
      </c>
      <c r="E26" s="80"/>
      <c r="F26" s="80">
        <f>F27</f>
        <v>2102630</v>
      </c>
      <c r="G26" s="80"/>
      <c r="H26" s="80"/>
      <c r="I26" s="80"/>
      <c r="J26" s="80"/>
      <c r="K26" s="80"/>
      <c r="L26" s="80"/>
      <c r="M26" s="80"/>
      <c r="N26" s="80"/>
      <c r="O26" s="80"/>
    </row>
    <row r="27" ht="21" customHeight="1" spans="1:15">
      <c r="A27" s="181" t="s">
        <v>138</v>
      </c>
      <c r="B27" s="181" t="s">
        <v>139</v>
      </c>
      <c r="C27" s="80">
        <f t="shared" si="0"/>
        <v>2102630</v>
      </c>
      <c r="D27" s="80">
        <f t="shared" si="1"/>
        <v>2102630</v>
      </c>
      <c r="E27" s="80"/>
      <c r="F27" s="80">
        <f>2102520+110</f>
        <v>2102630</v>
      </c>
      <c r="G27" s="80"/>
      <c r="H27" s="80"/>
      <c r="I27" s="80"/>
      <c r="J27" s="80"/>
      <c r="K27" s="80"/>
      <c r="L27" s="80"/>
      <c r="M27" s="80"/>
      <c r="N27" s="80"/>
      <c r="O27" s="80"/>
    </row>
    <row r="28" ht="21" customHeight="1" spans="1:15">
      <c r="A28" s="180" t="s">
        <v>140</v>
      </c>
      <c r="B28" s="180" t="s">
        <v>141</v>
      </c>
      <c r="C28" s="80">
        <f t="shared" si="0"/>
        <v>1679692</v>
      </c>
      <c r="D28" s="80">
        <f t="shared" si="1"/>
        <v>1679692</v>
      </c>
      <c r="E28" s="80"/>
      <c r="F28" s="80">
        <f>F29</f>
        <v>1679692</v>
      </c>
      <c r="G28" s="80"/>
      <c r="H28" s="80"/>
      <c r="I28" s="80"/>
      <c r="J28" s="80"/>
      <c r="K28" s="80"/>
      <c r="L28" s="80"/>
      <c r="M28" s="80"/>
      <c r="N28" s="80"/>
      <c r="O28" s="80"/>
    </row>
    <row r="29" ht="21" customHeight="1" spans="1:15">
      <c r="A29" s="181" t="s">
        <v>142</v>
      </c>
      <c r="B29" s="181" t="s">
        <v>143</v>
      </c>
      <c r="C29" s="80">
        <f t="shared" si="0"/>
        <v>1679692</v>
      </c>
      <c r="D29" s="80">
        <f t="shared" si="1"/>
        <v>1679692</v>
      </c>
      <c r="E29" s="80"/>
      <c r="F29" s="80">
        <f>973080+706612</f>
        <v>1679692</v>
      </c>
      <c r="G29" s="80"/>
      <c r="H29" s="80"/>
      <c r="I29" s="80"/>
      <c r="J29" s="80"/>
      <c r="K29" s="80"/>
      <c r="L29" s="80"/>
      <c r="M29" s="80"/>
      <c r="N29" s="80"/>
      <c r="O29" s="80"/>
    </row>
    <row r="30" ht="21" customHeight="1" spans="1:15">
      <c r="A30" s="180" t="s">
        <v>144</v>
      </c>
      <c r="B30" s="180" t="s">
        <v>145</v>
      </c>
      <c r="C30" s="80">
        <f t="shared" si="0"/>
        <v>187865</v>
      </c>
      <c r="D30" s="80">
        <f t="shared" si="1"/>
        <v>187865</v>
      </c>
      <c r="E30" s="80"/>
      <c r="F30" s="80">
        <f>F31+F32</f>
        <v>187865</v>
      </c>
      <c r="G30" s="80"/>
      <c r="H30" s="80"/>
      <c r="I30" s="80"/>
      <c r="J30" s="80"/>
      <c r="K30" s="80"/>
      <c r="L30" s="80"/>
      <c r="M30" s="80"/>
      <c r="N30" s="80"/>
      <c r="O30" s="80"/>
    </row>
    <row r="31" ht="21" customHeight="1" spans="1:15">
      <c r="A31" s="181" t="s">
        <v>146</v>
      </c>
      <c r="B31" s="181" t="s">
        <v>147</v>
      </c>
      <c r="C31" s="80">
        <f t="shared" si="0"/>
        <v>130000</v>
      </c>
      <c r="D31" s="80">
        <f t="shared" si="1"/>
        <v>130000</v>
      </c>
      <c r="E31" s="80"/>
      <c r="F31" s="80">
        <v>130000</v>
      </c>
      <c r="G31" s="80"/>
      <c r="H31" s="80"/>
      <c r="I31" s="80"/>
      <c r="J31" s="80"/>
      <c r="K31" s="80"/>
      <c r="L31" s="80"/>
      <c r="M31" s="80"/>
      <c r="N31" s="80"/>
      <c r="O31" s="80"/>
    </row>
    <row r="32" ht="21" customHeight="1" spans="1:15">
      <c r="A32" s="181" t="s">
        <v>148</v>
      </c>
      <c r="B32" s="181" t="s">
        <v>149</v>
      </c>
      <c r="C32" s="80">
        <f t="shared" si="0"/>
        <v>57865</v>
      </c>
      <c r="D32" s="80">
        <f t="shared" si="1"/>
        <v>57865</v>
      </c>
      <c r="E32" s="80"/>
      <c r="F32" s="80">
        <f>9440+48425</f>
        <v>57865</v>
      </c>
      <c r="G32" s="80"/>
      <c r="H32" s="80"/>
      <c r="I32" s="80"/>
      <c r="J32" s="80"/>
      <c r="K32" s="80"/>
      <c r="L32" s="80"/>
      <c r="M32" s="80"/>
      <c r="N32" s="80"/>
      <c r="O32" s="80"/>
    </row>
    <row r="33" ht="21" customHeight="1" spans="1:15">
      <c r="A33" s="180" t="s">
        <v>150</v>
      </c>
      <c r="B33" s="180" t="s">
        <v>151</v>
      </c>
      <c r="C33" s="80">
        <f t="shared" si="0"/>
        <v>368998</v>
      </c>
      <c r="D33" s="80">
        <f t="shared" si="1"/>
        <v>368998</v>
      </c>
      <c r="E33" s="80"/>
      <c r="F33" s="80">
        <f>F34</f>
        <v>368998</v>
      </c>
      <c r="G33" s="80"/>
      <c r="H33" s="80"/>
      <c r="I33" s="80"/>
      <c r="J33" s="80"/>
      <c r="K33" s="80"/>
      <c r="L33" s="80"/>
      <c r="M33" s="80"/>
      <c r="N33" s="80"/>
      <c r="O33" s="80"/>
    </row>
    <row r="34" ht="21" customHeight="1" spans="1:15">
      <c r="A34" s="181" t="s">
        <v>152</v>
      </c>
      <c r="B34" s="181" t="s">
        <v>153</v>
      </c>
      <c r="C34" s="80">
        <f t="shared" si="0"/>
        <v>368998</v>
      </c>
      <c r="D34" s="80">
        <f t="shared" si="1"/>
        <v>368998</v>
      </c>
      <c r="E34" s="80"/>
      <c r="F34" s="80">
        <f>279360+89638</f>
        <v>368998</v>
      </c>
      <c r="G34" s="80"/>
      <c r="H34" s="80"/>
      <c r="I34" s="80"/>
      <c r="J34" s="80"/>
      <c r="K34" s="80"/>
      <c r="L34" s="80"/>
      <c r="M34" s="80"/>
      <c r="N34" s="80"/>
      <c r="O34" s="80"/>
    </row>
    <row r="35" ht="21" customHeight="1" spans="1:15">
      <c r="A35" s="180" t="s">
        <v>154</v>
      </c>
      <c r="B35" s="180" t="s">
        <v>155</v>
      </c>
      <c r="C35" s="80">
        <f t="shared" si="0"/>
        <v>450696</v>
      </c>
      <c r="D35" s="80">
        <f t="shared" si="1"/>
        <v>450696</v>
      </c>
      <c r="E35" s="80"/>
      <c r="F35" s="80">
        <v>450696</v>
      </c>
      <c r="G35" s="80"/>
      <c r="H35" s="80"/>
      <c r="I35" s="80"/>
      <c r="J35" s="80"/>
      <c r="K35" s="80"/>
      <c r="L35" s="80"/>
      <c r="M35" s="80"/>
      <c r="N35" s="80"/>
      <c r="O35" s="80"/>
    </row>
    <row r="36" ht="21" customHeight="1" spans="1:15">
      <c r="A36" s="181" t="s">
        <v>156</v>
      </c>
      <c r="B36" s="181" t="s">
        <v>157</v>
      </c>
      <c r="C36" s="80">
        <f t="shared" si="0"/>
        <v>450696</v>
      </c>
      <c r="D36" s="80">
        <f t="shared" si="1"/>
        <v>450696</v>
      </c>
      <c r="E36" s="80"/>
      <c r="F36" s="80">
        <v>450696</v>
      </c>
      <c r="G36" s="80"/>
      <c r="H36" s="80"/>
      <c r="I36" s="80"/>
      <c r="J36" s="80"/>
      <c r="K36" s="80"/>
      <c r="L36" s="80"/>
      <c r="M36" s="80"/>
      <c r="N36" s="80"/>
      <c r="O36" s="80"/>
    </row>
    <row r="37" ht="21" customHeight="1" spans="1:15">
      <c r="A37" s="58" t="s">
        <v>158</v>
      </c>
      <c r="B37" s="58" t="s">
        <v>159</v>
      </c>
      <c r="C37" s="80">
        <f t="shared" si="0"/>
        <v>352544</v>
      </c>
      <c r="D37" s="80">
        <f t="shared" si="1"/>
        <v>352544</v>
      </c>
      <c r="E37" s="80">
        <v>352544</v>
      </c>
      <c r="F37" s="80"/>
      <c r="G37" s="80"/>
      <c r="H37" s="80"/>
      <c r="I37" s="80"/>
      <c r="J37" s="80"/>
      <c r="K37" s="80"/>
      <c r="L37" s="80"/>
      <c r="M37" s="80"/>
      <c r="N37" s="80"/>
      <c r="O37" s="80"/>
    </row>
    <row r="38" ht="21" customHeight="1" spans="1:15">
      <c r="A38" s="180" t="s">
        <v>160</v>
      </c>
      <c r="B38" s="180" t="s">
        <v>161</v>
      </c>
      <c r="C38" s="80">
        <f t="shared" si="0"/>
        <v>352544</v>
      </c>
      <c r="D38" s="80">
        <f t="shared" si="1"/>
        <v>352544</v>
      </c>
      <c r="E38" s="80">
        <v>352544</v>
      </c>
      <c r="F38" s="80"/>
      <c r="G38" s="80"/>
      <c r="H38" s="80"/>
      <c r="I38" s="80"/>
      <c r="J38" s="80"/>
      <c r="K38" s="80"/>
      <c r="L38" s="80"/>
      <c r="M38" s="80"/>
      <c r="N38" s="80"/>
      <c r="O38" s="80"/>
    </row>
    <row r="39" ht="21" customHeight="1" spans="1:15">
      <c r="A39" s="181" t="s">
        <v>162</v>
      </c>
      <c r="B39" s="181" t="s">
        <v>163</v>
      </c>
      <c r="C39" s="80">
        <f t="shared" si="0"/>
        <v>104200</v>
      </c>
      <c r="D39" s="80">
        <f t="shared" si="1"/>
        <v>104200</v>
      </c>
      <c r="E39" s="80">
        <v>104200</v>
      </c>
      <c r="F39" s="80"/>
      <c r="G39" s="80"/>
      <c r="H39" s="80"/>
      <c r="I39" s="80"/>
      <c r="J39" s="80"/>
      <c r="K39" s="80"/>
      <c r="L39" s="80"/>
      <c r="M39" s="80"/>
      <c r="N39" s="80"/>
      <c r="O39" s="80"/>
    </row>
    <row r="40" ht="21" customHeight="1" spans="1:15">
      <c r="A40" s="181" t="s">
        <v>164</v>
      </c>
      <c r="B40" s="181" t="s">
        <v>165</v>
      </c>
      <c r="C40" s="80">
        <f t="shared" si="0"/>
        <v>28890</v>
      </c>
      <c r="D40" s="80">
        <f t="shared" si="1"/>
        <v>28890</v>
      </c>
      <c r="E40" s="80">
        <v>28890</v>
      </c>
      <c r="F40" s="80"/>
      <c r="G40" s="80"/>
      <c r="H40" s="80"/>
      <c r="I40" s="80"/>
      <c r="J40" s="80"/>
      <c r="K40" s="80"/>
      <c r="L40" s="80"/>
      <c r="M40" s="80"/>
      <c r="N40" s="80"/>
      <c r="O40" s="80"/>
    </row>
    <row r="41" ht="21" customHeight="1" spans="1:15">
      <c r="A41" s="181" t="s">
        <v>166</v>
      </c>
      <c r="B41" s="181" t="s">
        <v>167</v>
      </c>
      <c r="C41" s="80">
        <f t="shared" si="0"/>
        <v>200100</v>
      </c>
      <c r="D41" s="80">
        <f t="shared" si="1"/>
        <v>200100</v>
      </c>
      <c r="E41" s="80">
        <v>200100</v>
      </c>
      <c r="F41" s="80"/>
      <c r="G41" s="80"/>
      <c r="H41" s="80"/>
      <c r="I41" s="80"/>
      <c r="J41" s="80"/>
      <c r="K41" s="80"/>
      <c r="L41" s="80"/>
      <c r="M41" s="80"/>
      <c r="N41" s="80"/>
      <c r="O41" s="80"/>
    </row>
    <row r="42" ht="21" customHeight="1" spans="1:15">
      <c r="A42" s="181" t="s">
        <v>168</v>
      </c>
      <c r="B42" s="181" t="s">
        <v>169</v>
      </c>
      <c r="C42" s="80">
        <f t="shared" si="0"/>
        <v>19354</v>
      </c>
      <c r="D42" s="80">
        <f t="shared" si="1"/>
        <v>19354</v>
      </c>
      <c r="E42" s="80">
        <v>19354</v>
      </c>
      <c r="F42" s="80"/>
      <c r="G42" s="80"/>
      <c r="H42" s="80"/>
      <c r="I42" s="80"/>
      <c r="J42" s="80"/>
      <c r="K42" s="80"/>
      <c r="L42" s="80"/>
      <c r="M42" s="80"/>
      <c r="N42" s="80"/>
      <c r="O42" s="80"/>
    </row>
    <row r="43" ht="21" customHeight="1" spans="1:15">
      <c r="A43" s="58" t="s">
        <v>170</v>
      </c>
      <c r="B43" s="58" t="s">
        <v>171</v>
      </c>
      <c r="C43" s="80">
        <f t="shared" si="0"/>
        <v>228700</v>
      </c>
      <c r="D43" s="80">
        <f t="shared" si="1"/>
        <v>228700</v>
      </c>
      <c r="E43" s="80">
        <v>228700</v>
      </c>
      <c r="F43" s="80"/>
      <c r="G43" s="80"/>
      <c r="H43" s="80"/>
      <c r="I43" s="80"/>
      <c r="J43" s="80"/>
      <c r="K43" s="80"/>
      <c r="L43" s="80"/>
      <c r="M43" s="80"/>
      <c r="N43" s="80"/>
      <c r="O43" s="80"/>
    </row>
    <row r="44" ht="21" customHeight="1" spans="1:15">
      <c r="A44" s="180" t="s">
        <v>172</v>
      </c>
      <c r="B44" s="180" t="s">
        <v>173</v>
      </c>
      <c r="C44" s="80">
        <f t="shared" si="0"/>
        <v>228700</v>
      </c>
      <c r="D44" s="80">
        <f t="shared" si="1"/>
        <v>228700</v>
      </c>
      <c r="E44" s="80">
        <v>228700</v>
      </c>
      <c r="F44" s="80"/>
      <c r="G44" s="80"/>
      <c r="H44" s="80"/>
      <c r="I44" s="80"/>
      <c r="J44" s="80"/>
      <c r="K44" s="80"/>
      <c r="L44" s="80"/>
      <c r="M44" s="80"/>
      <c r="N44" s="80"/>
      <c r="O44" s="80"/>
    </row>
    <row r="45" ht="21" customHeight="1" spans="1:15">
      <c r="A45" s="181" t="s">
        <v>174</v>
      </c>
      <c r="B45" s="181" t="s">
        <v>175</v>
      </c>
      <c r="C45" s="80">
        <f t="shared" si="0"/>
        <v>220300</v>
      </c>
      <c r="D45" s="80">
        <f t="shared" si="1"/>
        <v>220300</v>
      </c>
      <c r="E45" s="80">
        <v>220300</v>
      </c>
      <c r="F45" s="80"/>
      <c r="G45" s="80"/>
      <c r="H45" s="80"/>
      <c r="I45" s="80"/>
      <c r="J45" s="80"/>
      <c r="K45" s="80"/>
      <c r="L45" s="80"/>
      <c r="M45" s="80"/>
      <c r="N45" s="80"/>
      <c r="O45" s="80"/>
    </row>
    <row r="46" ht="21" customHeight="1" spans="1:15">
      <c r="A46" s="181" t="s">
        <v>176</v>
      </c>
      <c r="B46" s="181" t="s">
        <v>177</v>
      </c>
      <c r="C46" s="80">
        <f t="shared" si="0"/>
        <v>8400</v>
      </c>
      <c r="D46" s="80">
        <f t="shared" si="1"/>
        <v>8400</v>
      </c>
      <c r="E46" s="80">
        <v>8400</v>
      </c>
      <c r="F46" s="80"/>
      <c r="G46" s="80"/>
      <c r="H46" s="80"/>
      <c r="I46" s="80"/>
      <c r="J46" s="80"/>
      <c r="K46" s="80"/>
      <c r="L46" s="80"/>
      <c r="M46" s="80"/>
      <c r="N46" s="80"/>
      <c r="O46" s="80"/>
    </row>
    <row r="47" ht="21" customHeight="1" spans="1:15">
      <c r="A47" s="58" t="s">
        <v>178</v>
      </c>
      <c r="B47" s="58" t="s">
        <v>82</v>
      </c>
      <c r="C47" s="80">
        <f t="shared" si="0"/>
        <v>1731525</v>
      </c>
      <c r="D47" s="80">
        <f t="shared" si="1"/>
        <v>0</v>
      </c>
      <c r="E47" s="80"/>
      <c r="F47" s="80"/>
      <c r="G47" s="80">
        <f>1100000+631525</f>
        <v>1731525</v>
      </c>
      <c r="H47" s="80"/>
      <c r="I47" s="80"/>
      <c r="J47" s="80"/>
      <c r="K47" s="80"/>
      <c r="L47" s="80"/>
      <c r="M47" s="80"/>
      <c r="N47" s="80"/>
      <c r="O47" s="80"/>
    </row>
    <row r="48" ht="21" customHeight="1" spans="1:15">
      <c r="A48" s="180" t="s">
        <v>179</v>
      </c>
      <c r="B48" s="180" t="s">
        <v>180</v>
      </c>
      <c r="C48" s="80">
        <f t="shared" si="0"/>
        <v>1731525</v>
      </c>
      <c r="D48" s="80">
        <f t="shared" si="1"/>
        <v>0</v>
      </c>
      <c r="E48" s="80"/>
      <c r="F48" s="80"/>
      <c r="G48" s="80">
        <f>1100000+631525</f>
        <v>1731525</v>
      </c>
      <c r="H48" s="80"/>
      <c r="I48" s="80"/>
      <c r="J48" s="80"/>
      <c r="K48" s="80"/>
      <c r="L48" s="80"/>
      <c r="M48" s="80"/>
      <c r="N48" s="80"/>
      <c r="O48" s="80"/>
    </row>
    <row r="49" ht="21" customHeight="1" spans="1:15">
      <c r="A49" s="181" t="s">
        <v>181</v>
      </c>
      <c r="B49" s="181" t="s">
        <v>182</v>
      </c>
      <c r="C49" s="80">
        <f t="shared" si="0"/>
        <v>1731525</v>
      </c>
      <c r="D49" s="80">
        <f t="shared" si="1"/>
        <v>0</v>
      </c>
      <c r="E49" s="80"/>
      <c r="F49" s="80"/>
      <c r="G49" s="80">
        <f>1100000+631525</f>
        <v>1731525</v>
      </c>
      <c r="H49" s="80"/>
      <c r="I49" s="80"/>
      <c r="J49" s="80"/>
      <c r="K49" s="80"/>
      <c r="L49" s="80"/>
      <c r="M49" s="80"/>
      <c r="N49" s="80"/>
      <c r="O49" s="80"/>
    </row>
    <row r="50" ht="21" customHeight="1" spans="1:15">
      <c r="A50" s="182" t="s">
        <v>55</v>
      </c>
      <c r="B50" s="34"/>
      <c r="C50" s="80">
        <f>C7+C10+C37+C43+C47</f>
        <v>23798230.52</v>
      </c>
      <c r="D50" s="80">
        <v>4574358.72</v>
      </c>
      <c r="E50" s="80">
        <v>4574359.72</v>
      </c>
      <c r="F50" s="80">
        <f>F7+F10</f>
        <v>17492345.8</v>
      </c>
      <c r="G50" s="80">
        <f>1100000+631525</f>
        <v>1731525</v>
      </c>
      <c r="H50" s="80"/>
      <c r="I50" s="80"/>
      <c r="J50" s="80"/>
      <c r="K50" s="80"/>
      <c r="L50" s="80"/>
      <c r="M50" s="80"/>
      <c r="N50" s="80"/>
      <c r="O50" s="80"/>
    </row>
  </sheetData>
  <mergeCells count="12">
    <mergeCell ref="A1:O1"/>
    <mergeCell ref="A2:O2"/>
    <mergeCell ref="A3:B3"/>
    <mergeCell ref="D4:F4"/>
    <mergeCell ref="J4:O4"/>
    <mergeCell ref="A50:B50"/>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4" sqref="A4:B4"/>
    </sheetView>
  </sheetViews>
  <sheetFormatPr defaultColWidth="8.575" defaultRowHeight="12.75" customHeight="1" outlineLevelCol="3"/>
  <cols>
    <col min="1" max="4" width="35.575" customWidth="1"/>
  </cols>
  <sheetData>
    <row r="1" ht="15" customHeight="1" spans="1:4">
      <c r="A1" s="46"/>
      <c r="B1" s="48"/>
      <c r="C1" s="48"/>
      <c r="D1" s="48" t="s">
        <v>183</v>
      </c>
    </row>
    <row r="2" ht="41.25" customHeight="1" spans="1:1">
      <c r="A2" s="45" t="str">
        <f>"2026"&amp;"年部门财政拨款收支预算总表"</f>
        <v>2026年部门财政拨款收支预算总表</v>
      </c>
    </row>
    <row r="3" ht="17.25" customHeight="1" spans="1:4">
      <c r="A3" s="4" t="str">
        <f>"单位名称："&amp;"昆明市呈贡区民政局"</f>
        <v>单位名称：昆明市呈贡区民政局</v>
      </c>
      <c r="B3" s="165"/>
      <c r="D3" s="48"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184</v>
      </c>
      <c r="B6" s="80">
        <v>19674359.72</v>
      </c>
      <c r="C6" s="168" t="s">
        <v>185</v>
      </c>
      <c r="D6" s="80">
        <v>23798230.52</v>
      </c>
    </row>
    <row r="7" ht="16.5" customHeight="1" spans="1:4">
      <c r="A7" s="168" t="s">
        <v>186</v>
      </c>
      <c r="B7" s="80">
        <v>18574359.72</v>
      </c>
      <c r="C7" s="168" t="s">
        <v>187</v>
      </c>
      <c r="D7" s="80"/>
    </row>
    <row r="8" ht="16.5" customHeight="1" spans="1:4">
      <c r="A8" s="168" t="s">
        <v>188</v>
      </c>
      <c r="B8" s="80">
        <v>1100000</v>
      </c>
      <c r="C8" s="168" t="s">
        <v>189</v>
      </c>
      <c r="D8" s="80"/>
    </row>
    <row r="9" ht="16.5" customHeight="1" spans="1:4">
      <c r="A9" s="168" t="s">
        <v>190</v>
      </c>
      <c r="B9" s="80"/>
      <c r="C9" s="168" t="s">
        <v>191</v>
      </c>
      <c r="D9" s="80"/>
    </row>
    <row r="10" ht="16.5" customHeight="1" spans="1:4">
      <c r="A10" s="168" t="s">
        <v>192</v>
      </c>
      <c r="B10" s="80">
        <f>B11+B12</f>
        <v>4123870.8</v>
      </c>
      <c r="C10" s="168" t="s">
        <v>193</v>
      </c>
      <c r="D10" s="80"/>
    </row>
    <row r="11" ht="16.5" customHeight="1" spans="1:4">
      <c r="A11" s="168" t="s">
        <v>186</v>
      </c>
      <c r="B11" s="80">
        <v>3492345.8</v>
      </c>
      <c r="C11" s="168" t="s">
        <v>194</v>
      </c>
      <c r="D11" s="80">
        <v>3900</v>
      </c>
    </row>
    <row r="12" ht="16.5" customHeight="1" spans="1:4">
      <c r="A12" s="150" t="s">
        <v>188</v>
      </c>
      <c r="B12" s="80">
        <v>631525</v>
      </c>
      <c r="C12" s="70" t="s">
        <v>195</v>
      </c>
      <c r="D12" s="80"/>
    </row>
    <row r="13" ht="16.5" customHeight="1" spans="1:4">
      <c r="A13" s="150" t="s">
        <v>190</v>
      </c>
      <c r="B13" s="80"/>
      <c r="C13" s="70" t="s">
        <v>196</v>
      </c>
      <c r="D13" s="80"/>
    </row>
    <row r="14" ht="16.5" customHeight="1" spans="1:4">
      <c r="A14" s="169"/>
      <c r="B14" s="80"/>
      <c r="C14" s="70" t="s">
        <v>197</v>
      </c>
      <c r="D14" s="80">
        <f>17989215.72+3492345.8</f>
        <v>21481561.52</v>
      </c>
    </row>
    <row r="15" ht="16.5" customHeight="1" spans="1:4">
      <c r="A15" s="169"/>
      <c r="B15" s="80"/>
      <c r="C15" s="70" t="s">
        <v>198</v>
      </c>
      <c r="D15" s="80">
        <v>352544</v>
      </c>
    </row>
    <row r="16" ht="16.5" customHeight="1" spans="1:4">
      <c r="A16" s="169"/>
      <c r="B16" s="80"/>
      <c r="C16" s="70" t="s">
        <v>199</v>
      </c>
      <c r="D16" s="80"/>
    </row>
    <row r="17" ht="16.5" customHeight="1" spans="1:4">
      <c r="A17" s="169"/>
      <c r="B17" s="80"/>
      <c r="C17" s="70" t="s">
        <v>200</v>
      </c>
      <c r="D17" s="80"/>
    </row>
    <row r="18" ht="16.5" customHeight="1" spans="1:4">
      <c r="A18" s="169"/>
      <c r="B18" s="80"/>
      <c r="C18" s="70" t="s">
        <v>201</v>
      </c>
      <c r="D18" s="80"/>
    </row>
    <row r="19" ht="16.5" customHeight="1" spans="1:4">
      <c r="A19" s="169"/>
      <c r="B19" s="80"/>
      <c r="C19" s="70" t="s">
        <v>202</v>
      </c>
      <c r="D19" s="80"/>
    </row>
    <row r="20" ht="16.5" customHeight="1" spans="1:4">
      <c r="A20" s="169"/>
      <c r="B20" s="80"/>
      <c r="C20" s="70" t="s">
        <v>203</v>
      </c>
      <c r="D20" s="80"/>
    </row>
    <row r="21" ht="16.5" customHeight="1" spans="1:4">
      <c r="A21" s="169"/>
      <c r="B21" s="80"/>
      <c r="C21" s="70" t="s">
        <v>204</v>
      </c>
      <c r="D21" s="80"/>
    </row>
    <row r="22" ht="16.5" customHeight="1" spans="1:4">
      <c r="A22" s="169"/>
      <c r="B22" s="80"/>
      <c r="C22" s="70" t="s">
        <v>205</v>
      </c>
      <c r="D22" s="80"/>
    </row>
    <row r="23" ht="16.5" customHeight="1" spans="1:4">
      <c r="A23" s="169"/>
      <c r="B23" s="80"/>
      <c r="C23" s="70" t="s">
        <v>206</v>
      </c>
      <c r="D23" s="80"/>
    </row>
    <row r="24" ht="16.5" customHeight="1" spans="1:4">
      <c r="A24" s="169"/>
      <c r="B24" s="80"/>
      <c r="C24" s="70" t="s">
        <v>207</v>
      </c>
      <c r="D24" s="80"/>
    </row>
    <row r="25" ht="16.5" customHeight="1" spans="1:4">
      <c r="A25" s="169"/>
      <c r="B25" s="80"/>
      <c r="C25" s="70" t="s">
        <v>208</v>
      </c>
      <c r="D25" s="80">
        <v>228700</v>
      </c>
    </row>
    <row r="26" ht="16.5" customHeight="1" spans="1:4">
      <c r="A26" s="169"/>
      <c r="B26" s="80"/>
      <c r="C26" s="70" t="s">
        <v>209</v>
      </c>
      <c r="D26" s="80"/>
    </row>
    <row r="27" ht="16.5" customHeight="1" spans="1:4">
      <c r="A27" s="169"/>
      <c r="B27" s="80"/>
      <c r="C27" s="70" t="s">
        <v>210</v>
      </c>
      <c r="D27" s="80"/>
    </row>
    <row r="28" ht="16.5" customHeight="1" spans="1:4">
      <c r="A28" s="169"/>
      <c r="B28" s="80"/>
      <c r="C28" s="70" t="s">
        <v>211</v>
      </c>
      <c r="D28" s="80"/>
    </row>
    <row r="29" ht="16.5" customHeight="1" spans="1:4">
      <c r="A29" s="169"/>
      <c r="B29" s="80"/>
      <c r="C29" s="70" t="s">
        <v>212</v>
      </c>
      <c r="D29" s="80"/>
    </row>
    <row r="30" ht="16.5" customHeight="1" spans="1:4">
      <c r="A30" s="169"/>
      <c r="B30" s="80"/>
      <c r="C30" s="70" t="s">
        <v>213</v>
      </c>
      <c r="D30" s="80">
        <f>1100000+631525</f>
        <v>1731525</v>
      </c>
    </row>
    <row r="31" ht="16.5" customHeight="1" spans="1:4">
      <c r="A31" s="169"/>
      <c r="B31" s="80"/>
      <c r="C31" s="150" t="s">
        <v>214</v>
      </c>
      <c r="D31" s="80"/>
    </row>
    <row r="32" ht="16.5" customHeight="1" spans="1:4">
      <c r="A32" s="169"/>
      <c r="B32" s="80"/>
      <c r="C32" s="150" t="s">
        <v>215</v>
      </c>
      <c r="D32" s="80"/>
    </row>
    <row r="33" ht="16.5" customHeight="1" spans="1:4">
      <c r="A33" s="169"/>
      <c r="B33" s="80"/>
      <c r="C33" s="27" t="s">
        <v>216</v>
      </c>
      <c r="D33" s="80"/>
    </row>
    <row r="34" ht="15" customHeight="1" spans="1:4">
      <c r="A34" s="170" t="s">
        <v>50</v>
      </c>
      <c r="B34" s="171">
        <f>B6+B10</f>
        <v>23798230.52</v>
      </c>
      <c r="C34" s="170" t="s">
        <v>51</v>
      </c>
      <c r="D34" s="171">
        <f>D6+D33</f>
        <v>23798230.52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7"/>
  <sheetViews>
    <sheetView showZeros="0" workbookViewId="0">
      <selection activeCell="A3" sqref="A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9"/>
      <c r="F1" s="72"/>
      <c r="G1" s="145" t="s">
        <v>217</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4" t="str">
        <f>"单位名称："&amp;"昆明市呈贡区民政局"</f>
        <v>单位名称：昆明市呈贡区民政局</v>
      </c>
      <c r="F3" s="121"/>
      <c r="G3" s="145" t="s">
        <v>1</v>
      </c>
    </row>
    <row r="4" ht="20.25" customHeight="1" spans="1:7">
      <c r="A4" s="161" t="s">
        <v>218</v>
      </c>
      <c r="B4" s="162"/>
      <c r="C4" s="125" t="s">
        <v>55</v>
      </c>
      <c r="D4" s="151" t="s">
        <v>76</v>
      </c>
      <c r="E4" s="38"/>
      <c r="F4" s="39"/>
      <c r="G4" s="141" t="s">
        <v>77</v>
      </c>
    </row>
    <row r="5" ht="20.25" customHeight="1" spans="1:7">
      <c r="A5" s="163" t="s">
        <v>73</v>
      </c>
      <c r="B5" s="163" t="s">
        <v>74</v>
      </c>
      <c r="C5" s="25"/>
      <c r="D5" s="131" t="s">
        <v>57</v>
      </c>
      <c r="E5" s="131" t="s">
        <v>219</v>
      </c>
      <c r="F5" s="131" t="s">
        <v>220</v>
      </c>
      <c r="G5" s="143"/>
    </row>
    <row r="6" ht="15" customHeight="1" spans="1:7">
      <c r="A6" s="61" t="s">
        <v>83</v>
      </c>
      <c r="B6" s="61" t="s">
        <v>84</v>
      </c>
      <c r="C6" s="61" t="s">
        <v>85</v>
      </c>
      <c r="D6" s="61" t="s">
        <v>86</v>
      </c>
      <c r="E6" s="61" t="s">
        <v>87</v>
      </c>
      <c r="F6" s="61" t="s">
        <v>88</v>
      </c>
      <c r="G6" s="61" t="s">
        <v>89</v>
      </c>
    </row>
    <row r="7" ht="18" customHeight="1" spans="1:7">
      <c r="A7" s="27" t="s">
        <v>98</v>
      </c>
      <c r="B7" s="27" t="s">
        <v>99</v>
      </c>
      <c r="C7" s="80">
        <v>3900</v>
      </c>
      <c r="D7" s="80">
        <v>3900</v>
      </c>
      <c r="E7" s="80"/>
      <c r="F7" s="80">
        <v>3900</v>
      </c>
      <c r="G7" s="80"/>
    </row>
    <row r="8" ht="18" customHeight="1" spans="1:7">
      <c r="A8" s="137" t="s">
        <v>100</v>
      </c>
      <c r="B8" s="137" t="s">
        <v>101</v>
      </c>
      <c r="C8" s="80">
        <v>3900</v>
      </c>
      <c r="D8" s="80">
        <v>3900</v>
      </c>
      <c r="E8" s="80"/>
      <c r="F8" s="80">
        <v>3900</v>
      </c>
      <c r="G8" s="80"/>
    </row>
    <row r="9" ht="18" customHeight="1" spans="1:7">
      <c r="A9" s="138" t="s">
        <v>102</v>
      </c>
      <c r="B9" s="138" t="s">
        <v>103</v>
      </c>
      <c r="C9" s="80">
        <v>3900</v>
      </c>
      <c r="D9" s="80">
        <v>3900</v>
      </c>
      <c r="E9" s="80"/>
      <c r="F9" s="80">
        <v>3900</v>
      </c>
      <c r="G9" s="80"/>
    </row>
    <row r="10" ht="18" customHeight="1" spans="1:7">
      <c r="A10" s="27" t="s">
        <v>104</v>
      </c>
      <c r="B10" s="27" t="s">
        <v>105</v>
      </c>
      <c r="C10" s="80">
        <v>17989215.72</v>
      </c>
      <c r="D10" s="80">
        <v>3989215.72</v>
      </c>
      <c r="E10" s="80">
        <v>3545996</v>
      </c>
      <c r="F10" s="80">
        <v>443219.72</v>
      </c>
      <c r="G10" s="80">
        <v>14000000</v>
      </c>
    </row>
    <row r="11" ht="18" customHeight="1" spans="1:7">
      <c r="A11" s="137" t="s">
        <v>106</v>
      </c>
      <c r="B11" s="137" t="s">
        <v>107</v>
      </c>
      <c r="C11" s="80">
        <v>3318912.48</v>
      </c>
      <c r="D11" s="80">
        <v>2610382.48</v>
      </c>
      <c r="E11" s="80">
        <v>2213924</v>
      </c>
      <c r="F11" s="80">
        <v>396458.48</v>
      </c>
      <c r="G11" s="80">
        <v>708530</v>
      </c>
    </row>
    <row r="12" ht="18" customHeight="1" spans="1:7">
      <c r="A12" s="138" t="s">
        <v>108</v>
      </c>
      <c r="B12" s="138" t="s">
        <v>109</v>
      </c>
      <c r="C12" s="80">
        <v>2610382.48</v>
      </c>
      <c r="D12" s="80">
        <v>2610382.48</v>
      </c>
      <c r="E12" s="80">
        <v>2213924</v>
      </c>
      <c r="F12" s="80">
        <v>396458.48</v>
      </c>
      <c r="G12" s="80"/>
    </row>
    <row r="13" ht="18" customHeight="1" spans="1:7">
      <c r="A13" s="138" t="s">
        <v>110</v>
      </c>
      <c r="B13" s="138" t="s">
        <v>111</v>
      </c>
      <c r="C13" s="80">
        <v>36000</v>
      </c>
      <c r="D13" s="80"/>
      <c r="E13" s="80"/>
      <c r="F13" s="80"/>
      <c r="G13" s="80">
        <v>36000</v>
      </c>
    </row>
    <row r="14" ht="18" customHeight="1" spans="1:7">
      <c r="A14" s="138" t="s">
        <v>112</v>
      </c>
      <c r="B14" s="138" t="s">
        <v>113</v>
      </c>
      <c r="C14" s="80">
        <v>225850</v>
      </c>
      <c r="D14" s="80"/>
      <c r="E14" s="80"/>
      <c r="F14" s="80"/>
      <c r="G14" s="80">
        <v>225850</v>
      </c>
    </row>
    <row r="15" ht="18" customHeight="1" spans="1:7">
      <c r="A15" s="138" t="s">
        <v>114</v>
      </c>
      <c r="B15" s="138" t="s">
        <v>115</v>
      </c>
      <c r="C15" s="80">
        <v>44600</v>
      </c>
      <c r="D15" s="80"/>
      <c r="E15" s="80"/>
      <c r="F15" s="80"/>
      <c r="G15" s="80">
        <v>44600</v>
      </c>
    </row>
    <row r="16" ht="18" customHeight="1" spans="1:7">
      <c r="A16" s="138" t="s">
        <v>116</v>
      </c>
      <c r="B16" s="138" t="s">
        <v>117</v>
      </c>
      <c r="C16" s="80">
        <v>402080</v>
      </c>
      <c r="D16" s="80"/>
      <c r="E16" s="80"/>
      <c r="F16" s="80"/>
      <c r="G16" s="80">
        <v>402080</v>
      </c>
    </row>
    <row r="17" ht="18" customHeight="1" spans="1:7">
      <c r="A17" s="137" t="s">
        <v>118</v>
      </c>
      <c r="B17" s="137" t="s">
        <v>119</v>
      </c>
      <c r="C17" s="80">
        <v>912960</v>
      </c>
      <c r="D17" s="80">
        <v>912960</v>
      </c>
      <c r="E17" s="80">
        <v>902760</v>
      </c>
      <c r="F17" s="80">
        <v>10200</v>
      </c>
      <c r="G17" s="80"/>
    </row>
    <row r="18" ht="18" customHeight="1" spans="1:7">
      <c r="A18" s="138" t="s">
        <v>120</v>
      </c>
      <c r="B18" s="138" t="s">
        <v>121</v>
      </c>
      <c r="C18" s="80">
        <v>438600</v>
      </c>
      <c r="D18" s="80">
        <v>438600</v>
      </c>
      <c r="E18" s="80">
        <v>428400</v>
      </c>
      <c r="F18" s="80">
        <v>10200</v>
      </c>
      <c r="G18" s="80"/>
    </row>
    <row r="19" ht="18" customHeight="1" spans="1:7">
      <c r="A19" s="138" t="s">
        <v>122</v>
      </c>
      <c r="B19" s="138" t="s">
        <v>123</v>
      </c>
      <c r="C19" s="80">
        <v>274360</v>
      </c>
      <c r="D19" s="80">
        <v>274360</v>
      </c>
      <c r="E19" s="80">
        <v>274360</v>
      </c>
      <c r="F19" s="80"/>
      <c r="G19" s="80"/>
    </row>
    <row r="20" ht="18" customHeight="1" spans="1:7">
      <c r="A20" s="138" t="s">
        <v>124</v>
      </c>
      <c r="B20" s="138" t="s">
        <v>125</v>
      </c>
      <c r="C20" s="80">
        <v>200000</v>
      </c>
      <c r="D20" s="80">
        <v>200000</v>
      </c>
      <c r="E20" s="80">
        <v>200000</v>
      </c>
      <c r="F20" s="80"/>
      <c r="G20" s="80"/>
    </row>
    <row r="21" ht="18" customHeight="1" spans="1:7">
      <c r="A21" s="137" t="s">
        <v>126</v>
      </c>
      <c r="B21" s="137" t="s">
        <v>127</v>
      </c>
      <c r="C21" s="80">
        <v>9812247.24</v>
      </c>
      <c r="D21" s="80">
        <v>465873.24</v>
      </c>
      <c r="E21" s="80">
        <v>429312</v>
      </c>
      <c r="F21" s="80">
        <v>36561.24</v>
      </c>
      <c r="G21" s="80">
        <v>9346374</v>
      </c>
    </row>
    <row r="22" ht="18" customHeight="1" spans="1:7">
      <c r="A22" s="138" t="s">
        <v>128</v>
      </c>
      <c r="B22" s="138" t="s">
        <v>129</v>
      </c>
      <c r="C22" s="80">
        <v>177372.07</v>
      </c>
      <c r="D22" s="80"/>
      <c r="E22" s="80"/>
      <c r="F22" s="80"/>
      <c r="G22" s="80">
        <v>177372.07</v>
      </c>
    </row>
    <row r="23" ht="18" customHeight="1" spans="1:7">
      <c r="A23" s="138" t="s">
        <v>130</v>
      </c>
      <c r="B23" s="138" t="s">
        <v>131</v>
      </c>
      <c r="C23" s="80">
        <v>4308480</v>
      </c>
      <c r="D23" s="80"/>
      <c r="E23" s="80"/>
      <c r="F23" s="80"/>
      <c r="G23" s="80">
        <v>4308480</v>
      </c>
    </row>
    <row r="24" ht="18" customHeight="1" spans="1:7">
      <c r="A24" s="138" t="s">
        <v>132</v>
      </c>
      <c r="B24" s="138" t="s">
        <v>133</v>
      </c>
      <c r="C24" s="80">
        <v>2724779.24</v>
      </c>
      <c r="D24" s="80">
        <v>465873.24</v>
      </c>
      <c r="E24" s="80">
        <v>429312</v>
      </c>
      <c r="F24" s="80">
        <v>36561.24</v>
      </c>
      <c r="G24" s="80">
        <v>2258906</v>
      </c>
    </row>
    <row r="25" ht="18" customHeight="1" spans="1:7">
      <c r="A25" s="138" t="s">
        <v>134</v>
      </c>
      <c r="B25" s="138" t="s">
        <v>135</v>
      </c>
      <c r="C25" s="80">
        <v>2601615.93</v>
      </c>
      <c r="D25" s="80"/>
      <c r="E25" s="80"/>
      <c r="F25" s="80"/>
      <c r="G25" s="80">
        <v>2601615.93</v>
      </c>
    </row>
    <row r="26" ht="18" customHeight="1" spans="1:7">
      <c r="A26" s="137" t="s">
        <v>136</v>
      </c>
      <c r="B26" s="137" t="s">
        <v>137</v>
      </c>
      <c r="C26" s="80">
        <v>2102520</v>
      </c>
      <c r="D26" s="80"/>
      <c r="E26" s="80"/>
      <c r="F26" s="80"/>
      <c r="G26" s="80">
        <v>2102520</v>
      </c>
    </row>
    <row r="27" ht="18" customHeight="1" spans="1:7">
      <c r="A27" s="138" t="s">
        <v>138</v>
      </c>
      <c r="B27" s="138" t="s">
        <v>139</v>
      </c>
      <c r="C27" s="80">
        <v>2102520</v>
      </c>
      <c r="D27" s="80"/>
      <c r="E27" s="80"/>
      <c r="F27" s="80"/>
      <c r="G27" s="80">
        <v>2102520</v>
      </c>
    </row>
    <row r="28" ht="18" customHeight="1" spans="1:7">
      <c r="A28" s="137" t="s">
        <v>140</v>
      </c>
      <c r="B28" s="137" t="s">
        <v>141</v>
      </c>
      <c r="C28" s="80">
        <v>973080</v>
      </c>
      <c r="D28" s="80"/>
      <c r="E28" s="80"/>
      <c r="F28" s="80"/>
      <c r="G28" s="80">
        <v>973080</v>
      </c>
    </row>
    <row r="29" ht="18" customHeight="1" spans="1:7">
      <c r="A29" s="138" t="s">
        <v>142</v>
      </c>
      <c r="B29" s="138" t="s">
        <v>143</v>
      </c>
      <c r="C29" s="80">
        <v>973080</v>
      </c>
      <c r="D29" s="80"/>
      <c r="E29" s="80"/>
      <c r="F29" s="80"/>
      <c r="G29" s="80">
        <v>973080</v>
      </c>
    </row>
    <row r="30" ht="18" customHeight="1" spans="1:7">
      <c r="A30" s="137" t="s">
        <v>144</v>
      </c>
      <c r="B30" s="137" t="s">
        <v>145</v>
      </c>
      <c r="C30" s="80">
        <v>139440</v>
      </c>
      <c r="D30" s="80"/>
      <c r="E30" s="80"/>
      <c r="F30" s="80"/>
      <c r="G30" s="80">
        <v>139440</v>
      </c>
    </row>
    <row r="31" ht="18" customHeight="1" spans="1:7">
      <c r="A31" s="138" t="s">
        <v>146</v>
      </c>
      <c r="B31" s="138" t="s">
        <v>147</v>
      </c>
      <c r="C31" s="80">
        <v>130000</v>
      </c>
      <c r="D31" s="80"/>
      <c r="E31" s="80"/>
      <c r="F31" s="80"/>
      <c r="G31" s="80">
        <v>130000</v>
      </c>
    </row>
    <row r="32" ht="18" customHeight="1" spans="1:7">
      <c r="A32" s="138" t="s">
        <v>148</v>
      </c>
      <c r="B32" s="138" t="s">
        <v>149</v>
      </c>
      <c r="C32" s="80">
        <v>9440</v>
      </c>
      <c r="D32" s="80"/>
      <c r="E32" s="80"/>
      <c r="F32" s="80"/>
      <c r="G32" s="80">
        <v>9440</v>
      </c>
    </row>
    <row r="33" ht="18" customHeight="1" spans="1:7">
      <c r="A33" s="137" t="s">
        <v>150</v>
      </c>
      <c r="B33" s="137" t="s">
        <v>151</v>
      </c>
      <c r="C33" s="80">
        <v>279360</v>
      </c>
      <c r="D33" s="80"/>
      <c r="E33" s="80"/>
      <c r="F33" s="80"/>
      <c r="G33" s="80">
        <v>279360</v>
      </c>
    </row>
    <row r="34" ht="18" customHeight="1" spans="1:7">
      <c r="A34" s="138" t="s">
        <v>152</v>
      </c>
      <c r="B34" s="138" t="s">
        <v>153</v>
      </c>
      <c r="C34" s="80">
        <v>279360</v>
      </c>
      <c r="D34" s="80"/>
      <c r="E34" s="80"/>
      <c r="F34" s="80"/>
      <c r="G34" s="80">
        <v>279360</v>
      </c>
    </row>
    <row r="35" ht="18" customHeight="1" spans="1:7">
      <c r="A35" s="137" t="s">
        <v>154</v>
      </c>
      <c r="B35" s="137" t="s">
        <v>155</v>
      </c>
      <c r="C35" s="80">
        <v>450696</v>
      </c>
      <c r="D35" s="80"/>
      <c r="E35" s="80"/>
      <c r="F35" s="80"/>
      <c r="G35" s="80">
        <v>450696</v>
      </c>
    </row>
    <row r="36" ht="18" customHeight="1" spans="1:7">
      <c r="A36" s="138" t="s">
        <v>156</v>
      </c>
      <c r="B36" s="138" t="s">
        <v>157</v>
      </c>
      <c r="C36" s="80">
        <v>450696</v>
      </c>
      <c r="D36" s="80"/>
      <c r="E36" s="80"/>
      <c r="F36" s="80"/>
      <c r="G36" s="80">
        <v>450696</v>
      </c>
    </row>
    <row r="37" ht="18" customHeight="1" spans="1:7">
      <c r="A37" s="27" t="s">
        <v>158</v>
      </c>
      <c r="B37" s="27" t="s">
        <v>159</v>
      </c>
      <c r="C37" s="80">
        <v>352544</v>
      </c>
      <c r="D37" s="80">
        <v>352544</v>
      </c>
      <c r="E37" s="80">
        <v>352544</v>
      </c>
      <c r="F37" s="80"/>
      <c r="G37" s="80"/>
    </row>
    <row r="38" ht="18" customHeight="1" spans="1:7">
      <c r="A38" s="137" t="s">
        <v>160</v>
      </c>
      <c r="B38" s="137" t="s">
        <v>161</v>
      </c>
      <c r="C38" s="80">
        <v>352544</v>
      </c>
      <c r="D38" s="80">
        <v>352544</v>
      </c>
      <c r="E38" s="80">
        <v>352544</v>
      </c>
      <c r="F38" s="80"/>
      <c r="G38" s="80"/>
    </row>
    <row r="39" ht="18" customHeight="1" spans="1:7">
      <c r="A39" s="138" t="s">
        <v>162</v>
      </c>
      <c r="B39" s="138" t="s">
        <v>163</v>
      </c>
      <c r="C39" s="80">
        <v>104200</v>
      </c>
      <c r="D39" s="80">
        <v>104200</v>
      </c>
      <c r="E39" s="80">
        <v>104200</v>
      </c>
      <c r="F39" s="80"/>
      <c r="G39" s="80"/>
    </row>
    <row r="40" ht="18" customHeight="1" spans="1:7">
      <c r="A40" s="138" t="s">
        <v>164</v>
      </c>
      <c r="B40" s="138" t="s">
        <v>165</v>
      </c>
      <c r="C40" s="80">
        <v>28890</v>
      </c>
      <c r="D40" s="80">
        <v>28890</v>
      </c>
      <c r="E40" s="80">
        <v>28890</v>
      </c>
      <c r="F40" s="80"/>
      <c r="G40" s="80"/>
    </row>
    <row r="41" ht="18" customHeight="1" spans="1:7">
      <c r="A41" s="138" t="s">
        <v>166</v>
      </c>
      <c r="B41" s="138" t="s">
        <v>167</v>
      </c>
      <c r="C41" s="80">
        <v>200100</v>
      </c>
      <c r="D41" s="80">
        <v>200100</v>
      </c>
      <c r="E41" s="80">
        <v>200100</v>
      </c>
      <c r="F41" s="80"/>
      <c r="G41" s="80"/>
    </row>
    <row r="42" ht="18" customHeight="1" spans="1:7">
      <c r="A42" s="138" t="s">
        <v>168</v>
      </c>
      <c r="B42" s="138" t="s">
        <v>169</v>
      </c>
      <c r="C42" s="80">
        <v>19354</v>
      </c>
      <c r="D42" s="80">
        <v>19354</v>
      </c>
      <c r="E42" s="80">
        <v>19354</v>
      </c>
      <c r="F42" s="80"/>
      <c r="G42" s="80"/>
    </row>
    <row r="43" ht="18" customHeight="1" spans="1:7">
      <c r="A43" s="27" t="s">
        <v>170</v>
      </c>
      <c r="B43" s="27" t="s">
        <v>171</v>
      </c>
      <c r="C43" s="80">
        <v>228700</v>
      </c>
      <c r="D43" s="80">
        <v>228700</v>
      </c>
      <c r="E43" s="80">
        <v>228700</v>
      </c>
      <c r="F43" s="80"/>
      <c r="G43" s="80"/>
    </row>
    <row r="44" ht="18" customHeight="1" spans="1:7">
      <c r="A44" s="137" t="s">
        <v>172</v>
      </c>
      <c r="B44" s="137" t="s">
        <v>173</v>
      </c>
      <c r="C44" s="80">
        <v>228700</v>
      </c>
      <c r="D44" s="80">
        <v>228700</v>
      </c>
      <c r="E44" s="80">
        <v>228700</v>
      </c>
      <c r="F44" s="80"/>
      <c r="G44" s="80"/>
    </row>
    <row r="45" ht="18" customHeight="1" spans="1:7">
      <c r="A45" s="138" t="s">
        <v>174</v>
      </c>
      <c r="B45" s="138" t="s">
        <v>175</v>
      </c>
      <c r="C45" s="80">
        <v>220300</v>
      </c>
      <c r="D45" s="80">
        <v>220300</v>
      </c>
      <c r="E45" s="80">
        <v>220300</v>
      </c>
      <c r="F45" s="80"/>
      <c r="G45" s="80"/>
    </row>
    <row r="46" ht="18" customHeight="1" spans="1:7">
      <c r="A46" s="138" t="s">
        <v>176</v>
      </c>
      <c r="B46" s="138" t="s">
        <v>177</v>
      </c>
      <c r="C46" s="80">
        <v>8400</v>
      </c>
      <c r="D46" s="80">
        <v>8400</v>
      </c>
      <c r="E46" s="80">
        <v>8400</v>
      </c>
      <c r="F46" s="80"/>
      <c r="G46" s="80"/>
    </row>
    <row r="47" ht="18" customHeight="1" spans="1:7">
      <c r="A47" s="79" t="s">
        <v>221</v>
      </c>
      <c r="B47" s="164" t="s">
        <v>221</v>
      </c>
      <c r="C47" s="80">
        <v>18574359.72</v>
      </c>
      <c r="D47" s="80">
        <v>4574359.72</v>
      </c>
      <c r="E47" s="80">
        <v>4127240</v>
      </c>
      <c r="F47" s="80">
        <v>447119.72</v>
      </c>
      <c r="G47" s="80">
        <v>14000000</v>
      </c>
    </row>
  </sheetData>
  <mergeCells count="6">
    <mergeCell ref="A2:G2"/>
    <mergeCell ref="A4:B4"/>
    <mergeCell ref="D4:F4"/>
    <mergeCell ref="A47:B4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4" sqref="A4:A5"/>
    </sheetView>
  </sheetViews>
  <sheetFormatPr defaultColWidth="10.425" defaultRowHeight="14.25" customHeight="1" outlineLevelRow="6" outlineLevelCol="5"/>
  <cols>
    <col min="1" max="6" width="28.1416666666667" customWidth="1"/>
  </cols>
  <sheetData>
    <row r="1" customHeight="1" spans="1:6">
      <c r="A1" s="47"/>
      <c r="B1" s="47"/>
      <c r="C1" s="47"/>
      <c r="D1" s="47"/>
      <c r="E1" s="46"/>
      <c r="F1" s="157" t="s">
        <v>222</v>
      </c>
    </row>
    <row r="2" ht="41.25" customHeight="1" spans="1:6">
      <c r="A2" s="158" t="str">
        <f>"2026"&amp;"年一般公共预算“三公”经费支出预算表"</f>
        <v>2026年一般公共预算“三公”经费支出预算表</v>
      </c>
      <c r="B2" s="47"/>
      <c r="C2" s="47"/>
      <c r="D2" s="47"/>
      <c r="E2" s="46"/>
      <c r="F2" s="47"/>
    </row>
    <row r="3" customHeight="1" spans="1:6">
      <c r="A3" s="111" t="str">
        <f>"单位名称："&amp;"昆明市呈贡区民政局"</f>
        <v>单位名称：昆明市呈贡区民政局</v>
      </c>
      <c r="B3" s="159"/>
      <c r="D3" s="47"/>
      <c r="E3" s="46"/>
      <c r="F3" s="65" t="s">
        <v>1</v>
      </c>
    </row>
    <row r="4" ht="27" customHeight="1" spans="1:6">
      <c r="A4" s="49" t="s">
        <v>223</v>
      </c>
      <c r="B4" s="49" t="s">
        <v>224</v>
      </c>
      <c r="C4" s="51" t="s">
        <v>225</v>
      </c>
      <c r="D4" s="49"/>
      <c r="E4" s="50"/>
      <c r="F4" s="49" t="s">
        <v>226</v>
      </c>
    </row>
    <row r="5" ht="28.5" customHeight="1" spans="1:6">
      <c r="A5" s="160"/>
      <c r="B5" s="53"/>
      <c r="C5" s="50" t="s">
        <v>57</v>
      </c>
      <c r="D5" s="50" t="s">
        <v>227</v>
      </c>
      <c r="E5" s="50" t="s">
        <v>228</v>
      </c>
      <c r="F5" s="52"/>
    </row>
    <row r="6" ht="17.25" customHeight="1" spans="1:6">
      <c r="A6" s="57" t="s">
        <v>83</v>
      </c>
      <c r="B6" s="57" t="s">
        <v>84</v>
      </c>
      <c r="C6" s="57" t="s">
        <v>85</v>
      </c>
      <c r="D6" s="57" t="s">
        <v>86</v>
      </c>
      <c r="E6" s="57" t="s">
        <v>87</v>
      </c>
      <c r="F6" s="57" t="s">
        <v>88</v>
      </c>
    </row>
    <row r="7" ht="17.25" customHeight="1" spans="1:6">
      <c r="A7" s="80">
        <v>47840</v>
      </c>
      <c r="B7" s="80"/>
      <c r="C7" s="80">
        <v>42840</v>
      </c>
      <c r="D7" s="80"/>
      <c r="E7" s="80">
        <v>42840</v>
      </c>
      <c r="F7" s="80">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9"/>
  <sheetViews>
    <sheetView showZeros="0" workbookViewId="0">
      <selection activeCell="A4" sqref="A4:A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9"/>
      <c r="C1" s="146"/>
      <c r="E1" s="147"/>
      <c r="F1" s="147"/>
      <c r="G1" s="147"/>
      <c r="H1" s="147"/>
      <c r="I1" s="84"/>
      <c r="J1" s="84"/>
      <c r="K1" s="84"/>
      <c r="L1" s="84"/>
      <c r="M1" s="84"/>
      <c r="N1" s="84"/>
      <c r="R1" s="84"/>
      <c r="V1" s="146"/>
      <c r="X1" s="35" t="s">
        <v>229</v>
      </c>
    </row>
    <row r="2" ht="45.75" customHeight="1" spans="1:24">
      <c r="A2" s="67" t="str">
        <f>"2026"&amp;"年部门基本支出预算表"</f>
        <v>2026年部门基本支出预算表</v>
      </c>
      <c r="B2" s="13"/>
      <c r="C2" s="67"/>
      <c r="D2" s="67"/>
      <c r="E2" s="67"/>
      <c r="F2" s="67"/>
      <c r="G2" s="67"/>
      <c r="H2" s="67"/>
      <c r="I2" s="67"/>
      <c r="J2" s="67"/>
      <c r="K2" s="67"/>
      <c r="L2" s="67"/>
      <c r="M2" s="67"/>
      <c r="N2" s="67"/>
      <c r="O2" s="13"/>
      <c r="P2" s="13"/>
      <c r="Q2" s="13"/>
      <c r="R2" s="67"/>
      <c r="S2" s="67"/>
      <c r="T2" s="67"/>
      <c r="U2" s="67"/>
      <c r="V2" s="67"/>
      <c r="W2" s="67"/>
      <c r="X2" s="67"/>
    </row>
    <row r="3" ht="18.75" customHeight="1" spans="1:24">
      <c r="A3" s="14" t="str">
        <f>"单位名称："&amp;"昆明市呈贡区民政局"</f>
        <v>单位名称：昆明市呈贡区民政局</v>
      </c>
      <c r="B3" s="15"/>
      <c r="C3" s="148"/>
      <c r="D3" s="148"/>
      <c r="E3" s="148"/>
      <c r="F3" s="148"/>
      <c r="G3" s="148"/>
      <c r="H3" s="148"/>
      <c r="I3" s="86"/>
      <c r="J3" s="86"/>
      <c r="K3" s="86"/>
      <c r="L3" s="86"/>
      <c r="M3" s="86"/>
      <c r="N3" s="86"/>
      <c r="O3" s="16"/>
      <c r="P3" s="16"/>
      <c r="Q3" s="16"/>
      <c r="R3" s="86"/>
      <c r="V3" s="146"/>
      <c r="X3" s="35" t="s">
        <v>1</v>
      </c>
    </row>
    <row r="4" ht="18" customHeight="1" spans="1:24">
      <c r="A4" s="17" t="s">
        <v>230</v>
      </c>
      <c r="B4" s="17" t="s">
        <v>231</v>
      </c>
      <c r="C4" s="17" t="s">
        <v>232</v>
      </c>
      <c r="D4" s="17" t="s">
        <v>233</v>
      </c>
      <c r="E4" s="17" t="s">
        <v>234</v>
      </c>
      <c r="F4" s="17" t="s">
        <v>235</v>
      </c>
      <c r="G4" s="17" t="s">
        <v>236</v>
      </c>
      <c r="H4" s="17" t="s">
        <v>237</v>
      </c>
      <c r="I4" s="151" t="s">
        <v>238</v>
      </c>
      <c r="J4" s="81" t="s">
        <v>238</v>
      </c>
      <c r="K4" s="81"/>
      <c r="L4" s="81"/>
      <c r="M4" s="81"/>
      <c r="N4" s="81"/>
      <c r="O4" s="38"/>
      <c r="P4" s="38"/>
      <c r="Q4" s="38"/>
      <c r="R4" s="102" t="s">
        <v>61</v>
      </c>
      <c r="S4" s="81" t="s">
        <v>62</v>
      </c>
      <c r="T4" s="81"/>
      <c r="U4" s="81"/>
      <c r="V4" s="81"/>
      <c r="W4" s="81"/>
      <c r="X4" s="82"/>
    </row>
    <row r="5" ht="18" customHeight="1" spans="1:24">
      <c r="A5" s="20"/>
      <c r="B5" s="22"/>
      <c r="C5" s="127"/>
      <c r="D5" s="20"/>
      <c r="E5" s="20"/>
      <c r="F5" s="20"/>
      <c r="G5" s="20"/>
      <c r="H5" s="20"/>
      <c r="I5" s="125" t="s">
        <v>239</v>
      </c>
      <c r="J5" s="151" t="s">
        <v>58</v>
      </c>
      <c r="K5" s="81"/>
      <c r="L5" s="81"/>
      <c r="M5" s="81"/>
      <c r="N5" s="82"/>
      <c r="O5" s="37" t="s">
        <v>240</v>
      </c>
      <c r="P5" s="38"/>
      <c r="Q5" s="39"/>
      <c r="R5" s="17" t="s">
        <v>61</v>
      </c>
      <c r="S5" s="151" t="s">
        <v>62</v>
      </c>
      <c r="T5" s="102" t="s">
        <v>64</v>
      </c>
      <c r="U5" s="81" t="s">
        <v>62</v>
      </c>
      <c r="V5" s="102" t="s">
        <v>66</v>
      </c>
      <c r="W5" s="102" t="s">
        <v>67</v>
      </c>
      <c r="X5" s="154" t="s">
        <v>68</v>
      </c>
    </row>
    <row r="6" ht="19.5" customHeight="1" spans="1:24">
      <c r="A6" s="22"/>
      <c r="B6" s="22"/>
      <c r="C6" s="22"/>
      <c r="D6" s="22"/>
      <c r="E6" s="22"/>
      <c r="F6" s="22"/>
      <c r="G6" s="22"/>
      <c r="H6" s="22"/>
      <c r="I6" s="22"/>
      <c r="J6" s="152" t="s">
        <v>241</v>
      </c>
      <c r="K6" s="17" t="s">
        <v>242</v>
      </c>
      <c r="L6" s="17" t="s">
        <v>243</v>
      </c>
      <c r="M6" s="17" t="s">
        <v>244</v>
      </c>
      <c r="N6" s="17" t="s">
        <v>245</v>
      </c>
      <c r="O6" s="17" t="s">
        <v>58</v>
      </c>
      <c r="P6" s="17" t="s">
        <v>59</v>
      </c>
      <c r="Q6" s="17" t="s">
        <v>60</v>
      </c>
      <c r="R6" s="22"/>
      <c r="S6" s="17" t="s">
        <v>57</v>
      </c>
      <c r="T6" s="17" t="s">
        <v>64</v>
      </c>
      <c r="U6" s="17" t="s">
        <v>246</v>
      </c>
      <c r="V6" s="17" t="s">
        <v>66</v>
      </c>
      <c r="W6" s="17" t="s">
        <v>67</v>
      </c>
      <c r="X6" s="17" t="s">
        <v>68</v>
      </c>
    </row>
    <row r="7" ht="37.5" customHeight="1" spans="1:24">
      <c r="A7" s="149"/>
      <c r="B7" s="25"/>
      <c r="C7" s="149"/>
      <c r="D7" s="149"/>
      <c r="E7" s="149"/>
      <c r="F7" s="149"/>
      <c r="G7" s="149"/>
      <c r="H7" s="149"/>
      <c r="I7" s="149"/>
      <c r="J7" s="153" t="s">
        <v>57</v>
      </c>
      <c r="K7" s="23" t="s">
        <v>247</v>
      </c>
      <c r="L7" s="23" t="s">
        <v>243</v>
      </c>
      <c r="M7" s="23" t="s">
        <v>244</v>
      </c>
      <c r="N7" s="23" t="s">
        <v>245</v>
      </c>
      <c r="O7" s="23" t="s">
        <v>243</v>
      </c>
      <c r="P7" s="23" t="s">
        <v>244</v>
      </c>
      <c r="Q7" s="23" t="s">
        <v>245</v>
      </c>
      <c r="R7" s="23" t="s">
        <v>61</v>
      </c>
      <c r="S7" s="23" t="s">
        <v>57</v>
      </c>
      <c r="T7" s="23" t="s">
        <v>64</v>
      </c>
      <c r="U7" s="23" t="s">
        <v>246</v>
      </c>
      <c r="V7" s="23" t="s">
        <v>66</v>
      </c>
      <c r="W7" s="23" t="s">
        <v>67</v>
      </c>
      <c r="X7" s="23" t="s">
        <v>68</v>
      </c>
    </row>
    <row r="8" customHeight="1" spans="1:24">
      <c r="A8" s="40">
        <v>1</v>
      </c>
      <c r="B8" s="40">
        <v>2</v>
      </c>
      <c r="C8" s="40">
        <v>3</v>
      </c>
      <c r="D8" s="40">
        <v>4</v>
      </c>
      <c r="E8" s="40">
        <v>5</v>
      </c>
      <c r="F8" s="40">
        <v>6</v>
      </c>
      <c r="G8" s="40">
        <v>7</v>
      </c>
      <c r="H8" s="40">
        <v>8</v>
      </c>
      <c r="I8" s="40">
        <v>9</v>
      </c>
      <c r="J8" s="40">
        <v>10</v>
      </c>
      <c r="K8" s="40">
        <v>11</v>
      </c>
      <c r="L8" s="40">
        <v>12</v>
      </c>
      <c r="M8" s="40">
        <v>13</v>
      </c>
      <c r="N8" s="40">
        <v>14</v>
      </c>
      <c r="O8" s="40">
        <v>15</v>
      </c>
      <c r="P8" s="40">
        <v>16</v>
      </c>
      <c r="Q8" s="40">
        <v>17</v>
      </c>
      <c r="R8" s="40">
        <v>18</v>
      </c>
      <c r="S8" s="40">
        <v>19</v>
      </c>
      <c r="T8" s="40">
        <v>20</v>
      </c>
      <c r="U8" s="40">
        <v>21</v>
      </c>
      <c r="V8" s="40">
        <v>22</v>
      </c>
      <c r="W8" s="40">
        <v>23</v>
      </c>
      <c r="X8" s="40">
        <v>24</v>
      </c>
    </row>
    <row r="9" ht="20.25" customHeight="1" spans="1:24">
      <c r="A9" s="150" t="s">
        <v>70</v>
      </c>
      <c r="B9" s="150" t="s">
        <v>70</v>
      </c>
      <c r="C9" s="150" t="s">
        <v>248</v>
      </c>
      <c r="D9" s="150" t="s">
        <v>249</v>
      </c>
      <c r="E9" s="150" t="s">
        <v>108</v>
      </c>
      <c r="F9" s="150" t="s">
        <v>109</v>
      </c>
      <c r="G9" s="150" t="s">
        <v>250</v>
      </c>
      <c r="H9" s="150" t="s">
        <v>251</v>
      </c>
      <c r="I9" s="80">
        <v>486024</v>
      </c>
      <c r="J9" s="80">
        <v>486024</v>
      </c>
      <c r="K9" s="80"/>
      <c r="L9" s="80"/>
      <c r="M9" s="80">
        <v>486024</v>
      </c>
      <c r="N9" s="80"/>
      <c r="O9" s="80"/>
      <c r="P9" s="80"/>
      <c r="Q9" s="80"/>
      <c r="R9" s="80"/>
      <c r="S9" s="80"/>
      <c r="T9" s="80"/>
      <c r="U9" s="80"/>
      <c r="V9" s="80"/>
      <c r="W9" s="80"/>
      <c r="X9" s="80"/>
    </row>
    <row r="10" ht="20.25" customHeight="1" spans="1:24">
      <c r="A10" s="150" t="s">
        <v>70</v>
      </c>
      <c r="B10" s="150" t="s">
        <v>70</v>
      </c>
      <c r="C10" s="150" t="s">
        <v>248</v>
      </c>
      <c r="D10" s="150" t="s">
        <v>249</v>
      </c>
      <c r="E10" s="150" t="s">
        <v>108</v>
      </c>
      <c r="F10" s="150" t="s">
        <v>109</v>
      </c>
      <c r="G10" s="150" t="s">
        <v>252</v>
      </c>
      <c r="H10" s="150" t="s">
        <v>253</v>
      </c>
      <c r="I10" s="80">
        <v>618600</v>
      </c>
      <c r="J10" s="80">
        <v>618600</v>
      </c>
      <c r="K10" s="8"/>
      <c r="L10" s="8"/>
      <c r="M10" s="80">
        <v>618600</v>
      </c>
      <c r="N10" s="8"/>
      <c r="O10" s="80"/>
      <c r="P10" s="80"/>
      <c r="Q10" s="80"/>
      <c r="R10" s="80"/>
      <c r="S10" s="80"/>
      <c r="T10" s="80"/>
      <c r="U10" s="80"/>
      <c r="V10" s="80"/>
      <c r="W10" s="80"/>
      <c r="X10" s="80"/>
    </row>
    <row r="11" ht="20.25" customHeight="1" spans="1:24">
      <c r="A11" s="150" t="s">
        <v>70</v>
      </c>
      <c r="B11" s="150" t="s">
        <v>70</v>
      </c>
      <c r="C11" s="150" t="s">
        <v>248</v>
      </c>
      <c r="D11" s="150" t="s">
        <v>249</v>
      </c>
      <c r="E11" s="150" t="s">
        <v>108</v>
      </c>
      <c r="F11" s="150" t="s">
        <v>109</v>
      </c>
      <c r="G11" s="150" t="s">
        <v>254</v>
      </c>
      <c r="H11" s="150" t="s">
        <v>255</v>
      </c>
      <c r="I11" s="80">
        <v>40000</v>
      </c>
      <c r="J11" s="80">
        <v>40000</v>
      </c>
      <c r="K11" s="8"/>
      <c r="L11" s="8"/>
      <c r="M11" s="80">
        <v>40000</v>
      </c>
      <c r="N11" s="8"/>
      <c r="O11" s="80"/>
      <c r="P11" s="80"/>
      <c r="Q11" s="80"/>
      <c r="R11" s="80"/>
      <c r="S11" s="80"/>
      <c r="T11" s="80"/>
      <c r="U11" s="80"/>
      <c r="V11" s="80"/>
      <c r="W11" s="80"/>
      <c r="X11" s="80"/>
    </row>
    <row r="12" ht="20.25" customHeight="1" spans="1:24">
      <c r="A12" s="150" t="s">
        <v>70</v>
      </c>
      <c r="B12" s="150" t="s">
        <v>70</v>
      </c>
      <c r="C12" s="150" t="s">
        <v>256</v>
      </c>
      <c r="D12" s="150" t="s">
        <v>257</v>
      </c>
      <c r="E12" s="150" t="s">
        <v>122</v>
      </c>
      <c r="F12" s="150" t="s">
        <v>123</v>
      </c>
      <c r="G12" s="150" t="s">
        <v>258</v>
      </c>
      <c r="H12" s="150" t="s">
        <v>259</v>
      </c>
      <c r="I12" s="80">
        <v>217000</v>
      </c>
      <c r="J12" s="80">
        <v>217000</v>
      </c>
      <c r="K12" s="8"/>
      <c r="L12" s="8"/>
      <c r="M12" s="80">
        <v>217000</v>
      </c>
      <c r="N12" s="8"/>
      <c r="O12" s="80"/>
      <c r="P12" s="80"/>
      <c r="Q12" s="80"/>
      <c r="R12" s="80"/>
      <c r="S12" s="80"/>
      <c r="T12" s="80"/>
      <c r="U12" s="80"/>
      <c r="V12" s="80"/>
      <c r="W12" s="80"/>
      <c r="X12" s="80"/>
    </row>
    <row r="13" ht="20.25" customHeight="1" spans="1:24">
      <c r="A13" s="150" t="s">
        <v>70</v>
      </c>
      <c r="B13" s="150" t="s">
        <v>70</v>
      </c>
      <c r="C13" s="150" t="s">
        <v>256</v>
      </c>
      <c r="D13" s="150" t="s">
        <v>257</v>
      </c>
      <c r="E13" s="150" t="s">
        <v>122</v>
      </c>
      <c r="F13" s="150" t="s">
        <v>123</v>
      </c>
      <c r="G13" s="150" t="s">
        <v>258</v>
      </c>
      <c r="H13" s="150" t="s">
        <v>259</v>
      </c>
      <c r="I13" s="80">
        <v>57360</v>
      </c>
      <c r="J13" s="80">
        <v>57360</v>
      </c>
      <c r="K13" s="8"/>
      <c r="L13" s="8"/>
      <c r="M13" s="80">
        <v>57360</v>
      </c>
      <c r="N13" s="8"/>
      <c r="O13" s="80"/>
      <c r="P13" s="80"/>
      <c r="Q13" s="80"/>
      <c r="R13" s="80"/>
      <c r="S13" s="80"/>
      <c r="T13" s="80"/>
      <c r="U13" s="80"/>
      <c r="V13" s="80"/>
      <c r="W13" s="80"/>
      <c r="X13" s="80"/>
    </row>
    <row r="14" ht="20.25" customHeight="1" spans="1:24">
      <c r="A14" s="150" t="s">
        <v>70</v>
      </c>
      <c r="B14" s="150" t="s">
        <v>70</v>
      </c>
      <c r="C14" s="150" t="s">
        <v>256</v>
      </c>
      <c r="D14" s="150" t="s">
        <v>257</v>
      </c>
      <c r="E14" s="150" t="s">
        <v>124</v>
      </c>
      <c r="F14" s="150" t="s">
        <v>125</v>
      </c>
      <c r="G14" s="150" t="s">
        <v>260</v>
      </c>
      <c r="H14" s="150" t="s">
        <v>261</v>
      </c>
      <c r="I14" s="80">
        <v>200000</v>
      </c>
      <c r="J14" s="80">
        <v>200000</v>
      </c>
      <c r="K14" s="8"/>
      <c r="L14" s="8"/>
      <c r="M14" s="80">
        <v>200000</v>
      </c>
      <c r="N14" s="8"/>
      <c r="O14" s="80"/>
      <c r="P14" s="80"/>
      <c r="Q14" s="80"/>
      <c r="R14" s="80"/>
      <c r="S14" s="80"/>
      <c r="T14" s="80"/>
      <c r="U14" s="80"/>
      <c r="V14" s="80"/>
      <c r="W14" s="80"/>
      <c r="X14" s="80"/>
    </row>
    <row r="15" ht="20.25" customHeight="1" spans="1:24">
      <c r="A15" s="150" t="s">
        <v>70</v>
      </c>
      <c r="B15" s="150" t="s">
        <v>70</v>
      </c>
      <c r="C15" s="150" t="s">
        <v>256</v>
      </c>
      <c r="D15" s="150" t="s">
        <v>257</v>
      </c>
      <c r="E15" s="150" t="s">
        <v>162</v>
      </c>
      <c r="F15" s="150" t="s">
        <v>163</v>
      </c>
      <c r="G15" s="150" t="s">
        <v>262</v>
      </c>
      <c r="H15" s="150" t="s">
        <v>263</v>
      </c>
      <c r="I15" s="80">
        <v>104200</v>
      </c>
      <c r="J15" s="80">
        <v>104200</v>
      </c>
      <c r="K15" s="8"/>
      <c r="L15" s="8"/>
      <c r="M15" s="80">
        <v>104200</v>
      </c>
      <c r="N15" s="8"/>
      <c r="O15" s="80"/>
      <c r="P15" s="80"/>
      <c r="Q15" s="80"/>
      <c r="R15" s="80"/>
      <c r="S15" s="80"/>
      <c r="T15" s="80"/>
      <c r="U15" s="80"/>
      <c r="V15" s="80"/>
      <c r="W15" s="80"/>
      <c r="X15" s="80"/>
    </row>
    <row r="16" ht="20.25" customHeight="1" spans="1:24">
      <c r="A16" s="150" t="s">
        <v>70</v>
      </c>
      <c r="B16" s="150" t="s">
        <v>70</v>
      </c>
      <c r="C16" s="150" t="s">
        <v>256</v>
      </c>
      <c r="D16" s="150" t="s">
        <v>257</v>
      </c>
      <c r="E16" s="150" t="s">
        <v>164</v>
      </c>
      <c r="F16" s="150" t="s">
        <v>165</v>
      </c>
      <c r="G16" s="150" t="s">
        <v>262</v>
      </c>
      <c r="H16" s="150" t="s">
        <v>263</v>
      </c>
      <c r="I16" s="80">
        <v>28890</v>
      </c>
      <c r="J16" s="80">
        <v>28890</v>
      </c>
      <c r="K16" s="8"/>
      <c r="L16" s="8"/>
      <c r="M16" s="80">
        <v>28890</v>
      </c>
      <c r="N16" s="8"/>
      <c r="O16" s="80"/>
      <c r="P16" s="80"/>
      <c r="Q16" s="80"/>
      <c r="R16" s="80"/>
      <c r="S16" s="80"/>
      <c r="T16" s="80"/>
      <c r="U16" s="80"/>
      <c r="V16" s="80"/>
      <c r="W16" s="80"/>
      <c r="X16" s="80"/>
    </row>
    <row r="17" ht="20.25" customHeight="1" spans="1:24">
      <c r="A17" s="150" t="s">
        <v>70</v>
      </c>
      <c r="B17" s="150" t="s">
        <v>70</v>
      </c>
      <c r="C17" s="150" t="s">
        <v>256</v>
      </c>
      <c r="D17" s="150" t="s">
        <v>257</v>
      </c>
      <c r="E17" s="150" t="s">
        <v>166</v>
      </c>
      <c r="F17" s="150" t="s">
        <v>167</v>
      </c>
      <c r="G17" s="150" t="s">
        <v>264</v>
      </c>
      <c r="H17" s="150" t="s">
        <v>265</v>
      </c>
      <c r="I17" s="80">
        <v>180900</v>
      </c>
      <c r="J17" s="80">
        <v>180900</v>
      </c>
      <c r="K17" s="8"/>
      <c r="L17" s="8"/>
      <c r="M17" s="80">
        <v>180900</v>
      </c>
      <c r="N17" s="8"/>
      <c r="O17" s="80"/>
      <c r="P17" s="80"/>
      <c r="Q17" s="80"/>
      <c r="R17" s="80"/>
      <c r="S17" s="80"/>
      <c r="T17" s="80"/>
      <c r="U17" s="80"/>
      <c r="V17" s="80"/>
      <c r="W17" s="80"/>
      <c r="X17" s="80"/>
    </row>
    <row r="18" ht="20.25" customHeight="1" spans="1:24">
      <c r="A18" s="150" t="s">
        <v>70</v>
      </c>
      <c r="B18" s="150" t="s">
        <v>70</v>
      </c>
      <c r="C18" s="150" t="s">
        <v>256</v>
      </c>
      <c r="D18" s="150" t="s">
        <v>257</v>
      </c>
      <c r="E18" s="150" t="s">
        <v>166</v>
      </c>
      <c r="F18" s="150" t="s">
        <v>167</v>
      </c>
      <c r="G18" s="150" t="s">
        <v>264</v>
      </c>
      <c r="H18" s="150" t="s">
        <v>265</v>
      </c>
      <c r="I18" s="80">
        <v>19200</v>
      </c>
      <c r="J18" s="80">
        <v>19200</v>
      </c>
      <c r="K18" s="8"/>
      <c r="L18" s="8"/>
      <c r="M18" s="80">
        <v>19200</v>
      </c>
      <c r="N18" s="8"/>
      <c r="O18" s="80"/>
      <c r="P18" s="80"/>
      <c r="Q18" s="80"/>
      <c r="R18" s="80"/>
      <c r="S18" s="80"/>
      <c r="T18" s="80"/>
      <c r="U18" s="80"/>
      <c r="V18" s="80"/>
      <c r="W18" s="80"/>
      <c r="X18" s="80"/>
    </row>
    <row r="19" ht="20.25" customHeight="1" spans="1:24">
      <c r="A19" s="150" t="s">
        <v>70</v>
      </c>
      <c r="B19" s="150" t="s">
        <v>70</v>
      </c>
      <c r="C19" s="150" t="s">
        <v>256</v>
      </c>
      <c r="D19" s="150" t="s">
        <v>257</v>
      </c>
      <c r="E19" s="150" t="s">
        <v>108</v>
      </c>
      <c r="F19" s="150" t="s">
        <v>109</v>
      </c>
      <c r="G19" s="150" t="s">
        <v>266</v>
      </c>
      <c r="H19" s="150" t="s">
        <v>267</v>
      </c>
      <c r="I19" s="80">
        <v>1800</v>
      </c>
      <c r="J19" s="80">
        <v>1800</v>
      </c>
      <c r="K19" s="8"/>
      <c r="L19" s="8"/>
      <c r="M19" s="80">
        <v>1800</v>
      </c>
      <c r="N19" s="8"/>
      <c r="O19" s="80"/>
      <c r="P19" s="80"/>
      <c r="Q19" s="80"/>
      <c r="R19" s="80"/>
      <c r="S19" s="80"/>
      <c r="T19" s="80"/>
      <c r="U19" s="80"/>
      <c r="V19" s="80"/>
      <c r="W19" s="80"/>
      <c r="X19" s="80"/>
    </row>
    <row r="20" ht="20.25" customHeight="1" spans="1:24">
      <c r="A20" s="150" t="s">
        <v>70</v>
      </c>
      <c r="B20" s="150" t="s">
        <v>70</v>
      </c>
      <c r="C20" s="150" t="s">
        <v>256</v>
      </c>
      <c r="D20" s="150" t="s">
        <v>257</v>
      </c>
      <c r="E20" s="150" t="s">
        <v>132</v>
      </c>
      <c r="F20" s="150" t="s">
        <v>133</v>
      </c>
      <c r="G20" s="150" t="s">
        <v>266</v>
      </c>
      <c r="H20" s="150" t="s">
        <v>267</v>
      </c>
      <c r="I20" s="80">
        <v>2700</v>
      </c>
      <c r="J20" s="80">
        <v>2700</v>
      </c>
      <c r="K20" s="8"/>
      <c r="L20" s="8"/>
      <c r="M20" s="80">
        <v>2700</v>
      </c>
      <c r="N20" s="8"/>
      <c r="O20" s="80"/>
      <c r="P20" s="80"/>
      <c r="Q20" s="80"/>
      <c r="R20" s="80"/>
      <c r="S20" s="80"/>
      <c r="T20" s="80"/>
      <c r="U20" s="80"/>
      <c r="V20" s="80"/>
      <c r="W20" s="80"/>
      <c r="X20" s="80"/>
    </row>
    <row r="21" ht="20.25" customHeight="1" spans="1:24">
      <c r="A21" s="150" t="s">
        <v>70</v>
      </c>
      <c r="B21" s="150" t="s">
        <v>70</v>
      </c>
      <c r="C21" s="150" t="s">
        <v>256</v>
      </c>
      <c r="D21" s="150" t="s">
        <v>257</v>
      </c>
      <c r="E21" s="150" t="s">
        <v>168</v>
      </c>
      <c r="F21" s="150" t="s">
        <v>169</v>
      </c>
      <c r="G21" s="150" t="s">
        <v>266</v>
      </c>
      <c r="H21" s="150" t="s">
        <v>267</v>
      </c>
      <c r="I21" s="80">
        <v>1551</v>
      </c>
      <c r="J21" s="80">
        <v>1551</v>
      </c>
      <c r="K21" s="8"/>
      <c r="L21" s="8"/>
      <c r="M21" s="80">
        <v>1551</v>
      </c>
      <c r="N21" s="8"/>
      <c r="O21" s="80"/>
      <c r="P21" s="80"/>
      <c r="Q21" s="80"/>
      <c r="R21" s="80"/>
      <c r="S21" s="80"/>
      <c r="T21" s="80"/>
      <c r="U21" s="80"/>
      <c r="V21" s="80"/>
      <c r="W21" s="80"/>
      <c r="X21" s="80"/>
    </row>
    <row r="22" ht="20.25" customHeight="1" spans="1:24">
      <c r="A22" s="150" t="s">
        <v>70</v>
      </c>
      <c r="B22" s="150" t="s">
        <v>70</v>
      </c>
      <c r="C22" s="150" t="s">
        <v>256</v>
      </c>
      <c r="D22" s="150" t="s">
        <v>257</v>
      </c>
      <c r="E22" s="150" t="s">
        <v>168</v>
      </c>
      <c r="F22" s="150" t="s">
        <v>169</v>
      </c>
      <c r="G22" s="150" t="s">
        <v>266</v>
      </c>
      <c r="H22" s="150" t="s">
        <v>267</v>
      </c>
      <c r="I22" s="80">
        <v>13959</v>
      </c>
      <c r="J22" s="80">
        <v>13959</v>
      </c>
      <c r="K22" s="8"/>
      <c r="L22" s="8"/>
      <c r="M22" s="80">
        <v>13959</v>
      </c>
      <c r="N22" s="8"/>
      <c r="O22" s="80"/>
      <c r="P22" s="80"/>
      <c r="Q22" s="80"/>
      <c r="R22" s="80"/>
      <c r="S22" s="80"/>
      <c r="T22" s="80"/>
      <c r="U22" s="80"/>
      <c r="V22" s="80"/>
      <c r="W22" s="80"/>
      <c r="X22" s="80"/>
    </row>
    <row r="23" ht="20.25" customHeight="1" spans="1:24">
      <c r="A23" s="150" t="s">
        <v>70</v>
      </c>
      <c r="B23" s="150" t="s">
        <v>70</v>
      </c>
      <c r="C23" s="150" t="s">
        <v>256</v>
      </c>
      <c r="D23" s="150" t="s">
        <v>257</v>
      </c>
      <c r="E23" s="150" t="s">
        <v>168</v>
      </c>
      <c r="F23" s="150" t="s">
        <v>169</v>
      </c>
      <c r="G23" s="150" t="s">
        <v>266</v>
      </c>
      <c r="H23" s="150" t="s">
        <v>267</v>
      </c>
      <c r="I23" s="80">
        <v>2440</v>
      </c>
      <c r="J23" s="80">
        <v>2440</v>
      </c>
      <c r="K23" s="8"/>
      <c r="L23" s="8"/>
      <c r="M23" s="80">
        <v>2440</v>
      </c>
      <c r="N23" s="8"/>
      <c r="O23" s="80"/>
      <c r="P23" s="80"/>
      <c r="Q23" s="80"/>
      <c r="R23" s="80"/>
      <c r="S23" s="80"/>
      <c r="T23" s="80"/>
      <c r="U23" s="80"/>
      <c r="V23" s="80"/>
      <c r="W23" s="80"/>
      <c r="X23" s="80"/>
    </row>
    <row r="24" ht="20.25" customHeight="1" spans="1:24">
      <c r="A24" s="150" t="s">
        <v>70</v>
      </c>
      <c r="B24" s="150" t="s">
        <v>70</v>
      </c>
      <c r="C24" s="150" t="s">
        <v>256</v>
      </c>
      <c r="D24" s="150" t="s">
        <v>257</v>
      </c>
      <c r="E24" s="150" t="s">
        <v>168</v>
      </c>
      <c r="F24" s="150" t="s">
        <v>169</v>
      </c>
      <c r="G24" s="150" t="s">
        <v>266</v>
      </c>
      <c r="H24" s="150" t="s">
        <v>267</v>
      </c>
      <c r="I24" s="80">
        <v>1404</v>
      </c>
      <c r="J24" s="80">
        <v>1404</v>
      </c>
      <c r="K24" s="8"/>
      <c r="L24" s="8"/>
      <c r="M24" s="80">
        <v>1404</v>
      </c>
      <c r="N24" s="8"/>
      <c r="O24" s="80"/>
      <c r="P24" s="80"/>
      <c r="Q24" s="80"/>
      <c r="R24" s="80"/>
      <c r="S24" s="80"/>
      <c r="T24" s="80"/>
      <c r="U24" s="80"/>
      <c r="V24" s="80"/>
      <c r="W24" s="80"/>
      <c r="X24" s="80"/>
    </row>
    <row r="25" ht="20.25" customHeight="1" spans="1:24">
      <c r="A25" s="150" t="s">
        <v>70</v>
      </c>
      <c r="B25" s="150" t="s">
        <v>70</v>
      </c>
      <c r="C25" s="150" t="s">
        <v>268</v>
      </c>
      <c r="D25" s="150" t="s">
        <v>175</v>
      </c>
      <c r="E25" s="150" t="s">
        <v>174</v>
      </c>
      <c r="F25" s="150" t="s">
        <v>175</v>
      </c>
      <c r="G25" s="150" t="s">
        <v>269</v>
      </c>
      <c r="H25" s="150" t="s">
        <v>175</v>
      </c>
      <c r="I25" s="80">
        <v>178200</v>
      </c>
      <c r="J25" s="80">
        <v>178200</v>
      </c>
      <c r="K25" s="8"/>
      <c r="L25" s="8"/>
      <c r="M25" s="80">
        <v>178200</v>
      </c>
      <c r="N25" s="8"/>
      <c r="O25" s="80"/>
      <c r="P25" s="80"/>
      <c r="Q25" s="80"/>
      <c r="R25" s="80"/>
      <c r="S25" s="80"/>
      <c r="T25" s="80"/>
      <c r="U25" s="80"/>
      <c r="V25" s="80"/>
      <c r="W25" s="80"/>
      <c r="X25" s="80"/>
    </row>
    <row r="26" ht="20.25" customHeight="1" spans="1:24">
      <c r="A26" s="150" t="s">
        <v>70</v>
      </c>
      <c r="B26" s="150" t="s">
        <v>70</v>
      </c>
      <c r="C26" s="150" t="s">
        <v>268</v>
      </c>
      <c r="D26" s="150" t="s">
        <v>175</v>
      </c>
      <c r="E26" s="150" t="s">
        <v>174</v>
      </c>
      <c r="F26" s="150" t="s">
        <v>175</v>
      </c>
      <c r="G26" s="150" t="s">
        <v>269</v>
      </c>
      <c r="H26" s="150" t="s">
        <v>175</v>
      </c>
      <c r="I26" s="80">
        <v>42100</v>
      </c>
      <c r="J26" s="80">
        <v>42100</v>
      </c>
      <c r="K26" s="8"/>
      <c r="L26" s="8"/>
      <c r="M26" s="80">
        <v>42100</v>
      </c>
      <c r="N26" s="8"/>
      <c r="O26" s="80"/>
      <c r="P26" s="80"/>
      <c r="Q26" s="80"/>
      <c r="R26" s="80"/>
      <c r="S26" s="80"/>
      <c r="T26" s="80"/>
      <c r="U26" s="80"/>
      <c r="V26" s="80"/>
      <c r="W26" s="80"/>
      <c r="X26" s="80"/>
    </row>
    <row r="27" ht="20.25" customHeight="1" spans="1:24">
      <c r="A27" s="150" t="s">
        <v>70</v>
      </c>
      <c r="B27" s="150" t="s">
        <v>70</v>
      </c>
      <c r="C27" s="150" t="s">
        <v>270</v>
      </c>
      <c r="D27" s="150" t="s">
        <v>271</v>
      </c>
      <c r="E27" s="150" t="s">
        <v>108</v>
      </c>
      <c r="F27" s="150" t="s">
        <v>109</v>
      </c>
      <c r="G27" s="150" t="s">
        <v>272</v>
      </c>
      <c r="H27" s="150" t="s">
        <v>271</v>
      </c>
      <c r="I27" s="80">
        <v>42840</v>
      </c>
      <c r="J27" s="80">
        <v>42840</v>
      </c>
      <c r="K27" s="8"/>
      <c r="L27" s="8"/>
      <c r="M27" s="80">
        <v>42840</v>
      </c>
      <c r="N27" s="8"/>
      <c r="O27" s="80"/>
      <c r="P27" s="80"/>
      <c r="Q27" s="80"/>
      <c r="R27" s="80"/>
      <c r="S27" s="80"/>
      <c r="T27" s="80"/>
      <c r="U27" s="80"/>
      <c r="V27" s="80"/>
      <c r="W27" s="80"/>
      <c r="X27" s="80"/>
    </row>
    <row r="28" ht="20.25" customHeight="1" spans="1:24">
      <c r="A28" s="150" t="s">
        <v>70</v>
      </c>
      <c r="B28" s="150" t="s">
        <v>70</v>
      </c>
      <c r="C28" s="150" t="s">
        <v>273</v>
      </c>
      <c r="D28" s="150" t="s">
        <v>274</v>
      </c>
      <c r="E28" s="150" t="s">
        <v>108</v>
      </c>
      <c r="F28" s="150" t="s">
        <v>109</v>
      </c>
      <c r="G28" s="150" t="s">
        <v>275</v>
      </c>
      <c r="H28" s="150" t="s">
        <v>276</v>
      </c>
      <c r="I28" s="80">
        <v>87600</v>
      </c>
      <c r="J28" s="80">
        <v>87600</v>
      </c>
      <c r="K28" s="8"/>
      <c r="L28" s="8"/>
      <c r="M28" s="80">
        <v>87600</v>
      </c>
      <c r="N28" s="8"/>
      <c r="O28" s="80"/>
      <c r="P28" s="80"/>
      <c r="Q28" s="80"/>
      <c r="R28" s="80"/>
      <c r="S28" s="80"/>
      <c r="T28" s="80"/>
      <c r="U28" s="80"/>
      <c r="V28" s="80"/>
      <c r="W28" s="80"/>
      <c r="X28" s="80"/>
    </row>
    <row r="29" ht="20.25" customHeight="1" spans="1:24">
      <c r="A29" s="150" t="s">
        <v>70</v>
      </c>
      <c r="B29" s="150" t="s">
        <v>70</v>
      </c>
      <c r="C29" s="150" t="s">
        <v>277</v>
      </c>
      <c r="D29" s="150" t="s">
        <v>278</v>
      </c>
      <c r="E29" s="150" t="s">
        <v>108</v>
      </c>
      <c r="F29" s="150" t="s">
        <v>109</v>
      </c>
      <c r="G29" s="150" t="s">
        <v>279</v>
      </c>
      <c r="H29" s="150" t="s">
        <v>278</v>
      </c>
      <c r="I29" s="80">
        <v>27108.48</v>
      </c>
      <c r="J29" s="80">
        <v>27108.48</v>
      </c>
      <c r="K29" s="8"/>
      <c r="L29" s="8"/>
      <c r="M29" s="80">
        <v>27108.48</v>
      </c>
      <c r="N29" s="8"/>
      <c r="O29" s="80"/>
      <c r="P29" s="80"/>
      <c r="Q29" s="80"/>
      <c r="R29" s="80"/>
      <c r="S29" s="80"/>
      <c r="T29" s="80"/>
      <c r="U29" s="80"/>
      <c r="V29" s="80"/>
      <c r="W29" s="80"/>
      <c r="X29" s="80"/>
    </row>
    <row r="30" ht="20.25" customHeight="1" spans="1:24">
      <c r="A30" s="150" t="s">
        <v>70</v>
      </c>
      <c r="B30" s="150" t="s">
        <v>70</v>
      </c>
      <c r="C30" s="150" t="s">
        <v>277</v>
      </c>
      <c r="D30" s="150" t="s">
        <v>278</v>
      </c>
      <c r="E30" s="150" t="s">
        <v>132</v>
      </c>
      <c r="F30" s="150" t="s">
        <v>133</v>
      </c>
      <c r="G30" s="150" t="s">
        <v>279</v>
      </c>
      <c r="H30" s="150" t="s">
        <v>278</v>
      </c>
      <c r="I30" s="80">
        <v>6012.24</v>
      </c>
      <c r="J30" s="80">
        <v>6012.24</v>
      </c>
      <c r="K30" s="8"/>
      <c r="L30" s="8"/>
      <c r="M30" s="80">
        <v>6012.24</v>
      </c>
      <c r="N30" s="8"/>
      <c r="O30" s="80"/>
      <c r="P30" s="80"/>
      <c r="Q30" s="80"/>
      <c r="R30" s="80"/>
      <c r="S30" s="80"/>
      <c r="T30" s="80"/>
      <c r="U30" s="80"/>
      <c r="V30" s="80"/>
      <c r="W30" s="80"/>
      <c r="X30" s="80"/>
    </row>
    <row r="31" ht="20.25" customHeight="1" spans="1:24">
      <c r="A31" s="150" t="s">
        <v>70</v>
      </c>
      <c r="B31" s="150" t="s">
        <v>70</v>
      </c>
      <c r="C31" s="150" t="s">
        <v>280</v>
      </c>
      <c r="D31" s="150" t="s">
        <v>281</v>
      </c>
      <c r="E31" s="150" t="s">
        <v>108</v>
      </c>
      <c r="F31" s="150" t="s">
        <v>109</v>
      </c>
      <c r="G31" s="150" t="s">
        <v>282</v>
      </c>
      <c r="H31" s="150" t="s">
        <v>283</v>
      </c>
      <c r="I31" s="80">
        <v>75000</v>
      </c>
      <c r="J31" s="80">
        <v>75000</v>
      </c>
      <c r="K31" s="8"/>
      <c r="L31" s="8"/>
      <c r="M31" s="80">
        <v>75000</v>
      </c>
      <c r="N31" s="8"/>
      <c r="O31" s="80"/>
      <c r="P31" s="80"/>
      <c r="Q31" s="80"/>
      <c r="R31" s="80"/>
      <c r="S31" s="80"/>
      <c r="T31" s="80"/>
      <c r="U31" s="80"/>
      <c r="V31" s="80"/>
      <c r="W31" s="80"/>
      <c r="X31" s="80"/>
    </row>
    <row r="32" ht="20.25" customHeight="1" spans="1:24">
      <c r="A32" s="150" t="s">
        <v>70</v>
      </c>
      <c r="B32" s="150" t="s">
        <v>70</v>
      </c>
      <c r="C32" s="150" t="s">
        <v>280</v>
      </c>
      <c r="D32" s="150" t="s">
        <v>281</v>
      </c>
      <c r="E32" s="150" t="s">
        <v>108</v>
      </c>
      <c r="F32" s="150" t="s">
        <v>109</v>
      </c>
      <c r="G32" s="150" t="s">
        <v>282</v>
      </c>
      <c r="H32" s="150" t="s">
        <v>283</v>
      </c>
      <c r="I32" s="80">
        <v>28490</v>
      </c>
      <c r="J32" s="80">
        <v>28490</v>
      </c>
      <c r="K32" s="8"/>
      <c r="L32" s="8"/>
      <c r="M32" s="80">
        <v>28490</v>
      </c>
      <c r="N32" s="8"/>
      <c r="O32" s="80"/>
      <c r="P32" s="80"/>
      <c r="Q32" s="80"/>
      <c r="R32" s="80"/>
      <c r="S32" s="80"/>
      <c r="T32" s="80"/>
      <c r="U32" s="80"/>
      <c r="V32" s="80"/>
      <c r="W32" s="80"/>
      <c r="X32" s="80"/>
    </row>
    <row r="33" ht="20.25" customHeight="1" spans="1:24">
      <c r="A33" s="150" t="s">
        <v>70</v>
      </c>
      <c r="B33" s="150" t="s">
        <v>70</v>
      </c>
      <c r="C33" s="150" t="s">
        <v>280</v>
      </c>
      <c r="D33" s="150" t="s">
        <v>281</v>
      </c>
      <c r="E33" s="150" t="s">
        <v>120</v>
      </c>
      <c r="F33" s="150" t="s">
        <v>121</v>
      </c>
      <c r="G33" s="150" t="s">
        <v>282</v>
      </c>
      <c r="H33" s="150" t="s">
        <v>283</v>
      </c>
      <c r="I33" s="80">
        <v>10200</v>
      </c>
      <c r="J33" s="80">
        <v>10200</v>
      </c>
      <c r="K33" s="8"/>
      <c r="L33" s="8"/>
      <c r="M33" s="80">
        <v>10200</v>
      </c>
      <c r="N33" s="8"/>
      <c r="O33" s="80"/>
      <c r="P33" s="80"/>
      <c r="Q33" s="80"/>
      <c r="R33" s="80"/>
      <c r="S33" s="80"/>
      <c r="T33" s="80"/>
      <c r="U33" s="80"/>
      <c r="V33" s="80"/>
      <c r="W33" s="80"/>
      <c r="X33" s="80"/>
    </row>
    <row r="34" ht="20.25" customHeight="1" spans="1:24">
      <c r="A34" s="150" t="s">
        <v>70</v>
      </c>
      <c r="B34" s="150" t="s">
        <v>70</v>
      </c>
      <c r="C34" s="150" t="s">
        <v>280</v>
      </c>
      <c r="D34" s="150" t="s">
        <v>281</v>
      </c>
      <c r="E34" s="150" t="s">
        <v>132</v>
      </c>
      <c r="F34" s="150" t="s">
        <v>133</v>
      </c>
      <c r="G34" s="150" t="s">
        <v>282</v>
      </c>
      <c r="H34" s="150" t="s">
        <v>283</v>
      </c>
      <c r="I34" s="80">
        <v>8547</v>
      </c>
      <c r="J34" s="80">
        <v>8547</v>
      </c>
      <c r="K34" s="8"/>
      <c r="L34" s="8"/>
      <c r="M34" s="80">
        <v>8547</v>
      </c>
      <c r="N34" s="8"/>
      <c r="O34" s="80"/>
      <c r="P34" s="80"/>
      <c r="Q34" s="80"/>
      <c r="R34" s="80"/>
      <c r="S34" s="80"/>
      <c r="T34" s="80"/>
      <c r="U34" s="80"/>
      <c r="V34" s="80"/>
      <c r="W34" s="80"/>
      <c r="X34" s="80"/>
    </row>
    <row r="35" ht="20.25" customHeight="1" spans="1:24">
      <c r="A35" s="150" t="s">
        <v>70</v>
      </c>
      <c r="B35" s="150" t="s">
        <v>70</v>
      </c>
      <c r="C35" s="150" t="s">
        <v>280</v>
      </c>
      <c r="D35" s="150" t="s">
        <v>281</v>
      </c>
      <c r="E35" s="150" t="s">
        <v>108</v>
      </c>
      <c r="F35" s="150" t="s">
        <v>109</v>
      </c>
      <c r="G35" s="150" t="s">
        <v>284</v>
      </c>
      <c r="H35" s="150" t="s">
        <v>285</v>
      </c>
      <c r="I35" s="80">
        <v>3670</v>
      </c>
      <c r="J35" s="80">
        <v>3670</v>
      </c>
      <c r="K35" s="8"/>
      <c r="L35" s="8"/>
      <c r="M35" s="80">
        <v>3670</v>
      </c>
      <c r="N35" s="8"/>
      <c r="O35" s="80"/>
      <c r="P35" s="80"/>
      <c r="Q35" s="80"/>
      <c r="R35" s="80"/>
      <c r="S35" s="80"/>
      <c r="T35" s="80"/>
      <c r="U35" s="80"/>
      <c r="V35" s="80"/>
      <c r="W35" s="80"/>
      <c r="X35" s="80"/>
    </row>
    <row r="36" ht="20.25" customHeight="1" spans="1:24">
      <c r="A36" s="150" t="s">
        <v>70</v>
      </c>
      <c r="B36" s="150" t="s">
        <v>70</v>
      </c>
      <c r="C36" s="150" t="s">
        <v>280</v>
      </c>
      <c r="D36" s="150" t="s">
        <v>281</v>
      </c>
      <c r="E36" s="150" t="s">
        <v>132</v>
      </c>
      <c r="F36" s="150" t="s">
        <v>133</v>
      </c>
      <c r="G36" s="150" t="s">
        <v>284</v>
      </c>
      <c r="H36" s="150" t="s">
        <v>285</v>
      </c>
      <c r="I36" s="80">
        <v>1101</v>
      </c>
      <c r="J36" s="80">
        <v>1101</v>
      </c>
      <c r="K36" s="8"/>
      <c r="L36" s="8"/>
      <c r="M36" s="80">
        <v>1101</v>
      </c>
      <c r="N36" s="8"/>
      <c r="O36" s="80"/>
      <c r="P36" s="80"/>
      <c r="Q36" s="80"/>
      <c r="R36" s="80"/>
      <c r="S36" s="80"/>
      <c r="T36" s="80"/>
      <c r="U36" s="80"/>
      <c r="V36" s="80"/>
      <c r="W36" s="80"/>
      <c r="X36" s="80"/>
    </row>
    <row r="37" ht="20.25" customHeight="1" spans="1:24">
      <c r="A37" s="150" t="s">
        <v>70</v>
      </c>
      <c r="B37" s="150" t="s">
        <v>70</v>
      </c>
      <c r="C37" s="150" t="s">
        <v>280</v>
      </c>
      <c r="D37" s="150" t="s">
        <v>281</v>
      </c>
      <c r="E37" s="150" t="s">
        <v>108</v>
      </c>
      <c r="F37" s="150" t="s">
        <v>109</v>
      </c>
      <c r="G37" s="150" t="s">
        <v>286</v>
      </c>
      <c r="H37" s="150" t="s">
        <v>287</v>
      </c>
      <c r="I37" s="80">
        <v>5670</v>
      </c>
      <c r="J37" s="80">
        <v>5670</v>
      </c>
      <c r="K37" s="8"/>
      <c r="L37" s="8"/>
      <c r="M37" s="80">
        <v>5670</v>
      </c>
      <c r="N37" s="8"/>
      <c r="O37" s="80"/>
      <c r="P37" s="80"/>
      <c r="Q37" s="80"/>
      <c r="R37" s="80"/>
      <c r="S37" s="80"/>
      <c r="T37" s="80"/>
      <c r="U37" s="80"/>
      <c r="V37" s="80"/>
      <c r="W37" s="80"/>
      <c r="X37" s="80"/>
    </row>
    <row r="38" ht="20.25" customHeight="1" spans="1:24">
      <c r="A38" s="150" t="s">
        <v>70</v>
      </c>
      <c r="B38" s="150" t="s">
        <v>70</v>
      </c>
      <c r="C38" s="150" t="s">
        <v>280</v>
      </c>
      <c r="D38" s="150" t="s">
        <v>281</v>
      </c>
      <c r="E38" s="150" t="s">
        <v>132</v>
      </c>
      <c r="F38" s="150" t="s">
        <v>133</v>
      </c>
      <c r="G38" s="150" t="s">
        <v>286</v>
      </c>
      <c r="H38" s="150" t="s">
        <v>287</v>
      </c>
      <c r="I38" s="80">
        <v>1701</v>
      </c>
      <c r="J38" s="80">
        <v>1701</v>
      </c>
      <c r="K38" s="8"/>
      <c r="L38" s="8"/>
      <c r="M38" s="80">
        <v>1701</v>
      </c>
      <c r="N38" s="8"/>
      <c r="O38" s="80"/>
      <c r="P38" s="80"/>
      <c r="Q38" s="80"/>
      <c r="R38" s="80"/>
      <c r="S38" s="80"/>
      <c r="T38" s="80"/>
      <c r="U38" s="80"/>
      <c r="V38" s="80"/>
      <c r="W38" s="80"/>
      <c r="X38" s="80"/>
    </row>
    <row r="39" ht="20.25" customHeight="1" spans="1:24">
      <c r="A39" s="150" t="s">
        <v>70</v>
      </c>
      <c r="B39" s="150" t="s">
        <v>70</v>
      </c>
      <c r="C39" s="150" t="s">
        <v>280</v>
      </c>
      <c r="D39" s="150" t="s">
        <v>281</v>
      </c>
      <c r="E39" s="150" t="s">
        <v>108</v>
      </c>
      <c r="F39" s="150" t="s">
        <v>109</v>
      </c>
      <c r="G39" s="150" t="s">
        <v>288</v>
      </c>
      <c r="H39" s="150" t="s">
        <v>289</v>
      </c>
      <c r="I39" s="80">
        <v>5000</v>
      </c>
      <c r="J39" s="80">
        <v>5000</v>
      </c>
      <c r="K39" s="8"/>
      <c r="L39" s="8"/>
      <c r="M39" s="80">
        <v>5000</v>
      </c>
      <c r="N39" s="8"/>
      <c r="O39" s="80"/>
      <c r="P39" s="80"/>
      <c r="Q39" s="80"/>
      <c r="R39" s="80"/>
      <c r="S39" s="80"/>
      <c r="T39" s="80"/>
      <c r="U39" s="80"/>
      <c r="V39" s="80"/>
      <c r="W39" s="80"/>
      <c r="X39" s="80"/>
    </row>
    <row r="40" ht="20.25" customHeight="1" spans="1:24">
      <c r="A40" s="150" t="s">
        <v>70</v>
      </c>
      <c r="B40" s="150" t="s">
        <v>70</v>
      </c>
      <c r="C40" s="150" t="s">
        <v>280</v>
      </c>
      <c r="D40" s="150" t="s">
        <v>281</v>
      </c>
      <c r="E40" s="150" t="s">
        <v>132</v>
      </c>
      <c r="F40" s="150" t="s">
        <v>133</v>
      </c>
      <c r="G40" s="150" t="s">
        <v>288</v>
      </c>
      <c r="H40" s="150" t="s">
        <v>289</v>
      </c>
      <c r="I40" s="80">
        <v>1500</v>
      </c>
      <c r="J40" s="80">
        <v>1500</v>
      </c>
      <c r="K40" s="8"/>
      <c r="L40" s="8"/>
      <c r="M40" s="80">
        <v>1500</v>
      </c>
      <c r="N40" s="8"/>
      <c r="O40" s="80"/>
      <c r="P40" s="80"/>
      <c r="Q40" s="80"/>
      <c r="R40" s="80"/>
      <c r="S40" s="80"/>
      <c r="T40" s="80"/>
      <c r="U40" s="80"/>
      <c r="V40" s="80"/>
      <c r="W40" s="80"/>
      <c r="X40" s="80"/>
    </row>
    <row r="41" ht="20.25" customHeight="1" spans="1:24">
      <c r="A41" s="150" t="s">
        <v>70</v>
      </c>
      <c r="B41" s="150" t="s">
        <v>70</v>
      </c>
      <c r="C41" s="150" t="s">
        <v>280</v>
      </c>
      <c r="D41" s="150" t="s">
        <v>281</v>
      </c>
      <c r="E41" s="150" t="s">
        <v>108</v>
      </c>
      <c r="F41" s="150" t="s">
        <v>109</v>
      </c>
      <c r="G41" s="150" t="s">
        <v>290</v>
      </c>
      <c r="H41" s="150" t="s">
        <v>291</v>
      </c>
      <c r="I41" s="80">
        <v>6000</v>
      </c>
      <c r="J41" s="80">
        <v>6000</v>
      </c>
      <c r="K41" s="8"/>
      <c r="L41" s="8"/>
      <c r="M41" s="80">
        <v>6000</v>
      </c>
      <c r="N41" s="8"/>
      <c r="O41" s="80"/>
      <c r="P41" s="80"/>
      <c r="Q41" s="80"/>
      <c r="R41" s="80"/>
      <c r="S41" s="80"/>
      <c r="T41" s="80"/>
      <c r="U41" s="80"/>
      <c r="V41" s="80"/>
      <c r="W41" s="80"/>
      <c r="X41" s="80"/>
    </row>
    <row r="42" ht="20.25" customHeight="1" spans="1:24">
      <c r="A42" s="150" t="s">
        <v>70</v>
      </c>
      <c r="B42" s="150" t="s">
        <v>70</v>
      </c>
      <c r="C42" s="150" t="s">
        <v>280</v>
      </c>
      <c r="D42" s="150" t="s">
        <v>281</v>
      </c>
      <c r="E42" s="150" t="s">
        <v>132</v>
      </c>
      <c r="F42" s="150" t="s">
        <v>133</v>
      </c>
      <c r="G42" s="150" t="s">
        <v>290</v>
      </c>
      <c r="H42" s="150" t="s">
        <v>291</v>
      </c>
      <c r="I42" s="80">
        <v>1800</v>
      </c>
      <c r="J42" s="80">
        <v>1800</v>
      </c>
      <c r="K42" s="8"/>
      <c r="L42" s="8"/>
      <c r="M42" s="80">
        <v>1800</v>
      </c>
      <c r="N42" s="8"/>
      <c r="O42" s="80"/>
      <c r="P42" s="80"/>
      <c r="Q42" s="80"/>
      <c r="R42" s="80"/>
      <c r="S42" s="80"/>
      <c r="T42" s="80"/>
      <c r="U42" s="80"/>
      <c r="V42" s="80"/>
      <c r="W42" s="80"/>
      <c r="X42" s="80"/>
    </row>
    <row r="43" ht="20.25" customHeight="1" spans="1:24">
      <c r="A43" s="150" t="s">
        <v>70</v>
      </c>
      <c r="B43" s="150" t="s">
        <v>70</v>
      </c>
      <c r="C43" s="150" t="s">
        <v>280</v>
      </c>
      <c r="D43" s="150" t="s">
        <v>281</v>
      </c>
      <c r="E43" s="150" t="s">
        <v>108</v>
      </c>
      <c r="F43" s="150" t="s">
        <v>109</v>
      </c>
      <c r="G43" s="150" t="s">
        <v>292</v>
      </c>
      <c r="H43" s="150" t="s">
        <v>293</v>
      </c>
      <c r="I43" s="80">
        <v>13000</v>
      </c>
      <c r="J43" s="80">
        <v>13000</v>
      </c>
      <c r="K43" s="8"/>
      <c r="L43" s="8"/>
      <c r="M43" s="80">
        <v>13000</v>
      </c>
      <c r="N43" s="8"/>
      <c r="O43" s="80"/>
      <c r="P43" s="80"/>
      <c r="Q43" s="80"/>
      <c r="R43" s="80"/>
      <c r="S43" s="80"/>
      <c r="T43" s="80"/>
      <c r="U43" s="80"/>
      <c r="V43" s="80"/>
      <c r="W43" s="80"/>
      <c r="X43" s="80"/>
    </row>
    <row r="44" ht="20.25" customHeight="1" spans="1:24">
      <c r="A44" s="150" t="s">
        <v>70</v>
      </c>
      <c r="B44" s="150" t="s">
        <v>70</v>
      </c>
      <c r="C44" s="150" t="s">
        <v>280</v>
      </c>
      <c r="D44" s="150" t="s">
        <v>281</v>
      </c>
      <c r="E44" s="150" t="s">
        <v>132</v>
      </c>
      <c r="F44" s="150" t="s">
        <v>133</v>
      </c>
      <c r="G44" s="150" t="s">
        <v>292</v>
      </c>
      <c r="H44" s="150" t="s">
        <v>293</v>
      </c>
      <c r="I44" s="80">
        <v>3300</v>
      </c>
      <c r="J44" s="80">
        <v>3300</v>
      </c>
      <c r="K44" s="8"/>
      <c r="L44" s="8"/>
      <c r="M44" s="80">
        <v>3300</v>
      </c>
      <c r="N44" s="8"/>
      <c r="O44" s="80"/>
      <c r="P44" s="80"/>
      <c r="Q44" s="80"/>
      <c r="R44" s="80"/>
      <c r="S44" s="80"/>
      <c r="T44" s="80"/>
      <c r="U44" s="80"/>
      <c r="V44" s="80"/>
      <c r="W44" s="80"/>
      <c r="X44" s="80"/>
    </row>
    <row r="45" ht="20.25" customHeight="1" spans="1:24">
      <c r="A45" s="150" t="s">
        <v>70</v>
      </c>
      <c r="B45" s="150" t="s">
        <v>70</v>
      </c>
      <c r="C45" s="150" t="s">
        <v>280</v>
      </c>
      <c r="D45" s="150" t="s">
        <v>281</v>
      </c>
      <c r="E45" s="150" t="s">
        <v>108</v>
      </c>
      <c r="F45" s="150" t="s">
        <v>109</v>
      </c>
      <c r="G45" s="150" t="s">
        <v>294</v>
      </c>
      <c r="H45" s="150" t="s">
        <v>295</v>
      </c>
      <c r="I45" s="80">
        <v>12000</v>
      </c>
      <c r="J45" s="80">
        <v>12000</v>
      </c>
      <c r="K45" s="8"/>
      <c r="L45" s="8"/>
      <c r="M45" s="80">
        <v>12000</v>
      </c>
      <c r="N45" s="8"/>
      <c r="O45" s="80"/>
      <c r="P45" s="80"/>
      <c r="Q45" s="80"/>
      <c r="R45" s="80"/>
      <c r="S45" s="80"/>
      <c r="T45" s="80"/>
      <c r="U45" s="80"/>
      <c r="V45" s="80"/>
      <c r="W45" s="80"/>
      <c r="X45" s="80"/>
    </row>
    <row r="46" ht="20.25" customHeight="1" spans="1:24">
      <c r="A46" s="150" t="s">
        <v>70</v>
      </c>
      <c r="B46" s="150" t="s">
        <v>70</v>
      </c>
      <c r="C46" s="150" t="s">
        <v>280</v>
      </c>
      <c r="D46" s="150" t="s">
        <v>281</v>
      </c>
      <c r="E46" s="150" t="s">
        <v>132</v>
      </c>
      <c r="F46" s="150" t="s">
        <v>133</v>
      </c>
      <c r="G46" s="150" t="s">
        <v>294</v>
      </c>
      <c r="H46" s="150" t="s">
        <v>295</v>
      </c>
      <c r="I46" s="80">
        <v>3600</v>
      </c>
      <c r="J46" s="80">
        <v>3600</v>
      </c>
      <c r="K46" s="8"/>
      <c r="L46" s="8"/>
      <c r="M46" s="80">
        <v>3600</v>
      </c>
      <c r="N46" s="8"/>
      <c r="O46" s="80"/>
      <c r="P46" s="80"/>
      <c r="Q46" s="80"/>
      <c r="R46" s="80"/>
      <c r="S46" s="80"/>
      <c r="T46" s="80"/>
      <c r="U46" s="80"/>
      <c r="V46" s="80"/>
      <c r="W46" s="80"/>
      <c r="X46" s="80"/>
    </row>
    <row r="47" ht="20.25" customHeight="1" spans="1:24">
      <c r="A47" s="150" t="s">
        <v>70</v>
      </c>
      <c r="B47" s="150" t="s">
        <v>70</v>
      </c>
      <c r="C47" s="150" t="s">
        <v>280</v>
      </c>
      <c r="D47" s="150" t="s">
        <v>281</v>
      </c>
      <c r="E47" s="150" t="s">
        <v>102</v>
      </c>
      <c r="F47" s="150" t="s">
        <v>103</v>
      </c>
      <c r="G47" s="150" t="s">
        <v>296</v>
      </c>
      <c r="H47" s="150" t="s">
        <v>297</v>
      </c>
      <c r="I47" s="80">
        <v>3000</v>
      </c>
      <c r="J47" s="80">
        <v>3000</v>
      </c>
      <c r="K47" s="8"/>
      <c r="L47" s="8"/>
      <c r="M47" s="80">
        <v>3000</v>
      </c>
      <c r="N47" s="8"/>
      <c r="O47" s="80"/>
      <c r="P47" s="80"/>
      <c r="Q47" s="80"/>
      <c r="R47" s="80"/>
      <c r="S47" s="80"/>
      <c r="T47" s="80"/>
      <c r="U47" s="80"/>
      <c r="V47" s="80"/>
      <c r="W47" s="80"/>
      <c r="X47" s="80"/>
    </row>
    <row r="48" ht="20.25" customHeight="1" spans="1:24">
      <c r="A48" s="150" t="s">
        <v>70</v>
      </c>
      <c r="B48" s="150" t="s">
        <v>70</v>
      </c>
      <c r="C48" s="150" t="s">
        <v>280</v>
      </c>
      <c r="D48" s="150" t="s">
        <v>281</v>
      </c>
      <c r="E48" s="150" t="s">
        <v>102</v>
      </c>
      <c r="F48" s="150" t="s">
        <v>103</v>
      </c>
      <c r="G48" s="150" t="s">
        <v>296</v>
      </c>
      <c r="H48" s="150" t="s">
        <v>297</v>
      </c>
      <c r="I48" s="80">
        <v>900</v>
      </c>
      <c r="J48" s="80">
        <v>900</v>
      </c>
      <c r="K48" s="8"/>
      <c r="L48" s="8"/>
      <c r="M48" s="80">
        <v>900</v>
      </c>
      <c r="N48" s="8"/>
      <c r="O48" s="80"/>
      <c r="P48" s="80"/>
      <c r="Q48" s="80"/>
      <c r="R48" s="80"/>
      <c r="S48" s="80"/>
      <c r="T48" s="80"/>
      <c r="U48" s="80"/>
      <c r="V48" s="80"/>
      <c r="W48" s="80"/>
      <c r="X48" s="80"/>
    </row>
    <row r="49" ht="20.25" customHeight="1" spans="1:24">
      <c r="A49" s="150" t="s">
        <v>70</v>
      </c>
      <c r="B49" s="150" t="s">
        <v>70</v>
      </c>
      <c r="C49" s="150" t="s">
        <v>280</v>
      </c>
      <c r="D49" s="150" t="s">
        <v>281</v>
      </c>
      <c r="E49" s="150" t="s">
        <v>108</v>
      </c>
      <c r="F49" s="150" t="s">
        <v>109</v>
      </c>
      <c r="G49" s="150" t="s">
        <v>275</v>
      </c>
      <c r="H49" s="150" t="s">
        <v>276</v>
      </c>
      <c r="I49" s="80">
        <v>8760</v>
      </c>
      <c r="J49" s="80">
        <v>8760</v>
      </c>
      <c r="K49" s="8"/>
      <c r="L49" s="8"/>
      <c r="M49" s="80">
        <v>8760</v>
      </c>
      <c r="N49" s="8"/>
      <c r="O49" s="80"/>
      <c r="P49" s="80"/>
      <c r="Q49" s="80"/>
      <c r="R49" s="80"/>
      <c r="S49" s="80"/>
      <c r="T49" s="80"/>
      <c r="U49" s="80"/>
      <c r="V49" s="80"/>
      <c r="W49" s="80"/>
      <c r="X49" s="80"/>
    </row>
    <row r="50" ht="20.25" customHeight="1" spans="1:24">
      <c r="A50" s="150" t="s">
        <v>70</v>
      </c>
      <c r="B50" s="150" t="s">
        <v>70</v>
      </c>
      <c r="C50" s="150" t="s">
        <v>280</v>
      </c>
      <c r="D50" s="150" t="s">
        <v>281</v>
      </c>
      <c r="E50" s="150" t="s">
        <v>108</v>
      </c>
      <c r="F50" s="150" t="s">
        <v>109</v>
      </c>
      <c r="G50" s="150" t="s">
        <v>298</v>
      </c>
      <c r="H50" s="150" t="s">
        <v>299</v>
      </c>
      <c r="I50" s="80">
        <v>30000</v>
      </c>
      <c r="J50" s="80">
        <v>30000</v>
      </c>
      <c r="K50" s="8"/>
      <c r="L50" s="8"/>
      <c r="M50" s="80">
        <v>30000</v>
      </c>
      <c r="N50" s="8"/>
      <c r="O50" s="80"/>
      <c r="P50" s="80"/>
      <c r="Q50" s="80"/>
      <c r="R50" s="80"/>
      <c r="S50" s="80"/>
      <c r="T50" s="80"/>
      <c r="U50" s="80"/>
      <c r="V50" s="80"/>
      <c r="W50" s="80"/>
      <c r="X50" s="80"/>
    </row>
    <row r="51" ht="20.25" customHeight="1" spans="1:24">
      <c r="A51" s="150" t="s">
        <v>70</v>
      </c>
      <c r="B51" s="150" t="s">
        <v>70</v>
      </c>
      <c r="C51" s="150" t="s">
        <v>280</v>
      </c>
      <c r="D51" s="150" t="s">
        <v>281</v>
      </c>
      <c r="E51" s="150" t="s">
        <v>132</v>
      </c>
      <c r="F51" s="150" t="s">
        <v>133</v>
      </c>
      <c r="G51" s="150" t="s">
        <v>298</v>
      </c>
      <c r="H51" s="150" t="s">
        <v>299</v>
      </c>
      <c r="I51" s="80">
        <v>9000</v>
      </c>
      <c r="J51" s="80">
        <v>9000</v>
      </c>
      <c r="K51" s="8"/>
      <c r="L51" s="8"/>
      <c r="M51" s="80">
        <v>9000</v>
      </c>
      <c r="N51" s="8"/>
      <c r="O51" s="80"/>
      <c r="P51" s="80"/>
      <c r="Q51" s="80"/>
      <c r="R51" s="80"/>
      <c r="S51" s="80"/>
      <c r="T51" s="80"/>
      <c r="U51" s="80"/>
      <c r="V51" s="80"/>
      <c r="W51" s="80"/>
      <c r="X51" s="80"/>
    </row>
    <row r="52" ht="20.25" customHeight="1" spans="1:24">
      <c r="A52" s="150" t="s">
        <v>70</v>
      </c>
      <c r="B52" s="150" t="s">
        <v>70</v>
      </c>
      <c r="C52" s="150" t="s">
        <v>300</v>
      </c>
      <c r="D52" s="150" t="s">
        <v>177</v>
      </c>
      <c r="E52" s="150" t="s">
        <v>176</v>
      </c>
      <c r="F52" s="150" t="s">
        <v>177</v>
      </c>
      <c r="G52" s="150" t="s">
        <v>252</v>
      </c>
      <c r="H52" s="150" t="s">
        <v>253</v>
      </c>
      <c r="I52" s="80">
        <v>8400</v>
      </c>
      <c r="J52" s="80">
        <v>8400</v>
      </c>
      <c r="K52" s="8"/>
      <c r="L52" s="8"/>
      <c r="M52" s="80">
        <v>8400</v>
      </c>
      <c r="N52" s="8"/>
      <c r="O52" s="80"/>
      <c r="P52" s="80"/>
      <c r="Q52" s="80"/>
      <c r="R52" s="80"/>
      <c r="S52" s="80"/>
      <c r="T52" s="80"/>
      <c r="U52" s="80"/>
      <c r="V52" s="80"/>
      <c r="W52" s="80"/>
      <c r="X52" s="80"/>
    </row>
    <row r="53" ht="20.25" customHeight="1" spans="1:24">
      <c r="A53" s="150" t="s">
        <v>70</v>
      </c>
      <c r="B53" s="150" t="s">
        <v>70</v>
      </c>
      <c r="C53" s="150" t="s">
        <v>301</v>
      </c>
      <c r="D53" s="150" t="s">
        <v>226</v>
      </c>
      <c r="E53" s="150" t="s">
        <v>108</v>
      </c>
      <c r="F53" s="150" t="s">
        <v>109</v>
      </c>
      <c r="G53" s="150" t="s">
        <v>302</v>
      </c>
      <c r="H53" s="150" t="s">
        <v>226</v>
      </c>
      <c r="I53" s="80">
        <v>5000</v>
      </c>
      <c r="J53" s="80">
        <v>5000</v>
      </c>
      <c r="K53" s="8"/>
      <c r="L53" s="8"/>
      <c r="M53" s="80">
        <v>5000</v>
      </c>
      <c r="N53" s="8"/>
      <c r="O53" s="80"/>
      <c r="P53" s="80"/>
      <c r="Q53" s="80"/>
      <c r="R53" s="80"/>
      <c r="S53" s="80"/>
      <c r="T53" s="80"/>
      <c r="U53" s="80"/>
      <c r="V53" s="80"/>
      <c r="W53" s="80"/>
      <c r="X53" s="80"/>
    </row>
    <row r="54" ht="20.25" customHeight="1" spans="1:24">
      <c r="A54" s="150" t="s">
        <v>70</v>
      </c>
      <c r="B54" s="150" t="s">
        <v>70</v>
      </c>
      <c r="C54" s="150" t="s">
        <v>303</v>
      </c>
      <c r="D54" s="150" t="s">
        <v>304</v>
      </c>
      <c r="E54" s="150" t="s">
        <v>132</v>
      </c>
      <c r="F54" s="150" t="s">
        <v>133</v>
      </c>
      <c r="G54" s="150" t="s">
        <v>250</v>
      </c>
      <c r="H54" s="150" t="s">
        <v>251</v>
      </c>
      <c r="I54" s="80">
        <v>112032</v>
      </c>
      <c r="J54" s="80">
        <v>112032</v>
      </c>
      <c r="K54" s="8"/>
      <c r="L54" s="8"/>
      <c r="M54" s="80">
        <v>112032</v>
      </c>
      <c r="N54" s="8"/>
      <c r="O54" s="80"/>
      <c r="P54" s="80"/>
      <c r="Q54" s="80"/>
      <c r="R54" s="80"/>
      <c r="S54" s="80"/>
      <c r="T54" s="80"/>
      <c r="U54" s="80"/>
      <c r="V54" s="80"/>
      <c r="W54" s="80"/>
      <c r="X54" s="80"/>
    </row>
    <row r="55" ht="20.25" customHeight="1" spans="1:24">
      <c r="A55" s="150" t="s">
        <v>70</v>
      </c>
      <c r="B55" s="150" t="s">
        <v>70</v>
      </c>
      <c r="C55" s="150" t="s">
        <v>303</v>
      </c>
      <c r="D55" s="150" t="s">
        <v>304</v>
      </c>
      <c r="E55" s="150" t="s">
        <v>132</v>
      </c>
      <c r="F55" s="150" t="s">
        <v>133</v>
      </c>
      <c r="G55" s="150" t="s">
        <v>254</v>
      </c>
      <c r="H55" s="150" t="s">
        <v>255</v>
      </c>
      <c r="I55" s="80">
        <v>12000</v>
      </c>
      <c r="J55" s="80">
        <v>12000</v>
      </c>
      <c r="K55" s="8"/>
      <c r="L55" s="8"/>
      <c r="M55" s="80">
        <v>12000</v>
      </c>
      <c r="N55" s="8"/>
      <c r="O55" s="80"/>
      <c r="P55" s="80"/>
      <c r="Q55" s="80"/>
      <c r="R55" s="80"/>
      <c r="S55" s="80"/>
      <c r="T55" s="80"/>
      <c r="U55" s="80"/>
      <c r="V55" s="80"/>
      <c r="W55" s="80"/>
      <c r="X55" s="80"/>
    </row>
    <row r="56" ht="20.25" customHeight="1" spans="1:24">
      <c r="A56" s="150" t="s">
        <v>70</v>
      </c>
      <c r="B56" s="150" t="s">
        <v>70</v>
      </c>
      <c r="C56" s="150" t="s">
        <v>303</v>
      </c>
      <c r="D56" s="150" t="s">
        <v>304</v>
      </c>
      <c r="E56" s="150" t="s">
        <v>132</v>
      </c>
      <c r="F56" s="150" t="s">
        <v>133</v>
      </c>
      <c r="G56" s="150" t="s">
        <v>305</v>
      </c>
      <c r="H56" s="150" t="s">
        <v>306</v>
      </c>
      <c r="I56" s="80">
        <v>107460</v>
      </c>
      <c r="J56" s="80">
        <v>107460</v>
      </c>
      <c r="K56" s="8"/>
      <c r="L56" s="8"/>
      <c r="M56" s="80">
        <v>107460</v>
      </c>
      <c r="N56" s="8"/>
      <c r="O56" s="80"/>
      <c r="P56" s="80"/>
      <c r="Q56" s="80"/>
      <c r="R56" s="80"/>
      <c r="S56" s="80"/>
      <c r="T56" s="80"/>
      <c r="U56" s="80"/>
      <c r="V56" s="80"/>
      <c r="W56" s="80"/>
      <c r="X56" s="80"/>
    </row>
    <row r="57" ht="20.25" customHeight="1" spans="1:24">
      <c r="A57" s="150" t="s">
        <v>70</v>
      </c>
      <c r="B57" s="150" t="s">
        <v>70</v>
      </c>
      <c r="C57" s="150" t="s">
        <v>303</v>
      </c>
      <c r="D57" s="150" t="s">
        <v>304</v>
      </c>
      <c r="E57" s="150" t="s">
        <v>132</v>
      </c>
      <c r="F57" s="150" t="s">
        <v>133</v>
      </c>
      <c r="G57" s="150" t="s">
        <v>305</v>
      </c>
      <c r="H57" s="150" t="s">
        <v>306</v>
      </c>
      <c r="I57" s="80">
        <v>81120</v>
      </c>
      <c r="J57" s="80">
        <v>81120</v>
      </c>
      <c r="K57" s="8"/>
      <c r="L57" s="8"/>
      <c r="M57" s="80">
        <v>81120</v>
      </c>
      <c r="N57" s="8"/>
      <c r="O57" s="80"/>
      <c r="P57" s="80"/>
      <c r="Q57" s="80"/>
      <c r="R57" s="80"/>
      <c r="S57" s="80"/>
      <c r="T57" s="80"/>
      <c r="U57" s="80"/>
      <c r="V57" s="80"/>
      <c r="W57" s="80"/>
      <c r="X57" s="80"/>
    </row>
    <row r="58" ht="20.25" customHeight="1" spans="1:24">
      <c r="A58" s="150" t="s">
        <v>70</v>
      </c>
      <c r="B58" s="150" t="s">
        <v>70</v>
      </c>
      <c r="C58" s="150" t="s">
        <v>307</v>
      </c>
      <c r="D58" s="150" t="s">
        <v>308</v>
      </c>
      <c r="E58" s="150" t="s">
        <v>120</v>
      </c>
      <c r="F58" s="150" t="s">
        <v>121</v>
      </c>
      <c r="G58" s="150" t="s">
        <v>309</v>
      </c>
      <c r="H58" s="150" t="s">
        <v>310</v>
      </c>
      <c r="I58" s="80">
        <v>428400</v>
      </c>
      <c r="J58" s="80">
        <v>428400</v>
      </c>
      <c r="K58" s="8"/>
      <c r="L58" s="8"/>
      <c r="M58" s="80">
        <v>428400</v>
      </c>
      <c r="N58" s="8"/>
      <c r="O58" s="80"/>
      <c r="P58" s="80"/>
      <c r="Q58" s="80"/>
      <c r="R58" s="80"/>
      <c r="S58" s="80"/>
      <c r="T58" s="80"/>
      <c r="U58" s="80"/>
      <c r="V58" s="80"/>
      <c r="W58" s="80"/>
      <c r="X58" s="80"/>
    </row>
    <row r="59" ht="20.25" customHeight="1" spans="1:24">
      <c r="A59" s="150" t="s">
        <v>70</v>
      </c>
      <c r="B59" s="150" t="s">
        <v>70</v>
      </c>
      <c r="C59" s="150" t="s">
        <v>311</v>
      </c>
      <c r="D59" s="150" t="s">
        <v>312</v>
      </c>
      <c r="E59" s="150" t="s">
        <v>132</v>
      </c>
      <c r="F59" s="150" t="s">
        <v>133</v>
      </c>
      <c r="G59" s="150" t="s">
        <v>254</v>
      </c>
      <c r="H59" s="150" t="s">
        <v>255</v>
      </c>
      <c r="I59" s="80">
        <v>114000</v>
      </c>
      <c r="J59" s="80">
        <v>114000</v>
      </c>
      <c r="K59" s="8"/>
      <c r="L59" s="8"/>
      <c r="M59" s="80">
        <v>114000</v>
      </c>
      <c r="N59" s="8"/>
      <c r="O59" s="80"/>
      <c r="P59" s="80"/>
      <c r="Q59" s="80"/>
      <c r="R59" s="80"/>
      <c r="S59" s="80"/>
      <c r="T59" s="80"/>
      <c r="U59" s="80"/>
      <c r="V59" s="80"/>
      <c r="W59" s="80"/>
      <c r="X59" s="80"/>
    </row>
    <row r="60" ht="20.25" customHeight="1" spans="1:24">
      <c r="A60" s="150" t="s">
        <v>70</v>
      </c>
      <c r="B60" s="150" t="s">
        <v>70</v>
      </c>
      <c r="C60" s="150" t="s">
        <v>313</v>
      </c>
      <c r="D60" s="150" t="s">
        <v>314</v>
      </c>
      <c r="E60" s="150" t="s">
        <v>108</v>
      </c>
      <c r="F60" s="150" t="s">
        <v>109</v>
      </c>
      <c r="G60" s="150" t="s">
        <v>254</v>
      </c>
      <c r="H60" s="150" t="s">
        <v>255</v>
      </c>
      <c r="I60" s="80">
        <v>250800</v>
      </c>
      <c r="J60" s="80">
        <v>250800</v>
      </c>
      <c r="K60" s="8"/>
      <c r="L60" s="8"/>
      <c r="M60" s="80">
        <v>250800</v>
      </c>
      <c r="N60" s="8"/>
      <c r="O60" s="80"/>
      <c r="P60" s="80"/>
      <c r="Q60" s="80"/>
      <c r="R60" s="80"/>
      <c r="S60" s="80"/>
      <c r="T60" s="80"/>
      <c r="U60" s="80"/>
      <c r="V60" s="80"/>
      <c r="W60" s="80"/>
      <c r="X60" s="80"/>
    </row>
    <row r="61" ht="20.25" customHeight="1" spans="1:24">
      <c r="A61" s="150" t="s">
        <v>70</v>
      </c>
      <c r="B61" s="150" t="s">
        <v>70</v>
      </c>
      <c r="C61" s="150" t="s">
        <v>313</v>
      </c>
      <c r="D61" s="150" t="s">
        <v>314</v>
      </c>
      <c r="E61" s="150" t="s">
        <v>108</v>
      </c>
      <c r="F61" s="150" t="s">
        <v>109</v>
      </c>
      <c r="G61" s="150" t="s">
        <v>254</v>
      </c>
      <c r="H61" s="150" t="s">
        <v>255</v>
      </c>
      <c r="I61" s="80">
        <v>220000</v>
      </c>
      <c r="J61" s="80">
        <v>220000</v>
      </c>
      <c r="K61" s="8"/>
      <c r="L61" s="8"/>
      <c r="M61" s="80">
        <v>220000</v>
      </c>
      <c r="N61" s="8"/>
      <c r="O61" s="80"/>
      <c r="P61" s="80"/>
      <c r="Q61" s="80"/>
      <c r="R61" s="80"/>
      <c r="S61" s="80"/>
      <c r="T61" s="80"/>
      <c r="U61" s="80"/>
      <c r="V61" s="80"/>
      <c r="W61" s="80"/>
      <c r="X61" s="80"/>
    </row>
    <row r="62" ht="20.25" customHeight="1" spans="1:24">
      <c r="A62" s="150" t="s">
        <v>70</v>
      </c>
      <c r="B62" s="150" t="s">
        <v>70</v>
      </c>
      <c r="C62" s="150" t="s">
        <v>315</v>
      </c>
      <c r="D62" s="150" t="s">
        <v>316</v>
      </c>
      <c r="E62" s="150" t="s">
        <v>108</v>
      </c>
      <c r="F62" s="150" t="s">
        <v>109</v>
      </c>
      <c r="G62" s="150" t="s">
        <v>282</v>
      </c>
      <c r="H62" s="150" t="s">
        <v>283</v>
      </c>
      <c r="I62" s="80">
        <v>9000</v>
      </c>
      <c r="J62" s="80">
        <v>9000</v>
      </c>
      <c r="K62" s="8"/>
      <c r="L62" s="8"/>
      <c r="M62" s="80">
        <v>9000</v>
      </c>
      <c r="N62" s="8"/>
      <c r="O62" s="80"/>
      <c r="P62" s="80"/>
      <c r="Q62" s="80"/>
      <c r="R62" s="80"/>
      <c r="S62" s="80"/>
      <c r="T62" s="80"/>
      <c r="U62" s="80"/>
      <c r="V62" s="80"/>
      <c r="W62" s="80"/>
      <c r="X62" s="80"/>
    </row>
    <row r="63" ht="20.25" customHeight="1" spans="1:24">
      <c r="A63" s="150" t="s">
        <v>70</v>
      </c>
      <c r="B63" s="150" t="s">
        <v>70</v>
      </c>
      <c r="C63" s="150" t="s">
        <v>315</v>
      </c>
      <c r="D63" s="150" t="s">
        <v>316</v>
      </c>
      <c r="E63" s="150" t="s">
        <v>108</v>
      </c>
      <c r="F63" s="150" t="s">
        <v>109</v>
      </c>
      <c r="G63" s="150" t="s">
        <v>282</v>
      </c>
      <c r="H63" s="150" t="s">
        <v>283</v>
      </c>
      <c r="I63" s="80">
        <v>6480</v>
      </c>
      <c r="J63" s="80">
        <v>6480</v>
      </c>
      <c r="K63" s="8"/>
      <c r="L63" s="8"/>
      <c r="M63" s="80">
        <v>6480</v>
      </c>
      <c r="N63" s="8"/>
      <c r="O63" s="80"/>
      <c r="P63" s="80"/>
      <c r="Q63" s="80"/>
      <c r="R63" s="80"/>
      <c r="S63" s="80"/>
      <c r="T63" s="80"/>
      <c r="U63" s="80"/>
      <c r="V63" s="80"/>
      <c r="W63" s="80"/>
      <c r="X63" s="80"/>
    </row>
    <row r="64" ht="20.25" customHeight="1" spans="1:24">
      <c r="A64" s="150" t="s">
        <v>70</v>
      </c>
      <c r="B64" s="150" t="s">
        <v>70</v>
      </c>
      <c r="C64" s="150" t="s">
        <v>315</v>
      </c>
      <c r="D64" s="150" t="s">
        <v>316</v>
      </c>
      <c r="E64" s="150" t="s">
        <v>108</v>
      </c>
      <c r="F64" s="150" t="s">
        <v>109</v>
      </c>
      <c r="G64" s="150" t="s">
        <v>298</v>
      </c>
      <c r="H64" s="150" t="s">
        <v>299</v>
      </c>
      <c r="I64" s="80">
        <v>21600</v>
      </c>
      <c r="J64" s="80">
        <v>21600</v>
      </c>
      <c r="K64" s="8"/>
      <c r="L64" s="8"/>
      <c r="M64" s="80">
        <v>21600</v>
      </c>
      <c r="N64" s="8"/>
      <c r="O64" s="80"/>
      <c r="P64" s="80"/>
      <c r="Q64" s="80"/>
      <c r="R64" s="80"/>
      <c r="S64" s="80"/>
      <c r="T64" s="80"/>
      <c r="U64" s="80"/>
      <c r="V64" s="80"/>
      <c r="W64" s="80"/>
      <c r="X64" s="80"/>
    </row>
    <row r="65" ht="20.25" customHeight="1" spans="1:24">
      <c r="A65" s="150" t="s">
        <v>70</v>
      </c>
      <c r="B65" s="150" t="s">
        <v>70</v>
      </c>
      <c r="C65" s="150" t="s">
        <v>317</v>
      </c>
      <c r="D65" s="150" t="s">
        <v>318</v>
      </c>
      <c r="E65" s="150" t="s">
        <v>108</v>
      </c>
      <c r="F65" s="150" t="s">
        <v>109</v>
      </c>
      <c r="G65" s="150" t="s">
        <v>319</v>
      </c>
      <c r="H65" s="150" t="s">
        <v>320</v>
      </c>
      <c r="I65" s="80">
        <v>462000</v>
      </c>
      <c r="J65" s="80">
        <v>462000</v>
      </c>
      <c r="K65" s="8"/>
      <c r="L65" s="8"/>
      <c r="M65" s="80">
        <v>462000</v>
      </c>
      <c r="N65" s="8"/>
      <c r="O65" s="80"/>
      <c r="P65" s="80"/>
      <c r="Q65" s="80"/>
      <c r="R65" s="80"/>
      <c r="S65" s="80"/>
      <c r="T65" s="80"/>
      <c r="U65" s="80"/>
      <c r="V65" s="80"/>
      <c r="W65" s="80"/>
      <c r="X65" s="80"/>
    </row>
    <row r="66" ht="20.25" customHeight="1" spans="1:24">
      <c r="A66" s="150" t="s">
        <v>70</v>
      </c>
      <c r="B66" s="150" t="s">
        <v>70</v>
      </c>
      <c r="C66" s="150" t="s">
        <v>317</v>
      </c>
      <c r="D66" s="150" t="s">
        <v>318</v>
      </c>
      <c r="E66" s="150" t="s">
        <v>108</v>
      </c>
      <c r="F66" s="150" t="s">
        <v>109</v>
      </c>
      <c r="G66" s="150" t="s">
        <v>319</v>
      </c>
      <c r="H66" s="150" t="s">
        <v>320</v>
      </c>
      <c r="I66" s="80">
        <v>111600</v>
      </c>
      <c r="J66" s="80">
        <v>111600</v>
      </c>
      <c r="K66" s="8"/>
      <c r="L66" s="8"/>
      <c r="M66" s="80">
        <v>111600</v>
      </c>
      <c r="N66" s="8"/>
      <c r="O66" s="80"/>
      <c r="P66" s="80"/>
      <c r="Q66" s="80"/>
      <c r="R66" s="80"/>
      <c r="S66" s="80"/>
      <c r="T66" s="80"/>
      <c r="U66" s="80"/>
      <c r="V66" s="80"/>
      <c r="W66" s="80"/>
      <c r="X66" s="80"/>
    </row>
    <row r="67" ht="20.25" customHeight="1" spans="1:24">
      <c r="A67" s="150" t="s">
        <v>70</v>
      </c>
      <c r="B67" s="150" t="s">
        <v>70</v>
      </c>
      <c r="C67" s="150" t="s">
        <v>317</v>
      </c>
      <c r="D67" s="150" t="s">
        <v>318</v>
      </c>
      <c r="E67" s="150" t="s">
        <v>108</v>
      </c>
      <c r="F67" s="150" t="s">
        <v>109</v>
      </c>
      <c r="G67" s="150" t="s">
        <v>319</v>
      </c>
      <c r="H67" s="150" t="s">
        <v>320</v>
      </c>
      <c r="I67" s="80">
        <v>23100</v>
      </c>
      <c r="J67" s="80">
        <v>23100</v>
      </c>
      <c r="K67" s="8"/>
      <c r="L67" s="8"/>
      <c r="M67" s="80">
        <v>23100</v>
      </c>
      <c r="N67" s="8"/>
      <c r="O67" s="80"/>
      <c r="P67" s="80"/>
      <c r="Q67" s="80"/>
      <c r="R67" s="80"/>
      <c r="S67" s="80"/>
      <c r="T67" s="80"/>
      <c r="U67" s="80"/>
      <c r="V67" s="80"/>
      <c r="W67" s="80"/>
      <c r="X67" s="80"/>
    </row>
    <row r="68" ht="20.25" customHeight="1" spans="1:24">
      <c r="A68" s="150" t="s">
        <v>70</v>
      </c>
      <c r="B68" s="150" t="s">
        <v>70</v>
      </c>
      <c r="C68" s="150" t="s">
        <v>321</v>
      </c>
      <c r="D68" s="150" t="s">
        <v>322</v>
      </c>
      <c r="E68" s="150" t="s">
        <v>108</v>
      </c>
      <c r="F68" s="150" t="s">
        <v>109</v>
      </c>
      <c r="G68" s="150" t="s">
        <v>279</v>
      </c>
      <c r="H68" s="150" t="s">
        <v>278</v>
      </c>
      <c r="I68" s="80">
        <v>9240</v>
      </c>
      <c r="J68" s="80">
        <v>9240</v>
      </c>
      <c r="K68" s="8"/>
      <c r="L68" s="8"/>
      <c r="M68" s="80">
        <v>9240</v>
      </c>
      <c r="N68" s="8"/>
      <c r="O68" s="80"/>
      <c r="P68" s="80"/>
      <c r="Q68" s="80"/>
      <c r="R68" s="80"/>
      <c r="S68" s="80"/>
      <c r="T68" s="80"/>
      <c r="U68" s="80"/>
      <c r="V68" s="80"/>
      <c r="W68" s="80"/>
      <c r="X68" s="80"/>
    </row>
    <row r="69" ht="17.25" customHeight="1" spans="1:24">
      <c r="A69" s="32" t="s">
        <v>221</v>
      </c>
      <c r="B69" s="33"/>
      <c r="C69" s="155"/>
      <c r="D69" s="155"/>
      <c r="E69" s="155"/>
      <c r="F69" s="155"/>
      <c r="G69" s="155"/>
      <c r="H69" s="156"/>
      <c r="I69" s="80">
        <v>4574359.72</v>
      </c>
      <c r="J69" s="80">
        <v>4574359.72</v>
      </c>
      <c r="K69" s="80"/>
      <c r="L69" s="80"/>
      <c r="M69" s="80">
        <v>4574359.72</v>
      </c>
      <c r="N69" s="80"/>
      <c r="O69" s="80"/>
      <c r="P69" s="80"/>
      <c r="Q69" s="80"/>
      <c r="R69" s="80"/>
      <c r="S69" s="80"/>
      <c r="T69" s="80"/>
      <c r="U69" s="80"/>
      <c r="V69" s="80"/>
      <c r="W69" s="80"/>
      <c r="X69" s="80"/>
    </row>
  </sheetData>
  <mergeCells count="31">
    <mergeCell ref="A2:X2"/>
    <mergeCell ref="A3:H3"/>
    <mergeCell ref="I4:X4"/>
    <mergeCell ref="J5:N5"/>
    <mergeCell ref="O5:Q5"/>
    <mergeCell ref="S5:X5"/>
    <mergeCell ref="A69:H6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7"/>
  <sheetViews>
    <sheetView showZeros="0" workbookViewId="0">
      <pane xSplit="3" ySplit="8" topLeftCell="D9" activePane="bottomRight" state="frozen"/>
      <selection/>
      <selection pane="topRight"/>
      <selection pane="bottomLeft"/>
      <selection pane="bottomRight" activeCell="P74" sqref="P7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9"/>
      <c r="E1" s="12"/>
      <c r="F1" s="12"/>
      <c r="G1" s="12"/>
      <c r="H1" s="12"/>
      <c r="U1" s="139"/>
      <c r="W1" s="145" t="s">
        <v>323</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"单位名称："&amp;"昆明市呈贡区民政局"</f>
        <v>单位名称：昆明市呈贡区民政局</v>
      </c>
      <c r="B3" s="15"/>
      <c r="C3" s="15"/>
      <c r="D3" s="15"/>
      <c r="E3" s="15"/>
      <c r="F3" s="15"/>
      <c r="G3" s="15"/>
      <c r="H3" s="15"/>
      <c r="I3" s="16"/>
      <c r="J3" s="16"/>
      <c r="K3" s="16"/>
      <c r="L3" s="16"/>
      <c r="M3" s="16"/>
      <c r="N3" s="16"/>
      <c r="O3" s="16"/>
      <c r="P3" s="16"/>
      <c r="Q3" s="16"/>
      <c r="U3" s="139"/>
      <c r="W3" s="118" t="s">
        <v>1</v>
      </c>
    </row>
    <row r="4" ht="21.75" customHeight="1" spans="1:23">
      <c r="A4" s="17" t="s">
        <v>324</v>
      </c>
      <c r="B4" s="18" t="s">
        <v>232</v>
      </c>
      <c r="C4" s="17" t="s">
        <v>233</v>
      </c>
      <c r="D4" s="17" t="s">
        <v>325</v>
      </c>
      <c r="E4" s="18" t="s">
        <v>234</v>
      </c>
      <c r="F4" s="18" t="s">
        <v>235</v>
      </c>
      <c r="G4" s="18" t="s">
        <v>326</v>
      </c>
      <c r="H4" s="18" t="s">
        <v>327</v>
      </c>
      <c r="I4" s="19" t="s">
        <v>55</v>
      </c>
      <c r="J4" s="37" t="s">
        <v>328</v>
      </c>
      <c r="K4" s="38"/>
      <c r="L4" s="38"/>
      <c r="M4" s="39"/>
      <c r="N4" s="37" t="s">
        <v>240</v>
      </c>
      <c r="O4" s="38"/>
      <c r="P4" s="39"/>
      <c r="Q4" s="18" t="s">
        <v>61</v>
      </c>
      <c r="R4" s="37" t="s">
        <v>62</v>
      </c>
      <c r="S4" s="38"/>
      <c r="T4" s="38"/>
      <c r="U4" s="38"/>
      <c r="V4" s="38"/>
      <c r="W4" s="39"/>
    </row>
    <row r="5" ht="21.75" customHeight="1" spans="1:23">
      <c r="A5" s="20"/>
      <c r="B5" s="22"/>
      <c r="C5" s="20"/>
      <c r="D5" s="20"/>
      <c r="E5" s="21"/>
      <c r="F5" s="21"/>
      <c r="G5" s="21"/>
      <c r="H5" s="21"/>
      <c r="I5" s="22"/>
      <c r="J5" s="140" t="s">
        <v>58</v>
      </c>
      <c r="K5" s="141"/>
      <c r="L5" s="18" t="s">
        <v>59</v>
      </c>
      <c r="M5" s="18" t="s">
        <v>60</v>
      </c>
      <c r="N5" s="18" t="s">
        <v>58</v>
      </c>
      <c r="O5" s="18" t="s">
        <v>59</v>
      </c>
      <c r="P5" s="18" t="s">
        <v>60</v>
      </c>
      <c r="Q5" s="21"/>
      <c r="R5" s="18" t="s">
        <v>57</v>
      </c>
      <c r="S5" s="18" t="s">
        <v>64</v>
      </c>
      <c r="T5" s="18" t="s">
        <v>246</v>
      </c>
      <c r="U5" s="18" t="s">
        <v>66</v>
      </c>
      <c r="V5" s="18" t="s">
        <v>67</v>
      </c>
      <c r="W5" s="18" t="s">
        <v>68</v>
      </c>
    </row>
    <row r="6" ht="21" customHeight="1" spans="1:23">
      <c r="A6" s="22"/>
      <c r="B6" s="22"/>
      <c r="C6" s="22"/>
      <c r="D6" s="22"/>
      <c r="E6" s="22"/>
      <c r="F6" s="22"/>
      <c r="G6" s="22"/>
      <c r="H6" s="22"/>
      <c r="I6" s="22"/>
      <c r="J6" s="142" t="s">
        <v>57</v>
      </c>
      <c r="K6" s="143"/>
      <c r="L6" s="22"/>
      <c r="M6" s="22"/>
      <c r="N6" s="22"/>
      <c r="O6" s="22"/>
      <c r="P6" s="22"/>
      <c r="Q6" s="22"/>
      <c r="R6" s="22"/>
      <c r="S6" s="22"/>
      <c r="T6" s="22"/>
      <c r="U6" s="22"/>
      <c r="V6" s="22"/>
      <c r="W6" s="22"/>
    </row>
    <row r="7" ht="39.75" customHeight="1" spans="1:23">
      <c r="A7" s="23"/>
      <c r="B7" s="25"/>
      <c r="C7" s="23"/>
      <c r="D7" s="23"/>
      <c r="E7" s="24"/>
      <c r="F7" s="24"/>
      <c r="G7" s="24"/>
      <c r="H7" s="24"/>
      <c r="I7" s="25"/>
      <c r="J7" s="68" t="s">
        <v>57</v>
      </c>
      <c r="K7" s="68" t="s">
        <v>329</v>
      </c>
      <c r="L7" s="24"/>
      <c r="M7" s="24"/>
      <c r="N7" s="24"/>
      <c r="O7" s="24"/>
      <c r="P7" s="24"/>
      <c r="Q7" s="24"/>
      <c r="R7" s="24"/>
      <c r="S7" s="24"/>
      <c r="T7" s="24"/>
      <c r="U7" s="25"/>
      <c r="V7" s="24"/>
      <c r="W7" s="24"/>
    </row>
    <row r="8" ht="15" customHeight="1" spans="1:23">
      <c r="A8" s="26">
        <v>1</v>
      </c>
      <c r="B8" s="26">
        <v>2</v>
      </c>
      <c r="C8" s="26">
        <v>3</v>
      </c>
      <c r="D8" s="26">
        <v>4</v>
      </c>
      <c r="E8" s="26">
        <v>5</v>
      </c>
      <c r="F8" s="26">
        <v>6</v>
      </c>
      <c r="G8" s="26">
        <v>7</v>
      </c>
      <c r="H8" s="26">
        <v>8</v>
      </c>
      <c r="I8" s="26">
        <v>9</v>
      </c>
      <c r="J8" s="26">
        <v>10</v>
      </c>
      <c r="K8" s="26">
        <v>11</v>
      </c>
      <c r="L8" s="40">
        <v>12</v>
      </c>
      <c r="M8" s="40">
        <v>13</v>
      </c>
      <c r="N8" s="40">
        <v>14</v>
      </c>
      <c r="O8" s="40">
        <v>15</v>
      </c>
      <c r="P8" s="40">
        <v>16</v>
      </c>
      <c r="Q8" s="40">
        <v>17</v>
      </c>
      <c r="R8" s="40">
        <v>18</v>
      </c>
      <c r="S8" s="40">
        <v>19</v>
      </c>
      <c r="T8" s="40">
        <v>20</v>
      </c>
      <c r="U8" s="26">
        <v>21</v>
      </c>
      <c r="V8" s="40">
        <v>22</v>
      </c>
      <c r="W8" s="26">
        <v>23</v>
      </c>
    </row>
    <row r="9" ht="21.75" customHeight="1" spans="1:23">
      <c r="A9" s="70" t="s">
        <v>330</v>
      </c>
      <c r="B9" s="70" t="s">
        <v>331</v>
      </c>
      <c r="C9" s="70" t="s">
        <v>332</v>
      </c>
      <c r="D9" s="70" t="s">
        <v>70</v>
      </c>
      <c r="E9" s="70" t="s">
        <v>142</v>
      </c>
      <c r="F9" s="70" t="s">
        <v>143</v>
      </c>
      <c r="G9" s="70" t="s">
        <v>333</v>
      </c>
      <c r="H9" s="70" t="s">
        <v>334</v>
      </c>
      <c r="I9" s="80">
        <f>J9+L9+N9+O9</f>
        <v>1106248</v>
      </c>
      <c r="J9" s="80">
        <v>399636</v>
      </c>
      <c r="K9" s="80">
        <v>399636</v>
      </c>
      <c r="L9" s="80"/>
      <c r="M9" s="80"/>
      <c r="N9" s="80">
        <v>706612</v>
      </c>
      <c r="O9" s="80"/>
      <c r="P9" s="80"/>
      <c r="Q9" s="80"/>
      <c r="R9" s="80"/>
      <c r="S9" s="80"/>
      <c r="T9" s="80"/>
      <c r="U9" s="80"/>
      <c r="V9" s="80"/>
      <c r="W9" s="80"/>
    </row>
    <row r="10" ht="21.75" customHeight="1" spans="1:23">
      <c r="A10" s="70" t="s">
        <v>330</v>
      </c>
      <c r="B10" s="70" t="s">
        <v>335</v>
      </c>
      <c r="C10" s="70" t="s">
        <v>336</v>
      </c>
      <c r="D10" s="70" t="s">
        <v>70</v>
      </c>
      <c r="E10" s="70" t="s">
        <v>128</v>
      </c>
      <c r="F10" s="70" t="s">
        <v>129</v>
      </c>
      <c r="G10" s="70" t="s">
        <v>337</v>
      </c>
      <c r="H10" s="70" t="s">
        <v>338</v>
      </c>
      <c r="I10" s="80">
        <f t="shared" ref="I10:I41" si="0">J10+L10+N10+O10</f>
        <v>22400</v>
      </c>
      <c r="J10" s="80">
        <v>22400</v>
      </c>
      <c r="K10" s="80">
        <v>22400</v>
      </c>
      <c r="L10" s="80"/>
      <c r="M10" s="80"/>
      <c r="N10" s="80"/>
      <c r="O10" s="80"/>
      <c r="P10" s="80"/>
      <c r="Q10" s="80"/>
      <c r="R10" s="80"/>
      <c r="S10" s="80"/>
      <c r="T10" s="80"/>
      <c r="U10" s="80"/>
      <c r="V10" s="80"/>
      <c r="W10" s="80"/>
    </row>
    <row r="11" ht="21.75" customHeight="1" spans="1:23">
      <c r="A11" s="70" t="s">
        <v>330</v>
      </c>
      <c r="B11" s="70" t="s">
        <v>339</v>
      </c>
      <c r="C11" s="70" t="s">
        <v>340</v>
      </c>
      <c r="D11" s="70" t="s">
        <v>70</v>
      </c>
      <c r="E11" s="70" t="s">
        <v>114</v>
      </c>
      <c r="F11" s="70" t="s">
        <v>115</v>
      </c>
      <c r="G11" s="70" t="s">
        <v>309</v>
      </c>
      <c r="H11" s="70" t="s">
        <v>310</v>
      </c>
      <c r="I11" s="80">
        <f t="shared" si="0"/>
        <v>44600</v>
      </c>
      <c r="J11" s="80">
        <v>44600</v>
      </c>
      <c r="K11" s="80">
        <v>44600</v>
      </c>
      <c r="L11" s="80"/>
      <c r="M11" s="80"/>
      <c r="N11" s="80"/>
      <c r="O11" s="80"/>
      <c r="P11" s="80"/>
      <c r="Q11" s="80"/>
      <c r="R11" s="80"/>
      <c r="S11" s="80"/>
      <c r="T11" s="80"/>
      <c r="U11" s="80"/>
      <c r="V11" s="80"/>
      <c r="W11" s="80"/>
    </row>
    <row r="12" ht="21.75" customHeight="1" spans="1:23">
      <c r="A12" s="70" t="s">
        <v>330</v>
      </c>
      <c r="B12" s="70" t="s">
        <v>341</v>
      </c>
      <c r="C12" s="70" t="s">
        <v>342</v>
      </c>
      <c r="D12" s="70" t="s">
        <v>70</v>
      </c>
      <c r="E12" s="70" t="s">
        <v>132</v>
      </c>
      <c r="F12" s="70" t="s">
        <v>133</v>
      </c>
      <c r="G12" s="70" t="s">
        <v>337</v>
      </c>
      <c r="H12" s="70" t="s">
        <v>338</v>
      </c>
      <c r="I12" s="80">
        <f t="shared" si="0"/>
        <v>80000</v>
      </c>
      <c r="J12" s="80">
        <v>80000</v>
      </c>
      <c r="K12" s="80">
        <v>80000</v>
      </c>
      <c r="L12" s="80"/>
      <c r="M12" s="80"/>
      <c r="N12" s="80"/>
      <c r="O12" s="80"/>
      <c r="P12" s="80"/>
      <c r="Q12" s="80"/>
      <c r="R12" s="80"/>
      <c r="S12" s="80"/>
      <c r="T12" s="80"/>
      <c r="U12" s="80"/>
      <c r="V12" s="80"/>
      <c r="W12" s="80"/>
    </row>
    <row r="13" ht="21.75" customHeight="1" spans="1:23">
      <c r="A13" s="70" t="s">
        <v>330</v>
      </c>
      <c r="B13" s="70" t="s">
        <v>341</v>
      </c>
      <c r="C13" s="70" t="s">
        <v>342</v>
      </c>
      <c r="D13" s="70" t="s">
        <v>70</v>
      </c>
      <c r="E13" s="70" t="s">
        <v>132</v>
      </c>
      <c r="F13" s="70" t="s">
        <v>133</v>
      </c>
      <c r="G13" s="70" t="s">
        <v>309</v>
      </c>
      <c r="H13" s="70" t="s">
        <v>310</v>
      </c>
      <c r="I13" s="80">
        <f t="shared" si="0"/>
        <v>511000</v>
      </c>
      <c r="J13" s="80">
        <v>511000</v>
      </c>
      <c r="K13" s="80">
        <v>511000</v>
      </c>
      <c r="L13" s="80"/>
      <c r="M13" s="80"/>
      <c r="N13" s="80"/>
      <c r="O13" s="80"/>
      <c r="P13" s="80"/>
      <c r="Q13" s="80"/>
      <c r="R13" s="80"/>
      <c r="S13" s="80"/>
      <c r="T13" s="80"/>
      <c r="U13" s="80"/>
      <c r="V13" s="80"/>
      <c r="W13" s="80"/>
    </row>
    <row r="14" ht="21.75" customHeight="1" spans="1:23">
      <c r="A14" s="70" t="s">
        <v>343</v>
      </c>
      <c r="B14" s="70" t="s">
        <v>344</v>
      </c>
      <c r="C14" s="70" t="s">
        <v>345</v>
      </c>
      <c r="D14" s="70" t="s">
        <v>70</v>
      </c>
      <c r="E14" s="70" t="s">
        <v>146</v>
      </c>
      <c r="F14" s="70" t="s">
        <v>147</v>
      </c>
      <c r="G14" s="70" t="s">
        <v>333</v>
      </c>
      <c r="H14" s="70" t="s">
        <v>334</v>
      </c>
      <c r="I14" s="80">
        <f t="shared" si="0"/>
        <v>50000</v>
      </c>
      <c r="J14" s="80">
        <v>50000</v>
      </c>
      <c r="K14" s="80">
        <v>50000</v>
      </c>
      <c r="L14" s="80"/>
      <c r="M14" s="80"/>
      <c r="N14" s="80"/>
      <c r="O14" s="80"/>
      <c r="P14" s="80"/>
      <c r="Q14" s="80"/>
      <c r="R14" s="80"/>
      <c r="S14" s="80"/>
      <c r="T14" s="80"/>
      <c r="U14" s="80"/>
      <c r="V14" s="80"/>
      <c r="W14" s="80"/>
    </row>
    <row r="15" ht="21.75" customHeight="1" spans="1:23">
      <c r="A15" s="70" t="s">
        <v>343</v>
      </c>
      <c r="B15" s="70" t="s">
        <v>346</v>
      </c>
      <c r="C15" s="70" t="s">
        <v>347</v>
      </c>
      <c r="D15" s="70" t="s">
        <v>70</v>
      </c>
      <c r="E15" s="70" t="s">
        <v>152</v>
      </c>
      <c r="F15" s="70" t="s">
        <v>153</v>
      </c>
      <c r="G15" s="70" t="s">
        <v>333</v>
      </c>
      <c r="H15" s="70" t="s">
        <v>334</v>
      </c>
      <c r="I15" s="80">
        <f t="shared" si="0"/>
        <v>177370</v>
      </c>
      <c r="J15" s="80">
        <v>87732</v>
      </c>
      <c r="K15" s="80">
        <v>87732</v>
      </c>
      <c r="L15" s="80"/>
      <c r="M15" s="80"/>
      <c r="N15" s="80">
        <v>89638</v>
      </c>
      <c r="O15" s="80"/>
      <c r="P15" s="80"/>
      <c r="Q15" s="80"/>
      <c r="R15" s="80"/>
      <c r="S15" s="80"/>
      <c r="T15" s="80"/>
      <c r="U15" s="80"/>
      <c r="V15" s="80"/>
      <c r="W15" s="80"/>
    </row>
    <row r="16" ht="21.75" customHeight="1" spans="1:23">
      <c r="A16" s="70" t="s">
        <v>343</v>
      </c>
      <c r="B16" s="70" t="s">
        <v>348</v>
      </c>
      <c r="C16" s="70" t="s">
        <v>349</v>
      </c>
      <c r="D16" s="70" t="s">
        <v>70</v>
      </c>
      <c r="E16" s="70" t="s">
        <v>138</v>
      </c>
      <c r="F16" s="70" t="s">
        <v>139</v>
      </c>
      <c r="G16" s="70" t="s">
        <v>309</v>
      </c>
      <c r="H16" s="70" t="s">
        <v>310</v>
      </c>
      <c r="I16" s="80">
        <f t="shared" si="0"/>
        <v>75600</v>
      </c>
      <c r="J16" s="80">
        <v>75600</v>
      </c>
      <c r="K16" s="80">
        <v>75600</v>
      </c>
      <c r="L16" s="80"/>
      <c r="M16" s="80"/>
      <c r="N16" s="80"/>
      <c r="O16" s="80"/>
      <c r="P16" s="80"/>
      <c r="Q16" s="80"/>
      <c r="R16" s="80"/>
      <c r="S16" s="80"/>
      <c r="T16" s="80"/>
      <c r="U16" s="80"/>
      <c r="V16" s="80"/>
      <c r="W16" s="80"/>
    </row>
    <row r="17" ht="21.75" customHeight="1" spans="1:23">
      <c r="A17" s="70" t="s">
        <v>343</v>
      </c>
      <c r="B17" s="70" t="s">
        <v>348</v>
      </c>
      <c r="C17" s="70" t="s">
        <v>349</v>
      </c>
      <c r="D17" s="70" t="s">
        <v>70</v>
      </c>
      <c r="E17" s="70" t="s">
        <v>138</v>
      </c>
      <c r="F17" s="70" t="s">
        <v>139</v>
      </c>
      <c r="G17" s="70" t="s">
        <v>309</v>
      </c>
      <c r="H17" s="70" t="s">
        <v>310</v>
      </c>
      <c r="I17" s="80">
        <f t="shared" si="0"/>
        <v>1262510</v>
      </c>
      <c r="J17" s="80">
        <v>1262400</v>
      </c>
      <c r="K17" s="80">
        <v>1262400</v>
      </c>
      <c r="L17" s="80"/>
      <c r="M17" s="80"/>
      <c r="N17" s="80">
        <v>110</v>
      </c>
      <c r="O17" s="80"/>
      <c r="P17" s="80"/>
      <c r="Q17" s="80"/>
      <c r="R17" s="80"/>
      <c r="S17" s="80"/>
      <c r="T17" s="80"/>
      <c r="U17" s="80"/>
      <c r="V17" s="80"/>
      <c r="W17" s="80"/>
    </row>
    <row r="18" ht="21.75" customHeight="1" spans="1:23">
      <c r="A18" s="70" t="s">
        <v>343</v>
      </c>
      <c r="B18" s="70" t="s">
        <v>350</v>
      </c>
      <c r="C18" s="70" t="s">
        <v>351</v>
      </c>
      <c r="D18" s="70" t="s">
        <v>70</v>
      </c>
      <c r="E18" s="70" t="s">
        <v>128</v>
      </c>
      <c r="F18" s="70" t="s">
        <v>129</v>
      </c>
      <c r="G18" s="70" t="s">
        <v>309</v>
      </c>
      <c r="H18" s="70" t="s">
        <v>310</v>
      </c>
      <c r="I18" s="80">
        <f t="shared" si="0"/>
        <v>294334.07</v>
      </c>
      <c r="J18" s="80">
        <v>81728.07</v>
      </c>
      <c r="K18" s="80">
        <v>81728.07</v>
      </c>
      <c r="L18" s="80"/>
      <c r="M18" s="80"/>
      <c r="N18" s="80">
        <v>212606</v>
      </c>
      <c r="O18" s="80"/>
      <c r="P18" s="80"/>
      <c r="Q18" s="80"/>
      <c r="R18" s="80"/>
      <c r="S18" s="80"/>
      <c r="T18" s="80"/>
      <c r="U18" s="80"/>
      <c r="V18" s="80"/>
      <c r="W18" s="80"/>
    </row>
    <row r="19" ht="21.75" customHeight="1" spans="1:23">
      <c r="A19" s="70" t="s">
        <v>343</v>
      </c>
      <c r="B19" s="70" t="s">
        <v>352</v>
      </c>
      <c r="C19" s="70" t="s">
        <v>353</v>
      </c>
      <c r="D19" s="70" t="s">
        <v>70</v>
      </c>
      <c r="E19" s="70" t="s">
        <v>148</v>
      </c>
      <c r="F19" s="70" t="s">
        <v>149</v>
      </c>
      <c r="G19" s="70" t="s">
        <v>333</v>
      </c>
      <c r="H19" s="70" t="s">
        <v>334</v>
      </c>
      <c r="I19" s="80">
        <f t="shared" si="0"/>
        <v>57865</v>
      </c>
      <c r="J19" s="80">
        <v>9440</v>
      </c>
      <c r="K19" s="80">
        <v>9440</v>
      </c>
      <c r="L19" s="80"/>
      <c r="M19" s="80"/>
      <c r="N19" s="80">
        <v>48425</v>
      </c>
      <c r="O19" s="80"/>
      <c r="P19" s="80"/>
      <c r="Q19" s="80"/>
      <c r="R19" s="80"/>
      <c r="S19" s="80"/>
      <c r="T19" s="80"/>
      <c r="U19" s="80"/>
      <c r="V19" s="80"/>
      <c r="W19" s="80"/>
    </row>
    <row r="20" ht="21.75" customHeight="1" spans="1:23">
      <c r="A20" s="70" t="s">
        <v>343</v>
      </c>
      <c r="B20" s="70" t="s">
        <v>354</v>
      </c>
      <c r="C20" s="70" t="s">
        <v>355</v>
      </c>
      <c r="D20" s="70" t="s">
        <v>70</v>
      </c>
      <c r="E20" s="70" t="s">
        <v>134</v>
      </c>
      <c r="F20" s="70" t="s">
        <v>135</v>
      </c>
      <c r="G20" s="70" t="s">
        <v>309</v>
      </c>
      <c r="H20" s="70" t="s">
        <v>310</v>
      </c>
      <c r="I20" s="80">
        <f t="shared" si="0"/>
        <v>1867310</v>
      </c>
      <c r="J20" s="80">
        <v>1861400</v>
      </c>
      <c r="K20" s="80">
        <v>1861400</v>
      </c>
      <c r="L20" s="80"/>
      <c r="M20" s="80"/>
      <c r="N20" s="80">
        <v>5910</v>
      </c>
      <c r="O20" s="80"/>
      <c r="P20" s="80"/>
      <c r="Q20" s="80"/>
      <c r="R20" s="80"/>
      <c r="S20" s="80"/>
      <c r="T20" s="80"/>
      <c r="U20" s="80"/>
      <c r="V20" s="80"/>
      <c r="W20" s="80"/>
    </row>
    <row r="21" ht="21.75" customHeight="1" spans="1:23">
      <c r="A21" s="70" t="s">
        <v>343</v>
      </c>
      <c r="B21" s="70" t="s">
        <v>356</v>
      </c>
      <c r="C21" s="70" t="s">
        <v>357</v>
      </c>
      <c r="D21" s="70" t="s">
        <v>70</v>
      </c>
      <c r="E21" s="70" t="s">
        <v>134</v>
      </c>
      <c r="F21" s="70" t="s">
        <v>135</v>
      </c>
      <c r="G21" s="70" t="s">
        <v>309</v>
      </c>
      <c r="H21" s="70" t="s">
        <v>310</v>
      </c>
      <c r="I21" s="80">
        <f t="shared" si="0"/>
        <v>453600</v>
      </c>
      <c r="J21" s="80">
        <v>453600</v>
      </c>
      <c r="K21" s="80">
        <v>453600</v>
      </c>
      <c r="L21" s="80"/>
      <c r="M21" s="80"/>
      <c r="N21" s="80"/>
      <c r="O21" s="80"/>
      <c r="P21" s="80"/>
      <c r="Q21" s="80"/>
      <c r="R21" s="80"/>
      <c r="S21" s="80"/>
      <c r="T21" s="80"/>
      <c r="U21" s="80"/>
      <c r="V21" s="80"/>
      <c r="W21" s="80"/>
    </row>
    <row r="22" ht="21.75" customHeight="1" spans="1:23">
      <c r="A22" s="70" t="s">
        <v>343</v>
      </c>
      <c r="B22" s="70" t="s">
        <v>358</v>
      </c>
      <c r="C22" s="70" t="s">
        <v>359</v>
      </c>
      <c r="D22" s="70" t="s">
        <v>70</v>
      </c>
      <c r="E22" s="70" t="s">
        <v>156</v>
      </c>
      <c r="F22" s="70" t="s">
        <v>157</v>
      </c>
      <c r="G22" s="70" t="s">
        <v>360</v>
      </c>
      <c r="H22" s="70" t="s">
        <v>361</v>
      </c>
      <c r="I22" s="80">
        <f t="shared" si="0"/>
        <v>18000</v>
      </c>
      <c r="J22" s="80">
        <v>18000</v>
      </c>
      <c r="K22" s="80">
        <v>18000</v>
      </c>
      <c r="L22" s="80"/>
      <c r="M22" s="80"/>
      <c r="N22" s="80"/>
      <c r="O22" s="80"/>
      <c r="P22" s="80"/>
      <c r="Q22" s="80"/>
      <c r="R22" s="80"/>
      <c r="S22" s="80"/>
      <c r="T22" s="80"/>
      <c r="U22" s="80"/>
      <c r="V22" s="80"/>
      <c r="W22" s="80"/>
    </row>
    <row r="23" ht="21.75" customHeight="1" spans="1:23">
      <c r="A23" s="70" t="s">
        <v>343</v>
      </c>
      <c r="B23" s="70" t="s">
        <v>362</v>
      </c>
      <c r="C23" s="70" t="s">
        <v>363</v>
      </c>
      <c r="D23" s="70" t="s">
        <v>70</v>
      </c>
      <c r="E23" s="70" t="s">
        <v>156</v>
      </c>
      <c r="F23" s="70" t="s">
        <v>157</v>
      </c>
      <c r="G23" s="70" t="s">
        <v>333</v>
      </c>
      <c r="H23" s="70" t="s">
        <v>334</v>
      </c>
      <c r="I23" s="80">
        <f t="shared" si="0"/>
        <v>305508</v>
      </c>
      <c r="J23" s="80">
        <v>305508</v>
      </c>
      <c r="K23" s="80">
        <v>305508</v>
      </c>
      <c r="L23" s="80"/>
      <c r="M23" s="80"/>
      <c r="N23" s="80"/>
      <c r="O23" s="80"/>
      <c r="P23" s="80"/>
      <c r="Q23" s="80"/>
      <c r="R23" s="80"/>
      <c r="S23" s="80"/>
      <c r="T23" s="80"/>
      <c r="U23" s="80"/>
      <c r="V23" s="80"/>
      <c r="W23" s="80"/>
    </row>
    <row r="24" ht="21.75" customHeight="1" spans="1:23">
      <c r="A24" s="70" t="s">
        <v>343</v>
      </c>
      <c r="B24" s="70" t="s">
        <v>364</v>
      </c>
      <c r="C24" s="70" t="s">
        <v>365</v>
      </c>
      <c r="D24" s="70" t="s">
        <v>70</v>
      </c>
      <c r="E24" s="70" t="s">
        <v>156</v>
      </c>
      <c r="F24" s="70" t="s">
        <v>157</v>
      </c>
      <c r="G24" s="70" t="s">
        <v>309</v>
      </c>
      <c r="H24" s="70" t="s">
        <v>310</v>
      </c>
      <c r="I24" s="80">
        <f t="shared" si="0"/>
        <v>29700</v>
      </c>
      <c r="J24" s="80">
        <v>29700</v>
      </c>
      <c r="K24" s="80">
        <v>29700</v>
      </c>
      <c r="L24" s="80"/>
      <c r="M24" s="80"/>
      <c r="N24" s="80"/>
      <c r="O24" s="80"/>
      <c r="P24" s="80"/>
      <c r="Q24" s="80"/>
      <c r="R24" s="80"/>
      <c r="S24" s="80"/>
      <c r="T24" s="80"/>
      <c r="U24" s="80"/>
      <c r="V24" s="80"/>
      <c r="W24" s="80"/>
    </row>
    <row r="25" ht="21.75" customHeight="1" spans="1:23">
      <c r="A25" s="70" t="s">
        <v>343</v>
      </c>
      <c r="B25" s="70" t="s">
        <v>366</v>
      </c>
      <c r="C25" s="70" t="s">
        <v>367</v>
      </c>
      <c r="D25" s="70" t="s">
        <v>70</v>
      </c>
      <c r="E25" s="70" t="s">
        <v>132</v>
      </c>
      <c r="F25" s="70" t="s">
        <v>133</v>
      </c>
      <c r="G25" s="70" t="s">
        <v>368</v>
      </c>
      <c r="H25" s="70" t="s">
        <v>369</v>
      </c>
      <c r="I25" s="80">
        <f t="shared" si="0"/>
        <v>548904</v>
      </c>
      <c r="J25" s="80">
        <v>548904</v>
      </c>
      <c r="K25" s="80">
        <v>548904</v>
      </c>
      <c r="L25" s="80"/>
      <c r="M25" s="80"/>
      <c r="N25" s="80"/>
      <c r="O25" s="80"/>
      <c r="P25" s="80"/>
      <c r="Q25" s="80"/>
      <c r="R25" s="80"/>
      <c r="S25" s="80"/>
      <c r="T25" s="80"/>
      <c r="U25" s="80"/>
      <c r="V25" s="80"/>
      <c r="W25" s="80"/>
    </row>
    <row r="26" ht="21.75" customHeight="1" spans="1:23">
      <c r="A26" s="70" t="s">
        <v>343</v>
      </c>
      <c r="B26" s="70" t="s">
        <v>370</v>
      </c>
      <c r="C26" s="70" t="s">
        <v>371</v>
      </c>
      <c r="D26" s="70" t="s">
        <v>70</v>
      </c>
      <c r="E26" s="70" t="s">
        <v>130</v>
      </c>
      <c r="F26" s="70" t="s">
        <v>131</v>
      </c>
      <c r="G26" s="70" t="s">
        <v>309</v>
      </c>
      <c r="H26" s="70" t="s">
        <v>310</v>
      </c>
      <c r="I26" s="80">
        <f t="shared" si="0"/>
        <v>3032400</v>
      </c>
      <c r="J26" s="80">
        <v>3032400</v>
      </c>
      <c r="K26" s="80">
        <v>3032400</v>
      </c>
      <c r="L26" s="80"/>
      <c r="M26" s="80"/>
      <c r="N26" s="80"/>
      <c r="O26" s="80"/>
      <c r="P26" s="80"/>
      <c r="Q26" s="80"/>
      <c r="R26" s="80"/>
      <c r="S26" s="80"/>
      <c r="T26" s="80"/>
      <c r="U26" s="80"/>
      <c r="V26" s="80"/>
      <c r="W26" s="80"/>
    </row>
    <row r="27" ht="21.75" customHeight="1" spans="1:23">
      <c r="A27" s="70" t="s">
        <v>343</v>
      </c>
      <c r="B27" s="70" t="s">
        <v>372</v>
      </c>
      <c r="C27" s="70" t="s">
        <v>373</v>
      </c>
      <c r="D27" s="70" t="s">
        <v>70</v>
      </c>
      <c r="E27" s="70" t="s">
        <v>134</v>
      </c>
      <c r="F27" s="70" t="s">
        <v>135</v>
      </c>
      <c r="G27" s="70" t="s">
        <v>374</v>
      </c>
      <c r="H27" s="70" t="s">
        <v>375</v>
      </c>
      <c r="I27" s="80">
        <f t="shared" si="0"/>
        <v>622844.73</v>
      </c>
      <c r="J27" s="80">
        <v>375.93</v>
      </c>
      <c r="K27" s="80">
        <v>375.93</v>
      </c>
      <c r="L27" s="80"/>
      <c r="M27" s="80"/>
      <c r="N27" s="80">
        <v>622468.8</v>
      </c>
      <c r="O27" s="80"/>
      <c r="P27" s="80"/>
      <c r="Q27" s="80"/>
      <c r="R27" s="80"/>
      <c r="S27" s="80"/>
      <c r="T27" s="80"/>
      <c r="U27" s="80"/>
      <c r="V27" s="80"/>
      <c r="W27" s="80"/>
    </row>
    <row r="28" ht="21.75" customHeight="1" spans="1:23">
      <c r="A28" s="70" t="s">
        <v>343</v>
      </c>
      <c r="B28" s="70" t="s">
        <v>376</v>
      </c>
      <c r="C28" s="70" t="s">
        <v>377</v>
      </c>
      <c r="D28" s="70" t="s">
        <v>70</v>
      </c>
      <c r="E28" s="70" t="s">
        <v>130</v>
      </c>
      <c r="F28" s="70" t="s">
        <v>131</v>
      </c>
      <c r="G28" s="70" t="s">
        <v>309</v>
      </c>
      <c r="H28" s="70" t="s">
        <v>310</v>
      </c>
      <c r="I28" s="80">
        <f t="shared" si="0"/>
        <v>427736</v>
      </c>
      <c r="J28" s="80">
        <v>5760</v>
      </c>
      <c r="K28" s="80">
        <v>5760</v>
      </c>
      <c r="L28" s="80"/>
      <c r="M28" s="80"/>
      <c r="N28" s="80">
        <f>421976</f>
        <v>421976</v>
      </c>
      <c r="O28" s="80"/>
      <c r="P28" s="80"/>
      <c r="Q28" s="80"/>
      <c r="R28" s="80"/>
      <c r="S28" s="80"/>
      <c r="T28" s="80"/>
      <c r="U28" s="80"/>
      <c r="V28" s="80"/>
      <c r="W28" s="80"/>
    </row>
    <row r="29" ht="21.75" customHeight="1" spans="1:23">
      <c r="A29" s="70" t="s">
        <v>343</v>
      </c>
      <c r="B29" s="70" t="s">
        <v>378</v>
      </c>
      <c r="C29" s="70" t="s">
        <v>379</v>
      </c>
      <c r="D29" s="70" t="s">
        <v>70</v>
      </c>
      <c r="E29" s="70" t="s">
        <v>181</v>
      </c>
      <c r="F29" s="70" t="s">
        <v>182</v>
      </c>
      <c r="G29" s="70" t="s">
        <v>374</v>
      </c>
      <c r="H29" s="70" t="s">
        <v>375</v>
      </c>
      <c r="I29" s="80">
        <f t="shared" si="0"/>
        <v>1731525</v>
      </c>
      <c r="J29" s="80"/>
      <c r="K29" s="80"/>
      <c r="L29" s="80">
        <v>1100000</v>
      </c>
      <c r="M29" s="80"/>
      <c r="N29" s="80"/>
      <c r="O29" s="80">
        <v>631525</v>
      </c>
      <c r="P29" s="80"/>
      <c r="Q29" s="80"/>
      <c r="R29" s="80"/>
      <c r="S29" s="80"/>
      <c r="T29" s="80"/>
      <c r="U29" s="80"/>
      <c r="V29" s="80"/>
      <c r="W29" s="80"/>
    </row>
    <row r="30" ht="21.75" customHeight="1" spans="1:23">
      <c r="A30" s="70" t="s">
        <v>380</v>
      </c>
      <c r="B30" s="70" t="s">
        <v>381</v>
      </c>
      <c r="C30" s="70" t="s">
        <v>382</v>
      </c>
      <c r="D30" s="70" t="s">
        <v>70</v>
      </c>
      <c r="E30" s="70" t="s">
        <v>116</v>
      </c>
      <c r="F30" s="70" t="s">
        <v>117</v>
      </c>
      <c r="G30" s="70" t="s">
        <v>282</v>
      </c>
      <c r="H30" s="70" t="s">
        <v>283</v>
      </c>
      <c r="I30" s="80">
        <f t="shared" si="0"/>
        <v>20000</v>
      </c>
      <c r="J30" s="80">
        <v>20000</v>
      </c>
      <c r="K30" s="80">
        <v>20000</v>
      </c>
      <c r="L30" s="80"/>
      <c r="M30" s="80"/>
      <c r="N30" s="80"/>
      <c r="O30" s="80"/>
      <c r="P30" s="80"/>
      <c r="Q30" s="80"/>
      <c r="R30" s="80"/>
      <c r="S30" s="80"/>
      <c r="T30" s="80"/>
      <c r="U30" s="80"/>
      <c r="V30" s="80"/>
      <c r="W30" s="80"/>
    </row>
    <row r="31" ht="21.75" customHeight="1" spans="1:23">
      <c r="A31" s="70" t="s">
        <v>380</v>
      </c>
      <c r="B31" s="70" t="s">
        <v>383</v>
      </c>
      <c r="C31" s="70" t="s">
        <v>384</v>
      </c>
      <c r="D31" s="70" t="s">
        <v>70</v>
      </c>
      <c r="E31" s="70" t="s">
        <v>132</v>
      </c>
      <c r="F31" s="70" t="s">
        <v>133</v>
      </c>
      <c r="G31" s="70" t="s">
        <v>385</v>
      </c>
      <c r="H31" s="70" t="s">
        <v>386</v>
      </c>
      <c r="I31" s="80">
        <f t="shared" si="0"/>
        <v>172800</v>
      </c>
      <c r="J31" s="80">
        <v>172800</v>
      </c>
      <c r="K31" s="80">
        <v>172800</v>
      </c>
      <c r="L31" s="80"/>
      <c r="M31" s="80"/>
      <c r="N31" s="80"/>
      <c r="O31" s="80"/>
      <c r="P31" s="80"/>
      <c r="Q31" s="80"/>
      <c r="R31" s="80"/>
      <c r="S31" s="80"/>
      <c r="T31" s="80"/>
      <c r="U31" s="80"/>
      <c r="V31" s="80"/>
      <c r="W31" s="80"/>
    </row>
    <row r="32" ht="21.75" customHeight="1" spans="1:23">
      <c r="A32" s="70" t="s">
        <v>380</v>
      </c>
      <c r="B32" s="70" t="s">
        <v>383</v>
      </c>
      <c r="C32" s="70" t="s">
        <v>384</v>
      </c>
      <c r="D32" s="70" t="s">
        <v>70</v>
      </c>
      <c r="E32" s="70" t="s">
        <v>132</v>
      </c>
      <c r="F32" s="70" t="s">
        <v>133</v>
      </c>
      <c r="G32" s="70" t="s">
        <v>337</v>
      </c>
      <c r="H32" s="70" t="s">
        <v>338</v>
      </c>
      <c r="I32" s="80">
        <f t="shared" si="0"/>
        <v>100000</v>
      </c>
      <c r="J32" s="80">
        <v>100000</v>
      </c>
      <c r="K32" s="80">
        <v>100000</v>
      </c>
      <c r="L32" s="80"/>
      <c r="M32" s="80"/>
      <c r="N32" s="80"/>
      <c r="O32" s="80"/>
      <c r="P32" s="80"/>
      <c r="Q32" s="80"/>
      <c r="R32" s="80"/>
      <c r="S32" s="80"/>
      <c r="T32" s="80"/>
      <c r="U32" s="80"/>
      <c r="V32" s="80"/>
      <c r="W32" s="80"/>
    </row>
    <row r="33" ht="21.75" customHeight="1" spans="1:23">
      <c r="A33" s="70" t="s">
        <v>380</v>
      </c>
      <c r="B33" s="70" t="s">
        <v>387</v>
      </c>
      <c r="C33" s="70" t="s">
        <v>388</v>
      </c>
      <c r="D33" s="70" t="s">
        <v>70</v>
      </c>
      <c r="E33" s="70" t="s">
        <v>128</v>
      </c>
      <c r="F33" s="70" t="s">
        <v>129</v>
      </c>
      <c r="G33" s="70" t="s">
        <v>309</v>
      </c>
      <c r="H33" s="70" t="s">
        <v>310</v>
      </c>
      <c r="I33" s="80">
        <f t="shared" si="0"/>
        <v>20932.95</v>
      </c>
      <c r="J33" s="80">
        <v>20932.95</v>
      </c>
      <c r="K33" s="80">
        <v>20932.95</v>
      </c>
      <c r="L33" s="80"/>
      <c r="M33" s="80"/>
      <c r="N33" s="80"/>
      <c r="O33" s="80"/>
      <c r="P33" s="80"/>
      <c r="Q33" s="80"/>
      <c r="R33" s="80"/>
      <c r="S33" s="80"/>
      <c r="T33" s="80"/>
      <c r="U33" s="80"/>
      <c r="V33" s="80"/>
      <c r="W33" s="80"/>
    </row>
    <row r="34" ht="21.75" customHeight="1" spans="1:23">
      <c r="A34" s="70" t="s">
        <v>380</v>
      </c>
      <c r="B34" s="70" t="s">
        <v>387</v>
      </c>
      <c r="C34" s="70" t="s">
        <v>388</v>
      </c>
      <c r="D34" s="70" t="s">
        <v>70</v>
      </c>
      <c r="E34" s="70" t="s">
        <v>130</v>
      </c>
      <c r="F34" s="70" t="s">
        <v>131</v>
      </c>
      <c r="G34" s="70" t="s">
        <v>309</v>
      </c>
      <c r="H34" s="70" t="s">
        <v>310</v>
      </c>
      <c r="I34" s="80">
        <f t="shared" si="0"/>
        <v>567120</v>
      </c>
      <c r="J34" s="80">
        <v>567120</v>
      </c>
      <c r="K34" s="80">
        <v>567120</v>
      </c>
      <c r="L34" s="80"/>
      <c r="M34" s="80"/>
      <c r="N34" s="80"/>
      <c r="O34" s="80"/>
      <c r="P34" s="80"/>
      <c r="Q34" s="80"/>
      <c r="R34" s="80"/>
      <c r="S34" s="80"/>
      <c r="T34" s="80"/>
      <c r="U34" s="80"/>
      <c r="V34" s="80"/>
      <c r="W34" s="80"/>
    </row>
    <row r="35" ht="21.75" customHeight="1" spans="1:23">
      <c r="A35" s="70" t="s">
        <v>380</v>
      </c>
      <c r="B35" s="70" t="s">
        <v>387</v>
      </c>
      <c r="C35" s="70" t="s">
        <v>388</v>
      </c>
      <c r="D35" s="70" t="s">
        <v>70</v>
      </c>
      <c r="E35" s="70" t="s">
        <v>138</v>
      </c>
      <c r="F35" s="70" t="s">
        <v>139</v>
      </c>
      <c r="G35" s="70" t="s">
        <v>309</v>
      </c>
      <c r="H35" s="70" t="s">
        <v>310</v>
      </c>
      <c r="I35" s="80">
        <f t="shared" si="0"/>
        <v>37800</v>
      </c>
      <c r="J35" s="80">
        <v>37800</v>
      </c>
      <c r="K35" s="80">
        <v>37800</v>
      </c>
      <c r="L35" s="80"/>
      <c r="M35" s="80"/>
      <c r="N35" s="80"/>
      <c r="O35" s="80"/>
      <c r="P35" s="80"/>
      <c r="Q35" s="80"/>
      <c r="R35" s="80"/>
      <c r="S35" s="80"/>
      <c r="T35" s="80"/>
      <c r="U35" s="80"/>
      <c r="V35" s="80"/>
      <c r="W35" s="80"/>
    </row>
    <row r="36" ht="21.75" customHeight="1" spans="1:23">
      <c r="A36" s="70" t="s">
        <v>380</v>
      </c>
      <c r="B36" s="70" t="s">
        <v>387</v>
      </c>
      <c r="C36" s="70" t="s">
        <v>388</v>
      </c>
      <c r="D36" s="70" t="s">
        <v>70</v>
      </c>
      <c r="E36" s="70" t="s">
        <v>138</v>
      </c>
      <c r="F36" s="70" t="s">
        <v>139</v>
      </c>
      <c r="G36" s="70" t="s">
        <v>309</v>
      </c>
      <c r="H36" s="70" t="s">
        <v>310</v>
      </c>
      <c r="I36" s="80">
        <f t="shared" si="0"/>
        <v>292920</v>
      </c>
      <c r="J36" s="80">
        <v>292920</v>
      </c>
      <c r="K36" s="80">
        <v>292920</v>
      </c>
      <c r="L36" s="80"/>
      <c r="M36" s="80"/>
      <c r="N36" s="80"/>
      <c r="O36" s="80"/>
      <c r="P36" s="80"/>
      <c r="Q36" s="80"/>
      <c r="R36" s="80"/>
      <c r="S36" s="80"/>
      <c r="T36" s="80"/>
      <c r="U36" s="80"/>
      <c r="V36" s="80"/>
      <c r="W36" s="80"/>
    </row>
    <row r="37" ht="21.75" customHeight="1" spans="1:23">
      <c r="A37" s="70" t="s">
        <v>380</v>
      </c>
      <c r="B37" s="70" t="s">
        <v>387</v>
      </c>
      <c r="C37" s="70" t="s">
        <v>388</v>
      </c>
      <c r="D37" s="70" t="s">
        <v>70</v>
      </c>
      <c r="E37" s="70" t="s">
        <v>142</v>
      </c>
      <c r="F37" s="70" t="s">
        <v>143</v>
      </c>
      <c r="G37" s="70" t="s">
        <v>333</v>
      </c>
      <c r="H37" s="70" t="s">
        <v>334</v>
      </c>
      <c r="I37" s="80">
        <f t="shared" si="0"/>
        <v>179700</v>
      </c>
      <c r="J37" s="80">
        <v>179700</v>
      </c>
      <c r="K37" s="80">
        <v>179700</v>
      </c>
      <c r="L37" s="80"/>
      <c r="M37" s="80"/>
      <c r="N37" s="80"/>
      <c r="O37" s="80"/>
      <c r="P37" s="80"/>
      <c r="Q37" s="80"/>
      <c r="R37" s="80"/>
      <c r="S37" s="80"/>
      <c r="T37" s="80"/>
      <c r="U37" s="80"/>
      <c r="V37" s="80"/>
      <c r="W37" s="80"/>
    </row>
    <row r="38" ht="21.75" customHeight="1" spans="1:23">
      <c r="A38" s="70" t="s">
        <v>380</v>
      </c>
      <c r="B38" s="70" t="s">
        <v>387</v>
      </c>
      <c r="C38" s="70" t="s">
        <v>388</v>
      </c>
      <c r="D38" s="70" t="s">
        <v>70</v>
      </c>
      <c r="E38" s="70" t="s">
        <v>146</v>
      </c>
      <c r="F38" s="70" t="s">
        <v>147</v>
      </c>
      <c r="G38" s="70" t="s">
        <v>333</v>
      </c>
      <c r="H38" s="70" t="s">
        <v>334</v>
      </c>
      <c r="I38" s="80">
        <f t="shared" si="0"/>
        <v>30000</v>
      </c>
      <c r="J38" s="80">
        <v>30000</v>
      </c>
      <c r="K38" s="80">
        <v>30000</v>
      </c>
      <c r="L38" s="80"/>
      <c r="M38" s="80"/>
      <c r="N38" s="80"/>
      <c r="O38" s="80"/>
      <c r="P38" s="80"/>
      <c r="Q38" s="80"/>
      <c r="R38" s="80"/>
      <c r="S38" s="80"/>
      <c r="T38" s="80"/>
      <c r="U38" s="80"/>
      <c r="V38" s="80"/>
      <c r="W38" s="80"/>
    </row>
    <row r="39" ht="21.75" customHeight="1" spans="1:23">
      <c r="A39" s="70" t="s">
        <v>380</v>
      </c>
      <c r="B39" s="70" t="s">
        <v>387</v>
      </c>
      <c r="C39" s="70" t="s">
        <v>388</v>
      </c>
      <c r="D39" s="70" t="s">
        <v>70</v>
      </c>
      <c r="E39" s="70" t="s">
        <v>152</v>
      </c>
      <c r="F39" s="70" t="s">
        <v>153</v>
      </c>
      <c r="G39" s="70" t="s">
        <v>333</v>
      </c>
      <c r="H39" s="70" t="s">
        <v>334</v>
      </c>
      <c r="I39" s="80">
        <f t="shared" si="0"/>
        <v>53496</v>
      </c>
      <c r="J39" s="80">
        <v>53496</v>
      </c>
      <c r="K39" s="80">
        <v>53496</v>
      </c>
      <c r="L39" s="80"/>
      <c r="M39" s="80"/>
      <c r="N39" s="80"/>
      <c r="O39" s="80"/>
      <c r="P39" s="80"/>
      <c r="Q39" s="80"/>
      <c r="R39" s="80"/>
      <c r="S39" s="80"/>
      <c r="T39" s="80"/>
      <c r="U39" s="80"/>
      <c r="V39" s="80"/>
      <c r="W39" s="80"/>
    </row>
    <row r="40" ht="21.75" customHeight="1" spans="1:23">
      <c r="A40" s="70" t="s">
        <v>380</v>
      </c>
      <c r="B40" s="70" t="s">
        <v>389</v>
      </c>
      <c r="C40" s="70" t="s">
        <v>390</v>
      </c>
      <c r="D40" s="70" t="s">
        <v>70</v>
      </c>
      <c r="E40" s="70" t="s">
        <v>128</v>
      </c>
      <c r="F40" s="70" t="s">
        <v>129</v>
      </c>
      <c r="G40" s="70" t="s">
        <v>309</v>
      </c>
      <c r="H40" s="70" t="s">
        <v>310</v>
      </c>
      <c r="I40" s="80">
        <f t="shared" si="0"/>
        <v>52311.05</v>
      </c>
      <c r="J40" s="80">
        <v>52311.05</v>
      </c>
      <c r="K40" s="80">
        <v>52311.05</v>
      </c>
      <c r="L40" s="80"/>
      <c r="M40" s="80"/>
      <c r="N40" s="80"/>
      <c r="O40" s="80"/>
      <c r="P40" s="80"/>
      <c r="Q40" s="80"/>
      <c r="R40" s="80"/>
      <c r="S40" s="80"/>
      <c r="T40" s="80"/>
      <c r="U40" s="80"/>
      <c r="V40" s="80"/>
      <c r="W40" s="80"/>
    </row>
    <row r="41" ht="21.75" customHeight="1" spans="1:23">
      <c r="A41" s="70" t="s">
        <v>380</v>
      </c>
      <c r="B41" s="70" t="s">
        <v>389</v>
      </c>
      <c r="C41" s="70" t="s">
        <v>390</v>
      </c>
      <c r="D41" s="70" t="s">
        <v>70</v>
      </c>
      <c r="E41" s="70" t="s">
        <v>130</v>
      </c>
      <c r="F41" s="70" t="s">
        <v>131</v>
      </c>
      <c r="G41" s="70" t="s">
        <v>309</v>
      </c>
      <c r="H41" s="70" t="s">
        <v>310</v>
      </c>
      <c r="I41" s="80">
        <f t="shared" si="0"/>
        <v>703200</v>
      </c>
      <c r="J41" s="80">
        <v>703200</v>
      </c>
      <c r="K41" s="80">
        <v>703200</v>
      </c>
      <c r="L41" s="80"/>
      <c r="M41" s="80"/>
      <c r="N41" s="80"/>
      <c r="O41" s="80"/>
      <c r="P41" s="80"/>
      <c r="Q41" s="80"/>
      <c r="R41" s="80"/>
      <c r="S41" s="80"/>
      <c r="T41" s="80"/>
      <c r="U41" s="80"/>
      <c r="V41" s="80"/>
      <c r="W41" s="80"/>
    </row>
    <row r="42" ht="21.75" customHeight="1" spans="1:23">
      <c r="A42" s="70" t="s">
        <v>380</v>
      </c>
      <c r="B42" s="70" t="s">
        <v>389</v>
      </c>
      <c r="C42" s="70" t="s">
        <v>390</v>
      </c>
      <c r="D42" s="70" t="s">
        <v>70</v>
      </c>
      <c r="E42" s="70" t="s">
        <v>138</v>
      </c>
      <c r="F42" s="70" t="s">
        <v>139</v>
      </c>
      <c r="G42" s="70" t="s">
        <v>309</v>
      </c>
      <c r="H42" s="70" t="s">
        <v>310</v>
      </c>
      <c r="I42" s="80">
        <f t="shared" ref="I42:I66" si="1">J42+L42+N42+O42</f>
        <v>59400</v>
      </c>
      <c r="J42" s="80">
        <v>59400</v>
      </c>
      <c r="K42" s="80">
        <v>59400</v>
      </c>
      <c r="L42" s="80"/>
      <c r="M42" s="80"/>
      <c r="N42" s="80"/>
      <c r="O42" s="80"/>
      <c r="P42" s="80"/>
      <c r="Q42" s="80"/>
      <c r="R42" s="80"/>
      <c r="S42" s="80"/>
      <c r="T42" s="80"/>
      <c r="U42" s="80"/>
      <c r="V42" s="80"/>
      <c r="W42" s="80"/>
    </row>
    <row r="43" ht="21.75" customHeight="1" spans="1:23">
      <c r="A43" s="70" t="s">
        <v>380</v>
      </c>
      <c r="B43" s="70" t="s">
        <v>389</v>
      </c>
      <c r="C43" s="70" t="s">
        <v>390</v>
      </c>
      <c r="D43" s="70" t="s">
        <v>70</v>
      </c>
      <c r="E43" s="70" t="s">
        <v>138</v>
      </c>
      <c r="F43" s="70" t="s">
        <v>139</v>
      </c>
      <c r="G43" s="70" t="s">
        <v>309</v>
      </c>
      <c r="H43" s="70" t="s">
        <v>310</v>
      </c>
      <c r="I43" s="80">
        <f t="shared" si="1"/>
        <v>374400</v>
      </c>
      <c r="J43" s="80">
        <v>374400</v>
      </c>
      <c r="K43" s="80">
        <v>374400</v>
      </c>
      <c r="L43" s="80"/>
      <c r="M43" s="80"/>
      <c r="N43" s="80"/>
      <c r="O43" s="80"/>
      <c r="P43" s="80"/>
      <c r="Q43" s="80"/>
      <c r="R43" s="80"/>
      <c r="S43" s="80"/>
      <c r="T43" s="80"/>
      <c r="U43" s="80"/>
      <c r="V43" s="80"/>
      <c r="W43" s="80"/>
    </row>
    <row r="44" ht="21.75" customHeight="1" spans="1:23">
      <c r="A44" s="70" t="s">
        <v>380</v>
      </c>
      <c r="B44" s="70" t="s">
        <v>389</v>
      </c>
      <c r="C44" s="70" t="s">
        <v>390</v>
      </c>
      <c r="D44" s="70" t="s">
        <v>70</v>
      </c>
      <c r="E44" s="70" t="s">
        <v>142</v>
      </c>
      <c r="F44" s="70" t="s">
        <v>143</v>
      </c>
      <c r="G44" s="70" t="s">
        <v>333</v>
      </c>
      <c r="H44" s="70" t="s">
        <v>334</v>
      </c>
      <c r="I44" s="80">
        <f t="shared" si="1"/>
        <v>393744</v>
      </c>
      <c r="J44" s="80">
        <v>393744</v>
      </c>
      <c r="K44" s="80">
        <v>393744</v>
      </c>
      <c r="L44" s="80"/>
      <c r="M44" s="80"/>
      <c r="N44" s="80"/>
      <c r="O44" s="80"/>
      <c r="P44" s="80"/>
      <c r="Q44" s="80"/>
      <c r="R44" s="80"/>
      <c r="S44" s="80"/>
      <c r="T44" s="80"/>
      <c r="U44" s="80"/>
      <c r="V44" s="80"/>
      <c r="W44" s="80"/>
    </row>
    <row r="45" ht="21.75" customHeight="1" spans="1:23">
      <c r="A45" s="70" t="s">
        <v>380</v>
      </c>
      <c r="B45" s="70" t="s">
        <v>389</v>
      </c>
      <c r="C45" s="70" t="s">
        <v>390</v>
      </c>
      <c r="D45" s="70" t="s">
        <v>70</v>
      </c>
      <c r="E45" s="70" t="s">
        <v>146</v>
      </c>
      <c r="F45" s="70" t="s">
        <v>147</v>
      </c>
      <c r="G45" s="70" t="s">
        <v>333</v>
      </c>
      <c r="H45" s="70" t="s">
        <v>334</v>
      </c>
      <c r="I45" s="80">
        <f t="shared" si="1"/>
        <v>50000</v>
      </c>
      <c r="J45" s="80">
        <v>50000</v>
      </c>
      <c r="K45" s="80">
        <v>50000</v>
      </c>
      <c r="L45" s="80"/>
      <c r="M45" s="80"/>
      <c r="N45" s="80"/>
      <c r="O45" s="80"/>
      <c r="P45" s="80"/>
      <c r="Q45" s="80"/>
      <c r="R45" s="80"/>
      <c r="S45" s="80"/>
      <c r="T45" s="80"/>
      <c r="U45" s="80"/>
      <c r="V45" s="80"/>
      <c r="W45" s="80"/>
    </row>
    <row r="46" ht="21.75" customHeight="1" spans="1:23">
      <c r="A46" s="70" t="s">
        <v>380</v>
      </c>
      <c r="B46" s="70" t="s">
        <v>389</v>
      </c>
      <c r="C46" s="70" t="s">
        <v>390</v>
      </c>
      <c r="D46" s="70" t="s">
        <v>70</v>
      </c>
      <c r="E46" s="70" t="s">
        <v>152</v>
      </c>
      <c r="F46" s="70" t="s">
        <v>153</v>
      </c>
      <c r="G46" s="70" t="s">
        <v>333</v>
      </c>
      <c r="H46" s="70" t="s">
        <v>334</v>
      </c>
      <c r="I46" s="80">
        <f t="shared" si="1"/>
        <v>138132</v>
      </c>
      <c r="J46" s="80">
        <v>138132</v>
      </c>
      <c r="K46" s="80">
        <v>138132</v>
      </c>
      <c r="L46" s="80"/>
      <c r="M46" s="80"/>
      <c r="N46" s="80"/>
      <c r="O46" s="80"/>
      <c r="P46" s="80"/>
      <c r="Q46" s="80"/>
      <c r="R46" s="80"/>
      <c r="S46" s="80"/>
      <c r="T46" s="80"/>
      <c r="U46" s="80"/>
      <c r="V46" s="80"/>
      <c r="W46" s="80"/>
    </row>
    <row r="47" ht="21.75" customHeight="1" spans="1:23">
      <c r="A47" s="70" t="s">
        <v>380</v>
      </c>
      <c r="B47" s="70" t="s">
        <v>391</v>
      </c>
      <c r="C47" s="70" t="s">
        <v>392</v>
      </c>
      <c r="D47" s="70" t="s">
        <v>70</v>
      </c>
      <c r="E47" s="70" t="s">
        <v>134</v>
      </c>
      <c r="F47" s="70" t="s">
        <v>135</v>
      </c>
      <c r="G47" s="70" t="s">
        <v>337</v>
      </c>
      <c r="H47" s="70" t="s">
        <v>338</v>
      </c>
      <c r="I47" s="80">
        <f t="shared" si="1"/>
        <v>235000</v>
      </c>
      <c r="J47" s="80">
        <v>130000</v>
      </c>
      <c r="K47" s="80">
        <v>130000</v>
      </c>
      <c r="L47" s="80"/>
      <c r="M47" s="80"/>
      <c r="N47" s="144">
        <v>105000</v>
      </c>
      <c r="O47" s="80"/>
      <c r="P47" s="80"/>
      <c r="Q47" s="80"/>
      <c r="R47" s="80"/>
      <c r="S47" s="80"/>
      <c r="T47" s="80"/>
      <c r="U47" s="80"/>
      <c r="V47" s="80"/>
      <c r="W47" s="80"/>
    </row>
    <row r="48" ht="21.75" customHeight="1" spans="1:23">
      <c r="A48" s="70" t="s">
        <v>380</v>
      </c>
      <c r="B48" s="70" t="s">
        <v>393</v>
      </c>
      <c r="C48" s="70" t="s">
        <v>394</v>
      </c>
      <c r="D48" s="70" t="s">
        <v>70</v>
      </c>
      <c r="E48" s="70" t="s">
        <v>116</v>
      </c>
      <c r="F48" s="70" t="s">
        <v>117</v>
      </c>
      <c r="G48" s="70" t="s">
        <v>385</v>
      </c>
      <c r="H48" s="70" t="s">
        <v>386</v>
      </c>
      <c r="I48" s="80">
        <f t="shared" si="1"/>
        <v>1452400</v>
      </c>
      <c r="J48" s="80">
        <v>172800</v>
      </c>
      <c r="K48" s="80">
        <v>172800</v>
      </c>
      <c r="L48" s="80"/>
      <c r="M48" s="80"/>
      <c r="N48" s="80">
        <v>1279600</v>
      </c>
      <c r="O48" s="80"/>
      <c r="P48" s="80"/>
      <c r="Q48" s="80"/>
      <c r="R48" s="80"/>
      <c r="S48" s="80"/>
      <c r="T48" s="80"/>
      <c r="U48" s="80"/>
      <c r="V48" s="80"/>
      <c r="W48" s="80"/>
    </row>
    <row r="49" ht="21.75" customHeight="1" spans="1:23">
      <c r="A49" s="70" t="s">
        <v>380</v>
      </c>
      <c r="B49" s="70" t="s">
        <v>395</v>
      </c>
      <c r="C49" s="70" t="s">
        <v>396</v>
      </c>
      <c r="D49" s="70" t="s">
        <v>70</v>
      </c>
      <c r="E49" s="70" t="s">
        <v>116</v>
      </c>
      <c r="F49" s="70" t="s">
        <v>117</v>
      </c>
      <c r="G49" s="70" t="s">
        <v>282</v>
      </c>
      <c r="H49" s="70" t="s">
        <v>283</v>
      </c>
      <c r="I49" s="80">
        <f t="shared" si="1"/>
        <v>21000</v>
      </c>
      <c r="J49" s="80">
        <v>21000</v>
      </c>
      <c r="K49" s="80">
        <v>21000</v>
      </c>
      <c r="L49" s="80"/>
      <c r="M49" s="80"/>
      <c r="N49" s="80"/>
      <c r="O49" s="80"/>
      <c r="P49" s="80"/>
      <c r="Q49" s="80"/>
      <c r="R49" s="80"/>
      <c r="S49" s="80"/>
      <c r="T49" s="80"/>
      <c r="U49" s="80"/>
      <c r="V49" s="80"/>
      <c r="W49" s="80"/>
    </row>
    <row r="50" ht="21.75" customHeight="1" spans="1:23">
      <c r="A50" s="70" t="s">
        <v>380</v>
      </c>
      <c r="B50" s="70" t="s">
        <v>397</v>
      </c>
      <c r="C50" s="70" t="s">
        <v>398</v>
      </c>
      <c r="D50" s="70" t="s">
        <v>70</v>
      </c>
      <c r="E50" s="70" t="s">
        <v>112</v>
      </c>
      <c r="F50" s="70" t="s">
        <v>113</v>
      </c>
      <c r="G50" s="70" t="s">
        <v>385</v>
      </c>
      <c r="H50" s="70" t="s">
        <v>386</v>
      </c>
      <c r="I50" s="80">
        <f t="shared" si="1"/>
        <v>3600</v>
      </c>
      <c r="J50" s="80">
        <v>3600</v>
      </c>
      <c r="K50" s="80">
        <v>3600</v>
      </c>
      <c r="L50" s="80"/>
      <c r="M50" s="80"/>
      <c r="N50" s="80"/>
      <c r="O50" s="80"/>
      <c r="P50" s="80"/>
      <c r="Q50" s="80"/>
      <c r="R50" s="80"/>
      <c r="S50" s="80"/>
      <c r="T50" s="80"/>
      <c r="U50" s="80"/>
      <c r="V50" s="80"/>
      <c r="W50" s="80"/>
    </row>
    <row r="51" ht="21.75" customHeight="1" spans="1:23">
      <c r="A51" s="70" t="s">
        <v>380</v>
      </c>
      <c r="B51" s="70" t="s">
        <v>397</v>
      </c>
      <c r="C51" s="70" t="s">
        <v>398</v>
      </c>
      <c r="D51" s="70" t="s">
        <v>70</v>
      </c>
      <c r="E51" s="70" t="s">
        <v>112</v>
      </c>
      <c r="F51" s="70" t="s">
        <v>113</v>
      </c>
      <c r="G51" s="70" t="s">
        <v>337</v>
      </c>
      <c r="H51" s="70" t="s">
        <v>338</v>
      </c>
      <c r="I51" s="80">
        <f t="shared" si="1"/>
        <v>150550</v>
      </c>
      <c r="J51" s="80">
        <v>150550</v>
      </c>
      <c r="K51" s="80">
        <v>150550</v>
      </c>
      <c r="L51" s="80"/>
      <c r="M51" s="80"/>
      <c r="N51" s="80"/>
      <c r="O51" s="80"/>
      <c r="P51" s="80"/>
      <c r="Q51" s="80"/>
      <c r="R51" s="80"/>
      <c r="S51" s="80"/>
      <c r="T51" s="80"/>
      <c r="U51" s="80"/>
      <c r="V51" s="80"/>
      <c r="W51" s="80"/>
    </row>
    <row r="52" ht="21.75" customHeight="1" spans="1:23">
      <c r="A52" s="70" t="s">
        <v>380</v>
      </c>
      <c r="B52" s="70" t="s">
        <v>399</v>
      </c>
      <c r="C52" s="70" t="s">
        <v>400</v>
      </c>
      <c r="D52" s="70" t="s">
        <v>70</v>
      </c>
      <c r="E52" s="70" t="s">
        <v>110</v>
      </c>
      <c r="F52" s="70" t="s">
        <v>111</v>
      </c>
      <c r="G52" s="70" t="s">
        <v>337</v>
      </c>
      <c r="H52" s="70" t="s">
        <v>338</v>
      </c>
      <c r="I52" s="80">
        <f t="shared" si="1"/>
        <v>36000</v>
      </c>
      <c r="J52" s="80">
        <v>36000</v>
      </c>
      <c r="K52" s="80">
        <v>36000</v>
      </c>
      <c r="L52" s="80"/>
      <c r="M52" s="80"/>
      <c r="N52" s="80"/>
      <c r="O52" s="80"/>
      <c r="P52" s="80"/>
      <c r="Q52" s="80"/>
      <c r="R52" s="80"/>
      <c r="S52" s="80"/>
      <c r="T52" s="80"/>
      <c r="U52" s="80"/>
      <c r="V52" s="80"/>
      <c r="W52" s="80"/>
    </row>
    <row r="53" ht="21.75" customHeight="1" spans="1:23">
      <c r="A53" s="70" t="s">
        <v>380</v>
      </c>
      <c r="B53" s="70" t="s">
        <v>401</v>
      </c>
      <c r="C53" s="70" t="s">
        <v>402</v>
      </c>
      <c r="D53" s="70" t="s">
        <v>70</v>
      </c>
      <c r="E53" s="70" t="s">
        <v>116</v>
      </c>
      <c r="F53" s="70" t="s">
        <v>117</v>
      </c>
      <c r="G53" s="70" t="s">
        <v>385</v>
      </c>
      <c r="H53" s="70" t="s">
        <v>386</v>
      </c>
      <c r="I53" s="80">
        <f t="shared" si="1"/>
        <v>56640</v>
      </c>
      <c r="J53" s="80">
        <v>56640</v>
      </c>
      <c r="K53" s="80">
        <v>56640</v>
      </c>
      <c r="L53" s="80"/>
      <c r="M53" s="80"/>
      <c r="N53" s="80"/>
      <c r="O53" s="80"/>
      <c r="P53" s="80"/>
      <c r="Q53" s="80"/>
      <c r="R53" s="80"/>
      <c r="S53" s="80"/>
      <c r="T53" s="80"/>
      <c r="U53" s="80"/>
      <c r="V53" s="80"/>
      <c r="W53" s="80"/>
    </row>
    <row r="54" ht="21.75" customHeight="1" spans="1:23">
      <c r="A54" s="70" t="s">
        <v>380</v>
      </c>
      <c r="B54" s="70" t="s">
        <v>401</v>
      </c>
      <c r="C54" s="70" t="s">
        <v>402</v>
      </c>
      <c r="D54" s="70" t="s">
        <v>70</v>
      </c>
      <c r="E54" s="70" t="s">
        <v>112</v>
      </c>
      <c r="F54" s="70" t="s">
        <v>113</v>
      </c>
      <c r="G54" s="70" t="s">
        <v>337</v>
      </c>
      <c r="H54" s="70" t="s">
        <v>338</v>
      </c>
      <c r="I54" s="80">
        <f t="shared" si="1"/>
        <v>21350</v>
      </c>
      <c r="J54" s="80">
        <v>21350</v>
      </c>
      <c r="K54" s="80">
        <v>21350</v>
      </c>
      <c r="L54" s="80"/>
      <c r="M54" s="80"/>
      <c r="N54" s="80"/>
      <c r="O54" s="80"/>
      <c r="P54" s="80"/>
      <c r="Q54" s="80"/>
      <c r="R54" s="80"/>
      <c r="S54" s="80"/>
      <c r="T54" s="80"/>
      <c r="U54" s="80"/>
      <c r="V54" s="80"/>
      <c r="W54" s="80"/>
    </row>
    <row r="55" ht="21.75" customHeight="1" spans="1:23">
      <c r="A55" s="70" t="s">
        <v>380</v>
      </c>
      <c r="B55" s="70" t="s">
        <v>401</v>
      </c>
      <c r="C55" s="70" t="s">
        <v>402</v>
      </c>
      <c r="D55" s="70" t="s">
        <v>70</v>
      </c>
      <c r="E55" s="70" t="s">
        <v>134</v>
      </c>
      <c r="F55" s="70" t="s">
        <v>135</v>
      </c>
      <c r="G55" s="70" t="s">
        <v>337</v>
      </c>
      <c r="H55" s="70" t="s">
        <v>338</v>
      </c>
      <c r="I55" s="80">
        <f t="shared" si="1"/>
        <v>78120</v>
      </c>
      <c r="J55" s="80">
        <v>78120</v>
      </c>
      <c r="K55" s="80">
        <v>78120</v>
      </c>
      <c r="L55" s="80"/>
      <c r="M55" s="80"/>
      <c r="N55" s="80"/>
      <c r="O55" s="80"/>
      <c r="P55" s="80"/>
      <c r="Q55" s="80"/>
      <c r="R55" s="80"/>
      <c r="S55" s="80"/>
      <c r="T55" s="80"/>
      <c r="U55" s="80"/>
      <c r="V55" s="80"/>
      <c r="W55" s="80"/>
    </row>
    <row r="56" ht="21.75" customHeight="1" spans="1:23">
      <c r="A56" s="70" t="s">
        <v>380</v>
      </c>
      <c r="B56" s="70" t="s">
        <v>401</v>
      </c>
      <c r="C56" s="70" t="s">
        <v>402</v>
      </c>
      <c r="D56" s="70" t="s">
        <v>70</v>
      </c>
      <c r="E56" s="70" t="s">
        <v>156</v>
      </c>
      <c r="F56" s="70" t="s">
        <v>157</v>
      </c>
      <c r="G56" s="70" t="s">
        <v>309</v>
      </c>
      <c r="H56" s="70" t="s">
        <v>310</v>
      </c>
      <c r="I56" s="80">
        <f t="shared" si="1"/>
        <v>31308</v>
      </c>
      <c r="J56" s="80">
        <v>31308</v>
      </c>
      <c r="K56" s="80">
        <v>31308</v>
      </c>
      <c r="L56" s="80"/>
      <c r="M56" s="80"/>
      <c r="N56" s="80"/>
      <c r="O56" s="80"/>
      <c r="P56" s="80"/>
      <c r="Q56" s="80"/>
      <c r="R56" s="80"/>
      <c r="S56" s="80"/>
      <c r="T56" s="80"/>
      <c r="U56" s="80"/>
      <c r="V56" s="80"/>
      <c r="W56" s="80"/>
    </row>
    <row r="57" ht="21.75" customHeight="1" spans="1:23">
      <c r="A57" s="70" t="s">
        <v>380</v>
      </c>
      <c r="B57" s="70" t="s">
        <v>401</v>
      </c>
      <c r="C57" s="70" t="s">
        <v>402</v>
      </c>
      <c r="D57" s="70" t="s">
        <v>70</v>
      </c>
      <c r="E57" s="70" t="s">
        <v>132</v>
      </c>
      <c r="F57" s="70" t="s">
        <v>133</v>
      </c>
      <c r="G57" s="70" t="s">
        <v>368</v>
      </c>
      <c r="H57" s="70" t="s">
        <v>369</v>
      </c>
      <c r="I57" s="80">
        <f t="shared" si="1"/>
        <v>258410</v>
      </c>
      <c r="J57" s="80">
        <v>258410</v>
      </c>
      <c r="K57" s="80">
        <v>258410</v>
      </c>
      <c r="L57" s="80"/>
      <c r="M57" s="80"/>
      <c r="N57" s="80"/>
      <c r="O57" s="80"/>
      <c r="P57" s="80"/>
      <c r="Q57" s="80"/>
      <c r="R57" s="80"/>
      <c r="S57" s="80"/>
      <c r="T57" s="80"/>
      <c r="U57" s="80"/>
      <c r="V57" s="80"/>
      <c r="W57" s="80"/>
    </row>
    <row r="58" ht="21.75" customHeight="1" spans="1:23">
      <c r="A58" s="70" t="s">
        <v>380</v>
      </c>
      <c r="B58" s="70" t="s">
        <v>401</v>
      </c>
      <c r="C58" s="70" t="s">
        <v>402</v>
      </c>
      <c r="D58" s="70" t="s">
        <v>70</v>
      </c>
      <c r="E58" s="70" t="s">
        <v>156</v>
      </c>
      <c r="F58" s="70" t="s">
        <v>157</v>
      </c>
      <c r="G58" s="70" t="s">
        <v>360</v>
      </c>
      <c r="H58" s="70" t="s">
        <v>361</v>
      </c>
      <c r="I58" s="80">
        <f t="shared" si="1"/>
        <v>11700</v>
      </c>
      <c r="J58" s="80">
        <v>11700</v>
      </c>
      <c r="K58" s="80">
        <v>11700</v>
      </c>
      <c r="L58" s="80"/>
      <c r="M58" s="80"/>
      <c r="N58" s="80"/>
      <c r="O58" s="80"/>
      <c r="P58" s="80"/>
      <c r="Q58" s="80"/>
      <c r="R58" s="80"/>
      <c r="S58" s="80"/>
      <c r="T58" s="80"/>
      <c r="U58" s="80"/>
      <c r="V58" s="80"/>
      <c r="W58" s="80"/>
    </row>
    <row r="59" ht="21.75" customHeight="1" spans="1:23">
      <c r="A59" s="70" t="s">
        <v>380</v>
      </c>
      <c r="B59" s="70" t="s">
        <v>403</v>
      </c>
      <c r="C59" s="70" t="s">
        <v>404</v>
      </c>
      <c r="D59" s="70" t="s">
        <v>70</v>
      </c>
      <c r="E59" s="70" t="s">
        <v>116</v>
      </c>
      <c r="F59" s="70" t="s">
        <v>117</v>
      </c>
      <c r="G59" s="70" t="s">
        <v>385</v>
      </c>
      <c r="H59" s="70" t="s">
        <v>386</v>
      </c>
      <c r="I59" s="80">
        <f t="shared" si="1"/>
        <v>56640</v>
      </c>
      <c r="J59" s="80">
        <v>56640</v>
      </c>
      <c r="K59" s="80">
        <v>56640</v>
      </c>
      <c r="L59" s="80"/>
      <c r="M59" s="80"/>
      <c r="N59" s="80"/>
      <c r="O59" s="80"/>
      <c r="P59" s="80"/>
      <c r="Q59" s="80"/>
      <c r="R59" s="80"/>
      <c r="S59" s="80"/>
      <c r="T59" s="80"/>
      <c r="U59" s="80"/>
      <c r="V59" s="80"/>
      <c r="W59" s="80"/>
    </row>
    <row r="60" ht="21.75" customHeight="1" spans="1:23">
      <c r="A60" s="70" t="s">
        <v>380</v>
      </c>
      <c r="B60" s="70" t="s">
        <v>403</v>
      </c>
      <c r="C60" s="70" t="s">
        <v>404</v>
      </c>
      <c r="D60" s="70" t="s">
        <v>70</v>
      </c>
      <c r="E60" s="70" t="s">
        <v>112</v>
      </c>
      <c r="F60" s="70" t="s">
        <v>113</v>
      </c>
      <c r="G60" s="70" t="s">
        <v>337</v>
      </c>
      <c r="H60" s="70" t="s">
        <v>338</v>
      </c>
      <c r="I60" s="80">
        <f t="shared" si="1"/>
        <v>50350</v>
      </c>
      <c r="J60" s="80">
        <v>50350</v>
      </c>
      <c r="K60" s="80">
        <v>50350</v>
      </c>
      <c r="L60" s="80"/>
      <c r="M60" s="80"/>
      <c r="N60" s="80"/>
      <c r="O60" s="80"/>
      <c r="P60" s="80"/>
      <c r="Q60" s="80"/>
      <c r="R60" s="80"/>
      <c r="S60" s="80"/>
      <c r="T60" s="80"/>
      <c r="U60" s="80"/>
      <c r="V60" s="80"/>
      <c r="W60" s="80"/>
    </row>
    <row r="61" ht="21.75" customHeight="1" spans="1:23">
      <c r="A61" s="70" t="s">
        <v>380</v>
      </c>
      <c r="B61" s="70" t="s">
        <v>403</v>
      </c>
      <c r="C61" s="70" t="s">
        <v>404</v>
      </c>
      <c r="D61" s="70" t="s">
        <v>70</v>
      </c>
      <c r="E61" s="70" t="s">
        <v>134</v>
      </c>
      <c r="F61" s="70" t="s">
        <v>135</v>
      </c>
      <c r="G61" s="70" t="s">
        <v>337</v>
      </c>
      <c r="H61" s="70" t="s">
        <v>338</v>
      </c>
      <c r="I61" s="80">
        <f t="shared" si="1"/>
        <v>78120</v>
      </c>
      <c r="J61" s="80">
        <v>78120</v>
      </c>
      <c r="K61" s="80">
        <v>78120</v>
      </c>
      <c r="L61" s="80"/>
      <c r="M61" s="80"/>
      <c r="N61" s="80"/>
      <c r="O61" s="80"/>
      <c r="P61" s="80"/>
      <c r="Q61" s="80"/>
      <c r="R61" s="80"/>
      <c r="S61" s="80"/>
      <c r="T61" s="80"/>
      <c r="U61" s="80"/>
      <c r="V61" s="80"/>
      <c r="W61" s="80"/>
    </row>
    <row r="62" ht="21.75" customHeight="1" spans="1:23">
      <c r="A62" s="70" t="s">
        <v>380</v>
      </c>
      <c r="B62" s="70" t="s">
        <v>403</v>
      </c>
      <c r="C62" s="70" t="s">
        <v>404</v>
      </c>
      <c r="D62" s="70" t="s">
        <v>70</v>
      </c>
      <c r="E62" s="70" t="s">
        <v>156</v>
      </c>
      <c r="F62" s="70" t="s">
        <v>157</v>
      </c>
      <c r="G62" s="70" t="s">
        <v>309</v>
      </c>
      <c r="H62" s="70" t="s">
        <v>310</v>
      </c>
      <c r="I62" s="80">
        <f t="shared" si="1"/>
        <v>42480</v>
      </c>
      <c r="J62" s="80">
        <v>42480</v>
      </c>
      <c r="K62" s="80">
        <v>42480</v>
      </c>
      <c r="L62" s="80"/>
      <c r="M62" s="80"/>
      <c r="N62" s="80"/>
      <c r="O62" s="80"/>
      <c r="P62" s="80"/>
      <c r="Q62" s="80"/>
      <c r="R62" s="80"/>
      <c r="S62" s="80"/>
      <c r="T62" s="80"/>
      <c r="U62" s="80"/>
      <c r="V62" s="80"/>
      <c r="W62" s="80"/>
    </row>
    <row r="63" ht="21.75" customHeight="1" spans="1:23">
      <c r="A63" s="70" t="s">
        <v>380</v>
      </c>
      <c r="B63" s="70" t="s">
        <v>403</v>
      </c>
      <c r="C63" s="70" t="s">
        <v>404</v>
      </c>
      <c r="D63" s="70" t="s">
        <v>70</v>
      </c>
      <c r="E63" s="70" t="s">
        <v>132</v>
      </c>
      <c r="F63" s="70" t="s">
        <v>133</v>
      </c>
      <c r="G63" s="70" t="s">
        <v>368</v>
      </c>
      <c r="H63" s="70" t="s">
        <v>369</v>
      </c>
      <c r="I63" s="80">
        <f t="shared" si="1"/>
        <v>587792</v>
      </c>
      <c r="J63" s="80">
        <v>587792</v>
      </c>
      <c r="K63" s="80">
        <v>587792</v>
      </c>
      <c r="L63" s="80"/>
      <c r="M63" s="80"/>
      <c r="N63" s="80"/>
      <c r="O63" s="80"/>
      <c r="P63" s="80"/>
      <c r="Q63" s="80"/>
      <c r="R63" s="80"/>
      <c r="S63" s="80"/>
      <c r="T63" s="80"/>
      <c r="U63" s="80"/>
      <c r="V63" s="80"/>
      <c r="W63" s="80"/>
    </row>
    <row r="64" ht="21.75" customHeight="1" spans="1:23">
      <c r="A64" s="70" t="s">
        <v>380</v>
      </c>
      <c r="B64" s="70" t="s">
        <v>403</v>
      </c>
      <c r="C64" s="70" t="s">
        <v>404</v>
      </c>
      <c r="D64" s="70" t="s">
        <v>70</v>
      </c>
      <c r="E64" s="70" t="s">
        <v>156</v>
      </c>
      <c r="F64" s="70" t="s">
        <v>157</v>
      </c>
      <c r="G64" s="70" t="s">
        <v>360</v>
      </c>
      <c r="H64" s="70" t="s">
        <v>361</v>
      </c>
      <c r="I64" s="80">
        <f t="shared" si="1"/>
        <v>12000</v>
      </c>
      <c r="J64" s="80">
        <v>12000</v>
      </c>
      <c r="K64" s="80">
        <v>12000</v>
      </c>
      <c r="L64" s="80"/>
      <c r="M64" s="80"/>
      <c r="N64" s="80"/>
      <c r="O64" s="80"/>
      <c r="P64" s="80"/>
      <c r="Q64" s="80"/>
      <c r="R64" s="80"/>
      <c r="S64" s="80"/>
      <c r="T64" s="80"/>
      <c r="U64" s="80"/>
      <c r="V64" s="80"/>
      <c r="W64" s="80"/>
    </row>
    <row r="65" ht="21.75" customHeight="1" spans="1:23">
      <c r="A65" s="70" t="s">
        <v>380</v>
      </c>
      <c r="B65" s="70" t="s">
        <v>405</v>
      </c>
      <c r="C65" s="70" t="s">
        <v>406</v>
      </c>
      <c r="D65" s="70" t="s">
        <v>70</v>
      </c>
      <c r="E65" s="70" t="s">
        <v>116</v>
      </c>
      <c r="F65" s="70" t="s">
        <v>117</v>
      </c>
      <c r="G65" s="70" t="s">
        <v>282</v>
      </c>
      <c r="H65" s="70" t="s">
        <v>283</v>
      </c>
      <c r="I65" s="80">
        <f t="shared" si="1"/>
        <v>15000</v>
      </c>
      <c r="J65" s="80">
        <v>15000</v>
      </c>
      <c r="K65" s="80">
        <v>15000</v>
      </c>
      <c r="L65" s="80"/>
      <c r="M65" s="80"/>
      <c r="N65" s="80"/>
      <c r="O65" s="80"/>
      <c r="P65" s="80"/>
      <c r="Q65" s="80"/>
      <c r="R65" s="80"/>
      <c r="S65" s="80"/>
      <c r="T65" s="80"/>
      <c r="U65" s="80"/>
      <c r="V65" s="80"/>
      <c r="W65" s="80"/>
    </row>
    <row r="66" ht="21.75" customHeight="1" spans="1:23">
      <c r="A66" s="70" t="s">
        <v>380</v>
      </c>
      <c r="B66" s="70" t="s">
        <v>405</v>
      </c>
      <c r="C66" s="70" t="s">
        <v>406</v>
      </c>
      <c r="D66" s="70" t="s">
        <v>70</v>
      </c>
      <c r="E66" s="70" t="s">
        <v>116</v>
      </c>
      <c r="F66" s="70" t="s">
        <v>117</v>
      </c>
      <c r="G66" s="70" t="s">
        <v>337</v>
      </c>
      <c r="H66" s="70" t="s">
        <v>338</v>
      </c>
      <c r="I66" s="80">
        <f t="shared" si="1"/>
        <v>60000</v>
      </c>
      <c r="J66" s="80">
        <v>60000</v>
      </c>
      <c r="K66" s="80">
        <v>60000</v>
      </c>
      <c r="L66" s="80"/>
      <c r="M66" s="80"/>
      <c r="N66" s="80"/>
      <c r="O66" s="80"/>
      <c r="P66" s="80"/>
      <c r="Q66" s="80"/>
      <c r="R66" s="80"/>
      <c r="S66" s="80"/>
      <c r="T66" s="80"/>
      <c r="U66" s="80"/>
      <c r="V66" s="80"/>
      <c r="W66" s="80"/>
    </row>
    <row r="67" ht="18.75" customHeight="1" spans="1:23">
      <c r="A67" s="32" t="s">
        <v>221</v>
      </c>
      <c r="B67" s="33"/>
      <c r="C67" s="33"/>
      <c r="D67" s="33"/>
      <c r="E67" s="33"/>
      <c r="F67" s="33"/>
      <c r="G67" s="33"/>
      <c r="H67" s="34"/>
      <c r="I67" s="80">
        <f>SUM(I9:I66)</f>
        <v>19223870.8</v>
      </c>
      <c r="J67" s="80">
        <v>14000000</v>
      </c>
      <c r="K67" s="80">
        <v>14000000</v>
      </c>
      <c r="L67" s="80">
        <v>1100000</v>
      </c>
      <c r="M67" s="80"/>
      <c r="N67" s="80">
        <f>SUM(N9:N66)</f>
        <v>3492345.8</v>
      </c>
      <c r="O67" s="80">
        <f>SUM(O9:O66)</f>
        <v>631525</v>
      </c>
      <c r="P67" s="80"/>
      <c r="Q67" s="80"/>
      <c r="R67" s="80"/>
      <c r="S67" s="80"/>
      <c r="T67" s="80"/>
      <c r="U67" s="80"/>
      <c r="V67" s="80"/>
      <c r="W67" s="80"/>
    </row>
  </sheetData>
  <autoFilter ref="A4:W67">
    <extLst/>
  </autoFilter>
  <mergeCells count="28">
    <mergeCell ref="A2:W2"/>
    <mergeCell ref="A3:H3"/>
    <mergeCell ref="J4:M4"/>
    <mergeCell ref="N4:P4"/>
    <mergeCell ref="R4:W4"/>
    <mergeCell ref="A67:H6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8"/>
  <sheetViews>
    <sheetView showZeros="0" workbookViewId="0">
      <selection activeCell="A4" sqref="A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5" t="s">
        <v>407</v>
      </c>
    </row>
    <row r="2" ht="39.75" customHeight="1" spans="1:10">
      <c r="A2" s="66" t="str">
        <f>"2026"&amp;"年部门项目支出绩效目标表"</f>
        <v>2026年部门项目支出绩效目标表</v>
      </c>
      <c r="B2" s="13"/>
      <c r="C2" s="13"/>
      <c r="D2" s="13"/>
      <c r="E2" s="13"/>
      <c r="F2" s="67"/>
      <c r="G2" s="13"/>
      <c r="H2" s="67"/>
      <c r="I2" s="67"/>
      <c r="J2" s="13"/>
    </row>
    <row r="3" ht="17.25" customHeight="1" spans="1:1">
      <c r="A3" s="14" t="str">
        <f>"单位名称："&amp;"昆明市呈贡区民政局"</f>
        <v>单位名称：昆明市呈贡区民政局</v>
      </c>
    </row>
    <row r="4" ht="44.25" customHeight="1" spans="1:10">
      <c r="A4" s="68" t="s">
        <v>233</v>
      </c>
      <c r="B4" s="68" t="s">
        <v>408</v>
      </c>
      <c r="C4" s="68" t="s">
        <v>409</v>
      </c>
      <c r="D4" s="68" t="s">
        <v>410</v>
      </c>
      <c r="E4" s="68" t="s">
        <v>411</v>
      </c>
      <c r="F4" s="69" t="s">
        <v>412</v>
      </c>
      <c r="G4" s="68" t="s">
        <v>413</v>
      </c>
      <c r="H4" s="69" t="s">
        <v>414</v>
      </c>
      <c r="I4" s="69" t="s">
        <v>415</v>
      </c>
      <c r="J4" s="68" t="s">
        <v>416</v>
      </c>
    </row>
    <row r="5" ht="18.75" customHeight="1" spans="1:10">
      <c r="A5" s="136">
        <v>1</v>
      </c>
      <c r="B5" s="136">
        <v>2</v>
      </c>
      <c r="C5" s="136">
        <v>3</v>
      </c>
      <c r="D5" s="136">
        <v>4</v>
      </c>
      <c r="E5" s="136">
        <v>5</v>
      </c>
      <c r="F5" s="40">
        <v>6</v>
      </c>
      <c r="G5" s="136">
        <v>7</v>
      </c>
      <c r="H5" s="40">
        <v>8</v>
      </c>
      <c r="I5" s="40">
        <v>9</v>
      </c>
      <c r="J5" s="136">
        <v>10</v>
      </c>
    </row>
    <row r="6" ht="42" customHeight="1" spans="1:10">
      <c r="A6" s="27" t="s">
        <v>70</v>
      </c>
      <c r="B6" s="70"/>
      <c r="C6" s="70"/>
      <c r="D6" s="70"/>
      <c r="E6" s="56"/>
      <c r="F6" s="71"/>
      <c r="G6" s="56"/>
      <c r="H6" s="71"/>
      <c r="I6" s="71"/>
      <c r="J6" s="56"/>
    </row>
    <row r="7" ht="42" customHeight="1" spans="1:10">
      <c r="A7" s="137" t="s">
        <v>70</v>
      </c>
      <c r="B7" s="28"/>
      <c r="C7" s="28"/>
      <c r="D7" s="28"/>
      <c r="E7" s="27"/>
      <c r="F7" s="28"/>
      <c r="G7" s="27"/>
      <c r="H7" s="28"/>
      <c r="I7" s="28"/>
      <c r="J7" s="27"/>
    </row>
    <row r="8" ht="42" customHeight="1" spans="1:10">
      <c r="A8" s="138" t="s">
        <v>345</v>
      </c>
      <c r="B8" s="28" t="s">
        <v>417</v>
      </c>
      <c r="C8" s="28" t="s">
        <v>418</v>
      </c>
      <c r="D8" s="28" t="s">
        <v>419</v>
      </c>
      <c r="E8" s="27" t="s">
        <v>420</v>
      </c>
      <c r="F8" s="28" t="s">
        <v>421</v>
      </c>
      <c r="G8" s="27" t="s">
        <v>422</v>
      </c>
      <c r="H8" s="28" t="s">
        <v>423</v>
      </c>
      <c r="I8" s="28" t="s">
        <v>424</v>
      </c>
      <c r="J8" s="27" t="s">
        <v>420</v>
      </c>
    </row>
    <row r="9" ht="42" customHeight="1" spans="1:10">
      <c r="A9" s="138" t="s">
        <v>345</v>
      </c>
      <c r="B9" s="28" t="s">
        <v>417</v>
      </c>
      <c r="C9" s="28" t="s">
        <v>418</v>
      </c>
      <c r="D9" s="28" t="s">
        <v>425</v>
      </c>
      <c r="E9" s="27" t="s">
        <v>426</v>
      </c>
      <c r="F9" s="28" t="s">
        <v>427</v>
      </c>
      <c r="G9" s="27" t="s">
        <v>428</v>
      </c>
      <c r="H9" s="28" t="s">
        <v>429</v>
      </c>
      <c r="I9" s="28" t="s">
        <v>430</v>
      </c>
      <c r="J9" s="27" t="s">
        <v>426</v>
      </c>
    </row>
    <row r="10" ht="42" customHeight="1" spans="1:10">
      <c r="A10" s="138" t="s">
        <v>345</v>
      </c>
      <c r="B10" s="28" t="s">
        <v>417</v>
      </c>
      <c r="C10" s="28" t="s">
        <v>418</v>
      </c>
      <c r="D10" s="28" t="s">
        <v>425</v>
      </c>
      <c r="E10" s="27" t="s">
        <v>431</v>
      </c>
      <c r="F10" s="28" t="s">
        <v>421</v>
      </c>
      <c r="G10" s="27" t="s">
        <v>432</v>
      </c>
      <c r="H10" s="28" t="s">
        <v>429</v>
      </c>
      <c r="I10" s="28" t="s">
        <v>430</v>
      </c>
      <c r="J10" s="27" t="s">
        <v>433</v>
      </c>
    </row>
    <row r="11" ht="42" customHeight="1" spans="1:10">
      <c r="A11" s="138" t="s">
        <v>345</v>
      </c>
      <c r="B11" s="28" t="s">
        <v>417</v>
      </c>
      <c r="C11" s="28" t="s">
        <v>418</v>
      </c>
      <c r="D11" s="28" t="s">
        <v>434</v>
      </c>
      <c r="E11" s="27" t="s">
        <v>435</v>
      </c>
      <c r="F11" s="28" t="s">
        <v>421</v>
      </c>
      <c r="G11" s="27" t="s">
        <v>432</v>
      </c>
      <c r="H11" s="28" t="s">
        <v>429</v>
      </c>
      <c r="I11" s="28" t="s">
        <v>430</v>
      </c>
      <c r="J11" s="27" t="s">
        <v>436</v>
      </c>
    </row>
    <row r="12" ht="42" customHeight="1" spans="1:10">
      <c r="A12" s="138" t="s">
        <v>345</v>
      </c>
      <c r="B12" s="28" t="s">
        <v>417</v>
      </c>
      <c r="C12" s="28" t="s">
        <v>437</v>
      </c>
      <c r="D12" s="28" t="s">
        <v>438</v>
      </c>
      <c r="E12" s="27" t="s">
        <v>439</v>
      </c>
      <c r="F12" s="28" t="s">
        <v>427</v>
      </c>
      <c r="G12" s="27" t="s">
        <v>440</v>
      </c>
      <c r="H12" s="28" t="s">
        <v>429</v>
      </c>
      <c r="I12" s="28" t="s">
        <v>430</v>
      </c>
      <c r="J12" s="27" t="s">
        <v>439</v>
      </c>
    </row>
    <row r="13" ht="42" customHeight="1" spans="1:10">
      <c r="A13" s="138" t="s">
        <v>345</v>
      </c>
      <c r="B13" s="28" t="s">
        <v>417</v>
      </c>
      <c r="C13" s="28" t="s">
        <v>441</v>
      </c>
      <c r="D13" s="28" t="s">
        <v>442</v>
      </c>
      <c r="E13" s="27" t="s">
        <v>443</v>
      </c>
      <c r="F13" s="28" t="s">
        <v>427</v>
      </c>
      <c r="G13" s="27" t="s">
        <v>444</v>
      </c>
      <c r="H13" s="28" t="s">
        <v>429</v>
      </c>
      <c r="I13" s="28" t="s">
        <v>430</v>
      </c>
      <c r="J13" s="27" t="s">
        <v>443</v>
      </c>
    </row>
    <row r="14" ht="42" customHeight="1" spans="1:10">
      <c r="A14" s="138" t="s">
        <v>332</v>
      </c>
      <c r="B14" s="28" t="s">
        <v>445</v>
      </c>
      <c r="C14" s="28" t="s">
        <v>418</v>
      </c>
      <c r="D14" s="28" t="s">
        <v>419</v>
      </c>
      <c r="E14" s="27" t="s">
        <v>446</v>
      </c>
      <c r="F14" s="28" t="s">
        <v>427</v>
      </c>
      <c r="G14" s="27" t="s">
        <v>447</v>
      </c>
      <c r="H14" s="28" t="s">
        <v>423</v>
      </c>
      <c r="I14" s="28" t="s">
        <v>424</v>
      </c>
      <c r="J14" s="27" t="s">
        <v>448</v>
      </c>
    </row>
    <row r="15" ht="42" customHeight="1" spans="1:10">
      <c r="A15" s="138" t="s">
        <v>332</v>
      </c>
      <c r="B15" s="28" t="s">
        <v>445</v>
      </c>
      <c r="C15" s="28" t="s">
        <v>418</v>
      </c>
      <c r="D15" s="28" t="s">
        <v>425</v>
      </c>
      <c r="E15" s="27" t="s">
        <v>449</v>
      </c>
      <c r="F15" s="28" t="s">
        <v>421</v>
      </c>
      <c r="G15" s="27" t="s">
        <v>432</v>
      </c>
      <c r="H15" s="28" t="s">
        <v>429</v>
      </c>
      <c r="I15" s="28" t="s">
        <v>430</v>
      </c>
      <c r="J15" s="27" t="s">
        <v>449</v>
      </c>
    </row>
    <row r="16" ht="42" customHeight="1" spans="1:10">
      <c r="A16" s="138" t="s">
        <v>332</v>
      </c>
      <c r="B16" s="28" t="s">
        <v>445</v>
      </c>
      <c r="C16" s="28" t="s">
        <v>418</v>
      </c>
      <c r="D16" s="28" t="s">
        <v>425</v>
      </c>
      <c r="E16" s="27" t="s">
        <v>450</v>
      </c>
      <c r="F16" s="28" t="s">
        <v>421</v>
      </c>
      <c r="G16" s="27" t="s">
        <v>432</v>
      </c>
      <c r="H16" s="28" t="s">
        <v>429</v>
      </c>
      <c r="I16" s="28" t="s">
        <v>430</v>
      </c>
      <c r="J16" s="27" t="s">
        <v>450</v>
      </c>
    </row>
    <row r="17" ht="42" customHeight="1" spans="1:10">
      <c r="A17" s="138" t="s">
        <v>332</v>
      </c>
      <c r="B17" s="28" t="s">
        <v>445</v>
      </c>
      <c r="C17" s="28" t="s">
        <v>418</v>
      </c>
      <c r="D17" s="28" t="s">
        <v>434</v>
      </c>
      <c r="E17" s="27" t="s">
        <v>451</v>
      </c>
      <c r="F17" s="28" t="s">
        <v>421</v>
      </c>
      <c r="G17" s="27" t="s">
        <v>432</v>
      </c>
      <c r="H17" s="28" t="s">
        <v>429</v>
      </c>
      <c r="I17" s="28" t="s">
        <v>430</v>
      </c>
      <c r="J17" s="27" t="s">
        <v>451</v>
      </c>
    </row>
    <row r="18" ht="42" customHeight="1" spans="1:10">
      <c r="A18" s="138" t="s">
        <v>332</v>
      </c>
      <c r="B18" s="28" t="s">
        <v>445</v>
      </c>
      <c r="C18" s="28" t="s">
        <v>437</v>
      </c>
      <c r="D18" s="28" t="s">
        <v>438</v>
      </c>
      <c r="E18" s="27" t="s">
        <v>439</v>
      </c>
      <c r="F18" s="28" t="s">
        <v>427</v>
      </c>
      <c r="G18" s="27" t="s">
        <v>440</v>
      </c>
      <c r="H18" s="28" t="s">
        <v>429</v>
      </c>
      <c r="I18" s="28" t="s">
        <v>430</v>
      </c>
      <c r="J18" s="27" t="s">
        <v>439</v>
      </c>
    </row>
    <row r="19" ht="42" customHeight="1" spans="1:10">
      <c r="A19" s="138" t="s">
        <v>332</v>
      </c>
      <c r="B19" s="28" t="s">
        <v>445</v>
      </c>
      <c r="C19" s="28" t="s">
        <v>441</v>
      </c>
      <c r="D19" s="28" t="s">
        <v>442</v>
      </c>
      <c r="E19" s="27" t="s">
        <v>452</v>
      </c>
      <c r="F19" s="28" t="s">
        <v>427</v>
      </c>
      <c r="G19" s="27" t="s">
        <v>444</v>
      </c>
      <c r="H19" s="28" t="s">
        <v>429</v>
      </c>
      <c r="I19" s="28" t="s">
        <v>430</v>
      </c>
      <c r="J19" s="27" t="s">
        <v>452</v>
      </c>
    </row>
    <row r="20" ht="42" customHeight="1" spans="1:10">
      <c r="A20" s="138" t="s">
        <v>363</v>
      </c>
      <c r="B20" s="28" t="s">
        <v>453</v>
      </c>
      <c r="C20" s="28" t="s">
        <v>418</v>
      </c>
      <c r="D20" s="28" t="s">
        <v>419</v>
      </c>
      <c r="E20" s="27" t="s">
        <v>454</v>
      </c>
      <c r="F20" s="28" t="s">
        <v>421</v>
      </c>
      <c r="G20" s="27" t="s">
        <v>432</v>
      </c>
      <c r="H20" s="28" t="s">
        <v>429</v>
      </c>
      <c r="I20" s="28" t="s">
        <v>424</v>
      </c>
      <c r="J20" s="27" t="s">
        <v>455</v>
      </c>
    </row>
    <row r="21" ht="42" customHeight="1" spans="1:10">
      <c r="A21" s="138" t="s">
        <v>363</v>
      </c>
      <c r="B21" s="28" t="s">
        <v>453</v>
      </c>
      <c r="C21" s="28" t="s">
        <v>418</v>
      </c>
      <c r="D21" s="28" t="s">
        <v>419</v>
      </c>
      <c r="E21" s="27" t="s">
        <v>456</v>
      </c>
      <c r="F21" s="28" t="s">
        <v>421</v>
      </c>
      <c r="G21" s="27" t="s">
        <v>457</v>
      </c>
      <c r="H21" s="28" t="s">
        <v>423</v>
      </c>
      <c r="I21" s="28" t="s">
        <v>424</v>
      </c>
      <c r="J21" s="27" t="s">
        <v>458</v>
      </c>
    </row>
    <row r="22" ht="42" customHeight="1" spans="1:10">
      <c r="A22" s="138" t="s">
        <v>363</v>
      </c>
      <c r="B22" s="28" t="s">
        <v>453</v>
      </c>
      <c r="C22" s="28" t="s">
        <v>418</v>
      </c>
      <c r="D22" s="28" t="s">
        <v>425</v>
      </c>
      <c r="E22" s="27" t="s">
        <v>459</v>
      </c>
      <c r="F22" s="28" t="s">
        <v>421</v>
      </c>
      <c r="G22" s="27" t="s">
        <v>432</v>
      </c>
      <c r="H22" s="28" t="s">
        <v>429</v>
      </c>
      <c r="I22" s="28" t="s">
        <v>430</v>
      </c>
      <c r="J22" s="27" t="s">
        <v>460</v>
      </c>
    </row>
    <row r="23" ht="42" customHeight="1" spans="1:10">
      <c r="A23" s="138" t="s">
        <v>363</v>
      </c>
      <c r="B23" s="28" t="s">
        <v>453</v>
      </c>
      <c r="C23" s="28" t="s">
        <v>418</v>
      </c>
      <c r="D23" s="28" t="s">
        <v>425</v>
      </c>
      <c r="E23" s="27" t="s">
        <v>461</v>
      </c>
      <c r="F23" s="28" t="s">
        <v>421</v>
      </c>
      <c r="G23" s="27" t="s">
        <v>432</v>
      </c>
      <c r="H23" s="28" t="s">
        <v>429</v>
      </c>
      <c r="I23" s="28" t="s">
        <v>430</v>
      </c>
      <c r="J23" s="27" t="s">
        <v>462</v>
      </c>
    </row>
    <row r="24" ht="42" customHeight="1" spans="1:10">
      <c r="A24" s="138" t="s">
        <v>363</v>
      </c>
      <c r="B24" s="28" t="s">
        <v>453</v>
      </c>
      <c r="C24" s="28" t="s">
        <v>418</v>
      </c>
      <c r="D24" s="28" t="s">
        <v>434</v>
      </c>
      <c r="E24" s="27" t="s">
        <v>463</v>
      </c>
      <c r="F24" s="28" t="s">
        <v>421</v>
      </c>
      <c r="G24" s="27" t="s">
        <v>432</v>
      </c>
      <c r="H24" s="28" t="s">
        <v>429</v>
      </c>
      <c r="I24" s="28" t="s">
        <v>430</v>
      </c>
      <c r="J24" s="27" t="s">
        <v>464</v>
      </c>
    </row>
    <row r="25" ht="42" customHeight="1" spans="1:10">
      <c r="A25" s="138" t="s">
        <v>363</v>
      </c>
      <c r="B25" s="28" t="s">
        <v>453</v>
      </c>
      <c r="C25" s="28" t="s">
        <v>437</v>
      </c>
      <c r="D25" s="28" t="s">
        <v>438</v>
      </c>
      <c r="E25" s="27" t="s">
        <v>465</v>
      </c>
      <c r="F25" s="28" t="s">
        <v>421</v>
      </c>
      <c r="G25" s="27" t="s">
        <v>466</v>
      </c>
      <c r="H25" s="28" t="s">
        <v>429</v>
      </c>
      <c r="I25" s="28" t="s">
        <v>430</v>
      </c>
      <c r="J25" s="27" t="s">
        <v>465</v>
      </c>
    </row>
    <row r="26" ht="42" customHeight="1" spans="1:10">
      <c r="A26" s="138" t="s">
        <v>363</v>
      </c>
      <c r="B26" s="28" t="s">
        <v>453</v>
      </c>
      <c r="C26" s="28" t="s">
        <v>441</v>
      </c>
      <c r="D26" s="28" t="s">
        <v>442</v>
      </c>
      <c r="E26" s="27" t="s">
        <v>443</v>
      </c>
      <c r="F26" s="28" t="s">
        <v>427</v>
      </c>
      <c r="G26" s="27" t="s">
        <v>428</v>
      </c>
      <c r="H26" s="28" t="s">
        <v>429</v>
      </c>
      <c r="I26" s="28" t="s">
        <v>430</v>
      </c>
      <c r="J26" s="27" t="s">
        <v>467</v>
      </c>
    </row>
    <row r="27" ht="42" customHeight="1" spans="1:10">
      <c r="A27" s="138" t="s">
        <v>398</v>
      </c>
      <c r="B27" s="28" t="s">
        <v>468</v>
      </c>
      <c r="C27" s="28" t="s">
        <v>418</v>
      </c>
      <c r="D27" s="28" t="s">
        <v>419</v>
      </c>
      <c r="E27" s="27" t="s">
        <v>469</v>
      </c>
      <c r="F27" s="28" t="s">
        <v>421</v>
      </c>
      <c r="G27" s="27" t="s">
        <v>470</v>
      </c>
      <c r="H27" s="28" t="s">
        <v>471</v>
      </c>
      <c r="I27" s="28" t="s">
        <v>424</v>
      </c>
      <c r="J27" s="27" t="s">
        <v>469</v>
      </c>
    </row>
    <row r="28" ht="42" customHeight="1" spans="1:10">
      <c r="A28" s="138" t="s">
        <v>398</v>
      </c>
      <c r="B28" s="28" t="s">
        <v>468</v>
      </c>
      <c r="C28" s="28" t="s">
        <v>418</v>
      </c>
      <c r="D28" s="28" t="s">
        <v>419</v>
      </c>
      <c r="E28" s="27" t="s">
        <v>472</v>
      </c>
      <c r="F28" s="28" t="s">
        <v>421</v>
      </c>
      <c r="G28" s="27" t="s">
        <v>473</v>
      </c>
      <c r="H28" s="28" t="s">
        <v>471</v>
      </c>
      <c r="I28" s="28" t="s">
        <v>424</v>
      </c>
      <c r="J28" s="27" t="s">
        <v>474</v>
      </c>
    </row>
    <row r="29" ht="42" customHeight="1" spans="1:10">
      <c r="A29" s="138" t="s">
        <v>398</v>
      </c>
      <c r="B29" s="28" t="s">
        <v>468</v>
      </c>
      <c r="C29" s="28" t="s">
        <v>418</v>
      </c>
      <c r="D29" s="28" t="s">
        <v>419</v>
      </c>
      <c r="E29" s="27" t="s">
        <v>475</v>
      </c>
      <c r="F29" s="28" t="s">
        <v>421</v>
      </c>
      <c r="G29" s="27" t="s">
        <v>84</v>
      </c>
      <c r="H29" s="28" t="s">
        <v>476</v>
      </c>
      <c r="I29" s="28" t="s">
        <v>424</v>
      </c>
      <c r="J29" s="27" t="s">
        <v>475</v>
      </c>
    </row>
    <row r="30" ht="42" customHeight="1" spans="1:10">
      <c r="A30" s="138" t="s">
        <v>398</v>
      </c>
      <c r="B30" s="28" t="s">
        <v>468</v>
      </c>
      <c r="C30" s="28" t="s">
        <v>418</v>
      </c>
      <c r="D30" s="28" t="s">
        <v>425</v>
      </c>
      <c r="E30" s="27" t="s">
        <v>477</v>
      </c>
      <c r="F30" s="28" t="s">
        <v>421</v>
      </c>
      <c r="G30" s="27" t="s">
        <v>432</v>
      </c>
      <c r="H30" s="28" t="s">
        <v>429</v>
      </c>
      <c r="I30" s="28" t="s">
        <v>430</v>
      </c>
      <c r="J30" s="27" t="s">
        <v>478</v>
      </c>
    </row>
    <row r="31" ht="42" customHeight="1" spans="1:10">
      <c r="A31" s="138" t="s">
        <v>398</v>
      </c>
      <c r="B31" s="28" t="s">
        <v>468</v>
      </c>
      <c r="C31" s="28" t="s">
        <v>418</v>
      </c>
      <c r="D31" s="28" t="s">
        <v>425</v>
      </c>
      <c r="E31" s="27" t="s">
        <v>479</v>
      </c>
      <c r="F31" s="28" t="s">
        <v>421</v>
      </c>
      <c r="G31" s="27" t="s">
        <v>432</v>
      </c>
      <c r="H31" s="28" t="s">
        <v>429</v>
      </c>
      <c r="I31" s="28" t="s">
        <v>430</v>
      </c>
      <c r="J31" s="27" t="s">
        <v>480</v>
      </c>
    </row>
    <row r="32" ht="42" customHeight="1" spans="1:10">
      <c r="A32" s="138" t="s">
        <v>398</v>
      </c>
      <c r="B32" s="28" t="s">
        <v>468</v>
      </c>
      <c r="C32" s="28" t="s">
        <v>418</v>
      </c>
      <c r="D32" s="28" t="s">
        <v>434</v>
      </c>
      <c r="E32" s="27" t="s">
        <v>474</v>
      </c>
      <c r="F32" s="28" t="s">
        <v>421</v>
      </c>
      <c r="G32" s="27" t="s">
        <v>94</v>
      </c>
      <c r="H32" s="28" t="s">
        <v>481</v>
      </c>
      <c r="I32" s="28" t="s">
        <v>430</v>
      </c>
      <c r="J32" s="27" t="s">
        <v>482</v>
      </c>
    </row>
    <row r="33" ht="42" customHeight="1" spans="1:10">
      <c r="A33" s="138" t="s">
        <v>398</v>
      </c>
      <c r="B33" s="28" t="s">
        <v>468</v>
      </c>
      <c r="C33" s="28" t="s">
        <v>437</v>
      </c>
      <c r="D33" s="28" t="s">
        <v>438</v>
      </c>
      <c r="E33" s="27" t="s">
        <v>483</v>
      </c>
      <c r="F33" s="28" t="s">
        <v>421</v>
      </c>
      <c r="G33" s="27" t="s">
        <v>484</v>
      </c>
      <c r="H33" s="28" t="s">
        <v>429</v>
      </c>
      <c r="I33" s="28" t="s">
        <v>430</v>
      </c>
      <c r="J33" s="27" t="s">
        <v>484</v>
      </c>
    </row>
    <row r="34" ht="42" customHeight="1" spans="1:10">
      <c r="A34" s="138" t="s">
        <v>398</v>
      </c>
      <c r="B34" s="28" t="s">
        <v>468</v>
      </c>
      <c r="C34" s="28" t="s">
        <v>441</v>
      </c>
      <c r="D34" s="28" t="s">
        <v>442</v>
      </c>
      <c r="E34" s="27" t="s">
        <v>485</v>
      </c>
      <c r="F34" s="28" t="s">
        <v>421</v>
      </c>
      <c r="G34" s="27" t="s">
        <v>428</v>
      </c>
      <c r="H34" s="28" t="s">
        <v>429</v>
      </c>
      <c r="I34" s="28" t="s">
        <v>430</v>
      </c>
      <c r="J34" s="27" t="s">
        <v>486</v>
      </c>
    </row>
    <row r="35" ht="42" customHeight="1" spans="1:10">
      <c r="A35" s="138" t="s">
        <v>347</v>
      </c>
      <c r="B35" s="28" t="s">
        <v>487</v>
      </c>
      <c r="C35" s="28" t="s">
        <v>418</v>
      </c>
      <c r="D35" s="28" t="s">
        <v>419</v>
      </c>
      <c r="E35" s="27" t="s">
        <v>488</v>
      </c>
      <c r="F35" s="28" t="s">
        <v>421</v>
      </c>
      <c r="G35" s="27" t="s">
        <v>447</v>
      </c>
      <c r="H35" s="28" t="s">
        <v>423</v>
      </c>
      <c r="I35" s="28" t="s">
        <v>424</v>
      </c>
      <c r="J35" s="27" t="s">
        <v>488</v>
      </c>
    </row>
    <row r="36" ht="42" customHeight="1" spans="1:10">
      <c r="A36" s="138" t="s">
        <v>347</v>
      </c>
      <c r="B36" s="28" t="s">
        <v>487</v>
      </c>
      <c r="C36" s="28" t="s">
        <v>418</v>
      </c>
      <c r="D36" s="28" t="s">
        <v>425</v>
      </c>
      <c r="E36" s="27" t="s">
        <v>489</v>
      </c>
      <c r="F36" s="28" t="s">
        <v>421</v>
      </c>
      <c r="G36" s="27" t="s">
        <v>432</v>
      </c>
      <c r="H36" s="28" t="s">
        <v>429</v>
      </c>
      <c r="I36" s="28" t="s">
        <v>424</v>
      </c>
      <c r="J36" s="27" t="s">
        <v>490</v>
      </c>
    </row>
    <row r="37" ht="42" customHeight="1" spans="1:10">
      <c r="A37" s="138" t="s">
        <v>347</v>
      </c>
      <c r="B37" s="28" t="s">
        <v>487</v>
      </c>
      <c r="C37" s="28" t="s">
        <v>418</v>
      </c>
      <c r="D37" s="28" t="s">
        <v>425</v>
      </c>
      <c r="E37" s="27" t="s">
        <v>491</v>
      </c>
      <c r="F37" s="28" t="s">
        <v>421</v>
      </c>
      <c r="G37" s="27" t="s">
        <v>432</v>
      </c>
      <c r="H37" s="28" t="s">
        <v>429</v>
      </c>
      <c r="I37" s="28" t="s">
        <v>430</v>
      </c>
      <c r="J37" s="27" t="s">
        <v>492</v>
      </c>
    </row>
    <row r="38" ht="42" customHeight="1" spans="1:10">
      <c r="A38" s="138" t="s">
        <v>347</v>
      </c>
      <c r="B38" s="28" t="s">
        <v>487</v>
      </c>
      <c r="C38" s="28" t="s">
        <v>418</v>
      </c>
      <c r="D38" s="28" t="s">
        <v>434</v>
      </c>
      <c r="E38" s="27" t="s">
        <v>493</v>
      </c>
      <c r="F38" s="28" t="s">
        <v>421</v>
      </c>
      <c r="G38" s="27" t="s">
        <v>494</v>
      </c>
      <c r="H38" s="28" t="s">
        <v>481</v>
      </c>
      <c r="I38" s="28" t="s">
        <v>424</v>
      </c>
      <c r="J38" s="27" t="s">
        <v>495</v>
      </c>
    </row>
    <row r="39" ht="42" customHeight="1" spans="1:10">
      <c r="A39" s="138" t="s">
        <v>347</v>
      </c>
      <c r="B39" s="28" t="s">
        <v>487</v>
      </c>
      <c r="C39" s="28" t="s">
        <v>437</v>
      </c>
      <c r="D39" s="28" t="s">
        <v>438</v>
      </c>
      <c r="E39" s="27" t="s">
        <v>439</v>
      </c>
      <c r="F39" s="28" t="s">
        <v>427</v>
      </c>
      <c r="G39" s="27" t="s">
        <v>440</v>
      </c>
      <c r="H39" s="28" t="s">
        <v>429</v>
      </c>
      <c r="I39" s="28" t="s">
        <v>430</v>
      </c>
      <c r="J39" s="27" t="s">
        <v>496</v>
      </c>
    </row>
    <row r="40" ht="42" customHeight="1" spans="1:10">
      <c r="A40" s="138" t="s">
        <v>347</v>
      </c>
      <c r="B40" s="28" t="s">
        <v>487</v>
      </c>
      <c r="C40" s="28" t="s">
        <v>441</v>
      </c>
      <c r="D40" s="28" t="s">
        <v>442</v>
      </c>
      <c r="E40" s="27" t="s">
        <v>442</v>
      </c>
      <c r="F40" s="28" t="s">
        <v>427</v>
      </c>
      <c r="G40" s="27" t="s">
        <v>444</v>
      </c>
      <c r="H40" s="28" t="s">
        <v>429</v>
      </c>
      <c r="I40" s="28" t="s">
        <v>424</v>
      </c>
      <c r="J40" s="27" t="s">
        <v>497</v>
      </c>
    </row>
    <row r="41" ht="42" customHeight="1" spans="1:10">
      <c r="A41" s="138" t="s">
        <v>400</v>
      </c>
      <c r="B41" s="28" t="s">
        <v>498</v>
      </c>
      <c r="C41" s="28" t="s">
        <v>418</v>
      </c>
      <c r="D41" s="28" t="s">
        <v>419</v>
      </c>
      <c r="E41" s="27" t="s">
        <v>499</v>
      </c>
      <c r="F41" s="28" t="s">
        <v>421</v>
      </c>
      <c r="G41" s="27" t="s">
        <v>500</v>
      </c>
      <c r="H41" s="28" t="s">
        <v>501</v>
      </c>
      <c r="I41" s="28" t="s">
        <v>424</v>
      </c>
      <c r="J41" s="27" t="s">
        <v>502</v>
      </c>
    </row>
    <row r="42" ht="42" customHeight="1" spans="1:10">
      <c r="A42" s="138" t="s">
        <v>400</v>
      </c>
      <c r="B42" s="28" t="s">
        <v>498</v>
      </c>
      <c r="C42" s="28" t="s">
        <v>418</v>
      </c>
      <c r="D42" s="28" t="s">
        <v>425</v>
      </c>
      <c r="E42" s="27" t="s">
        <v>503</v>
      </c>
      <c r="F42" s="28" t="s">
        <v>421</v>
      </c>
      <c r="G42" s="27" t="s">
        <v>432</v>
      </c>
      <c r="H42" s="28" t="s">
        <v>429</v>
      </c>
      <c r="I42" s="28" t="s">
        <v>430</v>
      </c>
      <c r="J42" s="27" t="s">
        <v>502</v>
      </c>
    </row>
    <row r="43" ht="42" customHeight="1" spans="1:10">
      <c r="A43" s="138" t="s">
        <v>400</v>
      </c>
      <c r="B43" s="28" t="s">
        <v>498</v>
      </c>
      <c r="C43" s="28" t="s">
        <v>418</v>
      </c>
      <c r="D43" s="28" t="s">
        <v>434</v>
      </c>
      <c r="E43" s="27" t="s">
        <v>504</v>
      </c>
      <c r="F43" s="28" t="s">
        <v>421</v>
      </c>
      <c r="G43" s="27" t="s">
        <v>505</v>
      </c>
      <c r="H43" s="28" t="s">
        <v>429</v>
      </c>
      <c r="I43" s="28" t="s">
        <v>430</v>
      </c>
      <c r="J43" s="27" t="s">
        <v>506</v>
      </c>
    </row>
    <row r="44" ht="42" customHeight="1" spans="1:10">
      <c r="A44" s="138" t="s">
        <v>400</v>
      </c>
      <c r="B44" s="28" t="s">
        <v>498</v>
      </c>
      <c r="C44" s="28" t="s">
        <v>437</v>
      </c>
      <c r="D44" s="28" t="s">
        <v>438</v>
      </c>
      <c r="E44" s="27" t="s">
        <v>507</v>
      </c>
      <c r="F44" s="28" t="s">
        <v>421</v>
      </c>
      <c r="G44" s="27" t="s">
        <v>484</v>
      </c>
      <c r="H44" s="28" t="s">
        <v>429</v>
      </c>
      <c r="I44" s="28" t="s">
        <v>430</v>
      </c>
      <c r="J44" s="27" t="s">
        <v>507</v>
      </c>
    </row>
    <row r="45" ht="42" customHeight="1" spans="1:10">
      <c r="A45" s="138" t="s">
        <v>400</v>
      </c>
      <c r="B45" s="28" t="s">
        <v>498</v>
      </c>
      <c r="C45" s="28" t="s">
        <v>441</v>
      </c>
      <c r="D45" s="28" t="s">
        <v>442</v>
      </c>
      <c r="E45" s="27" t="s">
        <v>508</v>
      </c>
      <c r="F45" s="28" t="s">
        <v>421</v>
      </c>
      <c r="G45" s="27" t="s">
        <v>428</v>
      </c>
      <c r="H45" s="28" t="s">
        <v>429</v>
      </c>
      <c r="I45" s="28" t="s">
        <v>430</v>
      </c>
      <c r="J45" s="27" t="s">
        <v>508</v>
      </c>
    </row>
    <row r="46" ht="42" customHeight="1" spans="1:10">
      <c r="A46" s="138" t="s">
        <v>367</v>
      </c>
      <c r="B46" s="28" t="s">
        <v>509</v>
      </c>
      <c r="C46" s="28" t="s">
        <v>418</v>
      </c>
      <c r="D46" s="28" t="s">
        <v>419</v>
      </c>
      <c r="E46" s="27" t="s">
        <v>510</v>
      </c>
      <c r="F46" s="28" t="s">
        <v>427</v>
      </c>
      <c r="G46" s="27" t="s">
        <v>88</v>
      </c>
      <c r="H46" s="28" t="s">
        <v>423</v>
      </c>
      <c r="I46" s="28" t="s">
        <v>424</v>
      </c>
      <c r="J46" s="27" t="s">
        <v>510</v>
      </c>
    </row>
    <row r="47" ht="42" customHeight="1" spans="1:10">
      <c r="A47" s="138" t="s">
        <v>367</v>
      </c>
      <c r="B47" s="28" t="s">
        <v>509</v>
      </c>
      <c r="C47" s="28" t="s">
        <v>418</v>
      </c>
      <c r="D47" s="28" t="s">
        <v>419</v>
      </c>
      <c r="E47" s="27" t="s">
        <v>511</v>
      </c>
      <c r="F47" s="28" t="s">
        <v>427</v>
      </c>
      <c r="G47" s="27" t="s">
        <v>512</v>
      </c>
      <c r="H47" s="28" t="s">
        <v>423</v>
      </c>
      <c r="I47" s="28" t="s">
        <v>424</v>
      </c>
      <c r="J47" s="27" t="s">
        <v>511</v>
      </c>
    </row>
    <row r="48" ht="42" customHeight="1" spans="1:10">
      <c r="A48" s="138" t="s">
        <v>367</v>
      </c>
      <c r="B48" s="28" t="s">
        <v>509</v>
      </c>
      <c r="C48" s="28" t="s">
        <v>418</v>
      </c>
      <c r="D48" s="28" t="s">
        <v>419</v>
      </c>
      <c r="E48" s="27" t="s">
        <v>513</v>
      </c>
      <c r="F48" s="28" t="s">
        <v>427</v>
      </c>
      <c r="G48" s="27" t="s">
        <v>514</v>
      </c>
      <c r="H48" s="28" t="s">
        <v>423</v>
      </c>
      <c r="I48" s="28" t="s">
        <v>424</v>
      </c>
      <c r="J48" s="27" t="s">
        <v>513</v>
      </c>
    </row>
    <row r="49" ht="42" customHeight="1" spans="1:10">
      <c r="A49" s="138" t="s">
        <v>367</v>
      </c>
      <c r="B49" s="28" t="s">
        <v>509</v>
      </c>
      <c r="C49" s="28" t="s">
        <v>418</v>
      </c>
      <c r="D49" s="28" t="s">
        <v>419</v>
      </c>
      <c r="E49" s="27" t="s">
        <v>515</v>
      </c>
      <c r="F49" s="28" t="s">
        <v>516</v>
      </c>
      <c r="G49" s="27" t="s">
        <v>97</v>
      </c>
      <c r="H49" s="28" t="s">
        <v>423</v>
      </c>
      <c r="I49" s="28" t="s">
        <v>424</v>
      </c>
      <c r="J49" s="27" t="s">
        <v>515</v>
      </c>
    </row>
    <row r="50" ht="42" customHeight="1" spans="1:10">
      <c r="A50" s="138" t="s">
        <v>367</v>
      </c>
      <c r="B50" s="28" t="s">
        <v>509</v>
      </c>
      <c r="C50" s="28" t="s">
        <v>418</v>
      </c>
      <c r="D50" s="28" t="s">
        <v>425</v>
      </c>
      <c r="E50" s="27" t="s">
        <v>517</v>
      </c>
      <c r="F50" s="28" t="s">
        <v>421</v>
      </c>
      <c r="G50" s="27" t="s">
        <v>432</v>
      </c>
      <c r="H50" s="28" t="s">
        <v>429</v>
      </c>
      <c r="I50" s="28" t="s">
        <v>424</v>
      </c>
      <c r="J50" s="27" t="s">
        <v>517</v>
      </c>
    </row>
    <row r="51" ht="42" customHeight="1" spans="1:10">
      <c r="A51" s="138" t="s">
        <v>367</v>
      </c>
      <c r="B51" s="28" t="s">
        <v>509</v>
      </c>
      <c r="C51" s="28" t="s">
        <v>418</v>
      </c>
      <c r="D51" s="28" t="s">
        <v>434</v>
      </c>
      <c r="E51" s="27" t="s">
        <v>518</v>
      </c>
      <c r="F51" s="28" t="s">
        <v>421</v>
      </c>
      <c r="G51" s="27" t="s">
        <v>94</v>
      </c>
      <c r="H51" s="28" t="s">
        <v>481</v>
      </c>
      <c r="I51" s="28" t="s">
        <v>424</v>
      </c>
      <c r="J51" s="27" t="s">
        <v>518</v>
      </c>
    </row>
    <row r="52" ht="42" customHeight="1" spans="1:10">
      <c r="A52" s="138" t="s">
        <v>367</v>
      </c>
      <c r="B52" s="28" t="s">
        <v>509</v>
      </c>
      <c r="C52" s="28" t="s">
        <v>437</v>
      </c>
      <c r="D52" s="28" t="s">
        <v>438</v>
      </c>
      <c r="E52" s="27" t="s">
        <v>519</v>
      </c>
      <c r="F52" s="28" t="s">
        <v>421</v>
      </c>
      <c r="G52" s="27" t="s">
        <v>432</v>
      </c>
      <c r="H52" s="28" t="s">
        <v>429</v>
      </c>
      <c r="I52" s="28" t="s">
        <v>430</v>
      </c>
      <c r="J52" s="27" t="s">
        <v>520</v>
      </c>
    </row>
    <row r="53" ht="42" customHeight="1" spans="1:10">
      <c r="A53" s="138" t="s">
        <v>367</v>
      </c>
      <c r="B53" s="28" t="s">
        <v>509</v>
      </c>
      <c r="C53" s="28" t="s">
        <v>441</v>
      </c>
      <c r="D53" s="28" t="s">
        <v>442</v>
      </c>
      <c r="E53" s="27" t="s">
        <v>485</v>
      </c>
      <c r="F53" s="28" t="s">
        <v>427</v>
      </c>
      <c r="G53" s="27" t="s">
        <v>428</v>
      </c>
      <c r="H53" s="28" t="s">
        <v>429</v>
      </c>
      <c r="I53" s="28" t="s">
        <v>430</v>
      </c>
      <c r="J53" s="27" t="s">
        <v>521</v>
      </c>
    </row>
    <row r="54" ht="42" customHeight="1" spans="1:10">
      <c r="A54" s="138" t="s">
        <v>359</v>
      </c>
      <c r="B54" s="28" t="s">
        <v>522</v>
      </c>
      <c r="C54" s="28" t="s">
        <v>418</v>
      </c>
      <c r="D54" s="28" t="s">
        <v>419</v>
      </c>
      <c r="E54" s="27" t="s">
        <v>523</v>
      </c>
      <c r="F54" s="28" t="s">
        <v>421</v>
      </c>
      <c r="G54" s="27" t="s">
        <v>524</v>
      </c>
      <c r="H54" s="28" t="s">
        <v>423</v>
      </c>
      <c r="I54" s="28" t="s">
        <v>424</v>
      </c>
      <c r="J54" s="27" t="s">
        <v>525</v>
      </c>
    </row>
    <row r="55" ht="42" customHeight="1" spans="1:10">
      <c r="A55" s="138" t="s">
        <v>359</v>
      </c>
      <c r="B55" s="28" t="s">
        <v>522</v>
      </c>
      <c r="C55" s="28" t="s">
        <v>418</v>
      </c>
      <c r="D55" s="28" t="s">
        <v>425</v>
      </c>
      <c r="E55" s="27" t="s">
        <v>526</v>
      </c>
      <c r="F55" s="28" t="s">
        <v>421</v>
      </c>
      <c r="G55" s="27" t="s">
        <v>432</v>
      </c>
      <c r="H55" s="28" t="s">
        <v>429</v>
      </c>
      <c r="I55" s="28" t="s">
        <v>430</v>
      </c>
      <c r="J55" s="27" t="s">
        <v>527</v>
      </c>
    </row>
    <row r="56" ht="42" customHeight="1" spans="1:10">
      <c r="A56" s="138" t="s">
        <v>359</v>
      </c>
      <c r="B56" s="28" t="s">
        <v>522</v>
      </c>
      <c r="C56" s="28" t="s">
        <v>418</v>
      </c>
      <c r="D56" s="28" t="s">
        <v>434</v>
      </c>
      <c r="E56" s="27" t="s">
        <v>528</v>
      </c>
      <c r="F56" s="28" t="s">
        <v>516</v>
      </c>
      <c r="G56" s="27" t="s">
        <v>529</v>
      </c>
      <c r="H56" s="28" t="s">
        <v>429</v>
      </c>
      <c r="I56" s="28" t="s">
        <v>424</v>
      </c>
      <c r="J56" s="27" t="s">
        <v>530</v>
      </c>
    </row>
    <row r="57" ht="42" customHeight="1" spans="1:10">
      <c r="A57" s="138" t="s">
        <v>359</v>
      </c>
      <c r="B57" s="28" t="s">
        <v>522</v>
      </c>
      <c r="C57" s="28" t="s">
        <v>437</v>
      </c>
      <c r="D57" s="28" t="s">
        <v>438</v>
      </c>
      <c r="E57" s="27" t="s">
        <v>531</v>
      </c>
      <c r="F57" s="28" t="s">
        <v>516</v>
      </c>
      <c r="G57" s="27" t="s">
        <v>532</v>
      </c>
      <c r="H57" s="28" t="s">
        <v>429</v>
      </c>
      <c r="I57" s="28" t="s">
        <v>424</v>
      </c>
      <c r="J57" s="27" t="s">
        <v>533</v>
      </c>
    </row>
    <row r="58" ht="42" customHeight="1" spans="1:10">
      <c r="A58" s="138" t="s">
        <v>359</v>
      </c>
      <c r="B58" s="28" t="s">
        <v>522</v>
      </c>
      <c r="C58" s="28" t="s">
        <v>437</v>
      </c>
      <c r="D58" s="28" t="s">
        <v>534</v>
      </c>
      <c r="E58" s="27" t="s">
        <v>535</v>
      </c>
      <c r="F58" s="28" t="s">
        <v>516</v>
      </c>
      <c r="G58" s="27" t="s">
        <v>536</v>
      </c>
      <c r="H58" s="28" t="s">
        <v>429</v>
      </c>
      <c r="I58" s="28" t="s">
        <v>424</v>
      </c>
      <c r="J58" s="27" t="s">
        <v>537</v>
      </c>
    </row>
    <row r="59" ht="42" customHeight="1" spans="1:10">
      <c r="A59" s="138" t="s">
        <v>359</v>
      </c>
      <c r="B59" s="28" t="s">
        <v>522</v>
      </c>
      <c r="C59" s="28" t="s">
        <v>441</v>
      </c>
      <c r="D59" s="28" t="s">
        <v>442</v>
      </c>
      <c r="E59" s="27" t="s">
        <v>452</v>
      </c>
      <c r="F59" s="28" t="s">
        <v>421</v>
      </c>
      <c r="G59" s="27" t="s">
        <v>428</v>
      </c>
      <c r="H59" s="28" t="s">
        <v>429</v>
      </c>
      <c r="I59" s="28" t="s">
        <v>424</v>
      </c>
      <c r="J59" s="27" t="s">
        <v>537</v>
      </c>
    </row>
    <row r="60" ht="42" customHeight="1" spans="1:10">
      <c r="A60" s="138" t="s">
        <v>365</v>
      </c>
      <c r="B60" s="28" t="s">
        <v>538</v>
      </c>
      <c r="C60" s="28" t="s">
        <v>418</v>
      </c>
      <c r="D60" s="28" t="s">
        <v>419</v>
      </c>
      <c r="E60" s="27" t="s">
        <v>539</v>
      </c>
      <c r="F60" s="28" t="s">
        <v>421</v>
      </c>
      <c r="G60" s="27" t="s">
        <v>540</v>
      </c>
      <c r="H60" s="28" t="s">
        <v>541</v>
      </c>
      <c r="I60" s="28" t="s">
        <v>424</v>
      </c>
      <c r="J60" s="27" t="s">
        <v>542</v>
      </c>
    </row>
    <row r="61" ht="42" customHeight="1" spans="1:10">
      <c r="A61" s="138" t="s">
        <v>365</v>
      </c>
      <c r="B61" s="28" t="s">
        <v>538</v>
      </c>
      <c r="C61" s="28" t="s">
        <v>418</v>
      </c>
      <c r="D61" s="28" t="s">
        <v>419</v>
      </c>
      <c r="E61" s="27" t="s">
        <v>543</v>
      </c>
      <c r="F61" s="28" t="s">
        <v>421</v>
      </c>
      <c r="G61" s="27" t="s">
        <v>88</v>
      </c>
      <c r="H61" s="28" t="s">
        <v>423</v>
      </c>
      <c r="I61" s="28" t="s">
        <v>424</v>
      </c>
      <c r="J61" s="27" t="s">
        <v>544</v>
      </c>
    </row>
    <row r="62" ht="42" customHeight="1" spans="1:10">
      <c r="A62" s="138" t="s">
        <v>365</v>
      </c>
      <c r="B62" s="28" t="s">
        <v>538</v>
      </c>
      <c r="C62" s="28" t="s">
        <v>418</v>
      </c>
      <c r="D62" s="28" t="s">
        <v>419</v>
      </c>
      <c r="E62" s="27" t="s">
        <v>545</v>
      </c>
      <c r="F62" s="28" t="s">
        <v>421</v>
      </c>
      <c r="G62" s="27" t="s">
        <v>88</v>
      </c>
      <c r="H62" s="28" t="s">
        <v>423</v>
      </c>
      <c r="I62" s="28" t="s">
        <v>424</v>
      </c>
      <c r="J62" s="27" t="s">
        <v>544</v>
      </c>
    </row>
    <row r="63" ht="42" customHeight="1" spans="1:10">
      <c r="A63" s="138" t="s">
        <v>365</v>
      </c>
      <c r="B63" s="28" t="s">
        <v>538</v>
      </c>
      <c r="C63" s="28" t="s">
        <v>418</v>
      </c>
      <c r="D63" s="28" t="s">
        <v>425</v>
      </c>
      <c r="E63" s="27" t="s">
        <v>546</v>
      </c>
      <c r="F63" s="28" t="s">
        <v>421</v>
      </c>
      <c r="G63" s="27" t="s">
        <v>432</v>
      </c>
      <c r="H63" s="28" t="s">
        <v>429</v>
      </c>
      <c r="I63" s="28" t="s">
        <v>424</v>
      </c>
      <c r="J63" s="27" t="s">
        <v>547</v>
      </c>
    </row>
    <row r="64" ht="42" customHeight="1" spans="1:10">
      <c r="A64" s="138" t="s">
        <v>365</v>
      </c>
      <c r="B64" s="28" t="s">
        <v>538</v>
      </c>
      <c r="C64" s="28" t="s">
        <v>418</v>
      </c>
      <c r="D64" s="28" t="s">
        <v>434</v>
      </c>
      <c r="E64" s="27" t="s">
        <v>548</v>
      </c>
      <c r="F64" s="28" t="s">
        <v>421</v>
      </c>
      <c r="G64" s="27" t="s">
        <v>549</v>
      </c>
      <c r="H64" s="28" t="s">
        <v>429</v>
      </c>
      <c r="I64" s="28" t="s">
        <v>430</v>
      </c>
      <c r="J64" s="27" t="s">
        <v>547</v>
      </c>
    </row>
    <row r="65" ht="42" customHeight="1" spans="1:10">
      <c r="A65" s="138" t="s">
        <v>365</v>
      </c>
      <c r="B65" s="28" t="s">
        <v>538</v>
      </c>
      <c r="C65" s="28" t="s">
        <v>437</v>
      </c>
      <c r="D65" s="28" t="s">
        <v>438</v>
      </c>
      <c r="E65" s="27" t="s">
        <v>550</v>
      </c>
      <c r="F65" s="28" t="s">
        <v>421</v>
      </c>
      <c r="G65" s="27" t="s">
        <v>432</v>
      </c>
      <c r="H65" s="28" t="s">
        <v>429</v>
      </c>
      <c r="I65" s="28" t="s">
        <v>430</v>
      </c>
      <c r="J65" s="27" t="s">
        <v>550</v>
      </c>
    </row>
    <row r="66" ht="42" customHeight="1" spans="1:10">
      <c r="A66" s="138" t="s">
        <v>365</v>
      </c>
      <c r="B66" s="28" t="s">
        <v>538</v>
      </c>
      <c r="C66" s="28" t="s">
        <v>441</v>
      </c>
      <c r="D66" s="28" t="s">
        <v>442</v>
      </c>
      <c r="E66" s="27" t="s">
        <v>443</v>
      </c>
      <c r="F66" s="28" t="s">
        <v>421</v>
      </c>
      <c r="G66" s="27" t="s">
        <v>551</v>
      </c>
      <c r="H66" s="28" t="s">
        <v>429</v>
      </c>
      <c r="I66" s="28" t="s">
        <v>430</v>
      </c>
      <c r="J66" s="27" t="s">
        <v>552</v>
      </c>
    </row>
    <row r="67" ht="42" customHeight="1" spans="1:10">
      <c r="A67" s="138" t="s">
        <v>382</v>
      </c>
      <c r="B67" s="28" t="s">
        <v>553</v>
      </c>
      <c r="C67" s="28" t="s">
        <v>418</v>
      </c>
      <c r="D67" s="28" t="s">
        <v>419</v>
      </c>
      <c r="E67" s="27" t="s">
        <v>554</v>
      </c>
      <c r="F67" s="28" t="s">
        <v>421</v>
      </c>
      <c r="G67" s="27" t="s">
        <v>555</v>
      </c>
      <c r="H67" s="28" t="s">
        <v>556</v>
      </c>
      <c r="I67" s="28" t="s">
        <v>424</v>
      </c>
      <c r="J67" s="27" t="s">
        <v>557</v>
      </c>
    </row>
    <row r="68" ht="42" customHeight="1" spans="1:10">
      <c r="A68" s="138" t="s">
        <v>382</v>
      </c>
      <c r="B68" s="28" t="s">
        <v>553</v>
      </c>
      <c r="C68" s="28" t="s">
        <v>418</v>
      </c>
      <c r="D68" s="28" t="s">
        <v>434</v>
      </c>
      <c r="E68" s="27" t="s">
        <v>558</v>
      </c>
      <c r="F68" s="28" t="s">
        <v>421</v>
      </c>
      <c r="G68" s="27" t="s">
        <v>559</v>
      </c>
      <c r="H68" s="28" t="s">
        <v>560</v>
      </c>
      <c r="I68" s="28" t="s">
        <v>424</v>
      </c>
      <c r="J68" s="27" t="s">
        <v>561</v>
      </c>
    </row>
    <row r="69" ht="42" customHeight="1" spans="1:10">
      <c r="A69" s="138" t="s">
        <v>382</v>
      </c>
      <c r="B69" s="28" t="s">
        <v>553</v>
      </c>
      <c r="C69" s="28" t="s">
        <v>437</v>
      </c>
      <c r="D69" s="28" t="s">
        <v>438</v>
      </c>
      <c r="E69" s="27" t="s">
        <v>562</v>
      </c>
      <c r="F69" s="28" t="s">
        <v>421</v>
      </c>
      <c r="G69" s="27" t="s">
        <v>432</v>
      </c>
      <c r="H69" s="28" t="s">
        <v>429</v>
      </c>
      <c r="I69" s="28" t="s">
        <v>430</v>
      </c>
      <c r="J69" s="27" t="s">
        <v>563</v>
      </c>
    </row>
    <row r="70" ht="42" customHeight="1" spans="1:10">
      <c r="A70" s="138" t="s">
        <v>382</v>
      </c>
      <c r="B70" s="28" t="s">
        <v>553</v>
      </c>
      <c r="C70" s="28" t="s">
        <v>437</v>
      </c>
      <c r="D70" s="28" t="s">
        <v>438</v>
      </c>
      <c r="E70" s="27" t="s">
        <v>563</v>
      </c>
      <c r="F70" s="28" t="s">
        <v>421</v>
      </c>
      <c r="G70" s="27" t="s">
        <v>432</v>
      </c>
      <c r="H70" s="28" t="s">
        <v>429</v>
      </c>
      <c r="I70" s="28" t="s">
        <v>430</v>
      </c>
      <c r="J70" s="27" t="s">
        <v>564</v>
      </c>
    </row>
    <row r="71" ht="42" customHeight="1" spans="1:10">
      <c r="A71" s="138" t="s">
        <v>382</v>
      </c>
      <c r="B71" s="28" t="s">
        <v>553</v>
      </c>
      <c r="C71" s="28" t="s">
        <v>441</v>
      </c>
      <c r="D71" s="28" t="s">
        <v>442</v>
      </c>
      <c r="E71" s="27" t="s">
        <v>565</v>
      </c>
      <c r="F71" s="28" t="s">
        <v>427</v>
      </c>
      <c r="G71" s="27" t="s">
        <v>566</v>
      </c>
      <c r="H71" s="28" t="s">
        <v>429</v>
      </c>
      <c r="I71" s="28" t="s">
        <v>424</v>
      </c>
      <c r="J71" s="27" t="s">
        <v>567</v>
      </c>
    </row>
    <row r="72" ht="42" customHeight="1" spans="1:10">
      <c r="A72" s="138" t="s">
        <v>390</v>
      </c>
      <c r="B72" s="28" t="s">
        <v>568</v>
      </c>
      <c r="C72" s="28" t="s">
        <v>418</v>
      </c>
      <c r="D72" s="28" t="s">
        <v>419</v>
      </c>
      <c r="E72" s="27" t="s">
        <v>569</v>
      </c>
      <c r="F72" s="28" t="s">
        <v>421</v>
      </c>
      <c r="G72" s="27" t="s">
        <v>570</v>
      </c>
      <c r="H72" s="28" t="s">
        <v>423</v>
      </c>
      <c r="I72" s="28" t="s">
        <v>424</v>
      </c>
      <c r="J72" s="27" t="s">
        <v>571</v>
      </c>
    </row>
    <row r="73" ht="42" customHeight="1" spans="1:10">
      <c r="A73" s="138" t="s">
        <v>390</v>
      </c>
      <c r="B73" s="28" t="s">
        <v>568</v>
      </c>
      <c r="C73" s="28" t="s">
        <v>418</v>
      </c>
      <c r="D73" s="28" t="s">
        <v>419</v>
      </c>
      <c r="E73" s="27" t="s">
        <v>572</v>
      </c>
      <c r="F73" s="28" t="s">
        <v>421</v>
      </c>
      <c r="G73" s="27" t="s">
        <v>91</v>
      </c>
      <c r="H73" s="28" t="s">
        <v>423</v>
      </c>
      <c r="I73" s="28" t="s">
        <v>424</v>
      </c>
      <c r="J73" s="27" t="s">
        <v>573</v>
      </c>
    </row>
    <row r="74" ht="42" customHeight="1" spans="1:10">
      <c r="A74" s="138" t="s">
        <v>390</v>
      </c>
      <c r="B74" s="28" t="s">
        <v>568</v>
      </c>
      <c r="C74" s="28" t="s">
        <v>418</v>
      </c>
      <c r="D74" s="28" t="s">
        <v>419</v>
      </c>
      <c r="E74" s="27" t="s">
        <v>574</v>
      </c>
      <c r="F74" s="28" t="s">
        <v>421</v>
      </c>
      <c r="G74" s="27" t="s">
        <v>92</v>
      </c>
      <c r="H74" s="28" t="s">
        <v>423</v>
      </c>
      <c r="I74" s="28" t="s">
        <v>424</v>
      </c>
      <c r="J74" s="27" t="s">
        <v>575</v>
      </c>
    </row>
    <row r="75" ht="42" customHeight="1" spans="1:10">
      <c r="A75" s="138" t="s">
        <v>390</v>
      </c>
      <c r="B75" s="28" t="s">
        <v>568</v>
      </c>
      <c r="C75" s="28" t="s">
        <v>418</v>
      </c>
      <c r="D75" s="28" t="s">
        <v>419</v>
      </c>
      <c r="E75" s="27" t="s">
        <v>576</v>
      </c>
      <c r="F75" s="28" t="s">
        <v>421</v>
      </c>
      <c r="G75" s="27" t="s">
        <v>577</v>
      </c>
      <c r="H75" s="28" t="s">
        <v>423</v>
      </c>
      <c r="I75" s="28" t="s">
        <v>424</v>
      </c>
      <c r="J75" s="27" t="s">
        <v>578</v>
      </c>
    </row>
    <row r="76" ht="42" customHeight="1" spans="1:10">
      <c r="A76" s="138" t="s">
        <v>390</v>
      </c>
      <c r="B76" s="28" t="s">
        <v>568</v>
      </c>
      <c r="C76" s="28" t="s">
        <v>418</v>
      </c>
      <c r="D76" s="28" t="s">
        <v>419</v>
      </c>
      <c r="E76" s="27" t="s">
        <v>579</v>
      </c>
      <c r="F76" s="28" t="s">
        <v>421</v>
      </c>
      <c r="G76" s="27" t="s">
        <v>580</v>
      </c>
      <c r="H76" s="28" t="s">
        <v>423</v>
      </c>
      <c r="I76" s="28" t="s">
        <v>424</v>
      </c>
      <c r="J76" s="27" t="s">
        <v>581</v>
      </c>
    </row>
    <row r="77" ht="42" customHeight="1" spans="1:10">
      <c r="A77" s="138" t="s">
        <v>390</v>
      </c>
      <c r="B77" s="28" t="s">
        <v>568</v>
      </c>
      <c r="C77" s="28" t="s">
        <v>418</v>
      </c>
      <c r="D77" s="28" t="s">
        <v>419</v>
      </c>
      <c r="E77" s="27" t="s">
        <v>582</v>
      </c>
      <c r="F77" s="28" t="s">
        <v>421</v>
      </c>
      <c r="G77" s="27" t="s">
        <v>583</v>
      </c>
      <c r="H77" s="28" t="s">
        <v>423</v>
      </c>
      <c r="I77" s="28" t="s">
        <v>424</v>
      </c>
      <c r="J77" s="27" t="s">
        <v>584</v>
      </c>
    </row>
    <row r="78" ht="42" customHeight="1" spans="1:10">
      <c r="A78" s="138" t="s">
        <v>390</v>
      </c>
      <c r="B78" s="28" t="s">
        <v>568</v>
      </c>
      <c r="C78" s="28" t="s">
        <v>418</v>
      </c>
      <c r="D78" s="28" t="s">
        <v>425</v>
      </c>
      <c r="E78" s="27" t="s">
        <v>585</v>
      </c>
      <c r="F78" s="28" t="s">
        <v>421</v>
      </c>
      <c r="G78" s="27" t="s">
        <v>551</v>
      </c>
      <c r="H78" s="28" t="s">
        <v>429</v>
      </c>
      <c r="I78" s="28" t="s">
        <v>424</v>
      </c>
      <c r="J78" s="27" t="s">
        <v>586</v>
      </c>
    </row>
    <row r="79" ht="42" customHeight="1" spans="1:10">
      <c r="A79" s="138" t="s">
        <v>390</v>
      </c>
      <c r="B79" s="28" t="s">
        <v>568</v>
      </c>
      <c r="C79" s="28" t="s">
        <v>418</v>
      </c>
      <c r="D79" s="28" t="s">
        <v>434</v>
      </c>
      <c r="E79" s="27" t="s">
        <v>587</v>
      </c>
      <c r="F79" s="28" t="s">
        <v>421</v>
      </c>
      <c r="G79" s="27" t="s">
        <v>588</v>
      </c>
      <c r="H79" s="28" t="s">
        <v>481</v>
      </c>
      <c r="I79" s="28" t="s">
        <v>424</v>
      </c>
      <c r="J79" s="27" t="s">
        <v>589</v>
      </c>
    </row>
    <row r="80" ht="42" customHeight="1" spans="1:10">
      <c r="A80" s="138" t="s">
        <v>390</v>
      </c>
      <c r="B80" s="28" t="s">
        <v>568</v>
      </c>
      <c r="C80" s="28" t="s">
        <v>437</v>
      </c>
      <c r="D80" s="28" t="s">
        <v>438</v>
      </c>
      <c r="E80" s="27" t="s">
        <v>590</v>
      </c>
      <c r="F80" s="28" t="s">
        <v>421</v>
      </c>
      <c r="G80" s="27" t="s">
        <v>591</v>
      </c>
      <c r="H80" s="28" t="s">
        <v>429</v>
      </c>
      <c r="I80" s="28" t="s">
        <v>424</v>
      </c>
      <c r="J80" s="27" t="s">
        <v>592</v>
      </c>
    </row>
    <row r="81" ht="42" customHeight="1" spans="1:10">
      <c r="A81" s="138" t="s">
        <v>390</v>
      </c>
      <c r="B81" s="28" t="s">
        <v>568</v>
      </c>
      <c r="C81" s="28" t="s">
        <v>437</v>
      </c>
      <c r="D81" s="28" t="s">
        <v>534</v>
      </c>
      <c r="E81" s="27" t="s">
        <v>593</v>
      </c>
      <c r="F81" s="28" t="s">
        <v>421</v>
      </c>
      <c r="G81" s="27" t="s">
        <v>551</v>
      </c>
      <c r="H81" s="28" t="s">
        <v>429</v>
      </c>
      <c r="I81" s="28" t="s">
        <v>424</v>
      </c>
      <c r="J81" s="27" t="s">
        <v>593</v>
      </c>
    </row>
    <row r="82" ht="42" customHeight="1" spans="1:10">
      <c r="A82" s="138" t="s">
        <v>390</v>
      </c>
      <c r="B82" s="28" t="s">
        <v>568</v>
      </c>
      <c r="C82" s="28" t="s">
        <v>441</v>
      </c>
      <c r="D82" s="28" t="s">
        <v>442</v>
      </c>
      <c r="E82" s="27" t="s">
        <v>594</v>
      </c>
      <c r="F82" s="28" t="s">
        <v>421</v>
      </c>
      <c r="G82" s="27" t="s">
        <v>551</v>
      </c>
      <c r="H82" s="28" t="s">
        <v>429</v>
      </c>
      <c r="I82" s="28" t="s">
        <v>424</v>
      </c>
      <c r="J82" s="27" t="s">
        <v>595</v>
      </c>
    </row>
    <row r="83" ht="42" customHeight="1" spans="1:10">
      <c r="A83" s="138" t="s">
        <v>353</v>
      </c>
      <c r="B83" s="28" t="s">
        <v>596</v>
      </c>
      <c r="C83" s="28" t="s">
        <v>418</v>
      </c>
      <c r="D83" s="28" t="s">
        <v>419</v>
      </c>
      <c r="E83" s="27" t="s">
        <v>597</v>
      </c>
      <c r="F83" s="28" t="s">
        <v>421</v>
      </c>
      <c r="G83" s="27" t="s">
        <v>598</v>
      </c>
      <c r="H83" s="28" t="s">
        <v>599</v>
      </c>
      <c r="I83" s="28" t="s">
        <v>424</v>
      </c>
      <c r="J83" s="27" t="s">
        <v>600</v>
      </c>
    </row>
    <row r="84" ht="42" customHeight="1" spans="1:10">
      <c r="A84" s="138" t="s">
        <v>353</v>
      </c>
      <c r="B84" s="28" t="s">
        <v>596</v>
      </c>
      <c r="C84" s="28" t="s">
        <v>418</v>
      </c>
      <c r="D84" s="28" t="s">
        <v>419</v>
      </c>
      <c r="E84" s="27" t="s">
        <v>601</v>
      </c>
      <c r="F84" s="28" t="s">
        <v>421</v>
      </c>
      <c r="G84" s="27" t="s">
        <v>91</v>
      </c>
      <c r="H84" s="28" t="s">
        <v>423</v>
      </c>
      <c r="I84" s="28" t="s">
        <v>424</v>
      </c>
      <c r="J84" s="27" t="s">
        <v>600</v>
      </c>
    </row>
    <row r="85" ht="42" customHeight="1" spans="1:10">
      <c r="A85" s="138" t="s">
        <v>353</v>
      </c>
      <c r="B85" s="28" t="s">
        <v>596</v>
      </c>
      <c r="C85" s="28" t="s">
        <v>418</v>
      </c>
      <c r="D85" s="28" t="s">
        <v>425</v>
      </c>
      <c r="E85" s="27" t="s">
        <v>459</v>
      </c>
      <c r="F85" s="28" t="s">
        <v>421</v>
      </c>
      <c r="G85" s="27" t="s">
        <v>432</v>
      </c>
      <c r="H85" s="28" t="s">
        <v>429</v>
      </c>
      <c r="I85" s="28" t="s">
        <v>424</v>
      </c>
      <c r="J85" s="27" t="s">
        <v>602</v>
      </c>
    </row>
    <row r="86" ht="42" customHeight="1" spans="1:10">
      <c r="A86" s="138" t="s">
        <v>353</v>
      </c>
      <c r="B86" s="28" t="s">
        <v>596</v>
      </c>
      <c r="C86" s="28" t="s">
        <v>418</v>
      </c>
      <c r="D86" s="28" t="s">
        <v>434</v>
      </c>
      <c r="E86" s="27" t="s">
        <v>603</v>
      </c>
      <c r="F86" s="28" t="s">
        <v>421</v>
      </c>
      <c r="G86" s="27" t="s">
        <v>604</v>
      </c>
      <c r="H86" s="28" t="s">
        <v>605</v>
      </c>
      <c r="I86" s="28" t="s">
        <v>424</v>
      </c>
      <c r="J86" s="27" t="s">
        <v>606</v>
      </c>
    </row>
    <row r="87" ht="42" customHeight="1" spans="1:10">
      <c r="A87" s="138" t="s">
        <v>353</v>
      </c>
      <c r="B87" s="28" t="s">
        <v>596</v>
      </c>
      <c r="C87" s="28" t="s">
        <v>437</v>
      </c>
      <c r="D87" s="28" t="s">
        <v>438</v>
      </c>
      <c r="E87" s="27" t="s">
        <v>607</v>
      </c>
      <c r="F87" s="28" t="s">
        <v>421</v>
      </c>
      <c r="G87" s="27" t="s">
        <v>532</v>
      </c>
      <c r="H87" s="28" t="s">
        <v>429</v>
      </c>
      <c r="I87" s="28" t="s">
        <v>430</v>
      </c>
      <c r="J87" s="27" t="s">
        <v>607</v>
      </c>
    </row>
    <row r="88" ht="42" customHeight="1" spans="1:10">
      <c r="A88" s="138" t="s">
        <v>353</v>
      </c>
      <c r="B88" s="28" t="s">
        <v>596</v>
      </c>
      <c r="C88" s="28" t="s">
        <v>441</v>
      </c>
      <c r="D88" s="28" t="s">
        <v>442</v>
      </c>
      <c r="E88" s="27" t="s">
        <v>443</v>
      </c>
      <c r="F88" s="28" t="s">
        <v>427</v>
      </c>
      <c r="G88" s="27" t="s">
        <v>428</v>
      </c>
      <c r="H88" s="28" t="s">
        <v>429</v>
      </c>
      <c r="I88" s="28" t="s">
        <v>424</v>
      </c>
      <c r="J88" s="27" t="s">
        <v>552</v>
      </c>
    </row>
    <row r="89" ht="42" customHeight="1" spans="1:10">
      <c r="A89" s="138" t="s">
        <v>355</v>
      </c>
      <c r="B89" s="28" t="s">
        <v>608</v>
      </c>
      <c r="C89" s="28" t="s">
        <v>418</v>
      </c>
      <c r="D89" s="28" t="s">
        <v>419</v>
      </c>
      <c r="E89" s="27" t="s">
        <v>609</v>
      </c>
      <c r="F89" s="28" t="s">
        <v>421</v>
      </c>
      <c r="G89" s="27" t="s">
        <v>610</v>
      </c>
      <c r="H89" s="28" t="s">
        <v>611</v>
      </c>
      <c r="I89" s="28" t="s">
        <v>424</v>
      </c>
      <c r="J89" s="27" t="s">
        <v>609</v>
      </c>
    </row>
    <row r="90" ht="42" customHeight="1" spans="1:10">
      <c r="A90" s="138" t="s">
        <v>355</v>
      </c>
      <c r="B90" s="28" t="s">
        <v>608</v>
      </c>
      <c r="C90" s="28" t="s">
        <v>418</v>
      </c>
      <c r="D90" s="28" t="s">
        <v>419</v>
      </c>
      <c r="E90" s="27" t="s">
        <v>612</v>
      </c>
      <c r="F90" s="28" t="s">
        <v>421</v>
      </c>
      <c r="G90" s="27" t="s">
        <v>613</v>
      </c>
      <c r="H90" s="28" t="s">
        <v>423</v>
      </c>
      <c r="I90" s="28" t="s">
        <v>424</v>
      </c>
      <c r="J90" s="27" t="s">
        <v>612</v>
      </c>
    </row>
    <row r="91" ht="42" customHeight="1" spans="1:10">
      <c r="A91" s="138" t="s">
        <v>355</v>
      </c>
      <c r="B91" s="28" t="s">
        <v>608</v>
      </c>
      <c r="C91" s="28" t="s">
        <v>418</v>
      </c>
      <c r="D91" s="28" t="s">
        <v>425</v>
      </c>
      <c r="E91" s="27" t="s">
        <v>614</v>
      </c>
      <c r="F91" s="28" t="s">
        <v>421</v>
      </c>
      <c r="G91" s="27" t="s">
        <v>432</v>
      </c>
      <c r="H91" s="28" t="s">
        <v>429</v>
      </c>
      <c r="I91" s="28" t="s">
        <v>424</v>
      </c>
      <c r="J91" s="27" t="s">
        <v>614</v>
      </c>
    </row>
    <row r="92" ht="42" customHeight="1" spans="1:10">
      <c r="A92" s="138" t="s">
        <v>355</v>
      </c>
      <c r="B92" s="28" t="s">
        <v>608</v>
      </c>
      <c r="C92" s="28" t="s">
        <v>418</v>
      </c>
      <c r="D92" s="28" t="s">
        <v>434</v>
      </c>
      <c r="E92" s="27" t="s">
        <v>615</v>
      </c>
      <c r="F92" s="28" t="s">
        <v>421</v>
      </c>
      <c r="G92" s="27" t="s">
        <v>529</v>
      </c>
      <c r="H92" s="28" t="s">
        <v>616</v>
      </c>
      <c r="I92" s="28" t="s">
        <v>424</v>
      </c>
      <c r="J92" s="27" t="s">
        <v>617</v>
      </c>
    </row>
    <row r="93" ht="42" customHeight="1" spans="1:10">
      <c r="A93" s="138" t="s">
        <v>355</v>
      </c>
      <c r="B93" s="28" t="s">
        <v>608</v>
      </c>
      <c r="C93" s="28" t="s">
        <v>437</v>
      </c>
      <c r="D93" s="28" t="s">
        <v>438</v>
      </c>
      <c r="E93" s="27" t="s">
        <v>618</v>
      </c>
      <c r="F93" s="28" t="s">
        <v>421</v>
      </c>
      <c r="G93" s="27" t="s">
        <v>432</v>
      </c>
      <c r="H93" s="28" t="s">
        <v>429</v>
      </c>
      <c r="I93" s="28" t="s">
        <v>424</v>
      </c>
      <c r="J93" s="27" t="s">
        <v>619</v>
      </c>
    </row>
    <row r="94" ht="42" customHeight="1" spans="1:10">
      <c r="A94" s="138" t="s">
        <v>355</v>
      </c>
      <c r="B94" s="28" t="s">
        <v>608</v>
      </c>
      <c r="C94" s="28" t="s">
        <v>437</v>
      </c>
      <c r="D94" s="28" t="s">
        <v>534</v>
      </c>
      <c r="E94" s="27" t="s">
        <v>620</v>
      </c>
      <c r="F94" s="28" t="s">
        <v>421</v>
      </c>
      <c r="G94" s="27" t="s">
        <v>621</v>
      </c>
      <c r="H94" s="28" t="s">
        <v>429</v>
      </c>
      <c r="I94" s="28" t="s">
        <v>424</v>
      </c>
      <c r="J94" s="27" t="s">
        <v>620</v>
      </c>
    </row>
    <row r="95" ht="42" customHeight="1" spans="1:10">
      <c r="A95" s="138" t="s">
        <v>355</v>
      </c>
      <c r="B95" s="28" t="s">
        <v>608</v>
      </c>
      <c r="C95" s="28" t="s">
        <v>441</v>
      </c>
      <c r="D95" s="28" t="s">
        <v>442</v>
      </c>
      <c r="E95" s="27" t="s">
        <v>622</v>
      </c>
      <c r="F95" s="28" t="s">
        <v>421</v>
      </c>
      <c r="G95" s="27" t="s">
        <v>432</v>
      </c>
      <c r="H95" s="28" t="s">
        <v>429</v>
      </c>
      <c r="I95" s="28" t="s">
        <v>424</v>
      </c>
      <c r="J95" s="27" t="s">
        <v>623</v>
      </c>
    </row>
    <row r="96" ht="42" customHeight="1" spans="1:10">
      <c r="A96" s="138" t="s">
        <v>351</v>
      </c>
      <c r="B96" s="28" t="s">
        <v>624</v>
      </c>
      <c r="C96" s="28" t="s">
        <v>418</v>
      </c>
      <c r="D96" s="28" t="s">
        <v>419</v>
      </c>
      <c r="E96" s="27" t="s">
        <v>625</v>
      </c>
      <c r="F96" s="28" t="s">
        <v>421</v>
      </c>
      <c r="G96" s="27" t="s">
        <v>91</v>
      </c>
      <c r="H96" s="28" t="s">
        <v>423</v>
      </c>
      <c r="I96" s="28" t="s">
        <v>424</v>
      </c>
      <c r="J96" s="27" t="s">
        <v>600</v>
      </c>
    </row>
    <row r="97" ht="42" customHeight="1" spans="1:10">
      <c r="A97" s="138" t="s">
        <v>351</v>
      </c>
      <c r="B97" s="28" t="s">
        <v>624</v>
      </c>
      <c r="C97" s="28" t="s">
        <v>418</v>
      </c>
      <c r="D97" s="28" t="s">
        <v>419</v>
      </c>
      <c r="E97" s="27" t="s">
        <v>626</v>
      </c>
      <c r="F97" s="28" t="s">
        <v>421</v>
      </c>
      <c r="G97" s="27" t="s">
        <v>88</v>
      </c>
      <c r="H97" s="28" t="s">
        <v>423</v>
      </c>
      <c r="I97" s="28" t="s">
        <v>424</v>
      </c>
      <c r="J97" s="27" t="s">
        <v>600</v>
      </c>
    </row>
    <row r="98" ht="42" customHeight="1" spans="1:10">
      <c r="A98" s="138" t="s">
        <v>351</v>
      </c>
      <c r="B98" s="28" t="s">
        <v>624</v>
      </c>
      <c r="C98" s="28" t="s">
        <v>418</v>
      </c>
      <c r="D98" s="28" t="s">
        <v>425</v>
      </c>
      <c r="E98" s="27" t="s">
        <v>627</v>
      </c>
      <c r="F98" s="28" t="s">
        <v>421</v>
      </c>
      <c r="G98" s="27" t="s">
        <v>551</v>
      </c>
      <c r="H98" s="28" t="s">
        <v>429</v>
      </c>
      <c r="I98" s="28" t="s">
        <v>424</v>
      </c>
      <c r="J98" s="27" t="s">
        <v>628</v>
      </c>
    </row>
    <row r="99" ht="42" customHeight="1" spans="1:10">
      <c r="A99" s="138" t="s">
        <v>351</v>
      </c>
      <c r="B99" s="28" t="s">
        <v>624</v>
      </c>
      <c r="C99" s="28" t="s">
        <v>437</v>
      </c>
      <c r="D99" s="28" t="s">
        <v>438</v>
      </c>
      <c r="E99" s="27" t="s">
        <v>629</v>
      </c>
      <c r="F99" s="28" t="s">
        <v>427</v>
      </c>
      <c r="G99" s="27" t="s">
        <v>428</v>
      </c>
      <c r="H99" s="28" t="s">
        <v>429</v>
      </c>
      <c r="I99" s="28" t="s">
        <v>430</v>
      </c>
      <c r="J99" s="27" t="s">
        <v>630</v>
      </c>
    </row>
    <row r="100" ht="42" customHeight="1" spans="1:10">
      <c r="A100" s="138" t="s">
        <v>351</v>
      </c>
      <c r="B100" s="28" t="s">
        <v>624</v>
      </c>
      <c r="C100" s="28" t="s">
        <v>441</v>
      </c>
      <c r="D100" s="28" t="s">
        <v>442</v>
      </c>
      <c r="E100" s="27" t="s">
        <v>631</v>
      </c>
      <c r="F100" s="28" t="s">
        <v>421</v>
      </c>
      <c r="G100" s="27" t="s">
        <v>432</v>
      </c>
      <c r="H100" s="28" t="s">
        <v>429</v>
      </c>
      <c r="I100" s="28" t="s">
        <v>424</v>
      </c>
      <c r="J100" s="27" t="s">
        <v>632</v>
      </c>
    </row>
    <row r="101" ht="42" customHeight="1" spans="1:10">
      <c r="A101" s="138" t="s">
        <v>340</v>
      </c>
      <c r="B101" s="28" t="s">
        <v>633</v>
      </c>
      <c r="C101" s="28" t="s">
        <v>418</v>
      </c>
      <c r="D101" s="28" t="s">
        <v>419</v>
      </c>
      <c r="E101" s="27" t="s">
        <v>634</v>
      </c>
      <c r="F101" s="28" t="s">
        <v>516</v>
      </c>
      <c r="G101" s="27" t="s">
        <v>635</v>
      </c>
      <c r="H101" s="28" t="s">
        <v>423</v>
      </c>
      <c r="I101" s="28" t="s">
        <v>424</v>
      </c>
      <c r="J101" s="27" t="s">
        <v>636</v>
      </c>
    </row>
    <row r="102" ht="42" customHeight="1" spans="1:10">
      <c r="A102" s="138" t="s">
        <v>340</v>
      </c>
      <c r="B102" s="28" t="s">
        <v>633</v>
      </c>
      <c r="C102" s="28" t="s">
        <v>418</v>
      </c>
      <c r="D102" s="28" t="s">
        <v>434</v>
      </c>
      <c r="E102" s="27" t="s">
        <v>637</v>
      </c>
      <c r="F102" s="28" t="s">
        <v>516</v>
      </c>
      <c r="G102" s="27" t="s">
        <v>638</v>
      </c>
      <c r="H102" s="28" t="s">
        <v>639</v>
      </c>
      <c r="I102" s="28" t="s">
        <v>424</v>
      </c>
      <c r="J102" s="27" t="s">
        <v>640</v>
      </c>
    </row>
    <row r="103" ht="42" customHeight="1" spans="1:10">
      <c r="A103" s="138" t="s">
        <v>340</v>
      </c>
      <c r="B103" s="28" t="s">
        <v>633</v>
      </c>
      <c r="C103" s="28" t="s">
        <v>437</v>
      </c>
      <c r="D103" s="28" t="s">
        <v>438</v>
      </c>
      <c r="E103" s="27" t="s">
        <v>641</v>
      </c>
      <c r="F103" s="28" t="s">
        <v>421</v>
      </c>
      <c r="G103" s="27" t="s">
        <v>642</v>
      </c>
      <c r="H103" s="28" t="s">
        <v>429</v>
      </c>
      <c r="I103" s="28" t="s">
        <v>430</v>
      </c>
      <c r="J103" s="27" t="s">
        <v>641</v>
      </c>
    </row>
    <row r="104" ht="42" customHeight="1" spans="1:10">
      <c r="A104" s="138" t="s">
        <v>340</v>
      </c>
      <c r="B104" s="28" t="s">
        <v>633</v>
      </c>
      <c r="C104" s="28" t="s">
        <v>441</v>
      </c>
      <c r="D104" s="28" t="s">
        <v>442</v>
      </c>
      <c r="E104" s="27" t="s">
        <v>643</v>
      </c>
      <c r="F104" s="28" t="s">
        <v>427</v>
      </c>
      <c r="G104" s="27" t="s">
        <v>644</v>
      </c>
      <c r="H104" s="28" t="s">
        <v>429</v>
      </c>
      <c r="I104" s="28" t="s">
        <v>430</v>
      </c>
      <c r="J104" s="27" t="s">
        <v>645</v>
      </c>
    </row>
    <row r="105" ht="42" customHeight="1" spans="1:10">
      <c r="A105" s="138" t="s">
        <v>388</v>
      </c>
      <c r="B105" s="28" t="s">
        <v>646</v>
      </c>
      <c r="C105" s="28" t="s">
        <v>418</v>
      </c>
      <c r="D105" s="28" t="s">
        <v>419</v>
      </c>
      <c r="E105" s="27" t="s">
        <v>647</v>
      </c>
      <c r="F105" s="28" t="s">
        <v>421</v>
      </c>
      <c r="G105" s="27" t="s">
        <v>648</v>
      </c>
      <c r="H105" s="28" t="s">
        <v>423</v>
      </c>
      <c r="I105" s="28" t="s">
        <v>424</v>
      </c>
      <c r="J105" s="27" t="s">
        <v>647</v>
      </c>
    </row>
    <row r="106" ht="42" customHeight="1" spans="1:10">
      <c r="A106" s="138" t="s">
        <v>388</v>
      </c>
      <c r="B106" s="28" t="s">
        <v>646</v>
      </c>
      <c r="C106" s="28" t="s">
        <v>418</v>
      </c>
      <c r="D106" s="28" t="s">
        <v>419</v>
      </c>
      <c r="E106" s="27" t="s">
        <v>649</v>
      </c>
      <c r="F106" s="28" t="s">
        <v>421</v>
      </c>
      <c r="G106" s="27" t="s">
        <v>85</v>
      </c>
      <c r="H106" s="28" t="s">
        <v>423</v>
      </c>
      <c r="I106" s="28" t="s">
        <v>424</v>
      </c>
      <c r="J106" s="27" t="s">
        <v>649</v>
      </c>
    </row>
    <row r="107" ht="42" customHeight="1" spans="1:10">
      <c r="A107" s="138" t="s">
        <v>388</v>
      </c>
      <c r="B107" s="28" t="s">
        <v>646</v>
      </c>
      <c r="C107" s="28" t="s">
        <v>418</v>
      </c>
      <c r="D107" s="28" t="s">
        <v>419</v>
      </c>
      <c r="E107" s="27" t="s">
        <v>574</v>
      </c>
      <c r="F107" s="28" t="s">
        <v>421</v>
      </c>
      <c r="G107" s="27" t="s">
        <v>88</v>
      </c>
      <c r="H107" s="28" t="s">
        <v>423</v>
      </c>
      <c r="I107" s="28" t="s">
        <v>424</v>
      </c>
      <c r="J107" s="27" t="s">
        <v>650</v>
      </c>
    </row>
    <row r="108" ht="42" customHeight="1" spans="1:10">
      <c r="A108" s="138" t="s">
        <v>388</v>
      </c>
      <c r="B108" s="28" t="s">
        <v>646</v>
      </c>
      <c r="C108" s="28" t="s">
        <v>418</v>
      </c>
      <c r="D108" s="28" t="s">
        <v>419</v>
      </c>
      <c r="E108" s="27" t="s">
        <v>576</v>
      </c>
      <c r="F108" s="28" t="s">
        <v>421</v>
      </c>
      <c r="G108" s="27" t="s">
        <v>651</v>
      </c>
      <c r="H108" s="28" t="s">
        <v>423</v>
      </c>
      <c r="I108" s="28" t="s">
        <v>424</v>
      </c>
      <c r="J108" s="27" t="s">
        <v>652</v>
      </c>
    </row>
    <row r="109" ht="42" customHeight="1" spans="1:10">
      <c r="A109" s="138" t="s">
        <v>388</v>
      </c>
      <c r="B109" s="28" t="s">
        <v>646</v>
      </c>
      <c r="C109" s="28" t="s">
        <v>418</v>
      </c>
      <c r="D109" s="28" t="s">
        <v>419</v>
      </c>
      <c r="E109" s="27" t="s">
        <v>653</v>
      </c>
      <c r="F109" s="28" t="s">
        <v>421</v>
      </c>
      <c r="G109" s="27" t="s">
        <v>88</v>
      </c>
      <c r="H109" s="28" t="s">
        <v>423</v>
      </c>
      <c r="I109" s="28" t="s">
        <v>424</v>
      </c>
      <c r="J109" s="27" t="s">
        <v>654</v>
      </c>
    </row>
    <row r="110" ht="42" customHeight="1" spans="1:10">
      <c r="A110" s="138" t="s">
        <v>388</v>
      </c>
      <c r="B110" s="28" t="s">
        <v>646</v>
      </c>
      <c r="C110" s="28" t="s">
        <v>418</v>
      </c>
      <c r="D110" s="28" t="s">
        <v>419</v>
      </c>
      <c r="E110" s="27" t="s">
        <v>582</v>
      </c>
      <c r="F110" s="28" t="s">
        <v>421</v>
      </c>
      <c r="G110" s="27" t="s">
        <v>655</v>
      </c>
      <c r="H110" s="28" t="s">
        <v>423</v>
      </c>
      <c r="I110" s="28" t="s">
        <v>424</v>
      </c>
      <c r="J110" s="27" t="s">
        <v>371</v>
      </c>
    </row>
    <row r="111" ht="42" customHeight="1" spans="1:10">
      <c r="A111" s="138" t="s">
        <v>388</v>
      </c>
      <c r="B111" s="28" t="s">
        <v>646</v>
      </c>
      <c r="C111" s="28" t="s">
        <v>418</v>
      </c>
      <c r="D111" s="28" t="s">
        <v>425</v>
      </c>
      <c r="E111" s="27" t="s">
        <v>656</v>
      </c>
      <c r="F111" s="28" t="s">
        <v>421</v>
      </c>
      <c r="G111" s="27" t="s">
        <v>657</v>
      </c>
      <c r="H111" s="28" t="s">
        <v>429</v>
      </c>
      <c r="I111" s="28" t="s">
        <v>424</v>
      </c>
      <c r="J111" s="27" t="s">
        <v>658</v>
      </c>
    </row>
    <row r="112" ht="42" customHeight="1" spans="1:10">
      <c r="A112" s="138" t="s">
        <v>388</v>
      </c>
      <c r="B112" s="28" t="s">
        <v>646</v>
      </c>
      <c r="C112" s="28" t="s">
        <v>418</v>
      </c>
      <c r="D112" s="28" t="s">
        <v>434</v>
      </c>
      <c r="E112" s="27" t="s">
        <v>659</v>
      </c>
      <c r="F112" s="28" t="s">
        <v>421</v>
      </c>
      <c r="G112" s="27" t="s">
        <v>588</v>
      </c>
      <c r="H112" s="28" t="s">
        <v>481</v>
      </c>
      <c r="I112" s="28" t="s">
        <v>424</v>
      </c>
      <c r="J112" s="27" t="s">
        <v>660</v>
      </c>
    </row>
    <row r="113" ht="42" customHeight="1" spans="1:10">
      <c r="A113" s="138" t="s">
        <v>388</v>
      </c>
      <c r="B113" s="28" t="s">
        <v>646</v>
      </c>
      <c r="C113" s="28" t="s">
        <v>437</v>
      </c>
      <c r="D113" s="28" t="s">
        <v>438</v>
      </c>
      <c r="E113" s="27" t="s">
        <v>661</v>
      </c>
      <c r="F113" s="28" t="s">
        <v>421</v>
      </c>
      <c r="G113" s="27" t="s">
        <v>662</v>
      </c>
      <c r="H113" s="28" t="s">
        <v>429</v>
      </c>
      <c r="I113" s="28" t="s">
        <v>424</v>
      </c>
      <c r="J113" s="27" t="s">
        <v>663</v>
      </c>
    </row>
    <row r="114" ht="42" customHeight="1" spans="1:10">
      <c r="A114" s="138" t="s">
        <v>388</v>
      </c>
      <c r="B114" s="28" t="s">
        <v>646</v>
      </c>
      <c r="C114" s="28" t="s">
        <v>437</v>
      </c>
      <c r="D114" s="28" t="s">
        <v>534</v>
      </c>
      <c r="E114" s="27" t="s">
        <v>664</v>
      </c>
      <c r="F114" s="28" t="s">
        <v>421</v>
      </c>
      <c r="G114" s="27" t="s">
        <v>665</v>
      </c>
      <c r="H114" s="28" t="s">
        <v>429</v>
      </c>
      <c r="I114" s="28" t="s">
        <v>424</v>
      </c>
      <c r="J114" s="27" t="s">
        <v>666</v>
      </c>
    </row>
    <row r="115" ht="42" customHeight="1" spans="1:10">
      <c r="A115" s="138" t="s">
        <v>388</v>
      </c>
      <c r="B115" s="28" t="s">
        <v>646</v>
      </c>
      <c r="C115" s="28" t="s">
        <v>441</v>
      </c>
      <c r="D115" s="28" t="s">
        <v>442</v>
      </c>
      <c r="E115" s="27" t="s">
        <v>667</v>
      </c>
      <c r="F115" s="28" t="s">
        <v>421</v>
      </c>
      <c r="G115" s="27" t="s">
        <v>551</v>
      </c>
      <c r="H115" s="28" t="s">
        <v>429</v>
      </c>
      <c r="I115" s="28" t="s">
        <v>424</v>
      </c>
      <c r="J115" s="27" t="s">
        <v>668</v>
      </c>
    </row>
    <row r="116" ht="42" customHeight="1" spans="1:10">
      <c r="A116" s="138" t="s">
        <v>404</v>
      </c>
      <c r="B116" s="28" t="s">
        <v>669</v>
      </c>
      <c r="C116" s="28" t="s">
        <v>418</v>
      </c>
      <c r="D116" s="28" t="s">
        <v>419</v>
      </c>
      <c r="E116" s="27" t="s">
        <v>670</v>
      </c>
      <c r="F116" s="28" t="s">
        <v>516</v>
      </c>
      <c r="G116" s="27" t="s">
        <v>671</v>
      </c>
      <c r="H116" s="28" t="s">
        <v>471</v>
      </c>
      <c r="I116" s="28" t="s">
        <v>424</v>
      </c>
      <c r="J116" s="27" t="s">
        <v>672</v>
      </c>
    </row>
    <row r="117" ht="42" customHeight="1" spans="1:10">
      <c r="A117" s="138" t="s">
        <v>404</v>
      </c>
      <c r="B117" s="28" t="s">
        <v>669</v>
      </c>
      <c r="C117" s="28" t="s">
        <v>418</v>
      </c>
      <c r="D117" s="28" t="s">
        <v>419</v>
      </c>
      <c r="E117" s="27" t="s">
        <v>673</v>
      </c>
      <c r="F117" s="28" t="s">
        <v>427</v>
      </c>
      <c r="G117" s="27" t="s">
        <v>98</v>
      </c>
      <c r="H117" s="28" t="s">
        <v>423</v>
      </c>
      <c r="I117" s="28" t="s">
        <v>424</v>
      </c>
      <c r="J117" s="27" t="s">
        <v>674</v>
      </c>
    </row>
    <row r="118" ht="42" customHeight="1" spans="1:10">
      <c r="A118" s="138" t="s">
        <v>404</v>
      </c>
      <c r="B118" s="28" t="s">
        <v>669</v>
      </c>
      <c r="C118" s="28" t="s">
        <v>418</v>
      </c>
      <c r="D118" s="28" t="s">
        <v>419</v>
      </c>
      <c r="E118" s="27" t="s">
        <v>675</v>
      </c>
      <c r="F118" s="28" t="s">
        <v>421</v>
      </c>
      <c r="G118" s="27" t="s">
        <v>676</v>
      </c>
      <c r="H118" s="28" t="s">
        <v>423</v>
      </c>
      <c r="I118" s="28" t="s">
        <v>424</v>
      </c>
      <c r="J118" s="27" t="s">
        <v>677</v>
      </c>
    </row>
    <row r="119" ht="42" customHeight="1" spans="1:10">
      <c r="A119" s="138" t="s">
        <v>404</v>
      </c>
      <c r="B119" s="28" t="s">
        <v>669</v>
      </c>
      <c r="C119" s="28" t="s">
        <v>418</v>
      </c>
      <c r="D119" s="28" t="s">
        <v>419</v>
      </c>
      <c r="E119" s="27" t="s">
        <v>678</v>
      </c>
      <c r="F119" s="28" t="s">
        <v>421</v>
      </c>
      <c r="G119" s="27" t="s">
        <v>598</v>
      </c>
      <c r="H119" s="28" t="s">
        <v>423</v>
      </c>
      <c r="I119" s="28" t="s">
        <v>424</v>
      </c>
      <c r="J119" s="27" t="s">
        <v>679</v>
      </c>
    </row>
    <row r="120" ht="42" customHeight="1" spans="1:10">
      <c r="A120" s="138" t="s">
        <v>404</v>
      </c>
      <c r="B120" s="28" t="s">
        <v>669</v>
      </c>
      <c r="C120" s="28" t="s">
        <v>418</v>
      </c>
      <c r="D120" s="28" t="s">
        <v>419</v>
      </c>
      <c r="E120" s="27" t="s">
        <v>680</v>
      </c>
      <c r="F120" s="28" t="s">
        <v>421</v>
      </c>
      <c r="G120" s="27" t="s">
        <v>676</v>
      </c>
      <c r="H120" s="28" t="s">
        <v>611</v>
      </c>
      <c r="I120" s="28" t="s">
        <v>424</v>
      </c>
      <c r="J120" s="27" t="s">
        <v>681</v>
      </c>
    </row>
    <row r="121" ht="42" customHeight="1" spans="1:10">
      <c r="A121" s="138" t="s">
        <v>404</v>
      </c>
      <c r="B121" s="28" t="s">
        <v>669</v>
      </c>
      <c r="C121" s="28" t="s">
        <v>418</v>
      </c>
      <c r="D121" s="28" t="s">
        <v>419</v>
      </c>
      <c r="E121" s="27" t="s">
        <v>682</v>
      </c>
      <c r="F121" s="28" t="s">
        <v>421</v>
      </c>
      <c r="G121" s="27" t="s">
        <v>683</v>
      </c>
      <c r="H121" s="28" t="s">
        <v>423</v>
      </c>
      <c r="I121" s="28" t="s">
        <v>424</v>
      </c>
      <c r="J121" s="27" t="s">
        <v>684</v>
      </c>
    </row>
    <row r="122" ht="42" customHeight="1" spans="1:10">
      <c r="A122" s="138" t="s">
        <v>404</v>
      </c>
      <c r="B122" s="28" t="s">
        <v>669</v>
      </c>
      <c r="C122" s="28" t="s">
        <v>437</v>
      </c>
      <c r="D122" s="28" t="s">
        <v>438</v>
      </c>
      <c r="E122" s="27" t="s">
        <v>685</v>
      </c>
      <c r="F122" s="28" t="s">
        <v>427</v>
      </c>
      <c r="G122" s="27" t="s">
        <v>428</v>
      </c>
      <c r="H122" s="28" t="s">
        <v>429</v>
      </c>
      <c r="I122" s="28" t="s">
        <v>430</v>
      </c>
      <c r="J122" s="27" t="s">
        <v>685</v>
      </c>
    </row>
    <row r="123" ht="42" customHeight="1" spans="1:10">
      <c r="A123" s="138" t="s">
        <v>404</v>
      </c>
      <c r="B123" s="28" t="s">
        <v>669</v>
      </c>
      <c r="C123" s="28" t="s">
        <v>441</v>
      </c>
      <c r="D123" s="28" t="s">
        <v>442</v>
      </c>
      <c r="E123" s="27" t="s">
        <v>686</v>
      </c>
      <c r="F123" s="28" t="s">
        <v>427</v>
      </c>
      <c r="G123" s="27" t="s">
        <v>428</v>
      </c>
      <c r="H123" s="28" t="s">
        <v>429</v>
      </c>
      <c r="I123" s="28" t="s">
        <v>430</v>
      </c>
      <c r="J123" s="27" t="s">
        <v>686</v>
      </c>
    </row>
    <row r="124" ht="42" customHeight="1" spans="1:10">
      <c r="A124" s="138" t="s">
        <v>336</v>
      </c>
      <c r="B124" s="28" t="s">
        <v>687</v>
      </c>
      <c r="C124" s="28" t="s">
        <v>418</v>
      </c>
      <c r="D124" s="28" t="s">
        <v>419</v>
      </c>
      <c r="E124" s="27" t="s">
        <v>688</v>
      </c>
      <c r="F124" s="28" t="s">
        <v>516</v>
      </c>
      <c r="G124" s="27" t="s">
        <v>689</v>
      </c>
      <c r="H124" s="28" t="s">
        <v>423</v>
      </c>
      <c r="I124" s="28" t="s">
        <v>424</v>
      </c>
      <c r="J124" s="27" t="s">
        <v>690</v>
      </c>
    </row>
    <row r="125" ht="42" customHeight="1" spans="1:10">
      <c r="A125" s="138" t="s">
        <v>336</v>
      </c>
      <c r="B125" s="28" t="s">
        <v>687</v>
      </c>
      <c r="C125" s="28" t="s">
        <v>418</v>
      </c>
      <c r="D125" s="28" t="s">
        <v>425</v>
      </c>
      <c r="E125" s="27" t="s">
        <v>691</v>
      </c>
      <c r="F125" s="28" t="s">
        <v>421</v>
      </c>
      <c r="G125" s="27" t="s">
        <v>432</v>
      </c>
      <c r="H125" s="28" t="s">
        <v>429</v>
      </c>
      <c r="I125" s="28" t="s">
        <v>430</v>
      </c>
      <c r="J125" s="27" t="s">
        <v>692</v>
      </c>
    </row>
    <row r="126" ht="42" customHeight="1" spans="1:10">
      <c r="A126" s="138" t="s">
        <v>336</v>
      </c>
      <c r="B126" s="28" t="s">
        <v>687</v>
      </c>
      <c r="C126" s="28" t="s">
        <v>437</v>
      </c>
      <c r="D126" s="28" t="s">
        <v>438</v>
      </c>
      <c r="E126" s="27" t="s">
        <v>693</v>
      </c>
      <c r="F126" s="28" t="s">
        <v>421</v>
      </c>
      <c r="G126" s="27" t="s">
        <v>694</v>
      </c>
      <c r="H126" s="28" t="s">
        <v>695</v>
      </c>
      <c r="I126" s="28" t="s">
        <v>430</v>
      </c>
      <c r="J126" s="27" t="s">
        <v>696</v>
      </c>
    </row>
    <row r="127" ht="42" customHeight="1" spans="1:10">
      <c r="A127" s="138" t="s">
        <v>336</v>
      </c>
      <c r="B127" s="28" t="s">
        <v>687</v>
      </c>
      <c r="C127" s="28" t="s">
        <v>441</v>
      </c>
      <c r="D127" s="28" t="s">
        <v>442</v>
      </c>
      <c r="E127" s="27" t="s">
        <v>697</v>
      </c>
      <c r="F127" s="28" t="s">
        <v>421</v>
      </c>
      <c r="G127" s="27" t="s">
        <v>432</v>
      </c>
      <c r="H127" s="28" t="s">
        <v>429</v>
      </c>
      <c r="I127" s="28" t="s">
        <v>430</v>
      </c>
      <c r="J127" s="27" t="s">
        <v>552</v>
      </c>
    </row>
    <row r="128" ht="42" customHeight="1" spans="1:10">
      <c r="A128" s="138" t="s">
        <v>402</v>
      </c>
      <c r="B128" s="28" t="s">
        <v>698</v>
      </c>
      <c r="C128" s="28" t="s">
        <v>418</v>
      </c>
      <c r="D128" s="28" t="s">
        <v>419</v>
      </c>
      <c r="E128" s="27" t="s">
        <v>699</v>
      </c>
      <c r="F128" s="28" t="s">
        <v>421</v>
      </c>
      <c r="G128" s="27" t="s">
        <v>473</v>
      </c>
      <c r="H128" s="28" t="s">
        <v>423</v>
      </c>
      <c r="I128" s="28" t="s">
        <v>424</v>
      </c>
      <c r="J128" s="27" t="s">
        <v>699</v>
      </c>
    </row>
    <row r="129" ht="42" customHeight="1" spans="1:10">
      <c r="A129" s="138" t="s">
        <v>402</v>
      </c>
      <c r="B129" s="28" t="s">
        <v>698</v>
      </c>
      <c r="C129" s="28" t="s">
        <v>418</v>
      </c>
      <c r="D129" s="28" t="s">
        <v>419</v>
      </c>
      <c r="E129" s="27" t="s">
        <v>673</v>
      </c>
      <c r="F129" s="28" t="s">
        <v>427</v>
      </c>
      <c r="G129" s="27" t="s">
        <v>700</v>
      </c>
      <c r="H129" s="28" t="s">
        <v>423</v>
      </c>
      <c r="I129" s="28" t="s">
        <v>424</v>
      </c>
      <c r="J129" s="27" t="s">
        <v>701</v>
      </c>
    </row>
    <row r="130" ht="42" customHeight="1" spans="1:10">
      <c r="A130" s="138" t="s">
        <v>402</v>
      </c>
      <c r="B130" s="28" t="s">
        <v>698</v>
      </c>
      <c r="C130" s="28" t="s">
        <v>418</v>
      </c>
      <c r="D130" s="28" t="s">
        <v>419</v>
      </c>
      <c r="E130" s="27" t="s">
        <v>702</v>
      </c>
      <c r="F130" s="28" t="s">
        <v>421</v>
      </c>
      <c r="G130" s="27" t="s">
        <v>85</v>
      </c>
      <c r="H130" s="28" t="s">
        <v>423</v>
      </c>
      <c r="I130" s="28" t="s">
        <v>424</v>
      </c>
      <c r="J130" s="27" t="s">
        <v>703</v>
      </c>
    </row>
    <row r="131" ht="42" customHeight="1" spans="1:10">
      <c r="A131" s="138" t="s">
        <v>402</v>
      </c>
      <c r="B131" s="28" t="s">
        <v>698</v>
      </c>
      <c r="C131" s="28" t="s">
        <v>418</v>
      </c>
      <c r="D131" s="28" t="s">
        <v>419</v>
      </c>
      <c r="E131" s="27" t="s">
        <v>704</v>
      </c>
      <c r="F131" s="28" t="s">
        <v>421</v>
      </c>
      <c r="G131" s="27" t="s">
        <v>705</v>
      </c>
      <c r="H131" s="28" t="s">
        <v>423</v>
      </c>
      <c r="I131" s="28" t="s">
        <v>424</v>
      </c>
      <c r="J131" s="27" t="s">
        <v>706</v>
      </c>
    </row>
    <row r="132" ht="42" customHeight="1" spans="1:10">
      <c r="A132" s="138" t="s">
        <v>402</v>
      </c>
      <c r="B132" s="28" t="s">
        <v>698</v>
      </c>
      <c r="C132" s="28" t="s">
        <v>418</v>
      </c>
      <c r="D132" s="28" t="s">
        <v>419</v>
      </c>
      <c r="E132" s="27" t="s">
        <v>707</v>
      </c>
      <c r="F132" s="28" t="s">
        <v>421</v>
      </c>
      <c r="G132" s="27" t="s">
        <v>676</v>
      </c>
      <c r="H132" s="28" t="s">
        <v>611</v>
      </c>
      <c r="I132" s="28" t="s">
        <v>424</v>
      </c>
      <c r="J132" s="27" t="s">
        <v>708</v>
      </c>
    </row>
    <row r="133" ht="42" customHeight="1" spans="1:10">
      <c r="A133" s="138" t="s">
        <v>402</v>
      </c>
      <c r="B133" s="28" t="s">
        <v>698</v>
      </c>
      <c r="C133" s="28" t="s">
        <v>418</v>
      </c>
      <c r="D133" s="28" t="s">
        <v>419</v>
      </c>
      <c r="E133" s="27" t="s">
        <v>709</v>
      </c>
      <c r="F133" s="28" t="s">
        <v>421</v>
      </c>
      <c r="G133" s="27" t="s">
        <v>676</v>
      </c>
      <c r="H133" s="28" t="s">
        <v>423</v>
      </c>
      <c r="I133" s="28" t="s">
        <v>424</v>
      </c>
      <c r="J133" s="27" t="s">
        <v>710</v>
      </c>
    </row>
    <row r="134" ht="42" customHeight="1" spans="1:10">
      <c r="A134" s="138" t="s">
        <v>402</v>
      </c>
      <c r="B134" s="28" t="s">
        <v>698</v>
      </c>
      <c r="C134" s="28" t="s">
        <v>418</v>
      </c>
      <c r="D134" s="28" t="s">
        <v>419</v>
      </c>
      <c r="E134" s="27" t="s">
        <v>711</v>
      </c>
      <c r="F134" s="28" t="s">
        <v>516</v>
      </c>
      <c r="G134" s="27" t="s">
        <v>98</v>
      </c>
      <c r="H134" s="28" t="s">
        <v>471</v>
      </c>
      <c r="I134" s="28" t="s">
        <v>424</v>
      </c>
      <c r="J134" s="27" t="s">
        <v>712</v>
      </c>
    </row>
    <row r="135" ht="42" customHeight="1" spans="1:10">
      <c r="A135" s="138" t="s">
        <v>402</v>
      </c>
      <c r="B135" s="28" t="s">
        <v>698</v>
      </c>
      <c r="C135" s="28" t="s">
        <v>437</v>
      </c>
      <c r="D135" s="28" t="s">
        <v>438</v>
      </c>
      <c r="E135" s="27" t="s">
        <v>713</v>
      </c>
      <c r="F135" s="28" t="s">
        <v>427</v>
      </c>
      <c r="G135" s="27" t="s">
        <v>428</v>
      </c>
      <c r="H135" s="28" t="s">
        <v>429</v>
      </c>
      <c r="I135" s="28" t="s">
        <v>430</v>
      </c>
      <c r="J135" s="27" t="s">
        <v>714</v>
      </c>
    </row>
    <row r="136" ht="42" customHeight="1" spans="1:10">
      <c r="A136" s="138" t="s">
        <v>402</v>
      </c>
      <c r="B136" s="28" t="s">
        <v>698</v>
      </c>
      <c r="C136" s="28" t="s">
        <v>441</v>
      </c>
      <c r="D136" s="28" t="s">
        <v>442</v>
      </c>
      <c r="E136" s="27" t="s">
        <v>715</v>
      </c>
      <c r="F136" s="28" t="s">
        <v>427</v>
      </c>
      <c r="G136" s="27" t="s">
        <v>428</v>
      </c>
      <c r="H136" s="28" t="s">
        <v>429</v>
      </c>
      <c r="I136" s="28" t="s">
        <v>430</v>
      </c>
      <c r="J136" s="27" t="s">
        <v>442</v>
      </c>
    </row>
    <row r="137" ht="42" customHeight="1" spans="1:10">
      <c r="A137" s="138" t="s">
        <v>342</v>
      </c>
      <c r="B137" s="28" t="s">
        <v>716</v>
      </c>
      <c r="C137" s="28" t="s">
        <v>418</v>
      </c>
      <c r="D137" s="28" t="s">
        <v>419</v>
      </c>
      <c r="E137" s="27" t="s">
        <v>717</v>
      </c>
      <c r="F137" s="28" t="s">
        <v>427</v>
      </c>
      <c r="G137" s="27" t="s">
        <v>718</v>
      </c>
      <c r="H137" s="28" t="s">
        <v>423</v>
      </c>
      <c r="I137" s="28" t="s">
        <v>424</v>
      </c>
      <c r="J137" s="27" t="s">
        <v>719</v>
      </c>
    </row>
    <row r="138" ht="42" customHeight="1" spans="1:10">
      <c r="A138" s="138" t="s">
        <v>342</v>
      </c>
      <c r="B138" s="28" t="s">
        <v>716</v>
      </c>
      <c r="C138" s="28" t="s">
        <v>418</v>
      </c>
      <c r="D138" s="28" t="s">
        <v>419</v>
      </c>
      <c r="E138" s="27" t="s">
        <v>720</v>
      </c>
      <c r="F138" s="28" t="s">
        <v>421</v>
      </c>
      <c r="G138" s="27" t="s">
        <v>676</v>
      </c>
      <c r="H138" s="28" t="s">
        <v>611</v>
      </c>
      <c r="I138" s="28" t="s">
        <v>424</v>
      </c>
      <c r="J138" s="27" t="s">
        <v>721</v>
      </c>
    </row>
    <row r="139" ht="42" customHeight="1" spans="1:10">
      <c r="A139" s="138" t="s">
        <v>342</v>
      </c>
      <c r="B139" s="28" t="s">
        <v>716</v>
      </c>
      <c r="C139" s="28" t="s">
        <v>418</v>
      </c>
      <c r="D139" s="28" t="s">
        <v>425</v>
      </c>
      <c r="E139" s="27" t="s">
        <v>722</v>
      </c>
      <c r="F139" s="28" t="s">
        <v>427</v>
      </c>
      <c r="G139" s="27" t="s">
        <v>723</v>
      </c>
      <c r="H139" s="28" t="s">
        <v>429</v>
      </c>
      <c r="I139" s="28" t="s">
        <v>430</v>
      </c>
      <c r="J139" s="27" t="s">
        <v>722</v>
      </c>
    </row>
    <row r="140" ht="42" customHeight="1" spans="1:10">
      <c r="A140" s="138" t="s">
        <v>342</v>
      </c>
      <c r="B140" s="28" t="s">
        <v>716</v>
      </c>
      <c r="C140" s="28" t="s">
        <v>418</v>
      </c>
      <c r="D140" s="28" t="s">
        <v>434</v>
      </c>
      <c r="E140" s="27" t="s">
        <v>724</v>
      </c>
      <c r="F140" s="28" t="s">
        <v>421</v>
      </c>
      <c r="G140" s="27" t="s">
        <v>725</v>
      </c>
      <c r="H140" s="28" t="s">
        <v>726</v>
      </c>
      <c r="I140" s="28" t="s">
        <v>424</v>
      </c>
      <c r="J140" s="27" t="s">
        <v>727</v>
      </c>
    </row>
    <row r="141" ht="42" customHeight="1" spans="1:10">
      <c r="A141" s="138" t="s">
        <v>342</v>
      </c>
      <c r="B141" s="28" t="s">
        <v>716</v>
      </c>
      <c r="C141" s="28" t="s">
        <v>437</v>
      </c>
      <c r="D141" s="28" t="s">
        <v>438</v>
      </c>
      <c r="E141" s="27" t="s">
        <v>728</v>
      </c>
      <c r="F141" s="28" t="s">
        <v>421</v>
      </c>
      <c r="G141" s="27" t="s">
        <v>484</v>
      </c>
      <c r="H141" s="28" t="s">
        <v>484</v>
      </c>
      <c r="I141" s="28" t="s">
        <v>430</v>
      </c>
      <c r="J141" s="27" t="s">
        <v>729</v>
      </c>
    </row>
    <row r="142" ht="42" customHeight="1" spans="1:10">
      <c r="A142" s="138" t="s">
        <v>342</v>
      </c>
      <c r="B142" s="28" t="s">
        <v>716</v>
      </c>
      <c r="C142" s="28" t="s">
        <v>437</v>
      </c>
      <c r="D142" s="28" t="s">
        <v>730</v>
      </c>
      <c r="E142" s="27" t="s">
        <v>731</v>
      </c>
      <c r="F142" s="28" t="s">
        <v>421</v>
      </c>
      <c r="G142" s="27" t="s">
        <v>732</v>
      </c>
      <c r="H142" s="28" t="s">
        <v>695</v>
      </c>
      <c r="I142" s="28" t="s">
        <v>430</v>
      </c>
      <c r="J142" s="27" t="s">
        <v>733</v>
      </c>
    </row>
    <row r="143" ht="42" customHeight="1" spans="1:10">
      <c r="A143" s="138" t="s">
        <v>342</v>
      </c>
      <c r="B143" s="28" t="s">
        <v>716</v>
      </c>
      <c r="C143" s="28" t="s">
        <v>441</v>
      </c>
      <c r="D143" s="28" t="s">
        <v>442</v>
      </c>
      <c r="E143" s="27" t="s">
        <v>485</v>
      </c>
      <c r="F143" s="28" t="s">
        <v>421</v>
      </c>
      <c r="G143" s="27" t="s">
        <v>432</v>
      </c>
      <c r="H143" s="28" t="s">
        <v>429</v>
      </c>
      <c r="I143" s="28" t="s">
        <v>430</v>
      </c>
      <c r="J143" s="27" t="s">
        <v>734</v>
      </c>
    </row>
    <row r="144" ht="42" customHeight="1" spans="1:10">
      <c r="A144" s="138" t="s">
        <v>406</v>
      </c>
      <c r="B144" s="28" t="s">
        <v>735</v>
      </c>
      <c r="C144" s="28" t="s">
        <v>418</v>
      </c>
      <c r="D144" s="28" t="s">
        <v>419</v>
      </c>
      <c r="E144" s="27" t="s">
        <v>736</v>
      </c>
      <c r="F144" s="28" t="s">
        <v>421</v>
      </c>
      <c r="G144" s="27" t="s">
        <v>737</v>
      </c>
      <c r="H144" s="28" t="s">
        <v>611</v>
      </c>
      <c r="I144" s="28" t="s">
        <v>424</v>
      </c>
      <c r="J144" s="27" t="s">
        <v>738</v>
      </c>
    </row>
    <row r="145" ht="42" customHeight="1" spans="1:10">
      <c r="A145" s="138" t="s">
        <v>406</v>
      </c>
      <c r="B145" s="28" t="s">
        <v>735</v>
      </c>
      <c r="C145" s="28" t="s">
        <v>418</v>
      </c>
      <c r="D145" s="28" t="s">
        <v>419</v>
      </c>
      <c r="E145" s="27" t="s">
        <v>739</v>
      </c>
      <c r="F145" s="28" t="s">
        <v>421</v>
      </c>
      <c r="G145" s="27" t="s">
        <v>676</v>
      </c>
      <c r="H145" s="28" t="s">
        <v>611</v>
      </c>
      <c r="I145" s="28" t="s">
        <v>424</v>
      </c>
      <c r="J145" s="27" t="s">
        <v>740</v>
      </c>
    </row>
    <row r="146" ht="42" customHeight="1" spans="1:10">
      <c r="A146" s="138" t="s">
        <v>406</v>
      </c>
      <c r="B146" s="28" t="s">
        <v>735</v>
      </c>
      <c r="C146" s="28" t="s">
        <v>418</v>
      </c>
      <c r="D146" s="28" t="s">
        <v>419</v>
      </c>
      <c r="E146" s="27" t="s">
        <v>741</v>
      </c>
      <c r="F146" s="28" t="s">
        <v>421</v>
      </c>
      <c r="G146" s="27" t="s">
        <v>676</v>
      </c>
      <c r="H146" s="28" t="s">
        <v>611</v>
      </c>
      <c r="I146" s="28" t="s">
        <v>424</v>
      </c>
      <c r="J146" s="27" t="s">
        <v>741</v>
      </c>
    </row>
    <row r="147" ht="42" customHeight="1" spans="1:10">
      <c r="A147" s="138" t="s">
        <v>406</v>
      </c>
      <c r="B147" s="28" t="s">
        <v>735</v>
      </c>
      <c r="C147" s="28" t="s">
        <v>418</v>
      </c>
      <c r="D147" s="28" t="s">
        <v>425</v>
      </c>
      <c r="E147" s="27" t="s">
        <v>742</v>
      </c>
      <c r="F147" s="28" t="s">
        <v>427</v>
      </c>
      <c r="G147" s="27" t="s">
        <v>743</v>
      </c>
      <c r="H147" s="28" t="s">
        <v>429</v>
      </c>
      <c r="I147" s="28" t="s">
        <v>424</v>
      </c>
      <c r="J147" s="27" t="s">
        <v>744</v>
      </c>
    </row>
    <row r="148" ht="42" customHeight="1" spans="1:10">
      <c r="A148" s="138" t="s">
        <v>406</v>
      </c>
      <c r="B148" s="28" t="s">
        <v>735</v>
      </c>
      <c r="C148" s="28" t="s">
        <v>437</v>
      </c>
      <c r="D148" s="28" t="s">
        <v>438</v>
      </c>
      <c r="E148" s="27" t="s">
        <v>745</v>
      </c>
      <c r="F148" s="28" t="s">
        <v>427</v>
      </c>
      <c r="G148" s="27" t="s">
        <v>743</v>
      </c>
      <c r="H148" s="28" t="s">
        <v>429</v>
      </c>
      <c r="I148" s="28" t="s">
        <v>430</v>
      </c>
      <c r="J148" s="27" t="s">
        <v>744</v>
      </c>
    </row>
    <row r="149" ht="42" customHeight="1" spans="1:10">
      <c r="A149" s="138" t="s">
        <v>406</v>
      </c>
      <c r="B149" s="28" t="s">
        <v>735</v>
      </c>
      <c r="C149" s="28" t="s">
        <v>437</v>
      </c>
      <c r="D149" s="28" t="s">
        <v>438</v>
      </c>
      <c r="E149" s="27" t="s">
        <v>746</v>
      </c>
      <c r="F149" s="28" t="s">
        <v>427</v>
      </c>
      <c r="G149" s="27" t="s">
        <v>428</v>
      </c>
      <c r="H149" s="28" t="s">
        <v>429</v>
      </c>
      <c r="I149" s="28" t="s">
        <v>430</v>
      </c>
      <c r="J149" s="27" t="s">
        <v>747</v>
      </c>
    </row>
    <row r="150" ht="42" customHeight="1" spans="1:10">
      <c r="A150" s="138" t="s">
        <v>406</v>
      </c>
      <c r="B150" s="28" t="s">
        <v>735</v>
      </c>
      <c r="C150" s="28" t="s">
        <v>441</v>
      </c>
      <c r="D150" s="28" t="s">
        <v>442</v>
      </c>
      <c r="E150" s="27" t="s">
        <v>748</v>
      </c>
      <c r="F150" s="28" t="s">
        <v>427</v>
      </c>
      <c r="G150" s="27" t="s">
        <v>428</v>
      </c>
      <c r="H150" s="28" t="s">
        <v>429</v>
      </c>
      <c r="I150" s="28" t="s">
        <v>430</v>
      </c>
      <c r="J150" s="27" t="s">
        <v>748</v>
      </c>
    </row>
    <row r="151" ht="42" customHeight="1" spans="1:10">
      <c r="A151" s="138" t="s">
        <v>394</v>
      </c>
      <c r="B151" s="28" t="s">
        <v>749</v>
      </c>
      <c r="C151" s="28" t="s">
        <v>418</v>
      </c>
      <c r="D151" s="28" t="s">
        <v>419</v>
      </c>
      <c r="E151" s="27" t="s">
        <v>750</v>
      </c>
      <c r="F151" s="28" t="s">
        <v>421</v>
      </c>
      <c r="G151" s="27" t="s">
        <v>85</v>
      </c>
      <c r="H151" s="28" t="s">
        <v>423</v>
      </c>
      <c r="I151" s="28" t="s">
        <v>424</v>
      </c>
      <c r="J151" s="27" t="s">
        <v>751</v>
      </c>
    </row>
    <row r="152" ht="42" customHeight="1" spans="1:10">
      <c r="A152" s="138" t="s">
        <v>394</v>
      </c>
      <c r="B152" s="28" t="s">
        <v>749</v>
      </c>
      <c r="C152" s="28" t="s">
        <v>418</v>
      </c>
      <c r="D152" s="28" t="s">
        <v>434</v>
      </c>
      <c r="E152" s="27" t="s">
        <v>752</v>
      </c>
      <c r="F152" s="28" t="s">
        <v>421</v>
      </c>
      <c r="G152" s="27" t="s">
        <v>518</v>
      </c>
      <c r="H152" s="28" t="s">
        <v>753</v>
      </c>
      <c r="I152" s="28" t="s">
        <v>430</v>
      </c>
      <c r="J152" s="27" t="s">
        <v>754</v>
      </c>
    </row>
    <row r="153" ht="42" customHeight="1" spans="1:10">
      <c r="A153" s="138" t="s">
        <v>394</v>
      </c>
      <c r="B153" s="28" t="s">
        <v>749</v>
      </c>
      <c r="C153" s="28" t="s">
        <v>437</v>
      </c>
      <c r="D153" s="28" t="s">
        <v>534</v>
      </c>
      <c r="E153" s="27" t="s">
        <v>755</v>
      </c>
      <c r="F153" s="28" t="s">
        <v>421</v>
      </c>
      <c r="G153" s="27" t="s">
        <v>432</v>
      </c>
      <c r="H153" s="28" t="s">
        <v>756</v>
      </c>
      <c r="I153" s="28" t="s">
        <v>430</v>
      </c>
      <c r="J153" s="27" t="s">
        <v>757</v>
      </c>
    </row>
    <row r="154" ht="42" customHeight="1" spans="1:10">
      <c r="A154" s="138" t="s">
        <v>394</v>
      </c>
      <c r="B154" s="28" t="s">
        <v>749</v>
      </c>
      <c r="C154" s="28" t="s">
        <v>441</v>
      </c>
      <c r="D154" s="28" t="s">
        <v>442</v>
      </c>
      <c r="E154" s="27" t="s">
        <v>758</v>
      </c>
      <c r="F154" s="28" t="s">
        <v>421</v>
      </c>
      <c r="G154" s="27" t="s">
        <v>759</v>
      </c>
      <c r="H154" s="28" t="s">
        <v>429</v>
      </c>
      <c r="I154" s="28" t="s">
        <v>430</v>
      </c>
      <c r="J154" s="27" t="s">
        <v>758</v>
      </c>
    </row>
    <row r="155" ht="42" customHeight="1" spans="1:10">
      <c r="A155" s="138" t="s">
        <v>379</v>
      </c>
      <c r="B155" s="28" t="s">
        <v>760</v>
      </c>
      <c r="C155" s="28" t="s">
        <v>418</v>
      </c>
      <c r="D155" s="28" t="s">
        <v>419</v>
      </c>
      <c r="E155" s="27" t="s">
        <v>761</v>
      </c>
      <c r="F155" s="28" t="s">
        <v>421</v>
      </c>
      <c r="G155" s="27" t="s">
        <v>676</v>
      </c>
      <c r="H155" s="28" t="s">
        <v>762</v>
      </c>
      <c r="I155" s="28" t="s">
        <v>424</v>
      </c>
      <c r="J155" s="27" t="s">
        <v>763</v>
      </c>
    </row>
    <row r="156" ht="42" customHeight="1" spans="1:10">
      <c r="A156" s="138" t="s">
        <v>379</v>
      </c>
      <c r="B156" s="28" t="s">
        <v>760</v>
      </c>
      <c r="C156" s="28" t="s">
        <v>418</v>
      </c>
      <c r="D156" s="28" t="s">
        <v>425</v>
      </c>
      <c r="E156" s="27" t="s">
        <v>764</v>
      </c>
      <c r="F156" s="28" t="s">
        <v>421</v>
      </c>
      <c r="G156" s="27" t="s">
        <v>432</v>
      </c>
      <c r="H156" s="28" t="s">
        <v>429</v>
      </c>
      <c r="I156" s="28" t="s">
        <v>430</v>
      </c>
      <c r="J156" s="27" t="s">
        <v>765</v>
      </c>
    </row>
    <row r="157" ht="42" customHeight="1" spans="1:10">
      <c r="A157" s="138" t="s">
        <v>379</v>
      </c>
      <c r="B157" s="28" t="s">
        <v>760</v>
      </c>
      <c r="C157" s="28" t="s">
        <v>418</v>
      </c>
      <c r="D157" s="28" t="s">
        <v>434</v>
      </c>
      <c r="E157" s="27" t="s">
        <v>766</v>
      </c>
      <c r="F157" s="28" t="s">
        <v>421</v>
      </c>
      <c r="G157" s="27" t="s">
        <v>432</v>
      </c>
      <c r="H157" s="28" t="s">
        <v>429</v>
      </c>
      <c r="I157" s="28" t="s">
        <v>430</v>
      </c>
      <c r="J157" s="27" t="s">
        <v>767</v>
      </c>
    </row>
    <row r="158" ht="42" customHeight="1" spans="1:10">
      <c r="A158" s="138" t="s">
        <v>379</v>
      </c>
      <c r="B158" s="28" t="s">
        <v>760</v>
      </c>
      <c r="C158" s="28" t="s">
        <v>437</v>
      </c>
      <c r="D158" s="28" t="s">
        <v>438</v>
      </c>
      <c r="E158" s="27" t="s">
        <v>768</v>
      </c>
      <c r="F158" s="28" t="s">
        <v>421</v>
      </c>
      <c r="G158" s="27" t="s">
        <v>432</v>
      </c>
      <c r="H158" s="28" t="s">
        <v>429</v>
      </c>
      <c r="I158" s="28" t="s">
        <v>430</v>
      </c>
      <c r="J158" s="27" t="s">
        <v>769</v>
      </c>
    </row>
    <row r="159" ht="42" customHeight="1" spans="1:10">
      <c r="A159" s="138" t="s">
        <v>379</v>
      </c>
      <c r="B159" s="28" t="s">
        <v>760</v>
      </c>
      <c r="C159" s="28" t="s">
        <v>441</v>
      </c>
      <c r="D159" s="28" t="s">
        <v>442</v>
      </c>
      <c r="E159" s="27" t="s">
        <v>770</v>
      </c>
      <c r="F159" s="28" t="s">
        <v>421</v>
      </c>
      <c r="G159" s="27" t="s">
        <v>759</v>
      </c>
      <c r="H159" s="28" t="s">
        <v>429</v>
      </c>
      <c r="I159" s="28" t="s">
        <v>430</v>
      </c>
      <c r="J159" s="27" t="s">
        <v>771</v>
      </c>
    </row>
    <row r="160" ht="42" customHeight="1" spans="1:10">
      <c r="A160" s="138" t="s">
        <v>357</v>
      </c>
      <c r="B160" s="28" t="s">
        <v>772</v>
      </c>
      <c r="C160" s="28" t="s">
        <v>418</v>
      </c>
      <c r="D160" s="28" t="s">
        <v>419</v>
      </c>
      <c r="E160" s="27" t="s">
        <v>773</v>
      </c>
      <c r="F160" s="28" t="s">
        <v>421</v>
      </c>
      <c r="G160" s="27" t="s">
        <v>610</v>
      </c>
      <c r="H160" s="28" t="s">
        <v>611</v>
      </c>
      <c r="I160" s="28" t="s">
        <v>424</v>
      </c>
      <c r="J160" s="27" t="s">
        <v>774</v>
      </c>
    </row>
    <row r="161" ht="42" customHeight="1" spans="1:10">
      <c r="A161" s="138" t="s">
        <v>357</v>
      </c>
      <c r="B161" s="28" t="s">
        <v>772</v>
      </c>
      <c r="C161" s="28" t="s">
        <v>418</v>
      </c>
      <c r="D161" s="28" t="s">
        <v>425</v>
      </c>
      <c r="E161" s="27" t="s">
        <v>775</v>
      </c>
      <c r="F161" s="28" t="s">
        <v>421</v>
      </c>
      <c r="G161" s="27" t="s">
        <v>432</v>
      </c>
      <c r="H161" s="28" t="s">
        <v>429</v>
      </c>
      <c r="I161" s="28" t="s">
        <v>424</v>
      </c>
      <c r="J161" s="27" t="s">
        <v>776</v>
      </c>
    </row>
    <row r="162" ht="42" customHeight="1" spans="1:10">
      <c r="A162" s="138" t="s">
        <v>357</v>
      </c>
      <c r="B162" s="28" t="s">
        <v>772</v>
      </c>
      <c r="C162" s="28" t="s">
        <v>418</v>
      </c>
      <c r="D162" s="28" t="s">
        <v>434</v>
      </c>
      <c r="E162" s="27" t="s">
        <v>558</v>
      </c>
      <c r="F162" s="28" t="s">
        <v>421</v>
      </c>
      <c r="G162" s="27" t="s">
        <v>529</v>
      </c>
      <c r="H162" s="28" t="s">
        <v>616</v>
      </c>
      <c r="I162" s="28" t="s">
        <v>424</v>
      </c>
      <c r="J162" s="27" t="s">
        <v>777</v>
      </c>
    </row>
    <row r="163" ht="42" customHeight="1" spans="1:10">
      <c r="A163" s="138" t="s">
        <v>357</v>
      </c>
      <c r="B163" s="28" t="s">
        <v>772</v>
      </c>
      <c r="C163" s="28" t="s">
        <v>437</v>
      </c>
      <c r="D163" s="28" t="s">
        <v>438</v>
      </c>
      <c r="E163" s="27" t="s">
        <v>619</v>
      </c>
      <c r="F163" s="28" t="s">
        <v>421</v>
      </c>
      <c r="G163" s="27" t="s">
        <v>532</v>
      </c>
      <c r="H163" s="28" t="s">
        <v>429</v>
      </c>
      <c r="I163" s="28" t="s">
        <v>424</v>
      </c>
      <c r="J163" s="27" t="s">
        <v>778</v>
      </c>
    </row>
    <row r="164" ht="42" customHeight="1" spans="1:10">
      <c r="A164" s="138" t="s">
        <v>357</v>
      </c>
      <c r="B164" s="28" t="s">
        <v>772</v>
      </c>
      <c r="C164" s="28" t="s">
        <v>441</v>
      </c>
      <c r="D164" s="28" t="s">
        <v>442</v>
      </c>
      <c r="E164" s="27" t="s">
        <v>779</v>
      </c>
      <c r="F164" s="28" t="s">
        <v>421</v>
      </c>
      <c r="G164" s="27" t="s">
        <v>432</v>
      </c>
      <c r="H164" s="28" t="s">
        <v>429</v>
      </c>
      <c r="I164" s="28" t="s">
        <v>424</v>
      </c>
      <c r="J164" s="27" t="s">
        <v>780</v>
      </c>
    </row>
    <row r="165" ht="42" customHeight="1" spans="1:10">
      <c r="A165" s="138" t="s">
        <v>396</v>
      </c>
      <c r="B165" s="28" t="s">
        <v>781</v>
      </c>
      <c r="C165" s="28" t="s">
        <v>418</v>
      </c>
      <c r="D165" s="28" t="s">
        <v>419</v>
      </c>
      <c r="E165" s="27" t="s">
        <v>782</v>
      </c>
      <c r="F165" s="28" t="s">
        <v>516</v>
      </c>
      <c r="G165" s="27" t="s">
        <v>432</v>
      </c>
      <c r="H165" s="28" t="s">
        <v>783</v>
      </c>
      <c r="I165" s="28" t="s">
        <v>424</v>
      </c>
      <c r="J165" s="27" t="s">
        <v>784</v>
      </c>
    </row>
    <row r="166" ht="42" customHeight="1" spans="1:10">
      <c r="A166" s="138" t="s">
        <v>396</v>
      </c>
      <c r="B166" s="28" t="s">
        <v>781</v>
      </c>
      <c r="C166" s="28" t="s">
        <v>418</v>
      </c>
      <c r="D166" s="28" t="s">
        <v>419</v>
      </c>
      <c r="E166" s="27" t="s">
        <v>785</v>
      </c>
      <c r="F166" s="28" t="s">
        <v>516</v>
      </c>
      <c r="G166" s="27" t="s">
        <v>786</v>
      </c>
      <c r="H166" s="28" t="s">
        <v>423</v>
      </c>
      <c r="I166" s="28" t="s">
        <v>424</v>
      </c>
      <c r="J166" s="27" t="s">
        <v>787</v>
      </c>
    </row>
    <row r="167" ht="42" customHeight="1" spans="1:10">
      <c r="A167" s="138" t="s">
        <v>396</v>
      </c>
      <c r="B167" s="28" t="s">
        <v>781</v>
      </c>
      <c r="C167" s="28" t="s">
        <v>418</v>
      </c>
      <c r="D167" s="28" t="s">
        <v>425</v>
      </c>
      <c r="E167" s="27" t="s">
        <v>788</v>
      </c>
      <c r="F167" s="28" t="s">
        <v>421</v>
      </c>
      <c r="G167" s="27" t="s">
        <v>432</v>
      </c>
      <c r="H167" s="28" t="s">
        <v>429</v>
      </c>
      <c r="I167" s="28" t="s">
        <v>424</v>
      </c>
      <c r="J167" s="27" t="s">
        <v>789</v>
      </c>
    </row>
    <row r="168" ht="42" customHeight="1" spans="1:10">
      <c r="A168" s="138" t="s">
        <v>396</v>
      </c>
      <c r="B168" s="28" t="s">
        <v>781</v>
      </c>
      <c r="C168" s="28" t="s">
        <v>418</v>
      </c>
      <c r="D168" s="28" t="s">
        <v>434</v>
      </c>
      <c r="E168" s="27" t="s">
        <v>790</v>
      </c>
      <c r="F168" s="28" t="s">
        <v>516</v>
      </c>
      <c r="G168" s="27" t="s">
        <v>432</v>
      </c>
      <c r="H168" s="28" t="s">
        <v>429</v>
      </c>
      <c r="I168" s="28" t="s">
        <v>424</v>
      </c>
      <c r="J168" s="27" t="s">
        <v>791</v>
      </c>
    </row>
    <row r="169" ht="42" customHeight="1" spans="1:10">
      <c r="A169" s="138" t="s">
        <v>396</v>
      </c>
      <c r="B169" s="28" t="s">
        <v>781</v>
      </c>
      <c r="C169" s="28" t="s">
        <v>437</v>
      </c>
      <c r="D169" s="28" t="s">
        <v>438</v>
      </c>
      <c r="E169" s="27" t="s">
        <v>792</v>
      </c>
      <c r="F169" s="28" t="s">
        <v>421</v>
      </c>
      <c r="G169" s="27" t="s">
        <v>432</v>
      </c>
      <c r="H169" s="28" t="s">
        <v>429</v>
      </c>
      <c r="I169" s="28" t="s">
        <v>430</v>
      </c>
      <c r="J169" s="27" t="s">
        <v>793</v>
      </c>
    </row>
    <row r="170" ht="42" customHeight="1" spans="1:10">
      <c r="A170" s="138" t="s">
        <v>396</v>
      </c>
      <c r="B170" s="28" t="s">
        <v>781</v>
      </c>
      <c r="C170" s="28" t="s">
        <v>437</v>
      </c>
      <c r="D170" s="28" t="s">
        <v>534</v>
      </c>
      <c r="E170" s="27" t="s">
        <v>794</v>
      </c>
      <c r="F170" s="28" t="s">
        <v>421</v>
      </c>
      <c r="G170" s="27" t="s">
        <v>432</v>
      </c>
      <c r="H170" s="28" t="s">
        <v>429</v>
      </c>
      <c r="I170" s="28" t="s">
        <v>430</v>
      </c>
      <c r="J170" s="27" t="s">
        <v>795</v>
      </c>
    </row>
    <row r="171" ht="42" customHeight="1" spans="1:10">
      <c r="A171" s="138" t="s">
        <v>396</v>
      </c>
      <c r="B171" s="28" t="s">
        <v>781</v>
      </c>
      <c r="C171" s="28" t="s">
        <v>441</v>
      </c>
      <c r="D171" s="28" t="s">
        <v>442</v>
      </c>
      <c r="E171" s="27" t="s">
        <v>796</v>
      </c>
      <c r="F171" s="28" t="s">
        <v>421</v>
      </c>
      <c r="G171" s="27" t="s">
        <v>432</v>
      </c>
      <c r="H171" s="28" t="s">
        <v>429</v>
      </c>
      <c r="I171" s="28" t="s">
        <v>430</v>
      </c>
      <c r="J171" s="27" t="s">
        <v>791</v>
      </c>
    </row>
    <row r="172" ht="42" customHeight="1" spans="1:10">
      <c r="A172" s="138" t="s">
        <v>396</v>
      </c>
      <c r="B172" s="28" t="s">
        <v>781</v>
      </c>
      <c r="C172" s="28" t="s">
        <v>797</v>
      </c>
      <c r="D172" s="28" t="s">
        <v>798</v>
      </c>
      <c r="E172" s="27" t="s">
        <v>799</v>
      </c>
      <c r="F172" s="28" t="s">
        <v>516</v>
      </c>
      <c r="G172" s="27" t="s">
        <v>800</v>
      </c>
      <c r="H172" s="28" t="s">
        <v>801</v>
      </c>
      <c r="I172" s="28" t="s">
        <v>424</v>
      </c>
      <c r="J172" s="27" t="s">
        <v>802</v>
      </c>
    </row>
    <row r="173" ht="42" customHeight="1" spans="1:10">
      <c r="A173" s="138" t="s">
        <v>384</v>
      </c>
      <c r="B173" s="28" t="s">
        <v>803</v>
      </c>
      <c r="C173" s="28" t="s">
        <v>418</v>
      </c>
      <c r="D173" s="28" t="s">
        <v>419</v>
      </c>
      <c r="E173" s="27" t="s">
        <v>804</v>
      </c>
      <c r="F173" s="28" t="s">
        <v>427</v>
      </c>
      <c r="G173" s="27" t="s">
        <v>805</v>
      </c>
      <c r="H173" s="28" t="s">
        <v>611</v>
      </c>
      <c r="I173" s="28" t="s">
        <v>424</v>
      </c>
      <c r="J173" s="27" t="s">
        <v>806</v>
      </c>
    </row>
    <row r="174" ht="42" customHeight="1" spans="1:10">
      <c r="A174" s="138" t="s">
        <v>384</v>
      </c>
      <c r="B174" s="28" t="s">
        <v>803</v>
      </c>
      <c r="C174" s="28" t="s">
        <v>418</v>
      </c>
      <c r="D174" s="28" t="s">
        <v>419</v>
      </c>
      <c r="E174" s="27" t="s">
        <v>807</v>
      </c>
      <c r="F174" s="28" t="s">
        <v>421</v>
      </c>
      <c r="G174" s="27" t="s">
        <v>86</v>
      </c>
      <c r="H174" s="28" t="s">
        <v>423</v>
      </c>
      <c r="I174" s="28" t="s">
        <v>424</v>
      </c>
      <c r="J174" s="27" t="s">
        <v>808</v>
      </c>
    </row>
    <row r="175" ht="42" customHeight="1" spans="1:10">
      <c r="A175" s="138" t="s">
        <v>384</v>
      </c>
      <c r="B175" s="28" t="s">
        <v>803</v>
      </c>
      <c r="C175" s="28" t="s">
        <v>418</v>
      </c>
      <c r="D175" s="28" t="s">
        <v>425</v>
      </c>
      <c r="E175" s="27" t="s">
        <v>809</v>
      </c>
      <c r="F175" s="28" t="s">
        <v>421</v>
      </c>
      <c r="G175" s="27" t="s">
        <v>551</v>
      </c>
      <c r="H175" s="28" t="s">
        <v>429</v>
      </c>
      <c r="I175" s="28" t="s">
        <v>424</v>
      </c>
      <c r="J175" s="27" t="s">
        <v>810</v>
      </c>
    </row>
    <row r="176" ht="42" customHeight="1" spans="1:10">
      <c r="A176" s="138" t="s">
        <v>384</v>
      </c>
      <c r="B176" s="28" t="s">
        <v>803</v>
      </c>
      <c r="C176" s="28" t="s">
        <v>418</v>
      </c>
      <c r="D176" s="28" t="s">
        <v>434</v>
      </c>
      <c r="E176" s="27" t="s">
        <v>811</v>
      </c>
      <c r="F176" s="28" t="s">
        <v>421</v>
      </c>
      <c r="G176" s="27" t="s">
        <v>676</v>
      </c>
      <c r="H176" s="28" t="s">
        <v>560</v>
      </c>
      <c r="I176" s="28" t="s">
        <v>424</v>
      </c>
      <c r="J176" s="27" t="s">
        <v>812</v>
      </c>
    </row>
    <row r="177" ht="42" customHeight="1" spans="1:10">
      <c r="A177" s="138" t="s">
        <v>384</v>
      </c>
      <c r="B177" s="28" t="s">
        <v>803</v>
      </c>
      <c r="C177" s="28" t="s">
        <v>437</v>
      </c>
      <c r="D177" s="28" t="s">
        <v>438</v>
      </c>
      <c r="E177" s="27" t="s">
        <v>813</v>
      </c>
      <c r="F177" s="28" t="s">
        <v>421</v>
      </c>
      <c r="G177" s="27" t="s">
        <v>484</v>
      </c>
      <c r="H177" s="28" t="s">
        <v>429</v>
      </c>
      <c r="I177" s="28" t="s">
        <v>424</v>
      </c>
      <c r="J177" s="27" t="s">
        <v>814</v>
      </c>
    </row>
    <row r="178" ht="42" customHeight="1" spans="1:10">
      <c r="A178" s="138" t="s">
        <v>384</v>
      </c>
      <c r="B178" s="28" t="s">
        <v>803</v>
      </c>
      <c r="C178" s="28" t="s">
        <v>441</v>
      </c>
      <c r="D178" s="28" t="s">
        <v>442</v>
      </c>
      <c r="E178" s="27" t="s">
        <v>485</v>
      </c>
      <c r="F178" s="28" t="s">
        <v>427</v>
      </c>
      <c r="G178" s="27" t="s">
        <v>644</v>
      </c>
      <c r="H178" s="28" t="s">
        <v>429</v>
      </c>
      <c r="I178" s="28" t="s">
        <v>430</v>
      </c>
      <c r="J178" s="27" t="s">
        <v>815</v>
      </c>
    </row>
    <row r="179" ht="42" customHeight="1" spans="1:10">
      <c r="A179" s="138" t="s">
        <v>373</v>
      </c>
      <c r="B179" s="28" t="s">
        <v>816</v>
      </c>
      <c r="C179" s="28" t="s">
        <v>418</v>
      </c>
      <c r="D179" s="28" t="s">
        <v>419</v>
      </c>
      <c r="E179" s="27" t="s">
        <v>761</v>
      </c>
      <c r="F179" s="28" t="s">
        <v>421</v>
      </c>
      <c r="G179" s="27" t="s">
        <v>676</v>
      </c>
      <c r="H179" s="28" t="s">
        <v>762</v>
      </c>
      <c r="I179" s="28" t="s">
        <v>424</v>
      </c>
      <c r="J179" s="27" t="s">
        <v>763</v>
      </c>
    </row>
    <row r="180" ht="42" customHeight="1" spans="1:10">
      <c r="A180" s="138" t="s">
        <v>373</v>
      </c>
      <c r="B180" s="28" t="s">
        <v>816</v>
      </c>
      <c r="C180" s="28" t="s">
        <v>418</v>
      </c>
      <c r="D180" s="28" t="s">
        <v>425</v>
      </c>
      <c r="E180" s="27" t="s">
        <v>764</v>
      </c>
      <c r="F180" s="28" t="s">
        <v>421</v>
      </c>
      <c r="G180" s="27" t="s">
        <v>432</v>
      </c>
      <c r="H180" s="28" t="s">
        <v>429</v>
      </c>
      <c r="I180" s="28" t="s">
        <v>430</v>
      </c>
      <c r="J180" s="27" t="s">
        <v>765</v>
      </c>
    </row>
    <row r="181" ht="42" customHeight="1" spans="1:10">
      <c r="A181" s="138" t="s">
        <v>373</v>
      </c>
      <c r="B181" s="28" t="s">
        <v>816</v>
      </c>
      <c r="C181" s="28" t="s">
        <v>418</v>
      </c>
      <c r="D181" s="28" t="s">
        <v>434</v>
      </c>
      <c r="E181" s="27" t="s">
        <v>766</v>
      </c>
      <c r="F181" s="28" t="s">
        <v>421</v>
      </c>
      <c r="G181" s="27" t="s">
        <v>432</v>
      </c>
      <c r="H181" s="28" t="s">
        <v>429</v>
      </c>
      <c r="I181" s="28" t="s">
        <v>430</v>
      </c>
      <c r="J181" s="27" t="s">
        <v>817</v>
      </c>
    </row>
    <row r="182" ht="42" customHeight="1" spans="1:10">
      <c r="A182" s="138" t="s">
        <v>373</v>
      </c>
      <c r="B182" s="28" t="s">
        <v>816</v>
      </c>
      <c r="C182" s="28" t="s">
        <v>437</v>
      </c>
      <c r="D182" s="28" t="s">
        <v>438</v>
      </c>
      <c r="E182" s="27" t="s">
        <v>768</v>
      </c>
      <c r="F182" s="28" t="s">
        <v>421</v>
      </c>
      <c r="G182" s="27" t="s">
        <v>432</v>
      </c>
      <c r="H182" s="28" t="s">
        <v>429</v>
      </c>
      <c r="I182" s="28" t="s">
        <v>430</v>
      </c>
      <c r="J182" s="27" t="s">
        <v>818</v>
      </c>
    </row>
    <row r="183" ht="42" customHeight="1" spans="1:10">
      <c r="A183" s="138" t="s">
        <v>373</v>
      </c>
      <c r="B183" s="28" t="s">
        <v>816</v>
      </c>
      <c r="C183" s="28" t="s">
        <v>441</v>
      </c>
      <c r="D183" s="28" t="s">
        <v>442</v>
      </c>
      <c r="E183" s="27" t="s">
        <v>770</v>
      </c>
      <c r="F183" s="28" t="s">
        <v>421</v>
      </c>
      <c r="G183" s="27" t="s">
        <v>432</v>
      </c>
      <c r="H183" s="28" t="s">
        <v>429</v>
      </c>
      <c r="I183" s="28" t="s">
        <v>430</v>
      </c>
      <c r="J183" s="27" t="s">
        <v>819</v>
      </c>
    </row>
    <row r="184" ht="42" customHeight="1" spans="1:10">
      <c r="A184" s="138" t="s">
        <v>377</v>
      </c>
      <c r="B184" s="28" t="s">
        <v>820</v>
      </c>
      <c r="C184" s="28" t="s">
        <v>418</v>
      </c>
      <c r="D184" s="28" t="s">
        <v>419</v>
      </c>
      <c r="E184" s="27" t="s">
        <v>821</v>
      </c>
      <c r="F184" s="28" t="s">
        <v>421</v>
      </c>
      <c r="G184" s="27" t="s">
        <v>94</v>
      </c>
      <c r="H184" s="28" t="s">
        <v>423</v>
      </c>
      <c r="I184" s="28" t="s">
        <v>424</v>
      </c>
      <c r="J184" s="27" t="s">
        <v>600</v>
      </c>
    </row>
    <row r="185" ht="42" customHeight="1" spans="1:10">
      <c r="A185" s="138" t="s">
        <v>377</v>
      </c>
      <c r="B185" s="28" t="s">
        <v>820</v>
      </c>
      <c r="C185" s="28" t="s">
        <v>418</v>
      </c>
      <c r="D185" s="28" t="s">
        <v>425</v>
      </c>
      <c r="E185" s="27" t="s">
        <v>822</v>
      </c>
      <c r="F185" s="28" t="s">
        <v>421</v>
      </c>
      <c r="G185" s="27" t="s">
        <v>432</v>
      </c>
      <c r="H185" s="28" t="s">
        <v>429</v>
      </c>
      <c r="I185" s="28" t="s">
        <v>424</v>
      </c>
      <c r="J185" s="27" t="s">
        <v>823</v>
      </c>
    </row>
    <row r="186" ht="42" customHeight="1" spans="1:10">
      <c r="A186" s="138" t="s">
        <v>377</v>
      </c>
      <c r="B186" s="28" t="s">
        <v>820</v>
      </c>
      <c r="C186" s="28" t="s">
        <v>418</v>
      </c>
      <c r="D186" s="28" t="s">
        <v>434</v>
      </c>
      <c r="E186" s="27" t="s">
        <v>824</v>
      </c>
      <c r="F186" s="28" t="s">
        <v>421</v>
      </c>
      <c r="G186" s="27" t="s">
        <v>432</v>
      </c>
      <c r="H186" s="28" t="s">
        <v>429</v>
      </c>
      <c r="I186" s="28" t="s">
        <v>424</v>
      </c>
      <c r="J186" s="27" t="s">
        <v>825</v>
      </c>
    </row>
    <row r="187" ht="42" customHeight="1" spans="1:10">
      <c r="A187" s="138" t="s">
        <v>377</v>
      </c>
      <c r="B187" s="28" t="s">
        <v>820</v>
      </c>
      <c r="C187" s="28" t="s">
        <v>437</v>
      </c>
      <c r="D187" s="28" t="s">
        <v>438</v>
      </c>
      <c r="E187" s="27" t="s">
        <v>439</v>
      </c>
      <c r="F187" s="28" t="s">
        <v>421</v>
      </c>
      <c r="G187" s="27" t="s">
        <v>432</v>
      </c>
      <c r="H187" s="28" t="s">
        <v>429</v>
      </c>
      <c r="I187" s="28" t="s">
        <v>424</v>
      </c>
      <c r="J187" s="27" t="s">
        <v>826</v>
      </c>
    </row>
    <row r="188" ht="42" customHeight="1" spans="1:10">
      <c r="A188" s="138" t="s">
        <v>377</v>
      </c>
      <c r="B188" s="28" t="s">
        <v>820</v>
      </c>
      <c r="C188" s="28" t="s">
        <v>441</v>
      </c>
      <c r="D188" s="28" t="s">
        <v>442</v>
      </c>
      <c r="E188" s="27" t="s">
        <v>827</v>
      </c>
      <c r="F188" s="28" t="s">
        <v>421</v>
      </c>
      <c r="G188" s="27" t="s">
        <v>432</v>
      </c>
      <c r="H188" s="28" t="s">
        <v>429</v>
      </c>
      <c r="I188" s="28" t="s">
        <v>424</v>
      </c>
      <c r="J188" s="27" t="s">
        <v>828</v>
      </c>
    </row>
    <row r="189" ht="42" customHeight="1" spans="1:10">
      <c r="A189" s="138" t="s">
        <v>349</v>
      </c>
      <c r="B189" s="28" t="s">
        <v>829</v>
      </c>
      <c r="C189" s="28" t="s">
        <v>418</v>
      </c>
      <c r="D189" s="28" t="s">
        <v>419</v>
      </c>
      <c r="E189" s="27" t="s">
        <v>576</v>
      </c>
      <c r="F189" s="28" t="s">
        <v>421</v>
      </c>
      <c r="G189" s="27" t="s">
        <v>457</v>
      </c>
      <c r="H189" s="28" t="s">
        <v>423</v>
      </c>
      <c r="I189" s="28" t="s">
        <v>424</v>
      </c>
      <c r="J189" s="27" t="s">
        <v>830</v>
      </c>
    </row>
    <row r="190" ht="42" customHeight="1" spans="1:10">
      <c r="A190" s="138" t="s">
        <v>349</v>
      </c>
      <c r="B190" s="28" t="s">
        <v>829</v>
      </c>
      <c r="C190" s="28" t="s">
        <v>418</v>
      </c>
      <c r="D190" s="28" t="s">
        <v>419</v>
      </c>
      <c r="E190" s="27" t="s">
        <v>831</v>
      </c>
      <c r="F190" s="28" t="s">
        <v>421</v>
      </c>
      <c r="G190" s="27" t="s">
        <v>832</v>
      </c>
      <c r="H190" s="28" t="s">
        <v>423</v>
      </c>
      <c r="I190" s="28" t="s">
        <v>424</v>
      </c>
      <c r="J190" s="27" t="s">
        <v>600</v>
      </c>
    </row>
    <row r="191" ht="42" customHeight="1" spans="1:10">
      <c r="A191" s="138" t="s">
        <v>349</v>
      </c>
      <c r="B191" s="28" t="s">
        <v>829</v>
      </c>
      <c r="C191" s="28" t="s">
        <v>418</v>
      </c>
      <c r="D191" s="28" t="s">
        <v>419</v>
      </c>
      <c r="E191" s="27" t="s">
        <v>833</v>
      </c>
      <c r="F191" s="28" t="s">
        <v>421</v>
      </c>
      <c r="G191" s="27" t="s">
        <v>834</v>
      </c>
      <c r="H191" s="28" t="s">
        <v>423</v>
      </c>
      <c r="I191" s="28" t="s">
        <v>424</v>
      </c>
      <c r="J191" s="27" t="s">
        <v>600</v>
      </c>
    </row>
    <row r="192" ht="42" customHeight="1" spans="1:10">
      <c r="A192" s="138" t="s">
        <v>349</v>
      </c>
      <c r="B192" s="28" t="s">
        <v>829</v>
      </c>
      <c r="C192" s="28" t="s">
        <v>418</v>
      </c>
      <c r="D192" s="28" t="s">
        <v>425</v>
      </c>
      <c r="E192" s="27" t="s">
        <v>822</v>
      </c>
      <c r="F192" s="28" t="s">
        <v>427</v>
      </c>
      <c r="G192" s="27" t="s">
        <v>432</v>
      </c>
      <c r="H192" s="28" t="s">
        <v>429</v>
      </c>
      <c r="I192" s="28" t="s">
        <v>424</v>
      </c>
      <c r="J192" s="27" t="s">
        <v>823</v>
      </c>
    </row>
    <row r="193" ht="42" customHeight="1" spans="1:10">
      <c r="A193" s="138" t="s">
        <v>349</v>
      </c>
      <c r="B193" s="28" t="s">
        <v>829</v>
      </c>
      <c r="C193" s="28" t="s">
        <v>418</v>
      </c>
      <c r="D193" s="28" t="s">
        <v>434</v>
      </c>
      <c r="E193" s="27" t="s">
        <v>835</v>
      </c>
      <c r="F193" s="28" t="s">
        <v>421</v>
      </c>
      <c r="G193" s="27" t="s">
        <v>494</v>
      </c>
      <c r="H193" s="28" t="s">
        <v>429</v>
      </c>
      <c r="I193" s="28" t="s">
        <v>424</v>
      </c>
      <c r="J193" s="27" t="s">
        <v>836</v>
      </c>
    </row>
    <row r="194" ht="42" customHeight="1" spans="1:10">
      <c r="A194" s="138" t="s">
        <v>349</v>
      </c>
      <c r="B194" s="28" t="s">
        <v>829</v>
      </c>
      <c r="C194" s="28" t="s">
        <v>437</v>
      </c>
      <c r="D194" s="28" t="s">
        <v>438</v>
      </c>
      <c r="E194" s="27" t="s">
        <v>837</v>
      </c>
      <c r="F194" s="28" t="s">
        <v>421</v>
      </c>
      <c r="G194" s="27" t="s">
        <v>432</v>
      </c>
      <c r="H194" s="28" t="s">
        <v>429</v>
      </c>
      <c r="I194" s="28" t="s">
        <v>430</v>
      </c>
      <c r="J194" s="27" t="s">
        <v>837</v>
      </c>
    </row>
    <row r="195" ht="42" customHeight="1" spans="1:10">
      <c r="A195" s="138" t="s">
        <v>349</v>
      </c>
      <c r="B195" s="28" t="s">
        <v>829</v>
      </c>
      <c r="C195" s="28" t="s">
        <v>441</v>
      </c>
      <c r="D195" s="28" t="s">
        <v>442</v>
      </c>
      <c r="E195" s="27" t="s">
        <v>838</v>
      </c>
      <c r="F195" s="28" t="s">
        <v>421</v>
      </c>
      <c r="G195" s="27" t="s">
        <v>432</v>
      </c>
      <c r="H195" s="28" t="s">
        <v>429</v>
      </c>
      <c r="I195" s="28" t="s">
        <v>430</v>
      </c>
      <c r="J195" s="27" t="s">
        <v>839</v>
      </c>
    </row>
    <row r="196" ht="42" customHeight="1" spans="1:10">
      <c r="A196" s="138" t="s">
        <v>371</v>
      </c>
      <c r="B196" s="28" t="s">
        <v>840</v>
      </c>
      <c r="C196" s="28" t="s">
        <v>418</v>
      </c>
      <c r="D196" s="28" t="s">
        <v>419</v>
      </c>
      <c r="E196" s="27" t="s">
        <v>821</v>
      </c>
      <c r="F196" s="28" t="s">
        <v>421</v>
      </c>
      <c r="G196" s="27" t="s">
        <v>841</v>
      </c>
      <c r="H196" s="28" t="s">
        <v>423</v>
      </c>
      <c r="I196" s="28" t="s">
        <v>424</v>
      </c>
      <c r="J196" s="27" t="s">
        <v>600</v>
      </c>
    </row>
    <row r="197" ht="42" customHeight="1" spans="1:10">
      <c r="A197" s="138" t="s">
        <v>371</v>
      </c>
      <c r="B197" s="28" t="s">
        <v>840</v>
      </c>
      <c r="C197" s="28" t="s">
        <v>418</v>
      </c>
      <c r="D197" s="28" t="s">
        <v>425</v>
      </c>
      <c r="E197" s="27" t="s">
        <v>842</v>
      </c>
      <c r="F197" s="28" t="s">
        <v>421</v>
      </c>
      <c r="G197" s="27" t="s">
        <v>432</v>
      </c>
      <c r="H197" s="28" t="s">
        <v>429</v>
      </c>
      <c r="I197" s="28" t="s">
        <v>424</v>
      </c>
      <c r="J197" s="27" t="s">
        <v>842</v>
      </c>
    </row>
    <row r="198" ht="42" customHeight="1" spans="1:10">
      <c r="A198" s="138" t="s">
        <v>371</v>
      </c>
      <c r="B198" s="28" t="s">
        <v>840</v>
      </c>
      <c r="C198" s="28" t="s">
        <v>418</v>
      </c>
      <c r="D198" s="28" t="s">
        <v>434</v>
      </c>
      <c r="E198" s="27" t="s">
        <v>843</v>
      </c>
      <c r="F198" s="28" t="s">
        <v>421</v>
      </c>
      <c r="G198" s="27" t="s">
        <v>432</v>
      </c>
      <c r="H198" s="28" t="s">
        <v>429</v>
      </c>
      <c r="I198" s="28" t="s">
        <v>424</v>
      </c>
      <c r="J198" s="27" t="s">
        <v>844</v>
      </c>
    </row>
    <row r="199" ht="42" customHeight="1" spans="1:10">
      <c r="A199" s="138" t="s">
        <v>371</v>
      </c>
      <c r="B199" s="28" t="s">
        <v>840</v>
      </c>
      <c r="C199" s="28" t="s">
        <v>437</v>
      </c>
      <c r="D199" s="28" t="s">
        <v>438</v>
      </c>
      <c r="E199" s="27" t="s">
        <v>826</v>
      </c>
      <c r="F199" s="28" t="s">
        <v>421</v>
      </c>
      <c r="G199" s="27" t="s">
        <v>845</v>
      </c>
      <c r="H199" s="28" t="s">
        <v>429</v>
      </c>
      <c r="I199" s="28" t="s">
        <v>424</v>
      </c>
      <c r="J199" s="27" t="s">
        <v>826</v>
      </c>
    </row>
    <row r="200" ht="42" customHeight="1" spans="1:10">
      <c r="A200" s="138" t="s">
        <v>371</v>
      </c>
      <c r="B200" s="28" t="s">
        <v>840</v>
      </c>
      <c r="C200" s="28" t="s">
        <v>437</v>
      </c>
      <c r="D200" s="28" t="s">
        <v>534</v>
      </c>
      <c r="E200" s="27" t="s">
        <v>846</v>
      </c>
      <c r="F200" s="28" t="s">
        <v>421</v>
      </c>
      <c r="G200" s="27" t="s">
        <v>432</v>
      </c>
      <c r="H200" s="28" t="s">
        <v>429</v>
      </c>
      <c r="I200" s="28" t="s">
        <v>424</v>
      </c>
      <c r="J200" s="27" t="s">
        <v>846</v>
      </c>
    </row>
    <row r="201" ht="42" customHeight="1" spans="1:10">
      <c r="A201" s="138" t="s">
        <v>371</v>
      </c>
      <c r="B201" s="28" t="s">
        <v>840</v>
      </c>
      <c r="C201" s="28" t="s">
        <v>441</v>
      </c>
      <c r="D201" s="28" t="s">
        <v>442</v>
      </c>
      <c r="E201" s="27" t="s">
        <v>847</v>
      </c>
      <c r="F201" s="28" t="s">
        <v>421</v>
      </c>
      <c r="G201" s="27" t="s">
        <v>432</v>
      </c>
      <c r="H201" s="28" t="s">
        <v>429</v>
      </c>
      <c r="I201" s="28" t="s">
        <v>424</v>
      </c>
      <c r="J201" s="27" t="s">
        <v>847</v>
      </c>
    </row>
    <row r="202" ht="42" customHeight="1" spans="1:10">
      <c r="A202" s="138" t="s">
        <v>392</v>
      </c>
      <c r="B202" s="28" t="s">
        <v>848</v>
      </c>
      <c r="C202" s="28" t="s">
        <v>418</v>
      </c>
      <c r="D202" s="28" t="s">
        <v>419</v>
      </c>
      <c r="E202" s="27" t="s">
        <v>849</v>
      </c>
      <c r="F202" s="28" t="s">
        <v>421</v>
      </c>
      <c r="G202" s="27" t="s">
        <v>676</v>
      </c>
      <c r="H202" s="28" t="s">
        <v>611</v>
      </c>
      <c r="I202" s="28" t="s">
        <v>424</v>
      </c>
      <c r="J202" s="27" t="s">
        <v>850</v>
      </c>
    </row>
    <row r="203" ht="42" customHeight="1" spans="1:10">
      <c r="A203" s="138" t="s">
        <v>392</v>
      </c>
      <c r="B203" s="28" t="s">
        <v>848</v>
      </c>
      <c r="C203" s="28" t="s">
        <v>418</v>
      </c>
      <c r="D203" s="28" t="s">
        <v>419</v>
      </c>
      <c r="E203" s="27" t="s">
        <v>851</v>
      </c>
      <c r="F203" s="28" t="s">
        <v>421</v>
      </c>
      <c r="G203" s="27" t="s">
        <v>676</v>
      </c>
      <c r="H203" s="28" t="s">
        <v>611</v>
      </c>
      <c r="I203" s="28" t="s">
        <v>424</v>
      </c>
      <c r="J203" s="27" t="s">
        <v>741</v>
      </c>
    </row>
    <row r="204" ht="42" customHeight="1" spans="1:10">
      <c r="A204" s="138" t="s">
        <v>392</v>
      </c>
      <c r="B204" s="28" t="s">
        <v>848</v>
      </c>
      <c r="C204" s="28" t="s">
        <v>418</v>
      </c>
      <c r="D204" s="28" t="s">
        <v>419</v>
      </c>
      <c r="E204" s="27" t="s">
        <v>852</v>
      </c>
      <c r="F204" s="28" t="s">
        <v>421</v>
      </c>
      <c r="G204" s="27" t="s">
        <v>610</v>
      </c>
      <c r="H204" s="28" t="s">
        <v>611</v>
      </c>
      <c r="I204" s="28" t="s">
        <v>424</v>
      </c>
      <c r="J204" s="27" t="s">
        <v>853</v>
      </c>
    </row>
    <row r="205" ht="42" customHeight="1" spans="1:10">
      <c r="A205" s="138" t="s">
        <v>392</v>
      </c>
      <c r="B205" s="28" t="s">
        <v>848</v>
      </c>
      <c r="C205" s="28" t="s">
        <v>418</v>
      </c>
      <c r="D205" s="28" t="s">
        <v>425</v>
      </c>
      <c r="E205" s="27" t="s">
        <v>854</v>
      </c>
      <c r="F205" s="28" t="s">
        <v>421</v>
      </c>
      <c r="G205" s="27" t="s">
        <v>551</v>
      </c>
      <c r="H205" s="28" t="s">
        <v>429</v>
      </c>
      <c r="I205" s="28" t="s">
        <v>424</v>
      </c>
      <c r="J205" s="27" t="s">
        <v>855</v>
      </c>
    </row>
    <row r="206" ht="42" customHeight="1" spans="1:10">
      <c r="A206" s="138" t="s">
        <v>392</v>
      </c>
      <c r="B206" s="28" t="s">
        <v>848</v>
      </c>
      <c r="C206" s="28" t="s">
        <v>418</v>
      </c>
      <c r="D206" s="28" t="s">
        <v>434</v>
      </c>
      <c r="E206" s="27" t="s">
        <v>615</v>
      </c>
      <c r="F206" s="28" t="s">
        <v>516</v>
      </c>
      <c r="G206" s="27" t="s">
        <v>529</v>
      </c>
      <c r="H206" s="28" t="s">
        <v>856</v>
      </c>
      <c r="I206" s="28" t="s">
        <v>424</v>
      </c>
      <c r="J206" s="27" t="s">
        <v>857</v>
      </c>
    </row>
    <row r="207" ht="42" customHeight="1" spans="1:10">
      <c r="A207" s="138" t="s">
        <v>392</v>
      </c>
      <c r="B207" s="28" t="s">
        <v>848</v>
      </c>
      <c r="C207" s="28" t="s">
        <v>437</v>
      </c>
      <c r="D207" s="28" t="s">
        <v>438</v>
      </c>
      <c r="E207" s="27" t="s">
        <v>858</v>
      </c>
      <c r="F207" s="28" t="s">
        <v>427</v>
      </c>
      <c r="G207" s="27" t="s">
        <v>759</v>
      </c>
      <c r="H207" s="28" t="s">
        <v>429</v>
      </c>
      <c r="I207" s="28" t="s">
        <v>424</v>
      </c>
      <c r="J207" s="27" t="s">
        <v>859</v>
      </c>
    </row>
    <row r="208" ht="42" customHeight="1" spans="1:10">
      <c r="A208" s="138" t="s">
        <v>392</v>
      </c>
      <c r="B208" s="28" t="s">
        <v>848</v>
      </c>
      <c r="C208" s="28" t="s">
        <v>441</v>
      </c>
      <c r="D208" s="28" t="s">
        <v>442</v>
      </c>
      <c r="E208" s="27" t="s">
        <v>860</v>
      </c>
      <c r="F208" s="28" t="s">
        <v>421</v>
      </c>
      <c r="G208" s="27" t="s">
        <v>759</v>
      </c>
      <c r="H208" s="28" t="s">
        <v>429</v>
      </c>
      <c r="I208" s="28" t="s">
        <v>424</v>
      </c>
      <c r="J208" s="27" t="s">
        <v>861</v>
      </c>
    </row>
  </sheetData>
  <mergeCells count="64">
    <mergeCell ref="A2:J2"/>
    <mergeCell ref="A3:H3"/>
    <mergeCell ref="A8:A13"/>
    <mergeCell ref="A14:A19"/>
    <mergeCell ref="A20:A26"/>
    <mergeCell ref="A27:A34"/>
    <mergeCell ref="A35:A40"/>
    <mergeCell ref="A41:A45"/>
    <mergeCell ref="A46:A53"/>
    <mergeCell ref="A54:A59"/>
    <mergeCell ref="A60:A66"/>
    <mergeCell ref="A67:A71"/>
    <mergeCell ref="A72:A82"/>
    <mergeCell ref="A83:A88"/>
    <mergeCell ref="A89:A95"/>
    <mergeCell ref="A96:A100"/>
    <mergeCell ref="A101:A104"/>
    <mergeCell ref="A105:A115"/>
    <mergeCell ref="A116:A123"/>
    <mergeCell ref="A124:A127"/>
    <mergeCell ref="A128:A136"/>
    <mergeCell ref="A137:A143"/>
    <mergeCell ref="A144:A150"/>
    <mergeCell ref="A151:A154"/>
    <mergeCell ref="A155:A159"/>
    <mergeCell ref="A160:A164"/>
    <mergeCell ref="A165:A172"/>
    <mergeCell ref="A173:A178"/>
    <mergeCell ref="A179:A183"/>
    <mergeCell ref="A184:A188"/>
    <mergeCell ref="A189:A195"/>
    <mergeCell ref="A196:A201"/>
    <mergeCell ref="A202:A208"/>
    <mergeCell ref="B8:B13"/>
    <mergeCell ref="B14:B19"/>
    <mergeCell ref="B20:B26"/>
    <mergeCell ref="B27:B34"/>
    <mergeCell ref="B35:B40"/>
    <mergeCell ref="B41:B45"/>
    <mergeCell ref="B46:B53"/>
    <mergeCell ref="B54:B59"/>
    <mergeCell ref="B60:B66"/>
    <mergeCell ref="B67:B71"/>
    <mergeCell ref="B72:B82"/>
    <mergeCell ref="B83:B88"/>
    <mergeCell ref="B89:B95"/>
    <mergeCell ref="B96:B100"/>
    <mergeCell ref="B101:B104"/>
    <mergeCell ref="B105:B115"/>
    <mergeCell ref="B116:B123"/>
    <mergeCell ref="B124:B127"/>
    <mergeCell ref="B128:B136"/>
    <mergeCell ref="B137:B143"/>
    <mergeCell ref="B144:B150"/>
    <mergeCell ref="B151:B154"/>
    <mergeCell ref="B155:B159"/>
    <mergeCell ref="B160:B164"/>
    <mergeCell ref="B165:B172"/>
    <mergeCell ref="B173:B178"/>
    <mergeCell ref="B179:B183"/>
    <mergeCell ref="B184:B188"/>
    <mergeCell ref="B189:B195"/>
    <mergeCell ref="B196:B201"/>
    <mergeCell ref="B202:B20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2026-03-26T02:58:00Z</dcterms:created>
  <dcterms:modified xsi:type="dcterms:W3CDTF">2026-03-31T03:27:10Z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KSOReadingLayout">
    <vt:bool>true</vt:bool>
  </property>
</Properties>
</file>