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firstSheet="14"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14" r:id="rId6"/>
    <sheet name="部门基本支出预算表04" sheetId="11" r:id="rId7"/>
    <sheet name="部门项目支出预算表05-1" sheetId="12" r:id="rId8"/>
    <sheet name="部门项目支出绩效目标表05-2" sheetId="13" r:id="rId9"/>
    <sheet name="2-3部门一般公共预算财政拨款支出明细表（按经济科目分类）" sheetId="6" r:id="rId10"/>
    <sheet name="部门政府性基金预算支出预算表06" sheetId="7" r:id="rId11"/>
    <sheet name="部门政府采购预算表07" sheetId="15" r:id="rId12"/>
    <sheet name="部门政府购买服务预算表08" sheetId="16" r:id="rId13"/>
    <sheet name="对下转移支付预算表09-1" sheetId="18" r:id="rId14"/>
    <sheet name="对下转移支付绩效目标表09-2" sheetId="19" r:id="rId15"/>
    <sheet name="新增资产配置表10" sheetId="20" r:id="rId16"/>
    <sheet name="上级转移支付补助项目支出预算表11" sheetId="21" r:id="rId17"/>
    <sheet name="部门项目中期规划预算表12" sheetId="22"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'一般公共预算支出预算表02-2'!$A:$A,'一般公共预算支出预算表02-2'!$1:$1</definedName>
    <definedName name="_xlnm.Print_Titles" localSheetId="9">'2-3部门一般公共预算财政拨款支出明细表（按经济科目分类）'!$A:$A,'2-3部门一般公共预算财政拨款支出明细表（按经济科目分类）'!$1:$1</definedName>
    <definedName name="_xlnm.Print_Titles" localSheetId="10">部门政府性基金预算支出预算表06!$A:$A,部门政府性基金预算支出预算表06!$1:$1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5">一般公共预算“三公”经费支出预算表03!$A:$A,一般公共预算“三公”经费支出预算表03!$1:$1</definedName>
    <definedName name="_xlnm.Print_Titles" localSheetId="11">部门政府采购预算表07!$A:$A,部门政府采购预算表07!$1:$1</definedName>
    <definedName name="_xlnm.Print_Titles" localSheetId="12">部门政府购买服务预算表08!$A:$A,部门政府购买服务预算表08!$1:$1</definedName>
    <definedName name="_xlnm.Print_Titles" localSheetId="13">'对下转移支付预算表09-1'!$A:$A,'对下转移支付预算表09-1'!$1:$1</definedName>
    <definedName name="_xlnm.Print_Titles" localSheetId="14">'对下转移支付绩效目标表09-2'!$A:$A,'对下转移支付绩效目标表09-2'!$1:$1</definedName>
    <definedName name="_xlnm.Print_Titles" localSheetId="15">新增资产配置表10!$A:$A,新增资产配置表10!$1:$1</definedName>
    <definedName name="_xlnm.Print_Titles" localSheetId="16">上级转移支付补助项目支出预算表11!$A:$A,上级转移支付补助项目支出预算表11!$1:$1</definedName>
    <definedName name="_xlnm.Print_Titles" localSheetId="17">部门项目中期规划预算表12!$A:$A,部门项目中期规划预算表12!$1:$1</definedName>
  </definedNames>
  <calcPr calcId="144525"/>
</workbook>
</file>

<file path=xl/sharedStrings.xml><?xml version="1.0" encoding="utf-8"?>
<sst xmlns="http://schemas.openxmlformats.org/spreadsheetml/2006/main" count="937" uniqueCount="416">
  <si>
    <t>预算01-1表</t>
  </si>
  <si>
    <t>单位：元</t>
  </si>
  <si>
    <t>收　　　　　　　　入</t>
  </si>
  <si>
    <t>支　　　　　　　　出</t>
  </si>
  <si>
    <t>项      目</t>
  </si>
  <si>
    <t>项目(按功能分类)</t>
  </si>
  <si>
    <t>一、一般公共预算</t>
  </si>
  <si>
    <t xml:space="preserve"> 一、一般公共服务支出</t>
  </si>
  <si>
    <t>二、政府性基金预算</t>
  </si>
  <si>
    <t xml:space="preserve"> 二、外交支出</t>
  </si>
  <si>
    <t>三、国有资本经营预算</t>
  </si>
  <si>
    <t xml:space="preserve"> 三、国防支出</t>
  </si>
  <si>
    <t>四、财政专户管理资金</t>
  </si>
  <si>
    <t xml:space="preserve"> 四、公共安全支出</t>
  </si>
  <si>
    <t>五、事业收入</t>
  </si>
  <si>
    <t xml:space="preserve"> 五、教育支出</t>
  </si>
  <si>
    <t>六、事业单位经营收入</t>
  </si>
  <si>
    <t xml:space="preserve"> 六、科学技术支出 </t>
  </si>
  <si>
    <t>七、上级补助收入</t>
  </si>
  <si>
    <t xml:space="preserve"> 七、文化旅游体育与传媒支出</t>
  </si>
  <si>
    <t>八、附属单位上缴收入</t>
  </si>
  <si>
    <t xml:space="preserve"> 八、社会保障和就业支出</t>
  </si>
  <si>
    <t>九、其他收入</t>
  </si>
  <si>
    <t xml:space="preserve"> 九、卫生健康支出</t>
  </si>
  <si>
    <t>十、上年结转结余</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</si>
  <si>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</si>
  <si>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</si>
  <si>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</si>
  <si>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</si>
  <si>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</si>
  <si>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</si>
  <si>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</si>
  <si>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</si>
  <si>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</si>
  <si>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</si>
  <si>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</si>
  <si>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</si>
  <si>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</si>
  <si>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</si>
  <si>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</si>
  <si>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</si>
  <si>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</si>
  <si>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收  入  总  计</t>
  </si>
  <si>
    <t>支  出  总  计</t>
  </si>
  <si>
    <t>预算01-2表</t>
  </si>
  <si>
    <t>部门（单位）代码</t>
  </si>
  <si>
    <t>部门（单位）名称</t>
  </si>
  <si>
    <t>合计</t>
  </si>
  <si>
    <t>本年收入</t>
  </si>
  <si>
    <t>上年结转结余</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</si>
  <si>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</si>
  <si>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</si>
  <si>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</si>
  <si>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</si>
  <si>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</si>
  <si>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</si>
  <si>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</si>
  <si>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</si>
  <si>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</si>
  <si>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</si>
  <si>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</si>
  <si>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320</t>
  </si>
  <si>
    <t>中国共产党昆明市呈贡区党史区志办公室</t>
  </si>
  <si>
    <t>320002</t>
  </si>
  <si>
    <t>中国共产党昆明市呈贡区委员会党史研究室</t>
  </si>
  <si>
    <t>预算01-3表</t>
  </si>
  <si>
    <t>科目编码</t>
  </si>
  <si>
    <t>科目名称</t>
  </si>
  <si>
    <t>基本支出</t>
  </si>
  <si>
    <t>项目支出</t>
  </si>
  <si>
    <t>财政专户管理的支出</t>
  </si>
  <si>
    <t>事业支出</t>
  </si>
  <si>
    <t>事业单位经营支出</t>
  </si>
  <si>
    <t>上级补助支出</t>
  </si>
  <si>
    <t>附属单位补助支出</t>
  </si>
  <si>
    <t>其他支出</t>
  </si>
  <si>
    <t>201</t>
  </si>
  <si>
    <t>一般公共服务支出</t>
  </si>
  <si>
    <t>20136</t>
  </si>
  <si>
    <t>其他共产党事务支出</t>
  </si>
  <si>
    <t>2013601</t>
  </si>
  <si>
    <t>行政运行</t>
  </si>
  <si>
    <t>2013699</t>
  </si>
  <si>
    <t>205</t>
  </si>
  <si>
    <t>教育支出</t>
  </si>
  <si>
    <t>20508</t>
  </si>
  <si>
    <t>进修及培训</t>
  </si>
  <si>
    <t>2050803</t>
  </si>
  <si>
    <t>培训支出</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</si>
  <si>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</si>
  <si>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</si>
  <si>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</si>
  <si>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</si>
  <si>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</si>
  <si>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</si>
  <si>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</si>
  <si>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</si>
  <si>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</si>
  <si>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</si>
  <si>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</si>
  <si>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</si>
  <si>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</si>
  <si>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</si>
  <si>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</si>
  <si>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</si>
  <si>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</si>
  <si>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</si>
  <si>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</si>
  <si>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</si>
  <si>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</si>
  <si>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</si>
  <si>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</si>
  <si>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</si>
  <si>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</si>
  <si>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</si>
  <si>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</si>
  <si>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</si>
  <si>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 xml:space="preserve">预算02-1表
</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</si>
  <si>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</si>
  <si>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</si>
  <si>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</si>
  <si>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</si>
  <si>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</si>
  <si>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</si>
  <si>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</si>
  <si>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</si>
  <si>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</si>
  <si>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</si>
  <si>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</si>
  <si>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</si>
  <si>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</si>
  <si>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</si>
  <si>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</si>
  <si>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</si>
  <si>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</si>
  <si>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</si>
  <si>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</si>
  <si>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</si>
  <si>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</si>
  <si>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</si>
  <si>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</si>
  <si>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</si>
  <si>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</si>
  <si>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</si>
  <si>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</si>
  <si>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</si>
  <si>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</si>
  <si>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</si>
  <si>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</si>
  <si>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</si>
  <si>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二、结转下年</t>
  </si>
  <si>
    <t>预算02-2表</t>
  </si>
  <si>
    <t>功能分类科目</t>
  </si>
  <si>
    <t>预算06-1表</t>
  </si>
  <si>
    <t>2026年部门基本支出预算表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</si>
  <si>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</si>
  <si>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</si>
  <si>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</si>
  <si>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</si>
  <si>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</si>
  <si>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</si>
  <si>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</si>
  <si>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</si>
  <si>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</si>
  <si>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其中：（1）公务用车运行费</t>
  </si>
  <si>
    <t xml:space="preserve">      （2）公务用车购置费</t>
  </si>
  <si>
    <t>“三公”经费增减变化原因说明:</t>
  </si>
  <si>
    <t>注：此表为空。</t>
  </si>
  <si>
    <t>预算05-1表</t>
  </si>
  <si>
    <t>项目单位</t>
  </si>
  <si>
    <t>项目名称</t>
  </si>
  <si>
    <t>明细项目名称</t>
  </si>
  <si>
    <t>功能科目编码</t>
  </si>
  <si>
    <t>功能科目名称</t>
  </si>
  <si>
    <t>经济科目编码</t>
  </si>
  <si>
    <t>经济科目名称</t>
  </si>
  <si>
    <t>政府经济科目编码</t>
  </si>
  <si>
    <t>政府经济科目名称</t>
  </si>
  <si>
    <t>本年财政拨款</t>
  </si>
  <si>
    <t>财政拨款结转结余</t>
  </si>
  <si>
    <t>行政人员绩效奖励</t>
  </si>
  <si>
    <t>行政政府综合目标奖</t>
  </si>
  <si>
    <t>30103</t>
  </si>
  <si>
    <t>奖金</t>
  </si>
  <si>
    <t>50101</t>
  </si>
  <si>
    <t>工资奖金津补贴</t>
  </si>
  <si>
    <t>公务员绩效奖励</t>
  </si>
  <si>
    <t>行政人员工资支出</t>
  </si>
  <si>
    <t>行政基本工资</t>
  </si>
  <si>
    <t>30101</t>
  </si>
  <si>
    <t>基本工资</t>
  </si>
  <si>
    <t>行政津贴补贴</t>
  </si>
  <si>
    <t>30102</t>
  </si>
  <si>
    <t>津贴补贴</t>
  </si>
  <si>
    <t>行政年终一次性奖金</t>
  </si>
  <si>
    <t>社会保障缴费</t>
  </si>
  <si>
    <t>机关养老保险</t>
  </si>
  <si>
    <t>30108</t>
  </si>
  <si>
    <t>机关事业单位基本养老保险缴费</t>
  </si>
  <si>
    <t>50102</t>
  </si>
  <si>
    <t>行政基本医疗保险</t>
  </si>
  <si>
    <t>30110</t>
  </si>
  <si>
    <t>职工基本医疗保险缴费</t>
  </si>
  <si>
    <t>行政公务员医疗统筹</t>
  </si>
  <si>
    <t>30111</t>
  </si>
  <si>
    <t>公务员医疗补助缴费</t>
  </si>
  <si>
    <t>行政重特病医疗统筹</t>
  </si>
  <si>
    <t>30112</t>
  </si>
  <si>
    <t>其他社会保障缴费</t>
  </si>
  <si>
    <t>行政工伤保险</t>
  </si>
  <si>
    <t>行政住房公积金</t>
  </si>
  <si>
    <t>30113</t>
  </si>
  <si>
    <t>50103</t>
  </si>
  <si>
    <t>离退休人员支出</t>
  </si>
  <si>
    <t>行政退休人员生活补助</t>
  </si>
  <si>
    <t>30305</t>
  </si>
  <si>
    <t>生活补助</t>
  </si>
  <si>
    <t>50901</t>
  </si>
  <si>
    <t>社会福利和救助</t>
  </si>
  <si>
    <t>其他人员支出</t>
  </si>
  <si>
    <t>辅助性岗位工资</t>
  </si>
  <si>
    <t>30199</t>
  </si>
  <si>
    <t>其他工资福利支出</t>
  </si>
  <si>
    <t>50199</t>
  </si>
  <si>
    <t>辅助性岗位住房公积金</t>
  </si>
  <si>
    <t>辅助性岗位保险</t>
  </si>
  <si>
    <t>公务交通补贴</t>
  </si>
  <si>
    <t>30239</t>
  </si>
  <si>
    <t>其他交通费用</t>
  </si>
  <si>
    <t>50201</t>
  </si>
  <si>
    <t>办公经费</t>
  </si>
  <si>
    <t>工会经费</t>
  </si>
  <si>
    <t>行政工会经费</t>
  </si>
  <si>
    <t>30228</t>
  </si>
  <si>
    <t>辅助性岗位工会经费</t>
  </si>
  <si>
    <t>编外人员公用经费</t>
  </si>
  <si>
    <t>行政单位辅助性岗位公用经费</t>
  </si>
  <si>
    <t>30201</t>
  </si>
  <si>
    <t>办公费</t>
  </si>
  <si>
    <t>行政单位辅助性岗位管理费</t>
  </si>
  <si>
    <t>辅助性岗位福利费</t>
  </si>
  <si>
    <t>30299</t>
  </si>
  <si>
    <t>其他商品和服务支出</t>
  </si>
  <si>
    <t>50299</t>
  </si>
  <si>
    <t>一般公用运转支出</t>
  </si>
  <si>
    <t>行政部门水费（行政部分）</t>
  </si>
  <si>
    <t>30205</t>
  </si>
  <si>
    <t>水费</t>
  </si>
  <si>
    <t>行政部门电费（行政部分）</t>
  </si>
  <si>
    <t>30206</t>
  </si>
  <si>
    <t>电费</t>
  </si>
  <si>
    <t>行政部门邮电费（行政部分）</t>
  </si>
  <si>
    <t>30207</t>
  </si>
  <si>
    <t>邮电费</t>
  </si>
  <si>
    <t>行政部门物业管理费（行政部分）</t>
  </si>
  <si>
    <t>30209</t>
  </si>
  <si>
    <t>物业管理费</t>
  </si>
  <si>
    <t>行政部门差旅费（行政部分）</t>
  </si>
  <si>
    <t>30211</t>
  </si>
  <si>
    <t>差旅费</t>
  </si>
  <si>
    <t>行政部门维修费（行政部分）</t>
  </si>
  <si>
    <t>30213</t>
  </si>
  <si>
    <t>维修（护）费</t>
  </si>
  <si>
    <t>50209</t>
  </si>
  <si>
    <t>公务出行租车费用</t>
  </si>
  <si>
    <t>行政部门福利费（行政部分）</t>
  </si>
  <si>
    <t>行政部门培训费（行政部分）</t>
  </si>
  <si>
    <t>30216</t>
  </si>
  <si>
    <t>培训费</t>
  </si>
  <si>
    <t>50203</t>
  </si>
  <si>
    <t>退休人员公用经费</t>
  </si>
  <si>
    <t>预算05-2表</t>
  </si>
  <si>
    <t>项目概述</t>
  </si>
  <si>
    <t>《2025昆明市呈贡区委工作纪要》《年鉴2026》及史志业务培训经费</t>
  </si>
  <si>
    <t>《2025中共昆明市呈贡区委工作纪要》将以“记录执政实践、提炼执政经验、服务科学决策”为核心，紧扣区委科学执政、民主执政、依法执政这一主题，聚焦重大决策部署、重点工作推进、重要成效取得，打造兼具政治性、权威性、纪实性与资政性的年度执政档案文献，为后续的执政实践、政策优化及历史研究提供权威依据。《呈贡年鉴》自2003年起逐年编辑出版发行，至2025年已编辑出版23卷，由区委、区政府主办，区委党史研究室具体负责编纂，是系统记录呈贡年度经济社会发展全貌，兼具时代特征、年度特点与地域特色的综合性年度资料文献，为区委、区政府决策部署、学术研究、对外宣传提供权威参考。预算资金共计100000元。</t>
  </si>
  <si>
    <t>呈贡党史正本（三卷）编纂、资料收集工作经费</t>
  </si>
  <si>
    <t>《呈贡党史正本（三卷）》整理及资料收集经费，主要包含《呈贡党史正本（三卷）》整理及资料收集费用，经中共昆明市呈贡区委党史研究室2025年第14次室务会研究审议通过，本次《呈贡党史正本（三卷）》整理及资料收集费用评估为30000元。</t>
  </si>
  <si>
    <t>党建工作经费</t>
  </si>
  <si>
    <t>1000元/人的标准，单位共10名党员，合计10000元</t>
  </si>
  <si>
    <t>遗属生活困难补助经费</t>
  </si>
  <si>
    <t>遗属生活困难补助费是由区人社局批准按月发放的供养遗属生活困难补助，我单位共涉及李秀兰和燕桂英两人，补助标准分别为每月349.2元、每月384元，2026年计划发放12个月，累计预算约为8799元。</t>
  </si>
  <si>
    <t>预算05-3表</t>
  </si>
  <si>
    <t>项目年度绩效目标</t>
  </si>
  <si>
    <t>一级指标</t>
  </si>
  <si>
    <t>二级指标</t>
  </si>
  <si>
    <t>三级指标</t>
  </si>
  <si>
    <t>指标性质</t>
  </si>
  <si>
    <t>指标值</t>
  </si>
  <si>
    <t>度量单位</t>
  </si>
  <si>
    <t>指标属性</t>
  </si>
  <si>
    <t>指标内容</t>
  </si>
  <si>
    <t>按时足额发放总计8799元的预算经费。</t>
  </si>
  <si>
    <t>产出指标</t>
  </si>
  <si>
    <t>数量指标</t>
  </si>
  <si>
    <t>补助人数</t>
  </si>
  <si>
    <t>=</t>
  </si>
  <si>
    <t>2</t>
  </si>
  <si>
    <t>人</t>
  </si>
  <si>
    <t>定量指标</t>
  </si>
  <si>
    <t>未发放到位扣分</t>
  </si>
  <si>
    <t>效益指标</t>
  </si>
  <si>
    <t>社会效益</t>
  </si>
  <si>
    <t>解决生活困难问题</t>
  </si>
  <si>
    <t>&gt;=</t>
  </si>
  <si>
    <t>解决遗属生活困难</t>
  </si>
  <si>
    <t>%</t>
  </si>
  <si>
    <t>定性指标</t>
  </si>
  <si>
    <t>未缓解困难程度扣分</t>
  </si>
  <si>
    <t>满意度指标</t>
  </si>
  <si>
    <t>服务对象满意度</t>
  </si>
  <si>
    <t>遗属本人满意</t>
  </si>
  <si>
    <t>100</t>
  </si>
  <si>
    <t>收到投诉扣分</t>
  </si>
  <si>
    <t>征订党报党刊，开展党建活动，深化党建品牌创建</t>
  </si>
  <si>
    <t>质量指标</t>
  </si>
  <si>
    <t>党建工作扎实</t>
  </si>
  <si>
    <t>扎实开展党建各项工作</t>
  </si>
  <si>
    <t>年</t>
  </si>
  <si>
    <t>丰富党建活动</t>
  </si>
  <si>
    <t>积极与社区加强联系</t>
  </si>
  <si>
    <t>加强与社区的联系，为群众办实事</t>
  </si>
  <si>
    <t>群众满意度</t>
  </si>
  <si>
    <t>90</t>
  </si>
  <si>
    <t>完成党史正本（三卷）编纂和资料收集</t>
  </si>
  <si>
    <t>时效指标</t>
  </si>
  <si>
    <t>年内完成</t>
  </si>
  <si>
    <t>&lt;=</t>
  </si>
  <si>
    <t>2026</t>
  </si>
  <si>
    <t>未完成则扣分</t>
  </si>
  <si>
    <t>增进群众了解</t>
  </si>
  <si>
    <t>未达标则扣分</t>
  </si>
  <si>
    <t>群众满意度高</t>
  </si>
  <si>
    <t>不满意则扣分</t>
  </si>
  <si>
    <t>完成书籍编撰</t>
  </si>
  <si>
    <t xml:space="preserve">未完成则扣分 </t>
  </si>
  <si>
    <t>增加群众了解度</t>
  </si>
  <si>
    <t>未达到则扣分</t>
  </si>
  <si>
    <t>预算02-3表</t>
  </si>
  <si>
    <t>部门经济科目</t>
  </si>
  <si>
    <t>301</t>
  </si>
  <si>
    <t>工资福利支出</t>
  </si>
  <si>
    <t>302</t>
  </si>
  <si>
    <t>商品和服务支出</t>
  </si>
  <si>
    <t>303</t>
  </si>
  <si>
    <t>对个人和家庭的补助</t>
  </si>
  <si>
    <t>预算03-1表</t>
  </si>
  <si>
    <t>预算07-1表</t>
  </si>
  <si>
    <t>2026年部门政府采购预算表</t>
  </si>
  <si>
    <t>预算项目</t>
  </si>
  <si>
    <t>采购项目</t>
  </si>
  <si>
    <t>采购目录</t>
  </si>
  <si>
    <t>计量
单位</t>
  </si>
  <si>
    <t>数量</t>
  </si>
  <si>
    <t>面向中小企业预留资金</t>
  </si>
  <si>
    <t>资金来源</t>
  </si>
  <si>
    <t>政府性基金</t>
  </si>
  <si>
    <t>财政专户管理的收入</t>
  </si>
  <si>
    <t>单位自筹</t>
  </si>
  <si>
    <t>事业单位
经营收入</t>
  </si>
  <si>
    <t>合  计</t>
  </si>
  <si>
    <t>预算07-2表</t>
  </si>
  <si>
    <t>政府购买服务项目</t>
  </si>
  <si>
    <t>政府购买服务目录</t>
  </si>
  <si>
    <t>基本支出/项目支出</t>
  </si>
  <si>
    <t>预算09-1表</t>
  </si>
  <si>
    <t>2026年对下转移支付预算表</t>
  </si>
  <si>
    <t>单位名称：中共昆明市呈贡区委党史研究室</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</si>
  <si>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</si>
  <si>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</si>
  <si>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</si>
  <si>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</si>
  <si>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</si>
  <si>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</si>
  <si>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</si>
  <si>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</si>
  <si>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</si>
  <si>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</si>
  <si>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</si>
  <si>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</si>
  <si>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</si>
  <si>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</si>
  <si>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</si>
  <si>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</si>
  <si>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</si>
  <si>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</si>
  <si>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</si>
  <si>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</si>
  <si>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</si>
  <si>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</si>
  <si>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</si>
  <si>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预算09-2表</t>
  </si>
  <si>
    <t>2026年对下转移支付绩效目标表</t>
  </si>
  <si>
    <t>单位名称、项目名称</t>
  </si>
  <si>
    <t xml:space="preserve">预算10表
</t>
  </si>
  <si>
    <t>2026年新增资产配置预算表</t>
  </si>
  <si>
    <t>单位名称</t>
  </si>
  <si>
    <t>资产类别</t>
  </si>
  <si>
    <t>资产分类代码.名称</t>
  </si>
  <si>
    <t>资产名称</t>
  </si>
  <si>
    <t>计量单位</t>
  </si>
  <si>
    <t>财政部门批复数（元）</t>
  </si>
  <si>
    <t>单价</t>
  </si>
  <si>
    <t>金额</t>
  </si>
  <si>
    <t>1</t>
  </si>
  <si>
    <t>注：涉及土地使用权、房屋、公务用车购置，按照现行相关管理制度规定报批，以职能部门审批意见为准。</t>
  </si>
  <si>
    <t>预算11表</t>
  </si>
  <si>
    <t>2026年上级转移支付补助项目支出预算表</t>
  </si>
  <si>
    <t>项目分类</t>
  </si>
  <si>
    <t>上级补助</t>
  </si>
  <si>
    <t>预算12表</t>
  </si>
  <si>
    <t>2026年部门项目中期规划预算表</t>
  </si>
  <si>
    <t>项目级次</t>
  </si>
  <si>
    <t>2026年</t>
  </si>
  <si>
    <t>2027年</t>
  </si>
  <si>
    <t>2028年</t>
  </si>
  <si>
    <t/>
  </si>
</sst>
</file>

<file path=xl/styles.xml><?xml version="1.0" encoding="utf-8"?>
<styleSheet xmlns="http://schemas.openxmlformats.org/spreadsheetml/2006/main">
  <numFmts count="10">
    <numFmt numFmtId="176" formatCode="#,##0.##%;\-#,##0.##%"/>
    <numFmt numFmtId="44" formatCode="_ &quot;￥&quot;* #,##0.00_ ;_ &quot;￥&quot;* \-#,##0.00_ ;_ &quot;￥&quot;* &quot;-&quot;??_ ;_ @_ "/>
    <numFmt numFmtId="177" formatCode="yyyy\-mm\-dd"/>
    <numFmt numFmtId="42" formatCode="_ &quot;￥&quot;* #,##0_ ;_ &quot;￥&quot;* \-#,##0_ ;_ &quot;￥&quot;* &quot;-&quot;_ ;_ @_ "/>
    <numFmt numFmtId="43" formatCode="_ * #,##0.00_ ;_ * \-#,##0.00_ ;_ * &quot;-&quot;??_ ;_ @_ "/>
    <numFmt numFmtId="178" formatCode="hh:mm:ss"/>
    <numFmt numFmtId="41" formatCode="_ * #,##0_ ;_ * \-#,##0_ ;_ * &quot;-&quot;_ ;_ @_ "/>
    <numFmt numFmtId="179" formatCode="#,##0;\-#,##0;;@"/>
    <numFmt numFmtId="180" formatCode="yyyy\-mm\-dd\ hh:mm:ss"/>
    <numFmt numFmtId="181" formatCode="#,##0.00;\-#,##0.00;;@"/>
  </numFmts>
  <fonts count="31">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b/>
      <sz val="21"/>
      <color rgb="FF000000"/>
      <name val="宋体"/>
      <charset val="134"/>
    </font>
    <font>
      <b/>
      <sz val="9"/>
      <color rgb="FF000000"/>
      <name val="宋体"/>
      <charset val="134"/>
    </font>
    <font>
      <sz val="11"/>
      <color theme="0"/>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9"/>
      <name val="宋体"/>
      <charset val="134"/>
    </font>
    <font>
      <b/>
      <sz val="11"/>
      <color theme="3"/>
      <name val="宋体"/>
      <charset val="134"/>
      <scheme val="minor"/>
    </font>
    <font>
      <b/>
      <sz val="13"/>
      <color theme="3"/>
      <name val="宋体"/>
      <charset val="134"/>
      <scheme val="minor"/>
    </font>
    <font>
      <i/>
      <sz val="11"/>
      <color rgb="FF7F7F7F"/>
      <name val="宋体"/>
      <charset val="0"/>
      <scheme val="minor"/>
    </font>
    <font>
      <sz val="11"/>
      <color rgb="FF3F3F76"/>
      <name val="宋体"/>
      <charset val="0"/>
      <scheme val="minor"/>
    </font>
    <font>
      <b/>
      <sz val="11"/>
      <color theme="1"/>
      <name val="宋体"/>
      <charset val="0"/>
      <scheme val="minor"/>
    </font>
    <font>
      <u/>
      <sz val="11"/>
      <color rgb="FF0000FF"/>
      <name val="宋体"/>
      <charset val="0"/>
      <scheme val="minor"/>
    </font>
    <font>
      <sz val="11"/>
      <color rgb="FFFA7D00"/>
      <name val="宋体"/>
      <charset val="0"/>
      <scheme val="minor"/>
    </font>
    <font>
      <b/>
      <sz val="11"/>
      <color rgb="FFFFFFFF"/>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sz val="11"/>
      <color rgb="FF9C0006"/>
      <name val="宋体"/>
      <charset val="0"/>
      <scheme val="minor"/>
    </font>
    <font>
      <u/>
      <sz val="11"/>
      <color rgb="FF80008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8F8F8"/>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9"/>
        <bgColor indexed="64"/>
      </patternFill>
    </fill>
    <fill>
      <patternFill patternType="solid">
        <fgColor theme="7" tint="0.799981688894314"/>
        <bgColor indexed="64"/>
      </patternFill>
    </fill>
    <fill>
      <patternFill patternType="solid">
        <fgColor theme="7"/>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7">
    <xf numFmtId="0" fontId="0" fillId="0" borderId="0"/>
    <xf numFmtId="179" fontId="17" fillId="0" borderId="4">
      <alignment horizontal="right" vertical="center"/>
    </xf>
    <xf numFmtId="10" fontId="17" fillId="0" borderId="4">
      <alignment horizontal="right" vertical="center"/>
    </xf>
    <xf numFmtId="180" fontId="17" fillId="0" borderId="4">
      <alignment horizontal="right" vertical="center"/>
    </xf>
    <xf numFmtId="178" fontId="17" fillId="0" borderId="4">
      <alignment horizontal="right" vertical="center"/>
    </xf>
    <xf numFmtId="181" fontId="17" fillId="0" borderId="4">
      <alignment horizontal="right" vertical="center"/>
    </xf>
    <xf numFmtId="181" fontId="17" fillId="0" borderId="4">
      <alignment horizontal="right" vertical="center"/>
    </xf>
    <xf numFmtId="0" fontId="12" fillId="21" borderId="0" applyNumberFormat="0" applyBorder="0" applyAlignment="0" applyProtection="0">
      <alignment vertical="center"/>
    </xf>
    <xf numFmtId="0" fontId="12" fillId="20" borderId="0" applyNumberFormat="0" applyBorder="0" applyAlignment="0" applyProtection="0">
      <alignment vertical="center"/>
    </xf>
    <xf numFmtId="0" fontId="11" fillId="32" borderId="0" applyNumberFormat="0" applyBorder="0" applyAlignment="0" applyProtection="0">
      <alignment vertical="center"/>
    </xf>
    <xf numFmtId="0" fontId="12" fillId="19" borderId="0" applyNumberFormat="0" applyBorder="0" applyAlignment="0" applyProtection="0">
      <alignment vertical="center"/>
    </xf>
    <xf numFmtId="0" fontId="12" fillId="17" borderId="0" applyNumberFormat="0" applyBorder="0" applyAlignment="0" applyProtection="0">
      <alignment vertical="center"/>
    </xf>
    <xf numFmtId="0" fontId="11" fillId="16" borderId="0" applyNumberFormat="0" applyBorder="0" applyAlignment="0" applyProtection="0">
      <alignment vertical="center"/>
    </xf>
    <xf numFmtId="0" fontId="12" fillId="18" borderId="0" applyNumberFormat="0" applyBorder="0" applyAlignment="0" applyProtection="0">
      <alignment vertical="center"/>
    </xf>
    <xf numFmtId="0" fontId="18" fillId="0" borderId="15" applyNumberFormat="0" applyFill="0" applyAlignment="0" applyProtection="0">
      <alignment vertical="center"/>
    </xf>
    <xf numFmtId="0" fontId="20" fillId="0" borderId="0" applyNumberFormat="0" applyFill="0" applyBorder="0" applyAlignment="0" applyProtection="0">
      <alignment vertical="center"/>
    </xf>
    <xf numFmtId="0" fontId="22" fillId="0" borderId="18"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9" fillId="0" borderId="16" applyNumberFormat="0" applyFill="0" applyAlignment="0" applyProtection="0">
      <alignment vertical="center"/>
    </xf>
    <xf numFmtId="177" fontId="17" fillId="0" borderId="4">
      <alignment horizontal="right" vertical="center"/>
    </xf>
    <xf numFmtId="42" fontId="0" fillId="0" borderId="0" applyFont="0" applyFill="0" applyBorder="0" applyAlignment="0" applyProtection="0">
      <alignment vertical="center"/>
    </xf>
    <xf numFmtId="0" fontId="11" fillId="28" borderId="0" applyNumberFormat="0" applyBorder="0" applyAlignment="0" applyProtection="0">
      <alignment vertical="center"/>
    </xf>
    <xf numFmtId="0" fontId="26" fillId="0" borderId="0" applyNumberFormat="0" applyFill="0" applyBorder="0" applyAlignment="0" applyProtection="0">
      <alignment vertical="center"/>
    </xf>
    <xf numFmtId="0" fontId="12" fillId="25" borderId="0" applyNumberFormat="0" applyBorder="0" applyAlignment="0" applyProtection="0">
      <alignment vertical="center"/>
    </xf>
    <xf numFmtId="0" fontId="11" fillId="29" borderId="0" applyNumberFormat="0" applyBorder="0" applyAlignment="0" applyProtection="0">
      <alignment vertical="center"/>
    </xf>
    <xf numFmtId="0" fontId="27" fillId="0" borderId="16" applyNumberFormat="0" applyFill="0" applyAlignment="0" applyProtection="0">
      <alignment vertical="center"/>
    </xf>
    <xf numFmtId="49" fontId="17" fillId="0" borderId="4">
      <alignment horizontal="left" vertical="center" wrapText="1"/>
    </xf>
    <xf numFmtId="0" fontId="23" fillId="0" borderId="0" applyNumberFormat="0" applyFill="0" applyBorder="0" applyAlignment="0" applyProtection="0">
      <alignment vertical="center"/>
    </xf>
    <xf numFmtId="0" fontId="12" fillId="30" borderId="0" applyNumberFormat="0" applyBorder="0" applyAlignment="0" applyProtection="0">
      <alignment vertical="center"/>
    </xf>
    <xf numFmtId="44" fontId="0" fillId="0" borderId="0" applyFont="0" applyFill="0" applyBorder="0" applyAlignment="0" applyProtection="0">
      <alignment vertical="center"/>
    </xf>
    <xf numFmtId="0" fontId="12" fillId="33" borderId="0" applyNumberFormat="0" applyBorder="0" applyAlignment="0" applyProtection="0">
      <alignment vertical="center"/>
    </xf>
    <xf numFmtId="0" fontId="28" fillId="13" borderId="17" applyNumberFormat="0" applyAlignment="0" applyProtection="0">
      <alignment vertical="center"/>
    </xf>
    <xf numFmtId="0" fontId="30" fillId="0" borderId="0" applyNumberFormat="0" applyFill="0" applyBorder="0" applyAlignment="0" applyProtection="0">
      <alignment vertical="center"/>
    </xf>
    <xf numFmtId="41" fontId="0" fillId="0" borderId="0" applyFont="0" applyFill="0" applyBorder="0" applyAlignment="0" applyProtection="0">
      <alignment vertical="center"/>
    </xf>
    <xf numFmtId="0" fontId="11" fillId="34" borderId="0" applyNumberFormat="0" applyBorder="0" applyAlignment="0" applyProtection="0">
      <alignment vertical="center"/>
    </xf>
    <xf numFmtId="0" fontId="12" fillId="15" borderId="0" applyNumberFormat="0" applyBorder="0" applyAlignment="0" applyProtection="0">
      <alignment vertical="center"/>
    </xf>
    <xf numFmtId="0" fontId="11" fillId="14" borderId="0" applyNumberFormat="0" applyBorder="0" applyAlignment="0" applyProtection="0">
      <alignment vertical="center"/>
    </xf>
    <xf numFmtId="0" fontId="21" fillId="24" borderId="17" applyNumberFormat="0" applyAlignment="0" applyProtection="0">
      <alignment vertical="center"/>
    </xf>
    <xf numFmtId="0" fontId="16" fillId="13" borderId="14" applyNumberFormat="0" applyAlignment="0" applyProtection="0">
      <alignment vertical="center"/>
    </xf>
    <xf numFmtId="0" fontId="25" fillId="27" borderId="20" applyNumberFormat="0" applyAlignment="0" applyProtection="0">
      <alignment vertical="center"/>
    </xf>
    <xf numFmtId="0" fontId="24" fillId="0" borderId="19" applyNumberFormat="0" applyFill="0" applyAlignment="0" applyProtection="0">
      <alignment vertical="center"/>
    </xf>
    <xf numFmtId="0" fontId="11" fillId="11" borderId="0" applyNumberFormat="0" applyBorder="0" applyAlignment="0" applyProtection="0">
      <alignment vertical="center"/>
    </xf>
    <xf numFmtId="0" fontId="11" fillId="26" borderId="0" applyNumberFormat="0" applyBorder="0" applyAlignment="0" applyProtection="0">
      <alignment vertical="center"/>
    </xf>
    <xf numFmtId="0" fontId="0" fillId="10" borderId="13" applyNumberFormat="0" applyFont="0" applyAlignment="0" applyProtection="0">
      <alignment vertical="center"/>
    </xf>
    <xf numFmtId="0" fontId="15" fillId="0" borderId="0" applyNumberFormat="0" applyFill="0" applyBorder="0" applyAlignment="0" applyProtection="0">
      <alignment vertical="center"/>
    </xf>
    <xf numFmtId="0" fontId="14" fillId="9" borderId="0" applyNumberFormat="0" applyBorder="0" applyAlignment="0" applyProtection="0">
      <alignment vertical="center"/>
    </xf>
    <xf numFmtId="0" fontId="18" fillId="0" borderId="0" applyNumberFormat="0" applyFill="0" applyBorder="0" applyAlignment="0" applyProtection="0">
      <alignment vertical="center"/>
    </xf>
    <xf numFmtId="0" fontId="11" fillId="8" borderId="0" applyNumberFormat="0" applyBorder="0" applyAlignment="0" applyProtection="0">
      <alignment vertical="center"/>
    </xf>
    <xf numFmtId="0" fontId="13" fillId="7" borderId="0" applyNumberFormat="0" applyBorder="0" applyAlignment="0" applyProtection="0">
      <alignment vertical="center"/>
    </xf>
    <xf numFmtId="0" fontId="12" fillId="6" borderId="0" applyNumberFormat="0" applyBorder="0" applyAlignment="0" applyProtection="0">
      <alignment vertical="center"/>
    </xf>
    <xf numFmtId="0" fontId="29" fillId="31" borderId="0" applyNumberFormat="0" applyBorder="0" applyAlignment="0" applyProtection="0">
      <alignment vertical="center"/>
    </xf>
    <xf numFmtId="0" fontId="11" fillId="5" borderId="0" applyNumberFormat="0" applyBorder="0" applyAlignment="0" applyProtection="0">
      <alignment vertical="center"/>
    </xf>
    <xf numFmtId="0" fontId="12" fillId="23" borderId="0" applyNumberFormat="0" applyBorder="0" applyAlignment="0" applyProtection="0">
      <alignment vertical="center"/>
    </xf>
    <xf numFmtId="0" fontId="11" fillId="4" borderId="0" applyNumberFormat="0" applyBorder="0" applyAlignment="0" applyProtection="0">
      <alignment vertical="center"/>
    </xf>
    <xf numFmtId="0" fontId="12" fillId="12" borderId="0" applyNumberFormat="0" applyBorder="0" applyAlignment="0" applyProtection="0">
      <alignment vertical="center"/>
    </xf>
    <xf numFmtId="0" fontId="11" fillId="22" borderId="0" applyNumberFormat="0" applyBorder="0" applyAlignment="0" applyProtection="0">
      <alignment vertical="center"/>
    </xf>
  </cellStyleXfs>
  <cellXfs count="171">
    <xf numFmtId="0" fontId="0" fillId="0" borderId="0" xfId="0" applyFont="1" applyBorder="1"/>
    <xf numFmtId="49" fontId="1" fillId="0" borderId="0" xfId="0" applyNumberFormat="1" applyFont="1" applyBorder="1"/>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3" xfId="0" applyFont="1" applyFill="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1" fillId="0" borderId="4" xfId="0" applyFont="1" applyBorder="1" applyAlignment="1">
      <alignment horizontal="center" vertical="center"/>
    </xf>
    <xf numFmtId="0" fontId="3" fillId="2" borderId="4" xfId="0" applyFont="1" applyFill="1" applyBorder="1" applyAlignment="1" applyProtection="1">
      <alignment horizontal="left" vertical="center" wrapText="1"/>
      <protection locked="0"/>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4" fillId="0" borderId="0" xfId="0" applyFont="1" applyBorder="1"/>
    <xf numFmtId="0" fontId="3" fillId="0" borderId="0" xfId="0" applyFont="1" applyBorder="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4" fontId="3" fillId="0" borderId="4" xfId="0" applyNumberFormat="1" applyFont="1" applyBorder="1" applyAlignment="1" applyProtection="1">
      <alignment horizontal="right" vertical="center" wrapText="1"/>
      <protection locked="0"/>
    </xf>
    <xf numFmtId="0" fontId="3" fillId="0" borderId="4" xfId="0" applyFont="1" applyBorder="1" applyAlignment="1">
      <alignment horizontal="left" vertical="center" wrapText="1"/>
    </xf>
    <xf numFmtId="0" fontId="3" fillId="0" borderId="4" xfId="0" applyFont="1" applyBorder="1" applyAlignment="1" applyProtection="1">
      <alignment horizontal="left" vertical="center" wrapText="1"/>
      <protection locked="0"/>
    </xf>
    <xf numFmtId="0" fontId="1" fillId="0" borderId="5" xfId="0" applyFont="1" applyBorder="1" applyAlignment="1" applyProtection="1">
      <alignment horizontal="center" vertical="center" wrapText="1"/>
      <protection locked="0"/>
    </xf>
    <xf numFmtId="0" fontId="3" fillId="0" borderId="6" xfId="0" applyFont="1" applyBorder="1" applyAlignment="1">
      <alignment horizontal="left" vertical="center"/>
    </xf>
    <xf numFmtId="0" fontId="4" fillId="2" borderId="1" xfId="0" applyFont="1" applyFill="1" applyBorder="1" applyAlignment="1">
      <alignment horizontal="center" vertical="center"/>
    </xf>
    <xf numFmtId="0" fontId="4" fillId="0" borderId="2" xfId="0" applyFont="1" applyBorder="1" applyAlignment="1">
      <alignment horizontal="center" vertical="center"/>
    </xf>
    <xf numFmtId="4" fontId="3" fillId="0" borderId="4" xfId="0" applyNumberFormat="1" applyFont="1" applyBorder="1" applyAlignment="1">
      <alignment horizontal="right" vertical="center" wrapText="1"/>
    </xf>
    <xf numFmtId="0" fontId="3" fillId="2" borderId="7" xfId="0" applyFont="1" applyFill="1" applyBorder="1" applyAlignment="1">
      <alignment horizontal="left" vertical="center"/>
    </xf>
    <xf numFmtId="0" fontId="1" fillId="0" borderId="4" xfId="0" applyFont="1" applyBorder="1" applyAlignment="1" applyProtection="1">
      <alignment horizontal="center" vertical="center"/>
      <protection locked="0"/>
    </xf>
    <xf numFmtId="4" fontId="5" fillId="0" borderId="4" xfId="5" applyNumberFormat="1" applyFont="1" applyBorder="1">
      <alignment horizontal="right" vertical="center"/>
    </xf>
    <xf numFmtId="0" fontId="3"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3"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1" fillId="0" borderId="4" xfId="0" applyFont="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right" vertical="center"/>
      <protection locked="0"/>
    </xf>
    <xf numFmtId="0" fontId="1" fillId="2" borderId="4" xfId="0" applyFont="1" applyFill="1" applyBorder="1" applyAlignment="1" applyProtection="1">
      <alignment horizontal="right" vertical="center" wrapText="1"/>
      <protection locked="0"/>
    </xf>
    <xf numFmtId="0" fontId="3" fillId="2"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2" borderId="4" xfId="0" applyFont="1" applyFill="1" applyBorder="1" applyAlignment="1">
      <alignment horizontal="left" vertical="center" wrapText="1"/>
    </xf>
    <xf numFmtId="0" fontId="3" fillId="0" borderId="4" xfId="0" applyFont="1" applyBorder="1" applyAlignment="1">
      <alignment horizontal="center" vertical="center"/>
    </xf>
    <xf numFmtId="0" fontId="3" fillId="0" borderId="4" xfId="0" applyFont="1" applyBorder="1" applyAlignment="1" applyProtection="1">
      <alignment horizontal="left"/>
      <protection locked="0"/>
    </xf>
    <xf numFmtId="0" fontId="3" fillId="0" borderId="4" xfId="0" applyFont="1" applyBorder="1" applyAlignment="1">
      <alignment horizontal="left"/>
    </xf>
    <xf numFmtId="0" fontId="3" fillId="2" borderId="4" xfId="0" applyFont="1" applyFill="1" applyBorder="1" applyAlignment="1">
      <alignment horizontal="right" vertical="center"/>
    </xf>
    <xf numFmtId="0" fontId="3" fillId="0" borderId="4" xfId="0" applyFont="1" applyBorder="1" applyAlignment="1">
      <alignment horizontal="left" vertical="center"/>
    </xf>
    <xf numFmtId="0" fontId="3" fillId="2" borderId="4" xfId="0" applyFont="1" applyFill="1" applyBorder="1" applyAlignment="1">
      <alignment horizontal="left" vertical="center"/>
    </xf>
    <xf numFmtId="0" fontId="3" fillId="2" borderId="0" xfId="0" applyFont="1" applyFill="1" applyBorder="1" applyAlignment="1" applyProtection="1">
      <alignment horizontal="right" vertical="center" wrapText="1"/>
      <protection locked="0"/>
    </xf>
    <xf numFmtId="0" fontId="1" fillId="2" borderId="4" xfId="0" applyFont="1" applyFill="1" applyBorder="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3" fontId="3" fillId="2" borderId="4" xfId="0" applyNumberFormat="1" applyFont="1" applyFill="1" applyBorder="1" applyAlignment="1" applyProtection="1">
      <alignment horizontal="right" vertical="center"/>
      <protection locked="0"/>
    </xf>
    <xf numFmtId="4" fontId="3" fillId="0" borderId="4" xfId="0" applyNumberFormat="1" applyFont="1" applyBorder="1" applyAlignment="1" applyProtection="1">
      <alignment horizontal="right" vertical="center"/>
      <protection locked="0"/>
    </xf>
    <xf numFmtId="3" fontId="3" fillId="2" borderId="4" xfId="0" applyNumberFormat="1" applyFont="1" applyFill="1" applyBorder="1" applyAlignment="1" applyProtection="1">
      <alignment horizontal="left" vertical="center"/>
      <protection locked="0"/>
    </xf>
    <xf numFmtId="4" fontId="3" fillId="0" borderId="4"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4" fillId="0" borderId="4" xfId="0" applyFont="1" applyBorder="1" applyAlignment="1">
      <alignment horizontal="center" vertical="center" wrapText="1"/>
    </xf>
    <xf numFmtId="0" fontId="3" fillId="0" borderId="4" xfId="0" applyFont="1" applyBorder="1" applyAlignment="1">
      <alignment vertical="center" wrapText="1"/>
    </xf>
    <xf numFmtId="0" fontId="2" fillId="0" borderId="0"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5" xfId="0" applyFont="1" applyBorder="1" applyAlignment="1">
      <alignment horizontal="center" vertical="center"/>
    </xf>
    <xf numFmtId="181" fontId="5" fillId="0" borderId="4" xfId="0" applyNumberFormat="1" applyFont="1" applyBorder="1" applyAlignment="1">
      <alignment horizontal="right" vertical="center"/>
    </xf>
    <xf numFmtId="0" fontId="1" fillId="0" borderId="0" xfId="0" applyFont="1" applyBorder="1" applyAlignment="1">
      <alignment wrapText="1"/>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2" fillId="0" borderId="0" xfId="0" applyFont="1" applyBorder="1" applyAlignment="1">
      <alignment horizontal="center" vertical="center" wrapText="1"/>
    </xf>
    <xf numFmtId="0" fontId="3" fillId="0" borderId="0" xfId="0" applyFont="1" applyBorder="1" applyAlignment="1" applyProtection="1">
      <alignment vertical="top" wrapText="1"/>
      <protection locked="0"/>
    </xf>
    <xf numFmtId="0" fontId="1" fillId="0" borderId="0" xfId="0" applyFont="1" applyBorder="1" applyProtection="1">
      <protection locked="0"/>
    </xf>
    <xf numFmtId="0" fontId="2" fillId="0" borderId="0"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3" fillId="0" borderId="0" xfId="0" applyFont="1" applyBorder="1" applyAlignment="1" applyProtection="1">
      <alignment horizontal="right" vertical="center" wrapText="1"/>
      <protection locked="0"/>
    </xf>
    <xf numFmtId="0" fontId="3" fillId="2" borderId="0" xfId="0" applyFont="1" applyFill="1" applyBorder="1" applyAlignment="1" applyProtection="1">
      <alignment horizontal="right" vertical="center"/>
      <protection locked="0"/>
    </xf>
    <xf numFmtId="0" fontId="3" fillId="0" borderId="0" xfId="0" applyFont="1" applyBorder="1" applyAlignment="1" applyProtection="1">
      <alignment horizontal="right" wrapText="1"/>
      <protection locked="0"/>
    </xf>
    <xf numFmtId="0" fontId="9" fillId="0" borderId="0" xfId="0" applyFont="1" applyAlignment="1" applyProtection="1">
      <alignment horizontal="center" vertical="center" wrapText="1"/>
      <protection locked="0"/>
    </xf>
    <xf numFmtId="0" fontId="3" fillId="0" borderId="0" xfId="0" applyFont="1" applyBorder="1" applyAlignment="1">
      <alignment horizontal="lef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1" fillId="0" borderId="3" xfId="0" applyFont="1" applyBorder="1" applyAlignment="1">
      <alignment horizontal="center" vertical="center"/>
    </xf>
    <xf numFmtId="0" fontId="1" fillId="0" borderId="11" xfId="0" applyFont="1" applyBorder="1" applyAlignment="1">
      <alignment horizontal="center" vertical="center"/>
    </xf>
    <xf numFmtId="0" fontId="4" fillId="0" borderId="6"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3" fillId="0" borderId="4" xfId="0" applyFont="1" applyBorder="1" applyAlignment="1">
      <alignment horizontal="right" vertical="center"/>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3" fillId="0" borderId="0" xfId="0" applyFont="1" applyBorder="1" applyAlignment="1">
      <alignment horizontal="right" vertical="center"/>
    </xf>
    <xf numFmtId="0" fontId="4" fillId="0" borderId="7" xfId="0" applyFont="1" applyBorder="1" applyAlignment="1">
      <alignment horizontal="center" vertical="center" wrapText="1"/>
    </xf>
    <xf numFmtId="0" fontId="7" fillId="2" borderId="0" xfId="0" applyFont="1" applyFill="1" applyAlignment="1" applyProtection="1">
      <alignment horizontal="center" vertical="center" wrapText="1"/>
      <protection locked="0"/>
    </xf>
    <xf numFmtId="0" fontId="1" fillId="2" borderId="0" xfId="0" applyFont="1" applyFill="1" applyBorder="1" applyAlignment="1" applyProtection="1">
      <alignment horizontal="left" vertical="center" wrapText="1"/>
      <protection locked="0"/>
    </xf>
    <xf numFmtId="0" fontId="6" fillId="0" borderId="4" xfId="0" applyFont="1" applyBorder="1" applyAlignment="1" applyProtection="1">
      <alignment vertical="top" wrapText="1"/>
      <protection locked="0"/>
    </xf>
    <xf numFmtId="0" fontId="6" fillId="2" borderId="4" xfId="0" applyFont="1" applyFill="1" applyBorder="1" applyAlignment="1" applyProtection="1">
      <alignment horizontal="center" vertical="center" wrapText="1"/>
      <protection locked="0"/>
    </xf>
    <xf numFmtId="49" fontId="5" fillId="0" borderId="4" xfId="27" applyNumberFormat="1" applyFont="1" applyBorder="1">
      <alignment horizontal="left"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left" vertical="center" wrapText="1" indent="1"/>
    </xf>
    <xf numFmtId="49" fontId="3" fillId="0" borderId="4" xfId="0" applyNumberFormat="1" applyFont="1" applyBorder="1" applyAlignment="1" applyProtection="1">
      <alignment horizontal="center" vertical="center"/>
      <protection locked="0"/>
    </xf>
    <xf numFmtId="0" fontId="8" fillId="0" borderId="0" xfId="0" applyFont="1" applyAlignment="1">
      <alignment horizontal="center" vertical="center"/>
    </xf>
    <xf numFmtId="0" fontId="1" fillId="0" borderId="4" xfId="0" applyFont="1" applyBorder="1" applyAlignment="1">
      <alignment horizontal="center" vertical="center" wrapText="1"/>
    </xf>
    <xf numFmtId="0" fontId="0" fillId="0" borderId="4" xfId="0" applyFont="1" applyBorder="1"/>
    <xf numFmtId="49" fontId="5" fillId="0" borderId="4" xfId="27" applyNumberFormat="1" applyFont="1" applyBorder="1" applyAlignment="1">
      <alignment horizontal="left" vertical="center" wrapText="1" indent="1"/>
    </xf>
    <xf numFmtId="49" fontId="5" fillId="0" borderId="4" xfId="27" applyNumberFormat="1" applyFont="1" applyBorder="1" applyAlignment="1">
      <alignment horizontal="left" vertical="center" wrapText="1" indent="2"/>
    </xf>
    <xf numFmtId="0" fontId="2" fillId="0" borderId="0" xfId="0" applyFont="1" applyAlignment="1">
      <alignment horizontal="center" vertical="center"/>
    </xf>
    <xf numFmtId="0" fontId="6" fillId="2" borderId="0" xfId="0" applyFont="1" applyFill="1" applyBorder="1" applyAlignment="1">
      <alignment horizontal="left" vertical="center"/>
    </xf>
    <xf numFmtId="0" fontId="1" fillId="2" borderId="0" xfId="0" applyFont="1" applyFill="1" applyBorder="1" applyAlignment="1" applyProtection="1">
      <alignment horizontal="left" vertical="center"/>
      <protection locked="0"/>
    </xf>
    <xf numFmtId="0" fontId="3" fillId="2" borderId="1"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2" borderId="3" xfId="0" applyFont="1" applyFill="1" applyBorder="1" applyAlignment="1" applyProtection="1">
      <alignment horizontal="center" vertical="center"/>
      <protection locked="0"/>
    </xf>
    <xf numFmtId="0" fontId="3" fillId="0" borderId="3" xfId="0" applyFont="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6" fillId="0" borderId="6" xfId="0" applyFont="1" applyBorder="1" applyAlignment="1" applyProtection="1">
      <alignment vertical="top" wrapText="1"/>
      <protection locked="0"/>
    </xf>
    <xf numFmtId="0" fontId="3" fillId="0" borderId="6" xfId="0" applyFont="1" applyBorder="1" applyAlignment="1" applyProtection="1">
      <alignment horizontal="right" vertical="center"/>
      <protection locked="0"/>
    </xf>
    <xf numFmtId="0" fontId="3" fillId="0" borderId="7" xfId="0" applyFont="1" applyBorder="1" applyAlignment="1" applyProtection="1">
      <alignment horizontal="right"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1" fillId="2" borderId="0" xfId="0" applyFont="1" applyFill="1" applyBorder="1" applyAlignment="1" applyProtection="1">
      <alignment horizontal="left" vertical="top" wrapText="1"/>
      <protection locked="0"/>
    </xf>
    <xf numFmtId="0" fontId="1" fillId="2" borderId="0" xfId="0" applyFont="1" applyFill="1" applyBorder="1" applyAlignment="1" applyProtection="1">
      <alignment horizontal="left" vertical="top"/>
      <protection locked="0"/>
    </xf>
    <xf numFmtId="0" fontId="1" fillId="2" borderId="1"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3" fillId="2" borderId="4" xfId="0" applyFont="1" applyFill="1" applyBorder="1" applyAlignment="1" applyProtection="1">
      <alignment horizontal="left" vertical="center"/>
      <protection locked="0"/>
    </xf>
    <xf numFmtId="0" fontId="1" fillId="2" borderId="5"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6" fillId="0" borderId="3" xfId="0" applyFont="1" applyBorder="1" applyAlignment="1" applyProtection="1">
      <alignment vertical="top" wrapText="1"/>
      <protection locked="0"/>
    </xf>
    <xf numFmtId="0" fontId="3" fillId="0" borderId="4" xfId="0" applyFont="1" applyBorder="1" applyAlignment="1" applyProtection="1">
      <alignment vertical="center" wrapText="1"/>
      <protection locked="0"/>
    </xf>
    <xf numFmtId="0" fontId="3" fillId="3" borderId="5" xfId="0" applyFont="1" applyFill="1" applyBorder="1" applyAlignment="1">
      <alignment horizontal="left" vertical="top"/>
    </xf>
    <xf numFmtId="0" fontId="3" fillId="3" borderId="6" xfId="0" applyFont="1" applyFill="1" applyBorder="1" applyAlignment="1">
      <alignment horizontal="center" vertical="center"/>
    </xf>
    <xf numFmtId="0" fontId="6" fillId="0" borderId="7" xfId="0" applyFont="1" applyBorder="1" applyAlignment="1" applyProtection="1">
      <alignment vertical="top" wrapText="1"/>
      <protection locked="0"/>
    </xf>
    <xf numFmtId="176" fontId="3" fillId="0" borderId="4" xfId="0" applyNumberFormat="1" applyFont="1" applyBorder="1" applyAlignment="1" applyProtection="1">
      <alignment horizontal="right" vertical="center"/>
      <protection locked="0"/>
    </xf>
    <xf numFmtId="0" fontId="3" fillId="3" borderId="7" xfId="0" applyFont="1" applyFill="1" applyBorder="1" applyAlignment="1">
      <alignment horizontal="center" vertical="center"/>
    </xf>
    <xf numFmtId="0" fontId="3" fillId="2" borderId="4" xfId="0" applyFont="1" applyFill="1" applyBorder="1" applyAlignment="1" applyProtection="1">
      <alignment horizontal="left" vertical="center" wrapText="1" indent="1"/>
      <protection locked="0"/>
    </xf>
    <xf numFmtId="0" fontId="3" fillId="2" borderId="4" xfId="0" applyFont="1" applyFill="1" applyBorder="1" applyAlignment="1" applyProtection="1">
      <alignment horizontal="left" vertical="center" wrapText="1" indent="2"/>
      <protection locked="0"/>
    </xf>
    <xf numFmtId="0" fontId="3" fillId="0" borderId="0" xfId="0" applyFont="1" applyBorder="1" applyAlignment="1" applyProtection="1">
      <alignment horizontal="left" vertical="center" wrapText="1"/>
      <protection locked="0"/>
    </xf>
    <xf numFmtId="0" fontId="10" fillId="0" borderId="4" xfId="0" applyFont="1" applyBorder="1" applyAlignment="1">
      <alignment horizontal="center" vertical="center"/>
    </xf>
    <xf numFmtId="0" fontId="10" fillId="0" borderId="4" xfId="0" applyFont="1" applyBorder="1" applyAlignment="1" applyProtection="1">
      <alignment horizontal="center" vertical="center" wrapText="1"/>
      <protection locked="0"/>
    </xf>
    <xf numFmtId="0" fontId="3" fillId="2" borderId="4" xfId="0" applyFont="1" applyFill="1" applyBorder="1" applyAlignment="1">
      <alignment horizontal="left" vertical="center" wrapText="1" indent="2"/>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3" fillId="0" borderId="4" xfId="0" applyFont="1" applyBorder="1" applyAlignment="1" applyProtection="1">
      <alignment vertical="center"/>
      <protection locked="0"/>
    </xf>
    <xf numFmtId="0" fontId="2" fillId="0" borderId="0" xfId="0" applyFont="1" applyBorder="1" applyAlignment="1" quotePrefix="1">
      <alignment horizontal="center" vertical="center"/>
    </xf>
  </cellXfs>
  <cellStyles count="57">
    <cellStyle name="常规" xfId="0" builtinId="0"/>
    <cellStyle name="IntegralNumberStyle" xfId="1"/>
    <cellStyle name="PercentStyle" xfId="2"/>
    <cellStyle name="DateTimeStyle" xfId="3"/>
    <cellStyle name="TimeStyle" xfId="4"/>
    <cellStyle name="MoneyStyle" xfId="5"/>
    <cellStyle name="NumberStyle" xfId="6"/>
    <cellStyle name="40% - 强调文字颜色 6" xfId="7" builtinId="51"/>
    <cellStyle name="20% - 强调文字颜色 6" xfId="8" builtinId="50"/>
    <cellStyle name="强调文字颜色 6" xfId="9" builtinId="49"/>
    <cellStyle name="40% - 强调文字颜色 5" xfId="10" builtinId="47"/>
    <cellStyle name="20% - 强调文字颜色 5" xfId="11" builtinId="46"/>
    <cellStyle name="强调文字颜色 5" xfId="12" builtinId="45"/>
    <cellStyle name="40% - 强调文字颜色 4" xfId="13" builtinId="43"/>
    <cellStyle name="标题 3" xfId="14" builtinId="18"/>
    <cellStyle name="解释性文本" xfId="15" builtinId="53"/>
    <cellStyle name="汇总" xfId="16" builtinId="25"/>
    <cellStyle name="百分比" xfId="17" builtinId="5"/>
    <cellStyle name="千位分隔" xfId="18" builtinId="3"/>
    <cellStyle name="标题 2" xfId="19" builtinId="17"/>
    <cellStyle name="DateStyle" xfId="20"/>
    <cellStyle name="货币[0]" xfId="21" builtinId="7"/>
    <cellStyle name="60% - 强调文字颜色 4" xfId="22" builtinId="44"/>
    <cellStyle name="警告文本" xfId="23" builtinId="11"/>
    <cellStyle name="20% - 强调文字颜色 2" xfId="24" builtinId="34"/>
    <cellStyle name="60% - 强调文字颜色 5" xfId="25" builtinId="48"/>
    <cellStyle name="标题 1" xfId="26" builtinId="16"/>
    <cellStyle name="TextStyle" xfId="27"/>
    <cellStyle name="超链接" xfId="28" builtinId="8"/>
    <cellStyle name="20% - 强调文字颜色 3" xfId="29" builtinId="38"/>
    <cellStyle name="货币" xfId="30" builtinId="4"/>
    <cellStyle name="20% - 强调文字颜色 4" xfId="31" builtinId="42"/>
    <cellStyle name="计算" xfId="32" builtinId="22"/>
    <cellStyle name="已访问的超链接" xfId="33" builtinId="9"/>
    <cellStyle name="千位分隔[0]" xfId="34" builtinId="6"/>
    <cellStyle name="强调文字颜色 4" xfId="35" builtinId="41"/>
    <cellStyle name="40% - 强调文字颜色 3" xfId="36" builtinId="39"/>
    <cellStyle name="60% - 强调文字颜色 6" xfId="37" builtinId="52"/>
    <cellStyle name="输入" xfId="38" builtinId="20"/>
    <cellStyle name="输出" xfId="39" builtinId="21"/>
    <cellStyle name="检查单元格" xfId="40" builtinId="23"/>
    <cellStyle name="链接单元格" xfId="41" builtinId="24"/>
    <cellStyle name="60% - 强调文字颜色 1" xfId="42" builtinId="32"/>
    <cellStyle name="60% - 强调文字颜色 3" xfId="43" builtinId="40"/>
    <cellStyle name="注释" xfId="44" builtinId="10"/>
    <cellStyle name="标题" xfId="45" builtinId="15"/>
    <cellStyle name="好" xfId="46" builtinId="26"/>
    <cellStyle name="标题 4" xfId="47" builtinId="19"/>
    <cellStyle name="强调文字颜色 1" xfId="48" builtinId="29"/>
    <cellStyle name="适中" xfId="49" builtinId="28"/>
    <cellStyle name="20% - 强调文字颜色 1" xfId="50" builtinId="30"/>
    <cellStyle name="差" xfId="51" builtinId="27"/>
    <cellStyle name="强调文字颜色 2" xfId="52" builtinId="33"/>
    <cellStyle name="40% - 强调文字颜色 1" xfId="53" builtinId="31"/>
    <cellStyle name="60% - 强调文字颜色 2" xfId="54" builtinId="36"/>
    <cellStyle name="40% - 强调文字颜色 2" xfId="55" builtinId="35"/>
    <cellStyle name="强调文字颜色 3" xfId="56"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2"/>
  <sheetViews>
    <sheetView showZeros="0" workbookViewId="0">
      <selection activeCell="A3" sqref="A3:B3"/>
    </sheetView>
  </sheetViews>
  <sheetFormatPr defaultColWidth="8.575" defaultRowHeight="12.75" customHeight="1" outlineLevelCol="3"/>
  <cols>
    <col min="1" max="4" width="41" customWidth="1"/>
  </cols>
  <sheetData>
    <row r="1" ht="15" customHeight="1" spans="1:4">
      <c r="A1" s="43"/>
      <c r="B1" s="43"/>
      <c r="C1" s="43"/>
      <c r="D1" s="43" t="s">
        <v>0</v>
      </c>
    </row>
    <row r="2" ht="41.25" customHeight="1" spans="1:1">
      <c r="A2" s="39" t="str">
        <f>"2026"&amp;"年财务收支预算总表"</f>
        <v>2026年财务收支预算总表</v>
      </c>
    </row>
    <row r="3" ht="17.25" customHeight="1" spans="1:4">
      <c r="A3" s="42" t="str">
        <f>"单位名称："&amp;"中共昆明市呈贡区委党史研究室"</f>
        <v>单位名称：中共昆明市呈贡区委党史研究室</v>
      </c>
      <c r="B3" s="124"/>
      <c r="D3" s="108" t="s">
        <v>1</v>
      </c>
    </row>
    <row r="4" ht="23.25" customHeight="1" spans="1:4">
      <c r="A4" s="150" t="s">
        <v>2</v>
      </c>
      <c r="B4" s="131"/>
      <c r="C4" s="150" t="s">
        <v>3</v>
      </c>
      <c r="D4" s="155"/>
    </row>
    <row r="5" ht="24" customHeight="1" spans="1:4">
      <c r="A5" s="87" t="s">
        <v>4</v>
      </c>
      <c r="B5" s="87" t="str">
        <f>"2026"&amp;"年预算"</f>
        <v>2026年预算</v>
      </c>
      <c r="C5" s="87" t="s">
        <v>5</v>
      </c>
      <c r="D5" s="87" t="str">
        <f>"2026"&amp;"年预算"</f>
        <v>2026年预算</v>
      </c>
    </row>
    <row r="6" ht="17.25" customHeight="1" spans="1:4">
      <c r="A6" s="152" t="s">
        <v>6</v>
      </c>
      <c r="B6" s="78">
        <v>2068200.8</v>
      </c>
      <c r="C6" s="152" t="s">
        <v>7</v>
      </c>
      <c r="D6" s="78">
        <v>1526606.8</v>
      </c>
    </row>
    <row r="7" ht="17.25" customHeight="1" spans="1:4">
      <c r="A7" s="152" t="s">
        <v>8</v>
      </c>
      <c r="B7" s="78"/>
      <c r="C7" s="152" t="s">
        <v>9</v>
      </c>
      <c r="D7" s="78"/>
    </row>
    <row r="8" ht="17.25" customHeight="1" spans="1:4">
      <c r="A8" s="152" t="s">
        <v>10</v>
      </c>
      <c r="B8" s="78"/>
      <c r="C8" s="170" t="s">
        <v>11</v>
      </c>
      <c r="D8" s="78"/>
    </row>
    <row r="9" ht="17.25" customHeight="1" spans="1:4">
      <c r="A9" s="152" t="s">
        <v>12</v>
      </c>
      <c r="B9" s="78"/>
      <c r="C9" s="170" t="s">
        <v>13</v>
      </c>
      <c r="D9" s="78"/>
    </row>
    <row r="10" ht="17.25" customHeight="1" spans="1:4">
      <c r="A10" s="152" t="s">
        <v>14</v>
      </c>
      <c r="B10" s="78"/>
      <c r="C10" s="170" t="s">
        <v>15</v>
      </c>
      <c r="D10" s="78">
        <v>2100</v>
      </c>
    </row>
    <row r="11" ht="17.25" customHeight="1" spans="1:4">
      <c r="A11" s="152" t="s">
        <v>16</v>
      </c>
      <c r="B11" s="78"/>
      <c r="C11" s="170" t="s">
        <v>17</v>
      </c>
      <c r="D11" s="78"/>
    </row>
    <row r="12" ht="17.25" customHeight="1" spans="1:4">
      <c r="A12" s="152" t="s">
        <v>18</v>
      </c>
      <c r="B12" s="78"/>
      <c r="C12" s="27" t="s">
        <v>19</v>
      </c>
      <c r="D12" s="78"/>
    </row>
    <row r="13" ht="17.25" customHeight="1" spans="1:4">
      <c r="A13" s="152" t="s">
        <v>20</v>
      </c>
      <c r="B13" s="78"/>
      <c r="C13" s="27" t="s">
        <v>21</v>
      </c>
      <c r="D13" s="78">
        <v>263899</v>
      </c>
    </row>
    <row r="14" ht="17.25" customHeight="1" spans="1:4">
      <c r="A14" s="152" t="s">
        <v>22</v>
      </c>
      <c r="B14" s="78"/>
      <c r="C14" s="27" t="s">
        <v>23</v>
      </c>
      <c r="D14" s="78">
        <v>154035</v>
      </c>
    </row>
    <row r="15" ht="17.25" customHeight="1" spans="1:4">
      <c r="A15" s="152" t="s">
        <v>24</v>
      </c>
      <c r="B15" s="78"/>
      <c r="C15" s="27" t="s">
        <v>25</v>
      </c>
      <c r="D15" s="78"/>
    </row>
    <row r="16" ht="17.25" customHeight="1" spans="1:4">
      <c r="A16" s="161"/>
      <c r="B16" s="78"/>
      <c r="C16" s="27" t="s">
        <v>26</v>
      </c>
      <c r="D16" s="78"/>
    </row>
    <row r="17" ht="17.25" customHeight="1" spans="1:4">
      <c r="A17" s="161"/>
      <c r="B17" s="78"/>
      <c r="C17" s="27" t="s">
        <v>27</v>
      </c>
      <c r="D17" s="78"/>
    </row>
    <row r="18" ht="17.25" customHeight="1" spans="1:4">
      <c r="A18" s="161"/>
      <c r="B18" s="78"/>
      <c r="C18" s="27" t="s">
        <v>28</v>
      </c>
      <c r="D18" s="78"/>
    </row>
    <row r="19" ht="17.25" customHeight="1" spans="1:4">
      <c r="A19" s="161"/>
      <c r="B19" s="78"/>
      <c r="C19" s="27" t="s">
        <v>29</v>
      </c>
      <c r="D19" s="78"/>
    </row>
    <row r="20" ht="17.25" customHeight="1" spans="1:4">
      <c r="A20" s="161"/>
      <c r="B20" s="78"/>
      <c r="C20" s="27" t="s">
        <v>30</v>
      </c>
      <c r="D20" s="78"/>
    </row>
    <row r="21" ht="17.25" customHeight="1" spans="1:4">
      <c r="A21" s="161"/>
      <c r="B21" s="78"/>
      <c r="C21" s="27" t="s">
        <v>31</v>
      </c>
      <c r="D21" s="78"/>
    </row>
    <row r="22" ht="17.25" customHeight="1" spans="1:4">
      <c r="A22" s="161"/>
      <c r="B22" s="78"/>
      <c r="C22" s="27" t="s">
        <v>32</v>
      </c>
      <c r="D22" s="78"/>
    </row>
    <row r="23" ht="17.25" customHeight="1" spans="1:4">
      <c r="A23" s="161"/>
      <c r="B23" s="78"/>
      <c r="C23" s="27" t="s">
        <v>33</v>
      </c>
      <c r="D23" s="78"/>
    </row>
    <row r="24" ht="17.25" customHeight="1" spans="1:4">
      <c r="A24" s="161"/>
      <c r="B24" s="78"/>
      <c r="C24" s="27" t="s">
        <v>34</v>
      </c>
      <c r="D24" s="78">
        <v>121560</v>
      </c>
    </row>
    <row r="25" ht="17.25" customHeight="1" spans="1:4">
      <c r="A25" s="161"/>
      <c r="B25" s="78"/>
      <c r="C25" s="27" t="s">
        <v>35</v>
      </c>
      <c r="D25" s="78"/>
    </row>
    <row r="26" ht="17.25" customHeight="1" spans="1:4">
      <c r="A26" s="161"/>
      <c r="B26" s="78"/>
      <c r="C26" s="55" t="s">
        <v>36</v>
      </c>
      <c r="D26" s="78"/>
    </row>
    <row r="27" ht="17.25" customHeight="1" spans="1:4">
      <c r="A27" s="161"/>
      <c r="B27" s="78"/>
      <c r="C27" s="27" t="s">
        <v>37</v>
      </c>
      <c r="D27" s="78"/>
    </row>
    <row r="28" ht="16.5" customHeight="1" spans="1:4">
      <c r="A28" s="161"/>
      <c r="B28" s="78"/>
      <c r="C28" s="27" t="s">
        <v>38</v>
      </c>
      <c r="D28" s="78"/>
    </row>
    <row r="29" ht="16.5" customHeight="1" spans="1:4">
      <c r="A29" s="161"/>
      <c r="B29" s="78"/>
      <c r="C29" s="55" t="s">
        <v>39</v>
      </c>
      <c r="D29" s="78"/>
    </row>
    <row r="30" ht="17.25" customHeight="1" spans="1:4">
      <c r="A30" s="161"/>
      <c r="B30" s="78"/>
      <c r="C30" s="55" t="s">
        <v>40</v>
      </c>
      <c r="D30" s="78"/>
    </row>
    <row r="31" ht="17.25" customHeight="1" spans="1:4">
      <c r="A31" s="161"/>
      <c r="B31" s="78"/>
      <c r="C31" s="27" t="s">
        <v>41</v>
      </c>
      <c r="D31" s="78"/>
    </row>
    <row r="32" ht="15" customHeight="1" spans="1:4">
      <c r="A32" s="162" t="s">
        <v>42</v>
      </c>
      <c r="B32" s="78">
        <v>2068200.8</v>
      </c>
      <c r="C32" s="162" t="s">
        <v>43</v>
      </c>
      <c r="D32" s="78">
        <v>2068200.8</v>
      </c>
    </row>
  </sheetData>
  <mergeCells count="4">
    <mergeCell ref="A2:D2"/>
    <mergeCell ref="A3:B3"/>
    <mergeCell ref="A4:B4"/>
    <mergeCell ref="C4:D4"/>
  </mergeCells>
  <pageMargins left="0.75" right="0.75" top="1" bottom="1" header="0.5" footer="0.5"/>
  <pageSetup paperSize="9" fitToWidth="0"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0"/>
  <sheetViews>
    <sheetView showZeros="0" workbookViewId="0">
      <selection activeCell="K46" sqref="K46"/>
    </sheetView>
  </sheetViews>
  <sheetFormatPr defaultColWidth="9.14166666666667" defaultRowHeight="14.25" customHeight="1"/>
  <cols>
    <col min="1" max="1" width="12.1416666666667" customWidth="1"/>
    <col min="2" max="2" width="33.85" customWidth="1"/>
    <col min="3" max="3" width="29.1416666666667" customWidth="1"/>
    <col min="4" max="4" width="25.575" customWidth="1"/>
    <col min="5" max="5" width="27.575" customWidth="1"/>
  </cols>
  <sheetData>
    <row r="1" ht="16.5" customHeight="1" spans="5:5">
      <c r="E1" s="75" t="s">
        <v>337</v>
      </c>
    </row>
    <row r="2" ht="41.25" customHeight="1" spans="1:23">
      <c r="A2" s="110" t="s">
        <v>154</v>
      </c>
      <c r="B2" s="110"/>
      <c r="C2" s="110"/>
      <c r="D2" s="110"/>
      <c r="E2" s="110"/>
      <c r="F2" s="110"/>
      <c r="G2" s="110"/>
      <c r="H2" s="110"/>
      <c r="I2" s="110"/>
      <c r="J2" s="110"/>
      <c r="K2" s="110"/>
      <c r="L2" s="110"/>
      <c r="M2" s="110"/>
      <c r="N2" s="110"/>
      <c r="O2" s="110"/>
      <c r="P2" s="110"/>
      <c r="Q2" s="110"/>
      <c r="R2" s="110"/>
      <c r="S2" s="110"/>
      <c r="T2" s="110"/>
      <c r="U2" s="110"/>
      <c r="V2" s="110"/>
      <c r="W2" s="110"/>
    </row>
    <row r="3" ht="19.5" customHeight="1" spans="1:5">
      <c r="A3" s="92" t="str">
        <f>"单位名称："&amp;"中共昆明市呈贡区委党史研究室"</f>
        <v>单位名称：中共昆明市呈贡区委党史研究室</v>
      </c>
      <c r="E3" s="75" t="s">
        <v>1</v>
      </c>
    </row>
    <row r="4" ht="19.5" customHeight="1" spans="1:5">
      <c r="A4" s="87" t="s">
        <v>338</v>
      </c>
      <c r="B4" s="112"/>
      <c r="C4" s="87" t="str">
        <f>"2026"&amp;"年预算数"</f>
        <v>2026年预算数</v>
      </c>
      <c r="D4" s="112"/>
      <c r="E4" s="112"/>
    </row>
    <row r="5" ht="17.25" customHeight="1" spans="1:5">
      <c r="A5" s="113" t="s">
        <v>66</v>
      </c>
      <c r="B5" s="113" t="s">
        <v>67</v>
      </c>
      <c r="C5" s="87" t="s">
        <v>50</v>
      </c>
      <c r="D5" s="87" t="s">
        <v>68</v>
      </c>
      <c r="E5" s="87" t="s">
        <v>69</v>
      </c>
    </row>
    <row r="6" ht="16.5" customHeight="1" spans="1:5">
      <c r="A6" s="50" t="s">
        <v>339</v>
      </c>
      <c r="B6" s="50" t="s">
        <v>340</v>
      </c>
      <c r="C6" s="78">
        <v>1661615</v>
      </c>
      <c r="D6" s="78">
        <v>1661615</v>
      </c>
      <c r="E6" s="78"/>
    </row>
    <row r="7" ht="16.5" customHeight="1" spans="1:5">
      <c r="A7" s="116" t="s">
        <v>189</v>
      </c>
      <c r="B7" s="116" t="s">
        <v>190</v>
      </c>
      <c r="C7" s="78">
        <v>327168</v>
      </c>
      <c r="D7" s="78">
        <v>327168</v>
      </c>
      <c r="E7" s="78"/>
    </row>
    <row r="8" ht="16.5" customHeight="1" spans="1:5">
      <c r="A8" s="116" t="s">
        <v>192</v>
      </c>
      <c r="B8" s="116" t="s">
        <v>193</v>
      </c>
      <c r="C8" s="78">
        <v>428352</v>
      </c>
      <c r="D8" s="78">
        <v>428352</v>
      </c>
      <c r="E8" s="78"/>
    </row>
    <row r="9" ht="16.5" customHeight="1" spans="1:5">
      <c r="A9" s="116" t="s">
        <v>182</v>
      </c>
      <c r="B9" s="116" t="s">
        <v>183</v>
      </c>
      <c r="C9" s="78">
        <v>355520</v>
      </c>
      <c r="D9" s="78">
        <v>355520</v>
      </c>
      <c r="E9" s="78"/>
    </row>
    <row r="10" ht="16.5" customHeight="1" spans="1:5">
      <c r="A10" s="116" t="s">
        <v>197</v>
      </c>
      <c r="B10" s="116" t="s">
        <v>198</v>
      </c>
      <c r="C10" s="78">
        <v>151900</v>
      </c>
      <c r="D10" s="78">
        <v>151900</v>
      </c>
      <c r="E10" s="78"/>
    </row>
    <row r="11" ht="16.5" customHeight="1" spans="1:5">
      <c r="A11" s="116" t="s">
        <v>201</v>
      </c>
      <c r="B11" s="116" t="s">
        <v>202</v>
      </c>
      <c r="C11" s="78">
        <v>72940</v>
      </c>
      <c r="D11" s="78">
        <v>72940</v>
      </c>
      <c r="E11" s="78"/>
    </row>
    <row r="12" ht="16.5" customHeight="1" spans="1:5">
      <c r="A12" s="116" t="s">
        <v>204</v>
      </c>
      <c r="B12" s="116" t="s">
        <v>205</v>
      </c>
      <c r="C12" s="78">
        <v>73700</v>
      </c>
      <c r="D12" s="78">
        <v>73700</v>
      </c>
      <c r="E12" s="78"/>
    </row>
    <row r="13" ht="16.5" customHeight="1" spans="1:5">
      <c r="A13" s="116" t="s">
        <v>207</v>
      </c>
      <c r="B13" s="116" t="s">
        <v>208</v>
      </c>
      <c r="C13" s="78">
        <v>7395</v>
      </c>
      <c r="D13" s="78">
        <v>7395</v>
      </c>
      <c r="E13" s="78"/>
    </row>
    <row r="14" ht="16.5" customHeight="1" spans="1:5">
      <c r="A14" s="116" t="s">
        <v>211</v>
      </c>
      <c r="B14" s="116" t="s">
        <v>116</v>
      </c>
      <c r="C14" s="78">
        <v>121560</v>
      </c>
      <c r="D14" s="78">
        <v>121560</v>
      </c>
      <c r="E14" s="78"/>
    </row>
    <row r="15" ht="16.5" customHeight="1" spans="1:5">
      <c r="A15" s="116" t="s">
        <v>221</v>
      </c>
      <c r="B15" s="116" t="s">
        <v>222</v>
      </c>
      <c r="C15" s="78">
        <v>123080</v>
      </c>
      <c r="D15" s="78">
        <v>123080</v>
      </c>
      <c r="E15" s="78"/>
    </row>
    <row r="16" ht="16.5" customHeight="1" spans="1:5">
      <c r="A16" s="50" t="s">
        <v>341</v>
      </c>
      <c r="B16" s="50" t="s">
        <v>342</v>
      </c>
      <c r="C16" s="78">
        <v>296986.8</v>
      </c>
      <c r="D16" s="78">
        <v>176986.8</v>
      </c>
      <c r="E16" s="78">
        <v>120000</v>
      </c>
    </row>
    <row r="17" ht="16.5" customHeight="1" spans="1:5">
      <c r="A17" s="116" t="s">
        <v>237</v>
      </c>
      <c r="B17" s="116" t="s">
        <v>238</v>
      </c>
      <c r="C17" s="78">
        <v>147596</v>
      </c>
      <c r="D17" s="78">
        <v>27596</v>
      </c>
      <c r="E17" s="78">
        <v>120000</v>
      </c>
    </row>
    <row r="18" ht="16.5" customHeight="1" spans="1:5">
      <c r="A18" s="116" t="s">
        <v>246</v>
      </c>
      <c r="B18" s="116" t="s">
        <v>247</v>
      </c>
      <c r="C18" s="78">
        <v>2569</v>
      </c>
      <c r="D18" s="78">
        <v>2569</v>
      </c>
      <c r="E18" s="78"/>
    </row>
    <row r="19" ht="16.5" customHeight="1" spans="1:5">
      <c r="A19" s="116" t="s">
        <v>249</v>
      </c>
      <c r="B19" s="116" t="s">
        <v>250</v>
      </c>
      <c r="C19" s="78">
        <v>3969</v>
      </c>
      <c r="D19" s="78">
        <v>3969</v>
      </c>
      <c r="E19" s="78"/>
    </row>
    <row r="20" ht="16.5" customHeight="1" spans="1:5">
      <c r="A20" s="116" t="s">
        <v>252</v>
      </c>
      <c r="B20" s="116" t="s">
        <v>253</v>
      </c>
      <c r="C20" s="78">
        <v>3500</v>
      </c>
      <c r="D20" s="78">
        <v>3500</v>
      </c>
      <c r="E20" s="78"/>
    </row>
    <row r="21" ht="16.5" customHeight="1" spans="1:5">
      <c r="A21" s="116" t="s">
        <v>255</v>
      </c>
      <c r="B21" s="116" t="s">
        <v>256</v>
      </c>
      <c r="C21" s="78">
        <v>4200</v>
      </c>
      <c r="D21" s="78">
        <v>4200</v>
      </c>
      <c r="E21" s="78"/>
    </row>
    <row r="22" ht="16.5" customHeight="1" spans="1:5">
      <c r="A22" s="116" t="s">
        <v>258</v>
      </c>
      <c r="B22" s="116" t="s">
        <v>259</v>
      </c>
      <c r="C22" s="78">
        <v>9100</v>
      </c>
      <c r="D22" s="78">
        <v>9100</v>
      </c>
      <c r="E22" s="78"/>
    </row>
    <row r="23" ht="16.5" customHeight="1" spans="1:5">
      <c r="A23" s="116" t="s">
        <v>261</v>
      </c>
      <c r="B23" s="116" t="s">
        <v>262</v>
      </c>
      <c r="C23" s="78">
        <v>8400</v>
      </c>
      <c r="D23" s="78">
        <v>8400</v>
      </c>
      <c r="E23" s="78"/>
    </row>
    <row r="24" ht="16.5" customHeight="1" spans="1:5">
      <c r="A24" s="116" t="s">
        <v>267</v>
      </c>
      <c r="B24" s="116" t="s">
        <v>268</v>
      </c>
      <c r="C24" s="78">
        <v>2100</v>
      </c>
      <c r="D24" s="78">
        <v>2100</v>
      </c>
      <c r="E24" s="78"/>
    </row>
    <row r="25" ht="16.5" customHeight="1" spans="1:5">
      <c r="A25" s="116" t="s">
        <v>233</v>
      </c>
      <c r="B25" s="116" t="s">
        <v>231</v>
      </c>
      <c r="C25" s="78">
        <v>20452.8</v>
      </c>
      <c r="D25" s="78">
        <v>20452.8</v>
      </c>
      <c r="E25" s="78"/>
    </row>
    <row r="26" ht="16.5" customHeight="1" spans="1:5">
      <c r="A26" s="116" t="s">
        <v>227</v>
      </c>
      <c r="B26" s="116" t="s">
        <v>228</v>
      </c>
      <c r="C26" s="78">
        <v>69300</v>
      </c>
      <c r="D26" s="78">
        <v>69300</v>
      </c>
      <c r="E26" s="78"/>
    </row>
    <row r="27" ht="16.5" customHeight="1" spans="1:5">
      <c r="A27" s="116" t="s">
        <v>241</v>
      </c>
      <c r="B27" s="116" t="s">
        <v>242</v>
      </c>
      <c r="C27" s="78">
        <v>25800</v>
      </c>
      <c r="D27" s="78">
        <v>25800</v>
      </c>
      <c r="E27" s="78"/>
    </row>
    <row r="28" ht="16.5" customHeight="1" spans="1:5">
      <c r="A28" s="50" t="s">
        <v>343</v>
      </c>
      <c r="B28" s="50" t="s">
        <v>344</v>
      </c>
      <c r="C28" s="78">
        <v>109599</v>
      </c>
      <c r="D28" s="78">
        <v>100800</v>
      </c>
      <c r="E28" s="78">
        <v>8799</v>
      </c>
    </row>
    <row r="29" ht="16.5" customHeight="1" spans="1:5">
      <c r="A29" s="116" t="s">
        <v>215</v>
      </c>
      <c r="B29" s="116" t="s">
        <v>216</v>
      </c>
      <c r="C29" s="78">
        <v>109599</v>
      </c>
      <c r="D29" s="78">
        <v>100800</v>
      </c>
      <c r="E29" s="78">
        <v>8799</v>
      </c>
    </row>
    <row r="30" ht="16.5" customHeight="1" spans="1:5">
      <c r="A30" s="117" t="s">
        <v>47</v>
      </c>
      <c r="B30" s="117" t="s">
        <v>296</v>
      </c>
      <c r="C30" s="78">
        <v>2068200.8</v>
      </c>
      <c r="D30" s="78">
        <v>1939401.8</v>
      </c>
      <c r="E30" s="78">
        <v>128799</v>
      </c>
    </row>
  </sheetData>
  <mergeCells count="5">
    <mergeCell ref="A2:W2"/>
    <mergeCell ref="A3:C3"/>
    <mergeCell ref="A4:B4"/>
    <mergeCell ref="C4:E4"/>
    <mergeCell ref="A30:B30"/>
  </mergeCells>
  <printOptions horizontalCentered="1"/>
  <pageMargins left="0.96" right="0.96" top="0.72" bottom="0.72"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8"/>
  <sheetViews>
    <sheetView showGridLines="0" showZeros="0" workbookViewId="0">
      <selection activeCell="K46" sqref="K46"/>
    </sheetView>
  </sheetViews>
  <sheetFormatPr defaultColWidth="8.575" defaultRowHeight="12.75" customHeight="1" outlineLevelRow="7"/>
  <cols>
    <col min="1" max="1" width="18.575" customWidth="1"/>
    <col min="2" max="2" width="54.2833333333333" customWidth="1"/>
    <col min="3" max="5" width="40.7083333333333" customWidth="1"/>
  </cols>
  <sheetData>
    <row r="1" ht="17.25" customHeight="1" spans="1:1">
      <c r="A1" s="43" t="s">
        <v>345</v>
      </c>
    </row>
    <row r="2" ht="41.25" customHeight="1" spans="1:23">
      <c r="A2" s="110" t="s">
        <v>154</v>
      </c>
      <c r="B2" s="110"/>
      <c r="C2" s="110"/>
      <c r="D2" s="110"/>
      <c r="E2" s="110"/>
      <c r="F2" s="110"/>
      <c r="G2" s="110"/>
      <c r="H2" s="110"/>
      <c r="I2" s="110"/>
      <c r="J2" s="110"/>
      <c r="K2" s="110"/>
      <c r="L2" s="110"/>
      <c r="M2" s="110"/>
      <c r="N2" s="110"/>
      <c r="O2" s="110"/>
      <c r="P2" s="110"/>
      <c r="Q2" s="110"/>
      <c r="R2" s="110"/>
      <c r="S2" s="110"/>
      <c r="T2" s="110"/>
      <c r="U2" s="110"/>
      <c r="V2" s="110"/>
      <c r="W2" s="110"/>
    </row>
    <row r="3" ht="17.25" customHeight="1" spans="1:5">
      <c r="A3" s="111" t="str">
        <f>"单位名称："&amp;"中共昆明市呈贡区委党史研究室"</f>
        <v>单位名称：中共昆明市呈贡区委党史研究室</v>
      </c>
      <c r="E3" s="43" t="s">
        <v>1</v>
      </c>
    </row>
    <row r="4" ht="21.75" customHeight="1" spans="1:5">
      <c r="A4" s="87" t="s">
        <v>152</v>
      </c>
      <c r="B4" s="112"/>
      <c r="C4" s="87" t="str">
        <f>"2026"&amp;"年预算数"</f>
        <v>2026年预算数</v>
      </c>
      <c r="D4" s="112"/>
      <c r="E4" s="112"/>
    </row>
    <row r="5" ht="29.25" customHeight="1" spans="1:5">
      <c r="A5" s="113" t="s">
        <v>66</v>
      </c>
      <c r="B5" s="113" t="s">
        <v>67</v>
      </c>
      <c r="C5" s="87" t="s">
        <v>50</v>
      </c>
      <c r="D5" s="87" t="s">
        <v>68</v>
      </c>
      <c r="E5" s="87" t="s">
        <v>69</v>
      </c>
    </row>
    <row r="6" ht="20.25" customHeight="1" spans="1:5">
      <c r="A6" s="114"/>
      <c r="B6" s="114"/>
      <c r="C6" s="78"/>
      <c r="D6" s="78"/>
      <c r="E6" s="78"/>
    </row>
    <row r="7" ht="17.25" customHeight="1" spans="1:5">
      <c r="A7" s="115" t="s">
        <v>47</v>
      </c>
      <c r="B7" s="115"/>
      <c r="C7" s="78"/>
      <c r="D7" s="78"/>
      <c r="E7" s="78"/>
    </row>
    <row r="8" customHeight="1" spans="1:1">
      <c r="A8" t="s">
        <v>167</v>
      </c>
    </row>
  </sheetData>
  <mergeCells count="6">
    <mergeCell ref="A1:E1"/>
    <mergeCell ref="A2:W2"/>
    <mergeCell ref="A3:B3"/>
    <mergeCell ref="A4:B4"/>
    <mergeCell ref="C4:E4"/>
    <mergeCell ref="A7:B7"/>
  </mergeCells>
  <printOptions horizontalCentered="1"/>
  <pageMargins left="0.96" right="0.96" top="0.72" bottom="0.72" header="0" footer="0"/>
  <pageSetup paperSize="9" orientation="landscape"/>
  <headerFooter>
    <oddFooter>&amp;C第&amp;P页，共&amp;N页&amp;R&amp;N</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1"/>
  <sheetViews>
    <sheetView showZeros="0" workbookViewId="0">
      <selection activeCell="A3" sqref="A3:F3"/>
    </sheetView>
  </sheetViews>
  <sheetFormatPr defaultColWidth="9.14166666666667" defaultRowHeight="14.25" customHeight="1"/>
  <cols>
    <col min="1" max="1" width="39.1416666666667" customWidth="1"/>
    <col min="2" max="2" width="23.575" customWidth="1"/>
    <col min="3" max="3" width="35.2833333333333" customWidth="1"/>
    <col min="4" max="4" width="7.70833333333333" customWidth="1"/>
    <col min="5" max="6" width="10.2833333333333" customWidth="1"/>
    <col min="7" max="7" width="19.75" customWidth="1"/>
    <col min="8" max="17" width="18.7083333333333" customWidth="1"/>
  </cols>
  <sheetData>
    <row r="1" ht="15.75" customHeight="1" spans="16:17">
      <c r="P1" s="17"/>
      <c r="Q1" s="108" t="s">
        <v>346</v>
      </c>
    </row>
    <row r="2" ht="41.25" customHeight="1" spans="1:23">
      <c r="A2" s="91" t="s">
        <v>347</v>
      </c>
      <c r="B2" s="91"/>
      <c r="C2" s="91"/>
      <c r="D2" s="91"/>
      <c r="E2" s="91"/>
      <c r="F2" s="91"/>
      <c r="G2" s="91"/>
      <c r="H2" s="91"/>
      <c r="I2" s="91"/>
      <c r="J2" s="91"/>
      <c r="K2" s="91"/>
      <c r="L2" s="91"/>
      <c r="M2" s="91"/>
      <c r="N2" s="91"/>
      <c r="O2" s="91"/>
      <c r="P2" s="91"/>
      <c r="Q2" s="91"/>
      <c r="R2" s="91"/>
      <c r="S2" s="91"/>
      <c r="T2" s="91"/>
      <c r="U2" s="91"/>
      <c r="V2" s="91"/>
      <c r="W2" s="91"/>
    </row>
    <row r="3" ht="18.75" customHeight="1" spans="1:17">
      <c r="A3" s="92" t="str">
        <f>"单位名称："&amp;"中共昆明市呈贡区委党史研究室"</f>
        <v>单位名称：中共昆明市呈贡区委党史研究室</v>
      </c>
      <c r="B3" s="18"/>
      <c r="C3" s="18"/>
      <c r="D3" s="18"/>
      <c r="E3" s="18"/>
      <c r="F3" s="18"/>
      <c r="G3" s="18"/>
      <c r="H3" s="18"/>
      <c r="I3" s="18"/>
      <c r="J3" s="18"/>
      <c r="P3" s="19"/>
      <c r="Q3" s="108" t="s">
        <v>1</v>
      </c>
    </row>
    <row r="4" ht="15.75" customHeight="1" spans="1:17">
      <c r="A4" s="6" t="s">
        <v>348</v>
      </c>
      <c r="B4" s="93" t="s">
        <v>349</v>
      </c>
      <c r="C4" s="93" t="s">
        <v>350</v>
      </c>
      <c r="D4" s="93" t="s">
        <v>351</v>
      </c>
      <c r="E4" s="93" t="s">
        <v>352</v>
      </c>
      <c r="F4" s="93" t="s">
        <v>353</v>
      </c>
      <c r="G4" s="98" t="s">
        <v>354</v>
      </c>
      <c r="H4" s="98"/>
      <c r="I4" s="98"/>
      <c r="J4" s="98"/>
      <c r="K4" s="101"/>
      <c r="L4" s="98"/>
      <c r="M4" s="98"/>
      <c r="N4" s="80"/>
      <c r="O4" s="98"/>
      <c r="P4" s="101"/>
      <c r="Q4" s="109"/>
    </row>
    <row r="5" ht="17.25" customHeight="1" spans="1:17">
      <c r="A5" s="8"/>
      <c r="B5" s="94"/>
      <c r="C5" s="94"/>
      <c r="D5" s="94"/>
      <c r="E5" s="94"/>
      <c r="F5" s="94"/>
      <c r="G5" s="94" t="s">
        <v>47</v>
      </c>
      <c r="H5" s="94" t="s">
        <v>51</v>
      </c>
      <c r="I5" s="94" t="s">
        <v>355</v>
      </c>
      <c r="J5" s="94" t="s">
        <v>53</v>
      </c>
      <c r="K5" s="102" t="s">
        <v>356</v>
      </c>
      <c r="L5" s="103" t="s">
        <v>357</v>
      </c>
      <c r="M5" s="103"/>
      <c r="N5" s="105"/>
      <c r="O5" s="103"/>
      <c r="P5" s="106"/>
      <c r="Q5" s="95"/>
    </row>
    <row r="6" ht="54" customHeight="1" spans="1:17">
      <c r="A6" s="10"/>
      <c r="B6" s="95"/>
      <c r="C6" s="95"/>
      <c r="D6" s="95"/>
      <c r="E6" s="95"/>
      <c r="F6" s="95"/>
      <c r="G6" s="95"/>
      <c r="H6" s="95" t="s">
        <v>50</v>
      </c>
      <c r="I6" s="95"/>
      <c r="J6" s="95"/>
      <c r="K6" s="104"/>
      <c r="L6" s="95" t="s">
        <v>50</v>
      </c>
      <c r="M6" s="95" t="s">
        <v>55</v>
      </c>
      <c r="N6" s="107" t="s">
        <v>57</v>
      </c>
      <c r="O6" s="95" t="s">
        <v>358</v>
      </c>
      <c r="P6" s="104" t="s">
        <v>58</v>
      </c>
      <c r="Q6" s="95" t="s">
        <v>59</v>
      </c>
    </row>
    <row r="7" ht="18" customHeight="1" spans="1:17">
      <c r="A7" s="96">
        <v>1</v>
      </c>
      <c r="B7" s="97">
        <v>2</v>
      </c>
      <c r="C7" s="97">
        <v>3</v>
      </c>
      <c r="D7" s="97">
        <v>4</v>
      </c>
      <c r="E7" s="97">
        <v>5</v>
      </c>
      <c r="F7" s="97">
        <v>6</v>
      </c>
      <c r="G7" s="99">
        <v>7</v>
      </c>
      <c r="H7" s="99">
        <v>8</v>
      </c>
      <c r="I7" s="99">
        <v>9</v>
      </c>
      <c r="J7" s="99">
        <v>10</v>
      </c>
      <c r="K7" s="99">
        <v>11</v>
      </c>
      <c r="L7" s="99">
        <v>12</v>
      </c>
      <c r="M7" s="99">
        <v>13</v>
      </c>
      <c r="N7" s="99">
        <v>14</v>
      </c>
      <c r="O7" s="99">
        <v>15</v>
      </c>
      <c r="P7" s="99">
        <v>16</v>
      </c>
      <c r="Q7" s="99">
        <v>17</v>
      </c>
    </row>
    <row r="8" ht="21" customHeight="1" spans="1:17">
      <c r="A8" s="26"/>
      <c r="B8" s="26"/>
      <c r="C8" s="26"/>
      <c r="D8" s="26"/>
      <c r="E8" s="100"/>
      <c r="F8" s="78"/>
      <c r="G8" s="78"/>
      <c r="H8" s="78"/>
      <c r="I8" s="78"/>
      <c r="J8" s="78"/>
      <c r="K8" s="78"/>
      <c r="L8" s="78"/>
      <c r="M8" s="78"/>
      <c r="N8" s="78"/>
      <c r="O8" s="78"/>
      <c r="P8" s="78"/>
      <c r="Q8" s="78"/>
    </row>
    <row r="9" ht="21" customHeight="1" spans="1:17">
      <c r="A9" s="26"/>
      <c r="B9" s="26"/>
      <c r="C9" s="26"/>
      <c r="D9" s="26"/>
      <c r="E9" s="100"/>
      <c r="F9" s="78"/>
      <c r="G9" s="78"/>
      <c r="H9" s="78"/>
      <c r="I9" s="78"/>
      <c r="J9" s="78"/>
      <c r="K9" s="78"/>
      <c r="L9" s="78"/>
      <c r="M9" s="78"/>
      <c r="N9" s="78"/>
      <c r="O9" s="78"/>
      <c r="P9" s="78"/>
      <c r="Q9" s="78"/>
    </row>
    <row r="10" ht="21" customHeight="1" spans="1:17">
      <c r="A10" s="51" t="s">
        <v>359</v>
      </c>
      <c r="B10" s="55"/>
      <c r="C10" s="55"/>
      <c r="D10" s="55"/>
      <c r="E10" s="100"/>
      <c r="F10" s="78"/>
      <c r="G10" s="78"/>
      <c r="H10" s="78"/>
      <c r="I10" s="78"/>
      <c r="J10" s="78"/>
      <c r="K10" s="78"/>
      <c r="L10" s="78"/>
      <c r="M10" s="78"/>
      <c r="N10" s="78"/>
      <c r="O10" s="78"/>
      <c r="P10" s="78"/>
      <c r="Q10" s="78"/>
    </row>
    <row r="11" customHeight="1" spans="1:1">
      <c r="A11" t="s">
        <v>167</v>
      </c>
    </row>
  </sheetData>
  <mergeCells count="16">
    <mergeCell ref="A2:W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11"/>
  <sheetViews>
    <sheetView showZeros="0" workbookViewId="0">
      <selection activeCell="A3" sqref="A3:D3"/>
    </sheetView>
  </sheetViews>
  <sheetFormatPr defaultColWidth="9.14166666666667" defaultRowHeight="14.25" customHeight="1"/>
  <cols>
    <col min="1" max="1" width="39.1416666666667" customWidth="1"/>
    <col min="2" max="2" width="21.7083333333333" customWidth="1"/>
    <col min="3" max="3" width="35.2833333333333" customWidth="1"/>
    <col min="4" max="4" width="13.425" customWidth="1"/>
    <col min="5" max="15" width="20.425" customWidth="1"/>
  </cols>
  <sheetData>
    <row r="1" ht="16.5" customHeight="1" spans="1:15">
      <c r="A1" s="79"/>
      <c r="B1" s="79"/>
      <c r="C1" s="79"/>
      <c r="D1" s="79"/>
      <c r="E1" s="79"/>
      <c r="F1" s="79"/>
      <c r="G1" s="79"/>
      <c r="H1" s="79"/>
      <c r="I1" s="84"/>
      <c r="J1" s="79"/>
      <c r="K1" s="79"/>
      <c r="L1" s="85"/>
      <c r="M1" s="79"/>
      <c r="N1" s="88"/>
      <c r="O1" s="89" t="s">
        <v>360</v>
      </c>
    </row>
    <row r="2" ht="41.25" customHeight="1" spans="1:15">
      <c r="A2" s="72" t="str">
        <f>"2026"&amp;"年部门政府购买服务预算表"</f>
        <v>2026年部门政府购买服务预算表</v>
      </c>
      <c r="B2" s="83"/>
      <c r="C2" s="83"/>
      <c r="D2" s="83"/>
      <c r="E2" s="83"/>
      <c r="F2" s="83"/>
      <c r="G2" s="83"/>
      <c r="H2" s="83"/>
      <c r="I2" s="86"/>
      <c r="J2" s="83"/>
      <c r="K2" s="83"/>
      <c r="L2" s="68"/>
      <c r="M2" s="83"/>
      <c r="N2" s="86"/>
      <c r="O2" s="83"/>
    </row>
    <row r="3" ht="18.75" customHeight="1" spans="1:15">
      <c r="A3" s="73" t="str">
        <f>"单位名称："&amp;"中共昆明市呈贡区委党史研究室"</f>
        <v>单位名称：中共昆明市呈贡区委党史研究室</v>
      </c>
      <c r="B3" s="74"/>
      <c r="C3" s="74"/>
      <c r="D3" s="74"/>
      <c r="E3" s="74"/>
      <c r="F3" s="74"/>
      <c r="G3" s="74"/>
      <c r="H3" s="74"/>
      <c r="I3" s="84"/>
      <c r="J3" s="79"/>
      <c r="K3" s="79"/>
      <c r="L3" s="85"/>
      <c r="M3" s="79"/>
      <c r="N3" s="90"/>
      <c r="O3" s="19" t="s">
        <v>1</v>
      </c>
    </row>
    <row r="4" ht="15.75" customHeight="1" spans="1:15">
      <c r="A4" s="66" t="s">
        <v>348</v>
      </c>
      <c r="B4" s="66" t="s">
        <v>361</v>
      </c>
      <c r="C4" s="66" t="s">
        <v>362</v>
      </c>
      <c r="D4" s="66" t="s">
        <v>363</v>
      </c>
      <c r="E4" s="66" t="s">
        <v>354</v>
      </c>
      <c r="F4" s="66"/>
      <c r="G4" s="66"/>
      <c r="H4" s="66"/>
      <c r="I4" s="87"/>
      <c r="J4" s="66"/>
      <c r="K4" s="66"/>
      <c r="L4" s="69"/>
      <c r="M4" s="66"/>
      <c r="N4" s="87"/>
      <c r="O4" s="66"/>
    </row>
    <row r="5" ht="17.25" customHeight="1" spans="1:15">
      <c r="A5" s="66"/>
      <c r="B5" s="66"/>
      <c r="C5" s="66"/>
      <c r="D5" s="66"/>
      <c r="E5" s="66" t="s">
        <v>47</v>
      </c>
      <c r="F5" s="66" t="s">
        <v>51</v>
      </c>
      <c r="G5" s="66" t="s">
        <v>355</v>
      </c>
      <c r="H5" s="66" t="s">
        <v>53</v>
      </c>
      <c r="I5" s="87" t="s">
        <v>356</v>
      </c>
      <c r="J5" s="66" t="s">
        <v>357</v>
      </c>
      <c r="K5" s="66"/>
      <c r="L5" s="69"/>
      <c r="M5" s="66"/>
      <c r="N5" s="87"/>
      <c r="O5" s="66"/>
    </row>
    <row r="6" ht="54" customHeight="1" spans="1:15">
      <c r="A6" s="66"/>
      <c r="B6" s="66"/>
      <c r="C6" s="66"/>
      <c r="D6" s="66"/>
      <c r="E6" s="66"/>
      <c r="F6" s="66" t="s">
        <v>50</v>
      </c>
      <c r="G6" s="66"/>
      <c r="H6" s="66"/>
      <c r="I6" s="87"/>
      <c r="J6" s="66" t="s">
        <v>50</v>
      </c>
      <c r="K6" s="66" t="s">
        <v>55</v>
      </c>
      <c r="L6" s="69" t="s">
        <v>57</v>
      </c>
      <c r="M6" s="66" t="s">
        <v>56</v>
      </c>
      <c r="N6" s="87" t="s">
        <v>58</v>
      </c>
      <c r="O6" s="66" t="s">
        <v>59</v>
      </c>
    </row>
    <row r="7" ht="15" customHeight="1" spans="1:15">
      <c r="A7" s="66">
        <v>1</v>
      </c>
      <c r="B7" s="66">
        <v>2</v>
      </c>
      <c r="C7" s="66">
        <v>3</v>
      </c>
      <c r="D7" s="66">
        <v>4</v>
      </c>
      <c r="E7" s="69">
        <v>5</v>
      </c>
      <c r="F7" s="69">
        <v>6</v>
      </c>
      <c r="G7" s="69">
        <v>7</v>
      </c>
      <c r="H7" s="69">
        <v>8</v>
      </c>
      <c r="I7" s="69">
        <v>9</v>
      </c>
      <c r="J7" s="69">
        <v>10</v>
      </c>
      <c r="K7" s="69">
        <v>11</v>
      </c>
      <c r="L7" s="69">
        <v>12</v>
      </c>
      <c r="M7" s="69">
        <v>13</v>
      </c>
      <c r="N7" s="69">
        <v>14</v>
      </c>
      <c r="O7" s="69">
        <v>15</v>
      </c>
    </row>
    <row r="8" ht="21" customHeight="1" spans="1:15">
      <c r="A8" s="26"/>
      <c r="B8" s="26"/>
      <c r="C8" s="26"/>
      <c r="D8" s="26"/>
      <c r="E8" s="78"/>
      <c r="F8" s="78"/>
      <c r="G8" s="78"/>
      <c r="H8" s="78"/>
      <c r="I8" s="78"/>
      <c r="J8" s="78"/>
      <c r="K8" s="78"/>
      <c r="L8" s="78"/>
      <c r="M8" s="78"/>
      <c r="N8" s="78"/>
      <c r="O8" s="78"/>
    </row>
    <row r="9" ht="21" customHeight="1" spans="1:15">
      <c r="A9" s="26"/>
      <c r="B9" s="26"/>
      <c r="C9" s="26"/>
      <c r="D9" s="26"/>
      <c r="E9" s="78"/>
      <c r="F9" s="78"/>
      <c r="G9" s="78"/>
      <c r="H9" s="78"/>
      <c r="I9" s="78"/>
      <c r="J9" s="78"/>
      <c r="K9" s="78"/>
      <c r="L9" s="78"/>
      <c r="M9" s="78"/>
      <c r="N9" s="78"/>
      <c r="O9" s="78"/>
    </row>
    <row r="10" ht="21" customHeight="1" spans="1:15">
      <c r="A10" s="51" t="s">
        <v>359</v>
      </c>
      <c r="B10" s="55"/>
      <c r="C10" s="55"/>
      <c r="D10" s="55"/>
      <c r="E10" s="78"/>
      <c r="F10" s="78"/>
      <c r="G10" s="78"/>
      <c r="H10" s="78"/>
      <c r="I10" s="78"/>
      <c r="J10" s="78"/>
      <c r="K10" s="78"/>
      <c r="L10" s="78"/>
      <c r="M10" s="78"/>
      <c r="N10" s="78"/>
      <c r="O10" s="78"/>
    </row>
    <row r="11" customHeight="1" spans="2:2">
      <c r="B11" t="s">
        <v>167</v>
      </c>
    </row>
  </sheetData>
  <mergeCells count="14">
    <mergeCell ref="A2:O2"/>
    <mergeCell ref="A3:D3"/>
    <mergeCell ref="E4:O4"/>
    <mergeCell ref="J5:O5"/>
    <mergeCell ref="A10:D10"/>
    <mergeCell ref="A4:A6"/>
    <mergeCell ref="B4:B6"/>
    <mergeCell ref="C4:C6"/>
    <mergeCell ref="D4:D6"/>
    <mergeCell ref="E5:E6"/>
    <mergeCell ref="F5:F6"/>
    <mergeCell ref="G5:G6"/>
    <mergeCell ref="H5:H6"/>
    <mergeCell ref="I5:I6"/>
  </mergeCells>
  <printOptions horizontalCentered="1"/>
  <pageMargins left="0.96" right="0.96" top="0.72" bottom="0.72"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A3" sqref="A3:I3"/>
    </sheetView>
  </sheetViews>
  <sheetFormatPr defaultColWidth="9.14166666666667" defaultRowHeight="14.25" customHeight="1"/>
  <cols>
    <col min="1" max="1" width="37.7" customWidth="1"/>
    <col min="2" max="25" width="20" customWidth="1"/>
  </cols>
  <sheetData>
    <row r="1" ht="17.25" customHeight="1" spans="4:25">
      <c r="D1" s="71"/>
      <c r="W1" s="17"/>
      <c r="X1" s="17"/>
      <c r="Y1" s="17" t="s">
        <v>364</v>
      </c>
    </row>
    <row r="2" ht="41.25" customHeight="1" spans="1:25">
      <c r="A2" s="72" t="s">
        <v>365</v>
      </c>
      <c r="B2" s="2"/>
      <c r="C2" s="2"/>
      <c r="D2" s="2"/>
      <c r="E2" s="2"/>
      <c r="F2" s="2"/>
      <c r="G2" s="2"/>
      <c r="H2" s="2"/>
      <c r="I2" s="2"/>
      <c r="J2" s="2"/>
      <c r="K2" s="2"/>
      <c r="L2" s="2"/>
      <c r="M2" s="2"/>
      <c r="N2" s="2"/>
      <c r="O2" s="2"/>
      <c r="P2" s="2"/>
      <c r="Q2" s="2"/>
      <c r="R2" s="2"/>
      <c r="S2" s="2"/>
      <c r="T2" s="2"/>
      <c r="U2" s="2"/>
      <c r="V2" s="2"/>
      <c r="W2" s="68"/>
      <c r="X2" s="68"/>
      <c r="Y2" s="68"/>
    </row>
    <row r="3" ht="18" customHeight="1" spans="1:25">
      <c r="A3" s="73" t="s">
        <v>366</v>
      </c>
      <c r="B3" s="74"/>
      <c r="C3" s="74"/>
      <c r="D3" s="75"/>
      <c r="E3" s="79"/>
      <c r="F3" s="79"/>
      <c r="G3" s="79"/>
      <c r="H3" s="79"/>
      <c r="I3" s="79"/>
      <c r="W3" s="19"/>
      <c r="X3" s="19"/>
      <c r="Y3" s="19" t="s">
        <v>1</v>
      </c>
    </row>
    <row r="4" ht="19.5" customHeight="1" spans="1:25">
      <c r="A4" s="30" t="s">
        <v>367</v>
      </c>
      <c r="B4" s="20" t="s">
        <v>354</v>
      </c>
      <c r="C4" s="21"/>
      <c r="D4" s="21"/>
      <c r="E4" s="20" t="s">
        <v>368</v>
      </c>
      <c r="F4" s="21"/>
      <c r="G4" s="21"/>
      <c r="H4" s="21"/>
      <c r="I4" s="21"/>
      <c r="J4" s="21"/>
      <c r="K4" s="21"/>
      <c r="L4" s="21"/>
      <c r="M4" s="21"/>
      <c r="N4" s="21"/>
      <c r="O4" s="21"/>
      <c r="P4" s="21"/>
      <c r="Q4" s="21"/>
      <c r="R4" s="21"/>
      <c r="S4" s="21"/>
      <c r="T4" s="21"/>
      <c r="U4" s="21"/>
      <c r="V4" s="21"/>
      <c r="W4" s="80"/>
      <c r="X4" s="81"/>
      <c r="Y4" s="81"/>
    </row>
    <row r="5" ht="40.5" customHeight="1" spans="1:25">
      <c r="A5" s="24"/>
      <c r="B5" s="31" t="s">
        <v>47</v>
      </c>
      <c r="C5" s="6" t="s">
        <v>51</v>
      </c>
      <c r="D5" s="76" t="s">
        <v>355</v>
      </c>
      <c r="E5" s="58" t="s">
        <v>369</v>
      </c>
      <c r="F5" s="58" t="s">
        <v>370</v>
      </c>
      <c r="G5" s="58" t="s">
        <v>371</v>
      </c>
      <c r="H5" s="58" t="s">
        <v>372</v>
      </c>
      <c r="I5" s="58" t="s">
        <v>373</v>
      </c>
      <c r="J5" s="58" t="s">
        <v>374</v>
      </c>
      <c r="K5" s="58" t="s">
        <v>375</v>
      </c>
      <c r="L5" s="58" t="s">
        <v>376</v>
      </c>
      <c r="M5" s="58" t="s">
        <v>377</v>
      </c>
      <c r="N5" s="58" t="s">
        <v>378</v>
      </c>
      <c r="O5" s="58" t="s">
        <v>379</v>
      </c>
      <c r="P5" s="58" t="s">
        <v>380</v>
      </c>
      <c r="Q5" s="58" t="s">
        <v>381</v>
      </c>
      <c r="R5" s="58" t="s">
        <v>382</v>
      </c>
      <c r="S5" s="58" t="s">
        <v>383</v>
      </c>
      <c r="T5" s="58" t="s">
        <v>384</v>
      </c>
      <c r="U5" s="58" t="s">
        <v>385</v>
      </c>
      <c r="V5" s="58" t="s">
        <v>386</v>
      </c>
      <c r="W5" s="58" t="s">
        <v>387</v>
      </c>
      <c r="X5" s="82" t="s">
        <v>388</v>
      </c>
      <c r="Y5" s="82" t="s">
        <v>389</v>
      </c>
    </row>
    <row r="6" ht="19.5" customHeight="1" spans="1:25">
      <c r="A6" s="11">
        <v>1</v>
      </c>
      <c r="B6" s="11">
        <v>2</v>
      </c>
      <c r="C6" s="11">
        <v>3</v>
      </c>
      <c r="D6" s="77">
        <v>4</v>
      </c>
      <c r="E6" s="34">
        <v>5</v>
      </c>
      <c r="F6" s="11">
        <v>6</v>
      </c>
      <c r="G6" s="11">
        <v>7</v>
      </c>
      <c r="H6" s="77">
        <v>8</v>
      </c>
      <c r="I6" s="11">
        <v>9</v>
      </c>
      <c r="J6" s="11">
        <v>10</v>
      </c>
      <c r="K6" s="11">
        <v>11</v>
      </c>
      <c r="L6" s="77">
        <v>12</v>
      </c>
      <c r="M6" s="11">
        <v>13</v>
      </c>
      <c r="N6" s="11">
        <v>14</v>
      </c>
      <c r="O6" s="11">
        <v>15</v>
      </c>
      <c r="P6" s="77">
        <v>16</v>
      </c>
      <c r="Q6" s="11">
        <v>17</v>
      </c>
      <c r="R6" s="11">
        <v>18</v>
      </c>
      <c r="S6" s="11">
        <v>19</v>
      </c>
      <c r="T6" s="77">
        <v>20</v>
      </c>
      <c r="U6" s="77">
        <v>21</v>
      </c>
      <c r="V6" s="77">
        <v>22</v>
      </c>
      <c r="W6" s="34">
        <v>23</v>
      </c>
      <c r="X6" s="34">
        <v>24</v>
      </c>
      <c r="Y6" s="34">
        <v>25</v>
      </c>
    </row>
    <row r="7" ht="19.5" customHeight="1" spans="1:25">
      <c r="A7" s="26"/>
      <c r="B7" s="78"/>
      <c r="C7" s="78"/>
      <c r="D7" s="78"/>
      <c r="E7" s="78"/>
      <c r="F7" s="78"/>
      <c r="G7" s="78"/>
      <c r="H7" s="78"/>
      <c r="I7" s="78"/>
      <c r="J7" s="78"/>
      <c r="K7" s="78"/>
      <c r="L7" s="78"/>
      <c r="M7" s="78"/>
      <c r="N7" s="78"/>
      <c r="O7" s="78"/>
      <c r="P7" s="78"/>
      <c r="Q7" s="78"/>
      <c r="R7" s="78"/>
      <c r="S7" s="78"/>
      <c r="T7" s="78"/>
      <c r="U7" s="78"/>
      <c r="V7" s="78"/>
      <c r="W7" s="78"/>
      <c r="X7" s="78"/>
      <c r="Y7" s="78"/>
    </row>
    <row r="8" ht="19.5" customHeight="1" spans="1:25">
      <c r="A8" s="67"/>
      <c r="B8" s="78"/>
      <c r="C8" s="78"/>
      <c r="D8" s="78"/>
      <c r="E8" s="78"/>
      <c r="F8" s="78"/>
      <c r="G8" s="78"/>
      <c r="H8" s="78"/>
      <c r="I8" s="78"/>
      <c r="J8" s="78"/>
      <c r="K8" s="78"/>
      <c r="L8" s="78"/>
      <c r="M8" s="78"/>
      <c r="N8" s="78"/>
      <c r="O8" s="78"/>
      <c r="P8" s="78"/>
      <c r="Q8" s="78"/>
      <c r="R8" s="78"/>
      <c r="S8" s="78"/>
      <c r="T8" s="78"/>
      <c r="U8" s="78"/>
      <c r="V8" s="78"/>
      <c r="W8" s="78"/>
      <c r="X8" s="78"/>
      <c r="Y8" s="78"/>
    </row>
    <row r="9" customHeight="1" spans="4:4">
      <c r="D9" t="s">
        <v>167</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3" sqref="A3:H3"/>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17" t="s">
        <v>390</v>
      </c>
    </row>
    <row r="2" ht="41.25" customHeight="1" spans="1:10">
      <c r="A2" s="65" t="s">
        <v>391</v>
      </c>
      <c r="B2" s="2"/>
      <c r="C2" s="2"/>
      <c r="D2" s="2"/>
      <c r="E2" s="2"/>
      <c r="F2" s="68"/>
      <c r="G2" s="2"/>
      <c r="H2" s="68"/>
      <c r="I2" s="68"/>
      <c r="J2" s="2"/>
    </row>
    <row r="3" ht="17.25" customHeight="1" spans="1:8">
      <c r="A3" s="3" t="s">
        <v>366</v>
      </c>
      <c r="B3" s="3"/>
      <c r="C3" s="3"/>
      <c r="D3" s="3"/>
      <c r="E3" s="3"/>
      <c r="F3" s="3"/>
      <c r="G3" s="3"/>
      <c r="H3" s="3"/>
    </row>
    <row r="4" ht="44.25" customHeight="1" spans="1:10">
      <c r="A4" s="66" t="s">
        <v>392</v>
      </c>
      <c r="B4" s="66" t="s">
        <v>282</v>
      </c>
      <c r="C4" s="66" t="s">
        <v>283</v>
      </c>
      <c r="D4" s="66" t="s">
        <v>284</v>
      </c>
      <c r="E4" s="66" t="s">
        <v>285</v>
      </c>
      <c r="F4" s="69" t="s">
        <v>286</v>
      </c>
      <c r="G4" s="66" t="s">
        <v>287</v>
      </c>
      <c r="H4" s="69" t="s">
        <v>288</v>
      </c>
      <c r="I4" s="69" t="s">
        <v>289</v>
      </c>
      <c r="J4" s="66" t="s">
        <v>290</v>
      </c>
    </row>
    <row r="5" ht="14.25" customHeight="1" spans="1:10">
      <c r="A5" s="66">
        <v>1</v>
      </c>
      <c r="B5" s="66">
        <v>2</v>
      </c>
      <c r="C5" s="66">
        <v>3</v>
      </c>
      <c r="D5" s="66">
        <v>4</v>
      </c>
      <c r="E5" s="66">
        <v>5</v>
      </c>
      <c r="F5" s="69">
        <v>6</v>
      </c>
      <c r="G5" s="66">
        <v>7</v>
      </c>
      <c r="H5" s="69">
        <v>8</v>
      </c>
      <c r="I5" s="69">
        <v>9</v>
      </c>
      <c r="J5" s="66">
        <v>10</v>
      </c>
    </row>
    <row r="6" ht="42" customHeight="1" spans="1:10">
      <c r="A6" s="26"/>
      <c r="B6" s="67"/>
      <c r="C6" s="67"/>
      <c r="D6" s="67"/>
      <c r="E6" s="49"/>
      <c r="F6" s="70"/>
      <c r="G6" s="49"/>
      <c r="H6" s="70"/>
      <c r="I6" s="70"/>
      <c r="J6" s="49"/>
    </row>
    <row r="7" ht="42" customHeight="1" spans="1:10">
      <c r="A7" s="26"/>
      <c r="B7" s="12"/>
      <c r="C7" s="12"/>
      <c r="D7" s="12"/>
      <c r="E7" s="26"/>
      <c r="F7" s="12"/>
      <c r="G7" s="26"/>
      <c r="H7" s="12"/>
      <c r="I7" s="12"/>
      <c r="J7" s="26"/>
    </row>
    <row r="8" customHeight="1" spans="1:1">
      <c r="A8" t="s">
        <v>167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A11" sqref="A11"/>
    </sheetView>
  </sheetViews>
  <sheetFormatPr defaultColWidth="10.425" defaultRowHeight="14.25" customHeight="1" outlineLevelCol="7"/>
  <cols>
    <col min="1" max="2" width="33.7" customWidth="1"/>
    <col min="3" max="3" width="45.575" customWidth="1"/>
    <col min="4" max="4" width="27.575" customWidth="1"/>
    <col min="5" max="5" width="21.7166666666667" customWidth="1"/>
    <col min="6" max="8" width="26.2833333333333" customWidth="1"/>
  </cols>
  <sheetData>
    <row r="1" customHeight="1" spans="1:8">
      <c r="A1" s="36" t="s">
        <v>393</v>
      </c>
      <c r="B1" s="37"/>
      <c r="C1" s="38"/>
      <c r="D1" s="38"/>
      <c r="E1" s="38"/>
      <c r="F1" s="37"/>
      <c r="G1" s="37"/>
      <c r="H1" s="38"/>
    </row>
    <row r="2" ht="41.25" customHeight="1" spans="1:8">
      <c r="A2" s="39" t="s">
        <v>394</v>
      </c>
      <c r="B2" s="40"/>
      <c r="C2" s="41"/>
      <c r="D2" s="41"/>
      <c r="E2" s="41"/>
      <c r="F2" s="40"/>
      <c r="G2" s="40"/>
      <c r="H2" s="41"/>
    </row>
    <row r="3" customHeight="1" spans="1:8">
      <c r="A3" s="42" t="s">
        <v>366</v>
      </c>
      <c r="B3" s="42"/>
      <c r="C3" s="43"/>
      <c r="E3" s="41"/>
      <c r="F3" s="40"/>
      <c r="G3" s="40"/>
      <c r="H3" s="57" t="s">
        <v>1</v>
      </c>
    </row>
    <row r="4" ht="28.5" customHeight="1" spans="1:8">
      <c r="A4" s="44" t="s">
        <v>395</v>
      </c>
      <c r="B4" s="45" t="s">
        <v>396</v>
      </c>
      <c r="C4" s="44" t="s">
        <v>397</v>
      </c>
      <c r="D4" s="44" t="s">
        <v>398</v>
      </c>
      <c r="E4" s="44" t="s">
        <v>399</v>
      </c>
      <c r="F4" s="58" t="s">
        <v>400</v>
      </c>
      <c r="G4" s="34"/>
      <c r="H4" s="44"/>
    </row>
    <row r="5" ht="21" customHeight="1" spans="1:8">
      <c r="A5" s="45"/>
      <c r="B5" s="46"/>
      <c r="C5" s="47"/>
      <c r="D5" s="46"/>
      <c r="E5" s="46"/>
      <c r="F5" s="58" t="s">
        <v>352</v>
      </c>
      <c r="G5" s="58" t="s">
        <v>401</v>
      </c>
      <c r="H5" s="58" t="s">
        <v>402</v>
      </c>
    </row>
    <row r="6" ht="17.25" customHeight="1" spans="1:8">
      <c r="A6" s="48" t="s">
        <v>403</v>
      </c>
      <c r="B6" s="48">
        <v>2</v>
      </c>
      <c r="C6" s="49">
        <v>3</v>
      </c>
      <c r="D6" s="48">
        <v>4</v>
      </c>
      <c r="E6" s="59">
        <v>5</v>
      </c>
      <c r="F6" s="60">
        <v>6</v>
      </c>
      <c r="G6" s="49">
        <v>7</v>
      </c>
      <c r="H6" s="49">
        <v>8</v>
      </c>
    </row>
    <row r="7" ht="19.5" customHeight="1" spans="1:8">
      <c r="A7" s="50"/>
      <c r="B7" s="27"/>
      <c r="C7" s="26"/>
      <c r="D7" s="12"/>
      <c r="E7" s="60"/>
      <c r="F7" s="61"/>
      <c r="G7" s="62"/>
      <c r="H7" s="62"/>
    </row>
    <row r="8" ht="19.5" customHeight="1" spans="1:8">
      <c r="A8" s="50"/>
      <c r="B8" s="27"/>
      <c r="C8" s="26"/>
      <c r="D8" s="12"/>
      <c r="E8" s="60"/>
      <c r="F8" s="61"/>
      <c r="G8" s="62"/>
      <c r="H8" s="62"/>
    </row>
    <row r="9" ht="19.5" customHeight="1" spans="1:8">
      <c r="A9" s="51" t="s">
        <v>47</v>
      </c>
      <c r="B9" s="52"/>
      <c r="C9" s="53"/>
      <c r="D9" s="54"/>
      <c r="E9" s="54"/>
      <c r="F9" s="61"/>
      <c r="G9" s="62"/>
      <c r="H9" s="62"/>
    </row>
    <row r="10" ht="19.5" customHeight="1" spans="1:8">
      <c r="A10" s="55" t="s">
        <v>404</v>
      </c>
      <c r="B10" s="52"/>
      <c r="C10" s="53"/>
      <c r="D10" s="56"/>
      <c r="E10" s="56"/>
      <c r="F10" s="63"/>
      <c r="G10" s="64"/>
      <c r="H10" s="64"/>
    </row>
    <row r="11" customHeight="1" spans="1:1">
      <c r="A11" t="s">
        <v>167</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4:11">
      <c r="D1" s="1"/>
      <c r="E1" s="1"/>
      <c r="F1" s="1"/>
      <c r="G1" s="1"/>
      <c r="K1" s="17" t="s">
        <v>405</v>
      </c>
    </row>
    <row r="2" ht="41.25" customHeight="1" spans="1:11">
      <c r="A2" s="171" t="s">
        <v>406</v>
      </c>
      <c r="B2" s="2"/>
      <c r="C2" s="2"/>
      <c r="D2" s="2"/>
      <c r="E2" s="2"/>
      <c r="F2" s="2"/>
      <c r="G2" s="2"/>
      <c r="H2" s="2"/>
      <c r="I2" s="2"/>
      <c r="J2" s="2"/>
      <c r="K2" s="2"/>
    </row>
    <row r="3" ht="13.5" customHeight="1" spans="1:11">
      <c r="A3" s="3" t="s">
        <v>366</v>
      </c>
      <c r="B3" s="4"/>
      <c r="C3" s="4"/>
      <c r="D3" s="4"/>
      <c r="E3" s="4"/>
      <c r="F3" s="4"/>
      <c r="G3" s="4"/>
      <c r="H3" s="18"/>
      <c r="I3" s="18"/>
      <c r="J3" s="18"/>
      <c r="K3" s="19" t="s">
        <v>1</v>
      </c>
    </row>
    <row r="4" ht="21.75" customHeight="1" spans="1:11">
      <c r="A4" s="5" t="s">
        <v>407</v>
      </c>
      <c r="B4" s="5" t="s">
        <v>170</v>
      </c>
      <c r="C4" s="5" t="s">
        <v>169</v>
      </c>
      <c r="D4" s="6" t="s">
        <v>172</v>
      </c>
      <c r="E4" s="6" t="s">
        <v>173</v>
      </c>
      <c r="F4" s="6" t="s">
        <v>174</v>
      </c>
      <c r="G4" s="6" t="s">
        <v>175</v>
      </c>
      <c r="H4" s="30" t="s">
        <v>47</v>
      </c>
      <c r="I4" s="20" t="s">
        <v>408</v>
      </c>
      <c r="J4" s="21"/>
      <c r="K4" s="22"/>
    </row>
    <row r="5" ht="21.75" customHeight="1" spans="1:11">
      <c r="A5" s="7"/>
      <c r="B5" s="7"/>
      <c r="C5" s="7"/>
      <c r="D5" s="8"/>
      <c r="E5" s="8"/>
      <c r="F5" s="8"/>
      <c r="G5" s="8"/>
      <c r="H5" s="31"/>
      <c r="I5" s="6" t="s">
        <v>51</v>
      </c>
      <c r="J5" s="6" t="s">
        <v>52</v>
      </c>
      <c r="K5" s="6" t="s">
        <v>53</v>
      </c>
    </row>
    <row r="6" ht="40.5" customHeight="1" spans="1:11">
      <c r="A6" s="9"/>
      <c r="B6" s="9"/>
      <c r="C6" s="9"/>
      <c r="D6" s="10"/>
      <c r="E6" s="10"/>
      <c r="F6" s="10"/>
      <c r="G6" s="10"/>
      <c r="H6" s="24"/>
      <c r="I6" s="10" t="s">
        <v>50</v>
      </c>
      <c r="J6" s="10"/>
      <c r="K6" s="10"/>
    </row>
    <row r="7" ht="15" customHeight="1" spans="1:11">
      <c r="A7" s="11">
        <v>1</v>
      </c>
      <c r="B7" s="11">
        <v>2</v>
      </c>
      <c r="C7" s="11">
        <v>3</v>
      </c>
      <c r="D7" s="11">
        <v>4</v>
      </c>
      <c r="E7" s="11">
        <v>5</v>
      </c>
      <c r="F7" s="11">
        <v>6</v>
      </c>
      <c r="G7" s="11">
        <v>7</v>
      </c>
      <c r="H7" s="11">
        <v>8</v>
      </c>
      <c r="I7" s="11">
        <v>9</v>
      </c>
      <c r="J7" s="34">
        <v>10</v>
      </c>
      <c r="K7" s="34">
        <v>11</v>
      </c>
    </row>
    <row r="8" ht="18.75" customHeight="1" spans="1:11">
      <c r="A8" s="26"/>
      <c r="B8" s="12"/>
      <c r="C8" s="26"/>
      <c r="D8" s="26"/>
      <c r="E8" s="26"/>
      <c r="F8" s="26"/>
      <c r="G8" s="26"/>
      <c r="H8" s="32"/>
      <c r="I8" s="35"/>
      <c r="J8" s="35"/>
      <c r="K8" s="32"/>
    </row>
    <row r="9" ht="18.75" customHeight="1" spans="1:11">
      <c r="A9" s="27"/>
      <c r="B9" s="12"/>
      <c r="C9" s="12"/>
      <c r="D9" s="12"/>
      <c r="E9" s="12"/>
      <c r="F9" s="12"/>
      <c r="G9" s="12"/>
      <c r="H9" s="25"/>
      <c r="I9" s="25"/>
      <c r="J9" s="25"/>
      <c r="K9" s="32"/>
    </row>
    <row r="10" ht="18.75" customHeight="1" spans="1:11">
      <c r="A10" s="28" t="s">
        <v>359</v>
      </c>
      <c r="B10" s="29"/>
      <c r="C10" s="29"/>
      <c r="D10" s="29"/>
      <c r="E10" s="29"/>
      <c r="F10" s="29"/>
      <c r="G10" s="33"/>
      <c r="H10" s="25"/>
      <c r="I10" s="25"/>
      <c r="J10" s="25"/>
      <c r="K10" s="32"/>
    </row>
    <row r="11" customHeight="1" spans="1:1">
      <c r="A11" t="s">
        <v>167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tabSelected="1" workbookViewId="0">
      <selection activeCell="C27" sqref="C27"/>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17" t="s">
        <v>409</v>
      </c>
    </row>
    <row r="2" ht="41.25" customHeight="1" spans="1:7">
      <c r="A2" s="2" t="s">
        <v>410</v>
      </c>
      <c r="B2" s="2"/>
      <c r="C2" s="2"/>
      <c r="D2" s="2"/>
      <c r="E2" s="2"/>
      <c r="F2" s="2"/>
      <c r="G2" s="2"/>
    </row>
    <row r="3" ht="13.5" customHeight="1" spans="1:7">
      <c r="A3" s="3" t="s">
        <v>366</v>
      </c>
      <c r="B3" s="4"/>
      <c r="C3" s="4"/>
      <c r="D3" s="4"/>
      <c r="E3" s="18"/>
      <c r="F3" s="18"/>
      <c r="G3" s="19" t="s">
        <v>1</v>
      </c>
    </row>
    <row r="4" ht="21.75" customHeight="1" spans="1:7">
      <c r="A4" s="5" t="s">
        <v>169</v>
      </c>
      <c r="B4" s="5" t="s">
        <v>407</v>
      </c>
      <c r="C4" s="5" t="s">
        <v>170</v>
      </c>
      <c r="D4" s="6" t="s">
        <v>411</v>
      </c>
      <c r="E4" s="20" t="s">
        <v>51</v>
      </c>
      <c r="F4" s="21"/>
      <c r="G4" s="22"/>
    </row>
    <row r="5" ht="21.75" customHeight="1" spans="1:7">
      <c r="A5" s="7"/>
      <c r="B5" s="7"/>
      <c r="C5" s="7"/>
      <c r="D5" s="8"/>
      <c r="E5" s="23" t="s">
        <v>412</v>
      </c>
      <c r="F5" s="6" t="s">
        <v>413</v>
      </c>
      <c r="G5" s="6" t="s">
        <v>414</v>
      </c>
    </row>
    <row r="6" ht="40.5" customHeight="1" spans="1:7">
      <c r="A6" s="9"/>
      <c r="B6" s="9"/>
      <c r="C6" s="9"/>
      <c r="D6" s="10"/>
      <c r="E6" s="24"/>
      <c r="F6" s="10" t="s">
        <v>50</v>
      </c>
      <c r="G6" s="10"/>
    </row>
    <row r="7" ht="15" customHeight="1" spans="1:7">
      <c r="A7" s="11">
        <v>1</v>
      </c>
      <c r="B7" s="11">
        <v>2</v>
      </c>
      <c r="C7" s="11">
        <v>3</v>
      </c>
      <c r="D7" s="11">
        <v>4</v>
      </c>
      <c r="E7" s="11">
        <v>5</v>
      </c>
      <c r="F7" s="11">
        <v>6</v>
      </c>
      <c r="G7" s="11">
        <v>7</v>
      </c>
    </row>
    <row r="8" ht="17.25" customHeight="1" spans="1:7">
      <c r="A8" s="12"/>
      <c r="B8" s="13"/>
      <c r="C8" s="13"/>
      <c r="D8" s="12"/>
      <c r="E8" s="25"/>
      <c r="F8" s="25"/>
      <c r="G8" s="25"/>
    </row>
    <row r="9" ht="18.75" customHeight="1" spans="1:7">
      <c r="A9" s="12"/>
      <c r="B9" s="12"/>
      <c r="C9" s="12"/>
      <c r="D9" s="12"/>
      <c r="E9" s="25"/>
      <c r="F9" s="25"/>
      <c r="G9" s="25"/>
    </row>
    <row r="10" ht="18.75" customHeight="1" spans="1:7">
      <c r="A10" s="14" t="s">
        <v>47</v>
      </c>
      <c r="B10" s="15" t="s">
        <v>415</v>
      </c>
      <c r="C10" s="15"/>
      <c r="D10" s="16"/>
      <c r="E10" s="25"/>
      <c r="F10" s="25"/>
      <c r="G10" s="25"/>
    </row>
    <row r="11" customHeight="1" spans="1:1">
      <c r="A11" t="s">
        <v>167</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8"/>
  <sheetViews>
    <sheetView showZeros="0" workbookViewId="0">
      <selection activeCell="E25" sqref="E24:E25"/>
    </sheetView>
  </sheetViews>
  <sheetFormatPr defaultColWidth="8.575" defaultRowHeight="12.75" customHeight="1" outlineLevelRow="7"/>
  <cols>
    <col min="1" max="1" width="15.2833333333333" customWidth="1"/>
    <col min="2" max="2" width="35" customWidth="1"/>
    <col min="3" max="19" width="22" customWidth="1"/>
  </cols>
  <sheetData>
    <row r="1" ht="17.25" customHeight="1" spans="1:1">
      <c r="A1" s="43" t="s">
        <v>44</v>
      </c>
    </row>
    <row r="2" ht="41.25" customHeight="1" spans="1:1">
      <c r="A2" s="39" t="str">
        <f>"2026"&amp;"年部门收入预算表"</f>
        <v>2026年部门收入预算表</v>
      </c>
    </row>
    <row r="3" ht="17.25" customHeight="1" spans="1:19">
      <c r="A3" s="111" t="str">
        <f>"单位名称："&amp;"中共昆明市呈贡区委党史研究室"</f>
        <v>单位名称：中共昆明市呈贡区委党史研究室</v>
      </c>
      <c r="S3" s="43" t="s">
        <v>1</v>
      </c>
    </row>
    <row r="4" ht="21.75" customHeight="1" spans="1:19">
      <c r="A4" s="164" t="s">
        <v>45</v>
      </c>
      <c r="B4" s="165" t="s">
        <v>46</v>
      </c>
      <c r="C4" s="165" t="s">
        <v>47</v>
      </c>
      <c r="D4" s="166" t="s">
        <v>48</v>
      </c>
      <c r="E4" s="166"/>
      <c r="F4" s="166"/>
      <c r="G4" s="166"/>
      <c r="H4" s="166"/>
      <c r="I4" s="166"/>
      <c r="J4" s="166"/>
      <c r="K4" s="166"/>
      <c r="L4" s="166"/>
      <c r="M4" s="169"/>
      <c r="N4" s="166" t="s">
        <v>49</v>
      </c>
      <c r="O4" s="166"/>
      <c r="P4" s="166"/>
      <c r="Q4" s="166"/>
      <c r="R4" s="166"/>
      <c r="S4" s="169"/>
    </row>
    <row r="5" ht="30" customHeight="1" spans="1:19">
      <c r="A5" s="167"/>
      <c r="B5" s="168"/>
      <c r="C5" s="168"/>
      <c r="D5" s="168" t="s">
        <v>50</v>
      </c>
      <c r="E5" s="168" t="s">
        <v>51</v>
      </c>
      <c r="F5" s="168" t="s">
        <v>52</v>
      </c>
      <c r="G5" s="168" t="s">
        <v>53</v>
      </c>
      <c r="H5" s="168" t="s">
        <v>54</v>
      </c>
      <c r="I5" s="168" t="s">
        <v>55</v>
      </c>
      <c r="J5" s="168" t="s">
        <v>56</v>
      </c>
      <c r="K5" s="168" t="s">
        <v>57</v>
      </c>
      <c r="L5" s="168" t="s">
        <v>58</v>
      </c>
      <c r="M5" s="168" t="s">
        <v>59</v>
      </c>
      <c r="N5" s="168" t="s">
        <v>50</v>
      </c>
      <c r="O5" s="168" t="s">
        <v>51</v>
      </c>
      <c r="P5" s="168" t="s">
        <v>52</v>
      </c>
      <c r="Q5" s="168" t="s">
        <v>53</v>
      </c>
      <c r="R5" s="168" t="s">
        <v>54</v>
      </c>
      <c r="S5" s="168" t="s">
        <v>60</v>
      </c>
    </row>
    <row r="6" ht="17.25" customHeight="1" spans="1:19">
      <c r="A6" s="12" t="s">
        <v>61</v>
      </c>
      <c r="B6" s="12" t="s">
        <v>62</v>
      </c>
      <c r="C6" s="78">
        <v>2068200.8</v>
      </c>
      <c r="D6" s="78">
        <v>2068200.8</v>
      </c>
      <c r="E6" s="78">
        <v>2068200.8</v>
      </c>
      <c r="F6" s="78"/>
      <c r="G6" s="78"/>
      <c r="H6" s="78"/>
      <c r="I6" s="78"/>
      <c r="J6" s="78"/>
      <c r="K6" s="78"/>
      <c r="L6" s="78"/>
      <c r="M6" s="78"/>
      <c r="N6" s="78"/>
      <c r="O6" s="78"/>
      <c r="P6" s="78"/>
      <c r="Q6" s="78"/>
      <c r="R6" s="78"/>
      <c r="S6" s="78"/>
    </row>
    <row r="7" ht="17.25" customHeight="1" spans="1:19">
      <c r="A7" s="158" t="s">
        <v>63</v>
      </c>
      <c r="B7" s="158" t="s">
        <v>64</v>
      </c>
      <c r="C7" s="78">
        <v>2068200.8</v>
      </c>
      <c r="D7" s="78">
        <v>2068200.8</v>
      </c>
      <c r="E7" s="78">
        <v>2068200.8</v>
      </c>
      <c r="F7" s="78"/>
      <c r="G7" s="78"/>
      <c r="H7" s="78"/>
      <c r="I7" s="78"/>
      <c r="J7" s="78"/>
      <c r="K7" s="78"/>
      <c r="L7" s="78"/>
      <c r="M7" s="78"/>
      <c r="N7" s="78"/>
      <c r="O7" s="78"/>
      <c r="P7" s="78"/>
      <c r="Q7" s="78"/>
      <c r="R7" s="78"/>
      <c r="S7" s="78"/>
    </row>
    <row r="8" ht="17.25" customHeight="1" spans="1:19">
      <c r="A8" s="130" t="s">
        <v>47</v>
      </c>
      <c r="B8" s="155"/>
      <c r="C8" s="78">
        <v>2068200.8</v>
      </c>
      <c r="D8" s="78">
        <v>2068200.8</v>
      </c>
      <c r="E8" s="78">
        <v>2068200.8</v>
      </c>
      <c r="F8" s="78"/>
      <c r="G8" s="78"/>
      <c r="H8" s="78"/>
      <c r="I8" s="78"/>
      <c r="J8" s="78"/>
      <c r="K8" s="78"/>
      <c r="L8" s="78"/>
      <c r="M8" s="78"/>
      <c r="N8" s="78"/>
      <c r="O8" s="78"/>
      <c r="P8" s="78"/>
      <c r="Q8" s="78"/>
      <c r="R8" s="78"/>
      <c r="S8" s="78"/>
    </row>
  </sheetData>
  <mergeCells count="9">
    <mergeCell ref="A1:S1"/>
    <mergeCell ref="A2:S2"/>
    <mergeCell ref="A3:B3"/>
    <mergeCell ref="D4:M4"/>
    <mergeCell ref="N4:S4"/>
    <mergeCell ref="A8:B8"/>
    <mergeCell ref="A4:A5"/>
    <mergeCell ref="B4:B5"/>
    <mergeCell ref="C4:C5"/>
  </mergeCells>
  <pageMargins left="0.75" right="0.75" top="1" bottom="1" header="0.5" footer="0.5"/>
  <pageSetup paperSize="9" fitToWidth="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26"/>
  <sheetViews>
    <sheetView showZeros="0" workbookViewId="0">
      <selection activeCell="C35" sqref="C35"/>
    </sheetView>
  </sheetViews>
  <sheetFormatPr defaultColWidth="8.575" defaultRowHeight="12.75" customHeight="1"/>
  <cols>
    <col min="1" max="1" width="14.2833333333333" customWidth="1"/>
    <col min="2" max="2" width="37.575" customWidth="1"/>
    <col min="3" max="5" width="24.575" customWidth="1"/>
    <col min="6" max="6" width="26.7083333333333" customWidth="1"/>
    <col min="7" max="11" width="24.575" customWidth="1"/>
  </cols>
  <sheetData>
    <row r="1" ht="17.25" customHeight="1" spans="1:1">
      <c r="A1" s="43" t="s">
        <v>65</v>
      </c>
    </row>
    <row r="2" ht="41.25" customHeight="1" spans="1:1">
      <c r="A2" s="39" t="str">
        <f>"2026"&amp;"年部门支出预算表"</f>
        <v>2026年部门支出预算表</v>
      </c>
    </row>
    <row r="3" ht="17.25" customHeight="1" spans="1:11">
      <c r="A3" s="111" t="str">
        <f>"单位名称："&amp;"中共昆明市呈贡区委党史研究室"</f>
        <v>单位名称：中共昆明市呈贡区委党史研究室</v>
      </c>
      <c r="K3" s="43" t="s">
        <v>1</v>
      </c>
    </row>
    <row r="4" ht="42" customHeight="1" spans="1:11">
      <c r="A4" s="87" t="s">
        <v>66</v>
      </c>
      <c r="B4" s="87" t="s">
        <v>67</v>
      </c>
      <c r="C4" s="69" t="s">
        <v>47</v>
      </c>
      <c r="D4" s="69" t="s">
        <v>68</v>
      </c>
      <c r="E4" s="69" t="s">
        <v>69</v>
      </c>
      <c r="F4" s="87" t="s">
        <v>70</v>
      </c>
      <c r="G4" s="87" t="s">
        <v>71</v>
      </c>
      <c r="H4" s="87" t="s">
        <v>72</v>
      </c>
      <c r="I4" s="87" t="s">
        <v>73</v>
      </c>
      <c r="J4" s="87" t="s">
        <v>74</v>
      </c>
      <c r="K4" s="87" t="s">
        <v>75</v>
      </c>
    </row>
    <row r="5" ht="17.25" customHeight="1" spans="1:11">
      <c r="A5" s="50" t="s">
        <v>76</v>
      </c>
      <c r="B5" s="50" t="s">
        <v>77</v>
      </c>
      <c r="C5" s="78">
        <v>1526606.8</v>
      </c>
      <c r="D5" s="78">
        <v>1406606.8</v>
      </c>
      <c r="E5" s="78">
        <v>120000</v>
      </c>
      <c r="F5" s="78"/>
      <c r="G5" s="78"/>
      <c r="H5" s="78"/>
      <c r="I5" s="78"/>
      <c r="J5" s="78"/>
      <c r="K5" s="78"/>
    </row>
    <row r="6" ht="17.25" customHeight="1" spans="1:11">
      <c r="A6" s="116" t="s">
        <v>78</v>
      </c>
      <c r="B6" s="116" t="s">
        <v>79</v>
      </c>
      <c r="C6" s="78">
        <v>1526606.8</v>
      </c>
      <c r="D6" s="78">
        <v>1406606.8</v>
      </c>
      <c r="E6" s="78">
        <v>120000</v>
      </c>
      <c r="F6" s="78"/>
      <c r="G6" s="78"/>
      <c r="H6" s="78"/>
      <c r="I6" s="78"/>
      <c r="J6" s="78"/>
      <c r="K6" s="78"/>
    </row>
    <row r="7" ht="17.25" customHeight="1" spans="1:11">
      <c r="A7" s="163" t="s">
        <v>80</v>
      </c>
      <c r="B7" s="163" t="s">
        <v>81</v>
      </c>
      <c r="C7" s="78">
        <v>1411606.8</v>
      </c>
      <c r="D7" s="78">
        <v>1406606.8</v>
      </c>
      <c r="E7" s="78">
        <v>5000</v>
      </c>
      <c r="F7" s="78"/>
      <c r="G7" s="78"/>
      <c r="H7" s="78"/>
      <c r="I7" s="78"/>
      <c r="J7" s="78"/>
      <c r="K7" s="78"/>
    </row>
    <row r="8" ht="17.25" customHeight="1" spans="1:11">
      <c r="A8" s="163" t="s">
        <v>82</v>
      </c>
      <c r="B8" s="163" t="s">
        <v>79</v>
      </c>
      <c r="C8" s="78">
        <v>115000</v>
      </c>
      <c r="D8" s="78"/>
      <c r="E8" s="78">
        <v>115000</v>
      </c>
      <c r="F8" s="78"/>
      <c r="G8" s="78"/>
      <c r="H8" s="78"/>
      <c r="I8" s="78"/>
      <c r="J8" s="78"/>
      <c r="K8" s="78"/>
    </row>
    <row r="9" ht="17.25" customHeight="1" spans="1:11">
      <c r="A9" s="50" t="s">
        <v>83</v>
      </c>
      <c r="B9" s="50" t="s">
        <v>84</v>
      </c>
      <c r="C9" s="78">
        <v>2100</v>
      </c>
      <c r="D9" s="78">
        <v>2100</v>
      </c>
      <c r="E9" s="78"/>
      <c r="F9" s="78"/>
      <c r="G9" s="78"/>
      <c r="H9" s="78"/>
      <c r="I9" s="78"/>
      <c r="J9" s="78"/>
      <c r="K9" s="78"/>
    </row>
    <row r="10" ht="17.25" customHeight="1" spans="1:11">
      <c r="A10" s="116" t="s">
        <v>85</v>
      </c>
      <c r="B10" s="116" t="s">
        <v>86</v>
      </c>
      <c r="C10" s="78">
        <v>2100</v>
      </c>
      <c r="D10" s="78">
        <v>2100</v>
      </c>
      <c r="E10" s="78"/>
      <c r="F10" s="78"/>
      <c r="G10" s="78"/>
      <c r="H10" s="78"/>
      <c r="I10" s="78"/>
      <c r="J10" s="78"/>
      <c r="K10" s="78"/>
    </row>
    <row r="11" ht="17.25" customHeight="1" spans="1:11">
      <c r="A11" s="163" t="s">
        <v>87</v>
      </c>
      <c r="B11" s="163" t="s">
        <v>88</v>
      </c>
      <c r="C11" s="78">
        <v>2100</v>
      </c>
      <c r="D11" s="78">
        <v>2100</v>
      </c>
      <c r="E11" s="78"/>
      <c r="F11" s="78"/>
      <c r="G11" s="78"/>
      <c r="H11" s="78"/>
      <c r="I11" s="78"/>
      <c r="J11" s="78"/>
      <c r="K11" s="78"/>
    </row>
    <row r="12" ht="17.25" customHeight="1" spans="1:11">
      <c r="A12" s="50" t="s">
        <v>89</v>
      </c>
      <c r="B12" s="50" t="s">
        <v>90</v>
      </c>
      <c r="C12" s="78">
        <v>263899</v>
      </c>
      <c r="D12" s="78">
        <v>255100</v>
      </c>
      <c r="E12" s="78">
        <v>8799</v>
      </c>
      <c r="F12" s="78"/>
      <c r="G12" s="78"/>
      <c r="H12" s="78"/>
      <c r="I12" s="78"/>
      <c r="J12" s="78"/>
      <c r="K12" s="78"/>
    </row>
    <row r="13" ht="17.25" customHeight="1" spans="1:11">
      <c r="A13" s="116" t="s">
        <v>91</v>
      </c>
      <c r="B13" s="116" t="s">
        <v>92</v>
      </c>
      <c r="C13" s="78">
        <v>255100</v>
      </c>
      <c r="D13" s="78">
        <v>255100</v>
      </c>
      <c r="E13" s="78"/>
      <c r="F13" s="78"/>
      <c r="G13" s="78"/>
      <c r="H13" s="78"/>
      <c r="I13" s="78"/>
      <c r="J13" s="78"/>
      <c r="K13" s="78"/>
    </row>
    <row r="14" ht="17.25" customHeight="1" spans="1:11">
      <c r="A14" s="163" t="s">
        <v>93</v>
      </c>
      <c r="B14" s="163" t="s">
        <v>94</v>
      </c>
      <c r="C14" s="78">
        <v>103200</v>
      </c>
      <c r="D14" s="78">
        <v>103200</v>
      </c>
      <c r="E14" s="78"/>
      <c r="F14" s="78"/>
      <c r="G14" s="78"/>
      <c r="H14" s="78"/>
      <c r="I14" s="78"/>
      <c r="J14" s="78"/>
      <c r="K14" s="78"/>
    </row>
    <row r="15" ht="17.25" customHeight="1" spans="1:11">
      <c r="A15" s="163" t="s">
        <v>95</v>
      </c>
      <c r="B15" s="163" t="s">
        <v>96</v>
      </c>
      <c r="C15" s="78">
        <v>151900</v>
      </c>
      <c r="D15" s="78">
        <v>151900</v>
      </c>
      <c r="E15" s="78"/>
      <c r="F15" s="78"/>
      <c r="G15" s="78"/>
      <c r="H15" s="78"/>
      <c r="I15" s="78"/>
      <c r="J15" s="78"/>
      <c r="K15" s="78"/>
    </row>
    <row r="16" ht="17.25" customHeight="1" spans="1:11">
      <c r="A16" s="116" t="s">
        <v>97</v>
      </c>
      <c r="B16" s="116" t="s">
        <v>98</v>
      </c>
      <c r="C16" s="78">
        <v>8799</v>
      </c>
      <c r="D16" s="78"/>
      <c r="E16" s="78">
        <v>8799</v>
      </c>
      <c r="F16" s="78"/>
      <c r="G16" s="78"/>
      <c r="H16" s="78"/>
      <c r="I16" s="78"/>
      <c r="J16" s="78"/>
      <c r="K16" s="78"/>
    </row>
    <row r="17" ht="17.25" customHeight="1" spans="1:11">
      <c r="A17" s="163" t="s">
        <v>99</v>
      </c>
      <c r="B17" s="163" t="s">
        <v>100</v>
      </c>
      <c r="C17" s="78">
        <v>8799</v>
      </c>
      <c r="D17" s="78"/>
      <c r="E17" s="78">
        <v>8799</v>
      </c>
      <c r="F17" s="78"/>
      <c r="G17" s="78"/>
      <c r="H17" s="78"/>
      <c r="I17" s="78"/>
      <c r="J17" s="78"/>
      <c r="K17" s="78"/>
    </row>
    <row r="18" ht="17.25" customHeight="1" spans="1:11">
      <c r="A18" s="50" t="s">
        <v>101</v>
      </c>
      <c r="B18" s="50" t="s">
        <v>102</v>
      </c>
      <c r="C18" s="78">
        <v>154035</v>
      </c>
      <c r="D18" s="78">
        <v>154035</v>
      </c>
      <c r="E18" s="78"/>
      <c r="F18" s="78"/>
      <c r="G18" s="78"/>
      <c r="H18" s="78"/>
      <c r="I18" s="78"/>
      <c r="J18" s="78"/>
      <c r="K18" s="78"/>
    </row>
    <row r="19" ht="17.25" customHeight="1" spans="1:11">
      <c r="A19" s="116" t="s">
        <v>103</v>
      </c>
      <c r="B19" s="116" t="s">
        <v>104</v>
      </c>
      <c r="C19" s="78">
        <v>154035</v>
      </c>
      <c r="D19" s="78">
        <v>154035</v>
      </c>
      <c r="E19" s="78"/>
      <c r="F19" s="78"/>
      <c r="G19" s="78"/>
      <c r="H19" s="78"/>
      <c r="I19" s="78"/>
      <c r="J19" s="78"/>
      <c r="K19" s="78"/>
    </row>
    <row r="20" ht="17.25" customHeight="1" spans="1:11">
      <c r="A20" s="163" t="s">
        <v>105</v>
      </c>
      <c r="B20" s="163" t="s">
        <v>106</v>
      </c>
      <c r="C20" s="78">
        <v>72940</v>
      </c>
      <c r="D20" s="78">
        <v>72940</v>
      </c>
      <c r="E20" s="78"/>
      <c r="F20" s="78"/>
      <c r="G20" s="78"/>
      <c r="H20" s="78"/>
      <c r="I20" s="78"/>
      <c r="J20" s="78"/>
      <c r="K20" s="78"/>
    </row>
    <row r="21" ht="17.25" customHeight="1" spans="1:11">
      <c r="A21" s="163" t="s">
        <v>107</v>
      </c>
      <c r="B21" s="163" t="s">
        <v>108</v>
      </c>
      <c r="C21" s="78">
        <v>73700</v>
      </c>
      <c r="D21" s="78">
        <v>73700</v>
      </c>
      <c r="E21" s="78"/>
      <c r="F21" s="78"/>
      <c r="G21" s="78"/>
      <c r="H21" s="78"/>
      <c r="I21" s="78"/>
      <c r="J21" s="78"/>
      <c r="K21" s="78"/>
    </row>
    <row r="22" ht="17.25" customHeight="1" spans="1:11">
      <c r="A22" s="163" t="s">
        <v>109</v>
      </c>
      <c r="B22" s="163" t="s">
        <v>110</v>
      </c>
      <c r="C22" s="78">
        <v>7395</v>
      </c>
      <c r="D22" s="78">
        <v>7395</v>
      </c>
      <c r="E22" s="78"/>
      <c r="F22" s="78"/>
      <c r="G22" s="78"/>
      <c r="H22" s="78"/>
      <c r="I22" s="78"/>
      <c r="J22" s="78"/>
      <c r="K22" s="78"/>
    </row>
    <row r="23" ht="17.25" customHeight="1" spans="1:11">
      <c r="A23" s="50" t="s">
        <v>111</v>
      </c>
      <c r="B23" s="50" t="s">
        <v>112</v>
      </c>
      <c r="C23" s="78">
        <v>121560</v>
      </c>
      <c r="D23" s="78">
        <v>121560</v>
      </c>
      <c r="E23" s="78"/>
      <c r="F23" s="78"/>
      <c r="G23" s="78"/>
      <c r="H23" s="78"/>
      <c r="I23" s="78"/>
      <c r="J23" s="78"/>
      <c r="K23" s="78"/>
    </row>
    <row r="24" ht="17.25" customHeight="1" spans="1:11">
      <c r="A24" s="116" t="s">
        <v>113</v>
      </c>
      <c r="B24" s="116" t="s">
        <v>114</v>
      </c>
      <c r="C24" s="78">
        <v>121560</v>
      </c>
      <c r="D24" s="78">
        <v>121560</v>
      </c>
      <c r="E24" s="78"/>
      <c r="F24" s="78"/>
      <c r="G24" s="78"/>
      <c r="H24" s="78"/>
      <c r="I24" s="78"/>
      <c r="J24" s="78"/>
      <c r="K24" s="78"/>
    </row>
    <row r="25" ht="17.25" customHeight="1" spans="1:11">
      <c r="A25" s="163" t="s">
        <v>115</v>
      </c>
      <c r="B25" s="163" t="s">
        <v>116</v>
      </c>
      <c r="C25" s="78">
        <v>121560</v>
      </c>
      <c r="D25" s="78">
        <v>121560</v>
      </c>
      <c r="E25" s="78"/>
      <c r="F25" s="78"/>
      <c r="G25" s="78"/>
      <c r="H25" s="78"/>
      <c r="I25" s="78"/>
      <c r="J25" s="78"/>
      <c r="K25" s="78"/>
    </row>
    <row r="26" ht="17.25" customHeight="1" spans="1:11">
      <c r="A26" s="48" t="s">
        <v>47</v>
      </c>
      <c r="B26" s="56"/>
      <c r="C26" s="78">
        <v>2068200.8</v>
      </c>
      <c r="D26" s="78">
        <v>1939401.8</v>
      </c>
      <c r="E26" s="78">
        <v>128799</v>
      </c>
      <c r="F26" s="78"/>
      <c r="G26" s="78"/>
      <c r="H26" s="78"/>
      <c r="I26" s="78"/>
      <c r="J26" s="78"/>
      <c r="K26" s="78"/>
    </row>
  </sheetData>
  <mergeCells count="4">
    <mergeCell ref="A1:K1"/>
    <mergeCell ref="A2:K2"/>
    <mergeCell ref="A3:B3"/>
    <mergeCell ref="A26:B26"/>
  </mergeCells>
  <pageMargins left="0.75" right="0.75" top="1" bottom="1" header="0.5" footer="0.5"/>
  <pageSetup paperSize="9" fitToWidth="0"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I29" sqref="I29"/>
    </sheetView>
  </sheetViews>
  <sheetFormatPr defaultColWidth="8.575" defaultRowHeight="12.75" customHeight="1" outlineLevelCol="3"/>
  <cols>
    <col min="1" max="4" width="35.575" customWidth="1"/>
  </cols>
  <sheetData>
    <row r="1" ht="15" customHeight="1" spans="1:4">
      <c r="A1" s="40"/>
      <c r="B1" s="43"/>
      <c r="C1" s="43"/>
      <c r="D1" s="43" t="s">
        <v>117</v>
      </c>
    </row>
    <row r="2" ht="41.25" customHeight="1" spans="1:1">
      <c r="A2" s="39" t="str">
        <f>"2026"&amp;"年部门财政拨款收支预算总表"</f>
        <v>2026年部门财政拨款收支预算总表</v>
      </c>
    </row>
    <row r="3" ht="17.25" customHeight="1" spans="1:4">
      <c r="A3" s="160" t="str">
        <f>"单位名称："&amp;"中共昆明市呈贡区委党史研究室"</f>
        <v>单位名称：中共昆明市呈贡区委党史研究室</v>
      </c>
      <c r="B3" s="124"/>
      <c r="D3" s="43" t="s">
        <v>1</v>
      </c>
    </row>
    <row r="4" ht="17.25" customHeight="1" spans="1:4">
      <c r="A4" s="150" t="s">
        <v>2</v>
      </c>
      <c r="B4" s="131"/>
      <c r="C4" s="150" t="s">
        <v>3</v>
      </c>
      <c r="D4" s="155"/>
    </row>
    <row r="5" ht="18.75" customHeight="1" spans="1:4">
      <c r="A5" s="87" t="s">
        <v>4</v>
      </c>
      <c r="B5" s="87" t="str">
        <f>"2026"&amp;"年预算"</f>
        <v>2026年预算</v>
      </c>
      <c r="C5" s="87" t="s">
        <v>5</v>
      </c>
      <c r="D5" s="87" t="str">
        <f>"2026"&amp;"年预算"</f>
        <v>2026年预算</v>
      </c>
    </row>
    <row r="6" ht="16.5" customHeight="1" spans="1:4">
      <c r="A6" s="152" t="s">
        <v>118</v>
      </c>
      <c r="B6" s="78">
        <v>2068200.8</v>
      </c>
      <c r="C6" s="152" t="s">
        <v>119</v>
      </c>
      <c r="D6" s="78">
        <v>2068200.8</v>
      </c>
    </row>
    <row r="7" ht="16.5" customHeight="1" spans="1:4">
      <c r="A7" s="152" t="s">
        <v>120</v>
      </c>
      <c r="B7" s="78">
        <v>2068200.8</v>
      </c>
      <c r="C7" s="152" t="s">
        <v>121</v>
      </c>
      <c r="D7" s="78">
        <v>1526606.8</v>
      </c>
    </row>
    <row r="8" ht="16.5" customHeight="1" spans="1:4">
      <c r="A8" s="152" t="s">
        <v>122</v>
      </c>
      <c r="B8" s="78"/>
      <c r="C8" s="152" t="s">
        <v>123</v>
      </c>
      <c r="D8" s="78"/>
    </row>
    <row r="9" ht="16.5" customHeight="1" spans="1:4">
      <c r="A9" s="152" t="s">
        <v>124</v>
      </c>
      <c r="B9" s="78"/>
      <c r="C9" s="152" t="s">
        <v>125</v>
      </c>
      <c r="D9" s="78"/>
    </row>
    <row r="10" ht="16.5" customHeight="1" spans="1:4">
      <c r="A10" s="152" t="s">
        <v>126</v>
      </c>
      <c r="B10" s="78"/>
      <c r="C10" s="152" t="s">
        <v>127</v>
      </c>
      <c r="D10" s="78"/>
    </row>
    <row r="11" ht="16.5" customHeight="1" spans="1:4">
      <c r="A11" s="152" t="s">
        <v>120</v>
      </c>
      <c r="B11" s="78"/>
      <c r="C11" s="152" t="s">
        <v>128</v>
      </c>
      <c r="D11" s="78">
        <v>2100</v>
      </c>
    </row>
    <row r="12" ht="16.5" customHeight="1" spans="1:4">
      <c r="A12" s="55" t="s">
        <v>122</v>
      </c>
      <c r="B12" s="78"/>
      <c r="C12" s="67" t="s">
        <v>129</v>
      </c>
      <c r="D12" s="78"/>
    </row>
    <row r="13" ht="16.5" customHeight="1" spans="1:4">
      <c r="A13" s="55" t="s">
        <v>124</v>
      </c>
      <c r="B13" s="78"/>
      <c r="C13" s="67" t="s">
        <v>130</v>
      </c>
      <c r="D13" s="78"/>
    </row>
    <row r="14" ht="16.5" customHeight="1" spans="1:4">
      <c r="A14" s="161"/>
      <c r="B14" s="78"/>
      <c r="C14" s="67" t="s">
        <v>131</v>
      </c>
      <c r="D14" s="78">
        <v>263899</v>
      </c>
    </row>
    <row r="15" ht="16.5" customHeight="1" spans="1:4">
      <c r="A15" s="161"/>
      <c r="B15" s="78"/>
      <c r="C15" s="67" t="s">
        <v>132</v>
      </c>
      <c r="D15" s="78">
        <v>154035</v>
      </c>
    </row>
    <row r="16" ht="16.5" customHeight="1" spans="1:4">
      <c r="A16" s="161"/>
      <c r="B16" s="78"/>
      <c r="C16" s="67" t="s">
        <v>133</v>
      </c>
      <c r="D16" s="78"/>
    </row>
    <row r="17" ht="16.5" customHeight="1" spans="1:4">
      <c r="A17" s="161"/>
      <c r="B17" s="78"/>
      <c r="C17" s="67" t="s">
        <v>134</v>
      </c>
      <c r="D17" s="78"/>
    </row>
    <row r="18" ht="16.5" customHeight="1" spans="1:4">
      <c r="A18" s="161"/>
      <c r="B18" s="78"/>
      <c r="C18" s="67" t="s">
        <v>135</v>
      </c>
      <c r="D18" s="78"/>
    </row>
    <row r="19" ht="16.5" customHeight="1" spans="1:4">
      <c r="A19" s="161"/>
      <c r="B19" s="78"/>
      <c r="C19" s="67" t="s">
        <v>136</v>
      </c>
      <c r="D19" s="78"/>
    </row>
    <row r="20" ht="16.5" customHeight="1" spans="1:4">
      <c r="A20" s="161"/>
      <c r="B20" s="78"/>
      <c r="C20" s="67" t="s">
        <v>137</v>
      </c>
      <c r="D20" s="78"/>
    </row>
    <row r="21" ht="16.5" customHeight="1" spans="1:4">
      <c r="A21" s="161"/>
      <c r="B21" s="78"/>
      <c r="C21" s="67" t="s">
        <v>138</v>
      </c>
      <c r="D21" s="78"/>
    </row>
    <row r="22" ht="16.5" customHeight="1" spans="1:4">
      <c r="A22" s="161"/>
      <c r="B22" s="78"/>
      <c r="C22" s="67" t="s">
        <v>139</v>
      </c>
      <c r="D22" s="78"/>
    </row>
    <row r="23" ht="16.5" customHeight="1" spans="1:4">
      <c r="A23" s="161"/>
      <c r="B23" s="78"/>
      <c r="C23" s="67" t="s">
        <v>140</v>
      </c>
      <c r="D23" s="78"/>
    </row>
    <row r="24" ht="16.5" customHeight="1" spans="1:4">
      <c r="A24" s="161"/>
      <c r="B24" s="78"/>
      <c r="C24" s="67" t="s">
        <v>141</v>
      </c>
      <c r="D24" s="78"/>
    </row>
    <row r="25" ht="16.5" customHeight="1" spans="1:4">
      <c r="A25" s="161"/>
      <c r="B25" s="78"/>
      <c r="C25" s="67" t="s">
        <v>142</v>
      </c>
      <c r="D25" s="78">
        <v>121560</v>
      </c>
    </row>
    <row r="26" ht="16.5" customHeight="1" spans="1:4">
      <c r="A26" s="161"/>
      <c r="B26" s="78"/>
      <c r="C26" s="67" t="s">
        <v>143</v>
      </c>
      <c r="D26" s="78"/>
    </row>
    <row r="27" ht="16.5" customHeight="1" spans="1:4">
      <c r="A27" s="161"/>
      <c r="B27" s="78"/>
      <c r="C27" s="67" t="s">
        <v>144</v>
      </c>
      <c r="D27" s="78"/>
    </row>
    <row r="28" ht="16.5" customHeight="1" spans="1:4">
      <c r="A28" s="161"/>
      <c r="B28" s="78"/>
      <c r="C28" s="67" t="s">
        <v>145</v>
      </c>
      <c r="D28" s="78"/>
    </row>
    <row r="29" ht="16.5" customHeight="1" spans="1:4">
      <c r="A29" s="161"/>
      <c r="B29" s="78"/>
      <c r="C29" s="67" t="s">
        <v>146</v>
      </c>
      <c r="D29" s="78"/>
    </row>
    <row r="30" ht="16.5" customHeight="1" spans="1:4">
      <c r="A30" s="161"/>
      <c r="B30" s="78"/>
      <c r="C30" s="67" t="s">
        <v>147</v>
      </c>
      <c r="D30" s="78"/>
    </row>
    <row r="31" ht="16.5" customHeight="1" spans="1:4">
      <c r="A31" s="161"/>
      <c r="B31" s="78"/>
      <c r="C31" s="55" t="s">
        <v>148</v>
      </c>
      <c r="D31" s="78"/>
    </row>
    <row r="32" ht="16.5" customHeight="1" spans="1:4">
      <c r="A32" s="161"/>
      <c r="B32" s="78"/>
      <c r="C32" s="55" t="s">
        <v>149</v>
      </c>
      <c r="D32" s="78"/>
    </row>
    <row r="33" ht="16.5" customHeight="1" spans="1:4">
      <c r="A33" s="161"/>
      <c r="B33" s="78"/>
      <c r="C33" s="26" t="s">
        <v>150</v>
      </c>
      <c r="D33" s="78"/>
    </row>
    <row r="34" ht="15" customHeight="1" spans="1:4">
      <c r="A34" s="162" t="s">
        <v>42</v>
      </c>
      <c r="B34" s="78">
        <v>2068200.8</v>
      </c>
      <c r="C34" s="162" t="s">
        <v>43</v>
      </c>
      <c r="D34" s="78">
        <v>2068200.8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27"/>
  <sheetViews>
    <sheetView showGridLines="0" showZeros="0" topLeftCell="B1" workbookViewId="0">
      <selection activeCell="F37" sqref="F37"/>
    </sheetView>
  </sheetViews>
  <sheetFormatPr defaultColWidth="8.575" defaultRowHeight="12.75" customHeight="1" outlineLevelCol="4"/>
  <cols>
    <col min="1" max="1" width="20.1416666666667" customWidth="1"/>
    <col min="2" max="2" width="51.425" customWidth="1"/>
    <col min="3" max="5" width="33.7083333333333" customWidth="1"/>
  </cols>
  <sheetData>
    <row r="1" ht="17.25" customHeight="1" spans="1:1">
      <c r="A1" s="43" t="s">
        <v>151</v>
      </c>
    </row>
    <row r="2" ht="42" customHeight="1" spans="1:1">
      <c r="A2" s="39" t="str">
        <f>"2026"&amp;"年部门一般公共预算财政拨款支出明细表（按功能科目分类）"</f>
        <v>2026年部门一般公共预算财政拨款支出明细表（按功能科目分类）</v>
      </c>
    </row>
    <row r="3" ht="17.25" customHeight="1" spans="1:5">
      <c r="A3" s="111" t="str">
        <f>"单位名称："&amp;"全部"</f>
        <v>单位名称：全部</v>
      </c>
      <c r="E3" s="43" t="s">
        <v>1</v>
      </c>
    </row>
    <row r="4" ht="17.25" customHeight="1" spans="1:5">
      <c r="A4" s="150" t="s">
        <v>152</v>
      </c>
      <c r="B4" s="155"/>
      <c r="C4" s="150" t="str">
        <f>"2026"&amp;"年预算数"</f>
        <v>2026年预算数</v>
      </c>
      <c r="D4" s="131"/>
      <c r="E4" s="155"/>
    </row>
    <row r="5" ht="29.25" customHeight="1" spans="1:5">
      <c r="A5" s="113" t="s">
        <v>66</v>
      </c>
      <c r="B5" s="113" t="s">
        <v>67</v>
      </c>
      <c r="C5" s="87" t="s">
        <v>50</v>
      </c>
      <c r="D5" s="87" t="s">
        <v>68</v>
      </c>
      <c r="E5" s="87" t="s">
        <v>69</v>
      </c>
    </row>
    <row r="6" ht="17.25" customHeight="1" spans="1:5">
      <c r="A6" s="12" t="s">
        <v>76</v>
      </c>
      <c r="B6" s="12" t="s">
        <v>77</v>
      </c>
      <c r="C6" s="78">
        <v>1526606.8</v>
      </c>
      <c r="D6" s="78">
        <v>1406606.8</v>
      </c>
      <c r="E6" s="78">
        <v>120000</v>
      </c>
    </row>
    <row r="7" ht="17.25" customHeight="1" spans="1:5">
      <c r="A7" s="158" t="s">
        <v>78</v>
      </c>
      <c r="B7" s="158" t="s">
        <v>79</v>
      </c>
      <c r="C7" s="78">
        <v>1526606.8</v>
      </c>
      <c r="D7" s="78">
        <v>1406606.8</v>
      </c>
      <c r="E7" s="78">
        <v>120000</v>
      </c>
    </row>
    <row r="8" ht="17.25" customHeight="1" spans="1:5">
      <c r="A8" s="159" t="s">
        <v>80</v>
      </c>
      <c r="B8" s="159" t="s">
        <v>81</v>
      </c>
      <c r="C8" s="78">
        <v>1411606.8</v>
      </c>
      <c r="D8" s="78">
        <v>1406606.8</v>
      </c>
      <c r="E8" s="78">
        <v>5000</v>
      </c>
    </row>
    <row r="9" ht="17.25" customHeight="1" spans="1:5">
      <c r="A9" s="159" t="s">
        <v>82</v>
      </c>
      <c r="B9" s="159" t="s">
        <v>79</v>
      </c>
      <c r="C9" s="78">
        <v>115000</v>
      </c>
      <c r="D9" s="78"/>
      <c r="E9" s="78">
        <v>115000</v>
      </c>
    </row>
    <row r="10" ht="17.25" customHeight="1" spans="1:5">
      <c r="A10" s="12" t="s">
        <v>83</v>
      </c>
      <c r="B10" s="12" t="s">
        <v>84</v>
      </c>
      <c r="C10" s="78">
        <v>2100</v>
      </c>
      <c r="D10" s="78">
        <v>2100</v>
      </c>
      <c r="E10" s="78"/>
    </row>
    <row r="11" ht="17.25" customHeight="1" spans="1:5">
      <c r="A11" s="158" t="s">
        <v>85</v>
      </c>
      <c r="B11" s="158" t="s">
        <v>86</v>
      </c>
      <c r="C11" s="78">
        <v>2100</v>
      </c>
      <c r="D11" s="78">
        <v>2100</v>
      </c>
      <c r="E11" s="78"/>
    </row>
    <row r="12" ht="17.25" customHeight="1" spans="1:5">
      <c r="A12" s="159" t="s">
        <v>87</v>
      </c>
      <c r="B12" s="159" t="s">
        <v>88</v>
      </c>
      <c r="C12" s="78">
        <v>2100</v>
      </c>
      <c r="D12" s="78">
        <v>2100</v>
      </c>
      <c r="E12" s="78"/>
    </row>
    <row r="13" ht="17.25" customHeight="1" spans="1:5">
      <c r="A13" s="12" t="s">
        <v>89</v>
      </c>
      <c r="B13" s="12" t="s">
        <v>90</v>
      </c>
      <c r="C13" s="78">
        <v>263899</v>
      </c>
      <c r="D13" s="78">
        <v>255100</v>
      </c>
      <c r="E13" s="78">
        <v>8799</v>
      </c>
    </row>
    <row r="14" ht="17.25" customHeight="1" spans="1:5">
      <c r="A14" s="158" t="s">
        <v>91</v>
      </c>
      <c r="B14" s="158" t="s">
        <v>92</v>
      </c>
      <c r="C14" s="78">
        <v>255100</v>
      </c>
      <c r="D14" s="78">
        <v>255100</v>
      </c>
      <c r="E14" s="78"/>
    </row>
    <row r="15" ht="17.25" customHeight="1" spans="1:5">
      <c r="A15" s="159" t="s">
        <v>93</v>
      </c>
      <c r="B15" s="159" t="s">
        <v>94</v>
      </c>
      <c r="C15" s="78">
        <v>103200</v>
      </c>
      <c r="D15" s="78">
        <v>103200</v>
      </c>
      <c r="E15" s="78"/>
    </row>
    <row r="16" ht="17.25" customHeight="1" spans="1:5">
      <c r="A16" s="159" t="s">
        <v>95</v>
      </c>
      <c r="B16" s="159" t="s">
        <v>96</v>
      </c>
      <c r="C16" s="78">
        <v>151900</v>
      </c>
      <c r="D16" s="78">
        <v>151900</v>
      </c>
      <c r="E16" s="78"/>
    </row>
    <row r="17" ht="17.25" customHeight="1" spans="1:5">
      <c r="A17" s="158" t="s">
        <v>97</v>
      </c>
      <c r="B17" s="158" t="s">
        <v>98</v>
      </c>
      <c r="C17" s="78">
        <v>8799</v>
      </c>
      <c r="D17" s="78"/>
      <c r="E17" s="78">
        <v>8799</v>
      </c>
    </row>
    <row r="18" ht="17.25" customHeight="1" spans="1:5">
      <c r="A18" s="159" t="s">
        <v>99</v>
      </c>
      <c r="B18" s="159" t="s">
        <v>100</v>
      </c>
      <c r="C18" s="78">
        <v>8799</v>
      </c>
      <c r="D18" s="78"/>
      <c r="E18" s="78">
        <v>8799</v>
      </c>
    </row>
    <row r="19" ht="17.25" customHeight="1" spans="1:5">
      <c r="A19" s="12" t="s">
        <v>101</v>
      </c>
      <c r="B19" s="12" t="s">
        <v>102</v>
      </c>
      <c r="C19" s="78">
        <v>154035</v>
      </c>
      <c r="D19" s="78">
        <v>154035</v>
      </c>
      <c r="E19" s="78"/>
    </row>
    <row r="20" ht="17.25" customHeight="1" spans="1:5">
      <c r="A20" s="158" t="s">
        <v>103</v>
      </c>
      <c r="B20" s="158" t="s">
        <v>104</v>
      </c>
      <c r="C20" s="78">
        <v>154035</v>
      </c>
      <c r="D20" s="78">
        <v>154035</v>
      </c>
      <c r="E20" s="78"/>
    </row>
    <row r="21" ht="17.25" customHeight="1" spans="1:5">
      <c r="A21" s="159" t="s">
        <v>105</v>
      </c>
      <c r="B21" s="159" t="s">
        <v>106</v>
      </c>
      <c r="C21" s="78">
        <v>72940</v>
      </c>
      <c r="D21" s="78">
        <v>72940</v>
      </c>
      <c r="E21" s="78"/>
    </row>
    <row r="22" ht="17.25" customHeight="1" spans="1:5">
      <c r="A22" s="159" t="s">
        <v>107</v>
      </c>
      <c r="B22" s="159" t="s">
        <v>108</v>
      </c>
      <c r="C22" s="78">
        <v>73700</v>
      </c>
      <c r="D22" s="78">
        <v>73700</v>
      </c>
      <c r="E22" s="78"/>
    </row>
    <row r="23" ht="17.25" customHeight="1" spans="1:5">
      <c r="A23" s="159" t="s">
        <v>109</v>
      </c>
      <c r="B23" s="159" t="s">
        <v>110</v>
      </c>
      <c r="C23" s="78">
        <v>7395</v>
      </c>
      <c r="D23" s="78">
        <v>7395</v>
      </c>
      <c r="E23" s="78"/>
    </row>
    <row r="24" ht="17.25" customHeight="1" spans="1:5">
      <c r="A24" s="12" t="s">
        <v>111</v>
      </c>
      <c r="B24" s="12" t="s">
        <v>112</v>
      </c>
      <c r="C24" s="78">
        <v>121560</v>
      </c>
      <c r="D24" s="78">
        <v>121560</v>
      </c>
      <c r="E24" s="78"/>
    </row>
    <row r="25" ht="17.25" customHeight="1" spans="1:5">
      <c r="A25" s="158" t="s">
        <v>113</v>
      </c>
      <c r="B25" s="158" t="s">
        <v>114</v>
      </c>
      <c r="C25" s="78">
        <v>121560</v>
      </c>
      <c r="D25" s="78">
        <v>121560</v>
      </c>
      <c r="E25" s="78"/>
    </row>
    <row r="26" ht="17.25" customHeight="1" spans="1:5">
      <c r="A26" s="159" t="s">
        <v>115</v>
      </c>
      <c r="B26" s="159" t="s">
        <v>116</v>
      </c>
      <c r="C26" s="78">
        <v>121560</v>
      </c>
      <c r="D26" s="78">
        <v>121560</v>
      </c>
      <c r="E26" s="78"/>
    </row>
    <row r="27" ht="17.25" customHeight="1" spans="1:5">
      <c r="A27" s="60" t="s">
        <v>47</v>
      </c>
      <c r="B27" s="112"/>
      <c r="C27" s="78">
        <v>2068200.8</v>
      </c>
      <c r="D27" s="78">
        <v>1939401.8</v>
      </c>
      <c r="E27" s="78">
        <v>128799</v>
      </c>
    </row>
  </sheetData>
  <mergeCells count="6">
    <mergeCell ref="A1:E1"/>
    <mergeCell ref="A2:E2"/>
    <mergeCell ref="A3:B3"/>
    <mergeCell ref="A4:B4"/>
    <mergeCell ref="C4:E4"/>
    <mergeCell ref="A27:B27"/>
  </mergeCells>
  <printOptions horizontalCentered="1"/>
  <pageMargins left="0.96" right="0.96" top="0.72" bottom="0.72" header="0" footer="0"/>
  <pageSetup paperSize="9" orientation="landscape"/>
  <headerFooter>
    <oddFooter>&amp;C第&amp;P页，共&amp;N页&amp;R&amp;N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3"/>
  <sheetViews>
    <sheetView showGridLines="0" showZeros="0" workbookViewId="0">
      <selection activeCell="K46" sqref="K46"/>
    </sheetView>
  </sheetViews>
  <sheetFormatPr defaultColWidth="8.575" defaultRowHeight="12.75" customHeight="1"/>
  <cols>
    <col min="1" max="1" width="28.2833333333333" customWidth="1"/>
    <col min="2" max="2" width="21.85" customWidth="1"/>
    <col min="3" max="3" width="20.2833333333333" customWidth="1"/>
    <col min="4" max="4" width="26.575" customWidth="1"/>
    <col min="5" max="5" width="19.1416666666667" customWidth="1"/>
  </cols>
  <sheetData>
    <row r="1" ht="17.25" customHeight="1" spans="1:1">
      <c r="A1" s="57" t="s">
        <v>153</v>
      </c>
    </row>
    <row r="2" ht="41.25" customHeight="1" spans="1:23">
      <c r="A2" s="110" t="s">
        <v>154</v>
      </c>
      <c r="B2" s="110"/>
      <c r="C2" s="110"/>
      <c r="D2" s="110"/>
      <c r="E2" s="110"/>
      <c r="F2" s="110"/>
      <c r="G2" s="110"/>
      <c r="H2" s="110"/>
      <c r="I2" s="110"/>
      <c r="J2" s="110"/>
      <c r="K2" s="110"/>
      <c r="L2" s="110"/>
      <c r="M2" s="110"/>
      <c r="N2" s="110"/>
      <c r="O2" s="110"/>
      <c r="P2" s="110"/>
      <c r="Q2" s="110"/>
      <c r="R2" s="110"/>
      <c r="S2" s="110"/>
      <c r="T2" s="110"/>
      <c r="U2" s="110"/>
      <c r="V2" s="110"/>
      <c r="W2" s="110"/>
    </row>
    <row r="3" ht="21" customHeight="1" spans="1:5">
      <c r="A3" s="42" t="str">
        <f>"单位名称："&amp;"中共昆明市呈贡区委党史研究室"</f>
        <v>单位名称：中共昆明市呈贡区委党史研究室</v>
      </c>
      <c r="E3" s="57" t="s">
        <v>1</v>
      </c>
    </row>
    <row r="4" ht="20.25" customHeight="1" spans="1:5">
      <c r="A4" s="5" t="s">
        <v>155</v>
      </c>
      <c r="B4" s="5" t="s">
        <v>156</v>
      </c>
      <c r="C4" s="5" t="s">
        <v>157</v>
      </c>
      <c r="D4" s="150" t="s">
        <v>158</v>
      </c>
      <c r="E4" s="155"/>
    </row>
    <row r="5" ht="37.5" customHeight="1" spans="1:5">
      <c r="A5" s="151"/>
      <c r="B5" s="151"/>
      <c r="C5" s="151"/>
      <c r="D5" s="87" t="s">
        <v>159</v>
      </c>
      <c r="E5" s="87" t="s">
        <v>160</v>
      </c>
    </row>
    <row r="6" ht="17.25" customHeight="1" spans="1:5">
      <c r="A6" s="59" t="s">
        <v>47</v>
      </c>
      <c r="B6" s="78"/>
      <c r="C6" s="78"/>
      <c r="D6" s="78">
        <f>0-0</f>
        <v>0</v>
      </c>
      <c r="E6" s="156">
        <f t="shared" ref="E6:E11" si="0">IF(C6=0,0,D6/C6)</f>
        <v>0</v>
      </c>
    </row>
    <row r="7" ht="17.25" customHeight="1" spans="1:5">
      <c r="A7" s="152" t="s">
        <v>161</v>
      </c>
      <c r="B7" s="78"/>
      <c r="C7" s="78"/>
      <c r="D7" s="78">
        <f>B7-C7</f>
        <v>0</v>
      </c>
      <c r="E7" s="156">
        <f t="shared" si="0"/>
        <v>0</v>
      </c>
    </row>
    <row r="8" ht="17.25" customHeight="1" spans="1:5">
      <c r="A8" s="152" t="s">
        <v>162</v>
      </c>
      <c r="B8" s="78"/>
      <c r="C8" s="78"/>
      <c r="D8" s="78">
        <f>B8-C8</f>
        <v>0</v>
      </c>
      <c r="E8" s="156">
        <f t="shared" si="0"/>
        <v>0</v>
      </c>
    </row>
    <row r="9" ht="17.25" customHeight="1" spans="1:5">
      <c r="A9" s="152" t="s">
        <v>163</v>
      </c>
      <c r="B9" s="78"/>
      <c r="C9" s="78"/>
      <c r="D9" s="78">
        <f>B9-C9</f>
        <v>0</v>
      </c>
      <c r="E9" s="156">
        <f t="shared" si="0"/>
        <v>0</v>
      </c>
    </row>
    <row r="10" ht="17.25" customHeight="1" spans="1:5">
      <c r="A10" s="152" t="s">
        <v>164</v>
      </c>
      <c r="B10" s="78"/>
      <c r="C10" s="78"/>
      <c r="D10" s="78">
        <f>B10-C10</f>
        <v>0</v>
      </c>
      <c r="E10" s="156">
        <f t="shared" si="0"/>
        <v>0</v>
      </c>
    </row>
    <row r="11" ht="17.25" customHeight="1" spans="1:5">
      <c r="A11" s="152" t="s">
        <v>165</v>
      </c>
      <c r="B11" s="78"/>
      <c r="C11" s="78"/>
      <c r="D11" s="78">
        <f>B11-C11</f>
        <v>0</v>
      </c>
      <c r="E11" s="156">
        <f t="shared" si="0"/>
        <v>0</v>
      </c>
    </row>
    <row r="12" ht="47.25" customHeight="1" spans="1:5">
      <c r="A12" s="153" t="s">
        <v>166</v>
      </c>
      <c r="B12" s="154"/>
      <c r="C12" s="154"/>
      <c r="D12" s="154"/>
      <c r="E12" s="157"/>
    </row>
    <row r="13" customHeight="1" spans="1:1">
      <c r="A13" t="s">
        <v>167</v>
      </c>
    </row>
  </sheetData>
  <mergeCells count="8">
    <mergeCell ref="A1:E1"/>
    <mergeCell ref="A2:W2"/>
    <mergeCell ref="A3:C3"/>
    <mergeCell ref="D4:E4"/>
    <mergeCell ref="A12:E12"/>
    <mergeCell ref="A4:A5"/>
    <mergeCell ref="B4:B5"/>
    <mergeCell ref="C4:C5"/>
  </mergeCells>
  <printOptions horizontalCentered="1"/>
  <pageMargins left="0.96" right="0.96" top="0.72" bottom="0.72" header="0" footer="0"/>
  <pageSetup paperSize="9" orientation="landscape"/>
  <headerFooter>
    <oddFooter>&amp;C第&amp;P页，共&amp;N页&amp;R&amp;N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8"/>
  <sheetViews>
    <sheetView showGridLines="0" showZeros="0" zoomScale="70" zoomScaleNormal="70" workbookViewId="0">
      <selection activeCell="K46" sqref="K46"/>
    </sheetView>
  </sheetViews>
  <sheetFormatPr defaultColWidth="8.575" defaultRowHeight="12.75" customHeight="1"/>
  <cols>
    <col min="1" max="2" width="28.7083333333333" customWidth="1"/>
    <col min="3" max="7" width="20.575" customWidth="1"/>
    <col min="8" max="23" width="25.425" customWidth="1"/>
  </cols>
  <sheetData>
    <row r="1" ht="17.25" customHeight="1" spans="1:7">
      <c r="A1" s="89"/>
      <c r="B1" s="89"/>
      <c r="C1" s="89"/>
      <c r="D1" s="89"/>
      <c r="E1" s="89"/>
      <c r="F1" s="89"/>
      <c r="G1" s="57" t="s">
        <v>168</v>
      </c>
    </row>
    <row r="2" ht="41.25" customHeight="1" spans="1:23">
      <c r="A2" s="110" t="s">
        <v>154</v>
      </c>
      <c r="B2" s="110"/>
      <c r="C2" s="110"/>
      <c r="D2" s="110"/>
      <c r="E2" s="110"/>
      <c r="F2" s="110"/>
      <c r="G2" s="110"/>
      <c r="H2" s="110"/>
      <c r="I2" s="110"/>
      <c r="J2" s="110"/>
      <c r="K2" s="110"/>
      <c r="L2" s="110"/>
      <c r="M2" s="110"/>
      <c r="N2" s="110"/>
      <c r="O2" s="110"/>
      <c r="P2" s="110"/>
      <c r="Q2" s="110"/>
      <c r="R2" s="110"/>
      <c r="S2" s="110"/>
      <c r="T2" s="110"/>
      <c r="U2" s="110"/>
      <c r="V2" s="110"/>
      <c r="W2" s="110"/>
    </row>
    <row r="3" ht="17.25" customHeight="1" spans="1:23">
      <c r="A3" s="138" t="str">
        <f>"单位名称："&amp;"中共昆明市呈贡区委党史研究室"</f>
        <v>单位名称：中共昆明市呈贡区委党史研究室</v>
      </c>
      <c r="B3" s="139"/>
      <c r="C3" s="139"/>
      <c r="D3" s="139"/>
      <c r="E3" s="139"/>
      <c r="F3" s="139"/>
      <c r="W3" s="43" t="s">
        <v>1</v>
      </c>
    </row>
    <row r="4" ht="21.75" customHeight="1" spans="1:23">
      <c r="A4" s="140" t="s">
        <v>169</v>
      </c>
      <c r="B4" s="140" t="s">
        <v>170</v>
      </c>
      <c r="C4" s="5" t="s">
        <v>171</v>
      </c>
      <c r="D4" s="5" t="s">
        <v>172</v>
      </c>
      <c r="E4" s="5" t="s">
        <v>173</v>
      </c>
      <c r="F4" s="5" t="s">
        <v>174</v>
      </c>
      <c r="G4" s="5" t="s">
        <v>175</v>
      </c>
      <c r="H4" s="146" t="s">
        <v>176</v>
      </c>
      <c r="I4" s="146" t="s">
        <v>177</v>
      </c>
      <c r="J4" s="146" t="s">
        <v>47</v>
      </c>
      <c r="K4" s="149" t="s">
        <v>178</v>
      </c>
      <c r="L4" s="80"/>
      <c r="M4" s="81"/>
      <c r="N4" s="149" t="s">
        <v>179</v>
      </c>
      <c r="O4" s="80"/>
      <c r="P4" s="81"/>
      <c r="Q4" s="5" t="s">
        <v>54</v>
      </c>
      <c r="R4" s="149" t="s">
        <v>60</v>
      </c>
      <c r="S4" s="80"/>
      <c r="T4" s="80"/>
      <c r="U4" s="80"/>
      <c r="V4" s="80"/>
      <c r="W4" s="81"/>
    </row>
    <row r="5" ht="23.25" customHeight="1" spans="1:23">
      <c r="A5" s="141"/>
      <c r="B5" s="141"/>
      <c r="C5" s="142"/>
      <c r="D5" s="142"/>
      <c r="E5" s="142"/>
      <c r="F5" s="142"/>
      <c r="G5" s="142"/>
      <c r="H5" s="147"/>
      <c r="I5" s="147"/>
      <c r="J5" s="147"/>
      <c r="K5" s="69" t="s">
        <v>51</v>
      </c>
      <c r="L5" s="87" t="s">
        <v>52</v>
      </c>
      <c r="M5" s="87" t="s">
        <v>53</v>
      </c>
      <c r="N5" s="87" t="s">
        <v>51</v>
      </c>
      <c r="O5" s="87" t="s">
        <v>52</v>
      </c>
      <c r="P5" s="87" t="s">
        <v>53</v>
      </c>
      <c r="Q5" s="142"/>
      <c r="R5" s="87" t="s">
        <v>50</v>
      </c>
      <c r="S5" s="87" t="s">
        <v>55</v>
      </c>
      <c r="T5" s="69" t="s">
        <v>57</v>
      </c>
      <c r="U5" s="87" t="s">
        <v>58</v>
      </c>
      <c r="V5" s="87" t="s">
        <v>56</v>
      </c>
      <c r="W5" s="87" t="s">
        <v>59</v>
      </c>
    </row>
    <row r="6" ht="17.25" customHeight="1" spans="1:23">
      <c r="A6" s="143" t="str">
        <f t="shared" ref="A6:A37" si="0">"320002"&amp;" "&amp;"中国共产党昆明市呈贡区委员会党史研究室"</f>
        <v>320002 中国共产党昆明市呈贡区委员会党史研究室</v>
      </c>
      <c r="B6" s="143" t="s">
        <v>180</v>
      </c>
      <c r="C6" s="143" t="s">
        <v>181</v>
      </c>
      <c r="D6" s="143" t="s">
        <v>80</v>
      </c>
      <c r="E6" s="143" t="s">
        <v>81</v>
      </c>
      <c r="F6" s="143" t="s">
        <v>182</v>
      </c>
      <c r="G6" s="12" t="s">
        <v>183</v>
      </c>
      <c r="H6" s="114" t="s">
        <v>184</v>
      </c>
      <c r="I6" s="114" t="s">
        <v>185</v>
      </c>
      <c r="J6" s="78">
        <v>154000</v>
      </c>
      <c r="K6" s="78">
        <v>154000</v>
      </c>
      <c r="L6" s="78"/>
      <c r="M6" s="78"/>
      <c r="N6" s="78"/>
      <c r="O6" s="78"/>
      <c r="P6" s="78"/>
      <c r="Q6" s="78"/>
      <c r="R6" s="78"/>
      <c r="S6" s="78"/>
      <c r="T6" s="78"/>
      <c r="U6" s="78"/>
      <c r="V6" s="78"/>
      <c r="W6" s="78"/>
    </row>
    <row r="7" ht="17.25" customHeight="1" spans="1:23">
      <c r="A7" s="143" t="str">
        <f t="shared" si="0"/>
        <v>320002 中国共产党昆明市呈贡区委员会党史研究室</v>
      </c>
      <c r="B7" s="143" t="s">
        <v>180</v>
      </c>
      <c r="C7" s="143" t="s">
        <v>186</v>
      </c>
      <c r="D7" s="143" t="s">
        <v>80</v>
      </c>
      <c r="E7" s="143" t="s">
        <v>81</v>
      </c>
      <c r="F7" s="143" t="s">
        <v>182</v>
      </c>
      <c r="G7" s="12" t="s">
        <v>183</v>
      </c>
      <c r="H7" s="114" t="s">
        <v>184</v>
      </c>
      <c r="I7" s="114" t="s">
        <v>185</v>
      </c>
      <c r="J7" s="78">
        <v>173520</v>
      </c>
      <c r="K7" s="78">
        <v>173520</v>
      </c>
      <c r="L7" s="78"/>
      <c r="M7" s="78"/>
      <c r="N7" s="78"/>
      <c r="O7" s="78"/>
      <c r="P7" s="78"/>
      <c r="Q7" s="78"/>
      <c r="R7" s="78"/>
      <c r="S7" s="78"/>
      <c r="T7" s="78"/>
      <c r="U7" s="78"/>
      <c r="V7" s="78"/>
      <c r="W7" s="78"/>
    </row>
    <row r="8" ht="17.25" customHeight="1" spans="1:23">
      <c r="A8" s="143" t="str">
        <f t="shared" si="0"/>
        <v>320002 中国共产党昆明市呈贡区委员会党史研究室</v>
      </c>
      <c r="B8" s="143" t="s">
        <v>187</v>
      </c>
      <c r="C8" s="143" t="s">
        <v>188</v>
      </c>
      <c r="D8" s="143" t="s">
        <v>80</v>
      </c>
      <c r="E8" s="143" t="s">
        <v>81</v>
      </c>
      <c r="F8" s="143" t="s">
        <v>189</v>
      </c>
      <c r="G8" s="12" t="s">
        <v>190</v>
      </c>
      <c r="H8" s="114" t="s">
        <v>184</v>
      </c>
      <c r="I8" s="114" t="s">
        <v>185</v>
      </c>
      <c r="J8" s="78">
        <v>327168</v>
      </c>
      <c r="K8" s="78">
        <v>327168</v>
      </c>
      <c r="L8" s="78"/>
      <c r="M8" s="78"/>
      <c r="N8" s="78"/>
      <c r="O8" s="78"/>
      <c r="P8" s="78"/>
      <c r="Q8" s="78"/>
      <c r="R8" s="78"/>
      <c r="S8" s="78"/>
      <c r="T8" s="78"/>
      <c r="U8" s="78"/>
      <c r="V8" s="78"/>
      <c r="W8" s="78"/>
    </row>
    <row r="9" ht="17.25" customHeight="1" spans="1:23">
      <c r="A9" s="143" t="str">
        <f t="shared" si="0"/>
        <v>320002 中国共产党昆明市呈贡区委员会党史研究室</v>
      </c>
      <c r="B9" s="143" t="s">
        <v>187</v>
      </c>
      <c r="C9" s="143" t="s">
        <v>191</v>
      </c>
      <c r="D9" s="143" t="s">
        <v>80</v>
      </c>
      <c r="E9" s="143" t="s">
        <v>81</v>
      </c>
      <c r="F9" s="143" t="s">
        <v>192</v>
      </c>
      <c r="G9" s="12" t="s">
        <v>193</v>
      </c>
      <c r="H9" s="114" t="s">
        <v>184</v>
      </c>
      <c r="I9" s="114" t="s">
        <v>185</v>
      </c>
      <c r="J9" s="78">
        <v>428352</v>
      </c>
      <c r="K9" s="78">
        <v>428352</v>
      </c>
      <c r="L9" s="78"/>
      <c r="M9" s="78"/>
      <c r="N9" s="78"/>
      <c r="O9" s="78"/>
      <c r="P9" s="78"/>
      <c r="Q9" s="78"/>
      <c r="R9" s="78"/>
      <c r="S9" s="78"/>
      <c r="T9" s="78"/>
      <c r="U9" s="78"/>
      <c r="V9" s="78"/>
      <c r="W9" s="78"/>
    </row>
    <row r="10" ht="17.25" customHeight="1" spans="1:23">
      <c r="A10" s="143" t="str">
        <f t="shared" si="0"/>
        <v>320002 中国共产党昆明市呈贡区委员会党史研究室</v>
      </c>
      <c r="B10" s="143" t="s">
        <v>187</v>
      </c>
      <c r="C10" s="143" t="s">
        <v>194</v>
      </c>
      <c r="D10" s="143" t="s">
        <v>80</v>
      </c>
      <c r="E10" s="143" t="s">
        <v>81</v>
      </c>
      <c r="F10" s="143" t="s">
        <v>182</v>
      </c>
      <c r="G10" s="12" t="s">
        <v>183</v>
      </c>
      <c r="H10" s="114" t="s">
        <v>184</v>
      </c>
      <c r="I10" s="114" t="s">
        <v>185</v>
      </c>
      <c r="J10" s="78">
        <v>28000</v>
      </c>
      <c r="K10" s="78">
        <v>28000</v>
      </c>
      <c r="L10" s="78"/>
      <c r="M10" s="78"/>
      <c r="N10" s="78"/>
      <c r="O10" s="78"/>
      <c r="P10" s="78"/>
      <c r="Q10" s="78"/>
      <c r="R10" s="78"/>
      <c r="S10" s="78"/>
      <c r="T10" s="78"/>
      <c r="U10" s="78"/>
      <c r="V10" s="78"/>
      <c r="W10" s="78"/>
    </row>
    <row r="11" ht="17.25" customHeight="1" spans="1:23">
      <c r="A11" s="143" t="str">
        <f t="shared" si="0"/>
        <v>320002 中国共产党昆明市呈贡区委员会党史研究室</v>
      </c>
      <c r="B11" s="143" t="s">
        <v>195</v>
      </c>
      <c r="C11" s="143" t="s">
        <v>196</v>
      </c>
      <c r="D11" s="143" t="s">
        <v>95</v>
      </c>
      <c r="E11" s="143" t="s">
        <v>96</v>
      </c>
      <c r="F11" s="143" t="s">
        <v>197</v>
      </c>
      <c r="G11" s="12" t="s">
        <v>198</v>
      </c>
      <c r="H11" s="114" t="s">
        <v>199</v>
      </c>
      <c r="I11" s="114" t="s">
        <v>195</v>
      </c>
      <c r="J11" s="78">
        <v>151900</v>
      </c>
      <c r="K11" s="78">
        <v>151900</v>
      </c>
      <c r="L11" s="78"/>
      <c r="M11" s="78"/>
      <c r="N11" s="78"/>
      <c r="O11" s="78"/>
      <c r="P11" s="78"/>
      <c r="Q11" s="78"/>
      <c r="R11" s="78"/>
      <c r="S11" s="78"/>
      <c r="T11" s="78"/>
      <c r="U11" s="78"/>
      <c r="V11" s="78"/>
      <c r="W11" s="78"/>
    </row>
    <row r="12" ht="17.25" customHeight="1" spans="1:23">
      <c r="A12" s="143" t="str">
        <f t="shared" si="0"/>
        <v>320002 中国共产党昆明市呈贡区委员会党史研究室</v>
      </c>
      <c r="B12" s="143" t="s">
        <v>195</v>
      </c>
      <c r="C12" s="143" t="s">
        <v>200</v>
      </c>
      <c r="D12" s="143" t="s">
        <v>105</v>
      </c>
      <c r="E12" s="143" t="s">
        <v>106</v>
      </c>
      <c r="F12" s="143" t="s">
        <v>201</v>
      </c>
      <c r="G12" s="12" t="s">
        <v>202</v>
      </c>
      <c r="H12" s="114" t="s">
        <v>199</v>
      </c>
      <c r="I12" s="114" t="s">
        <v>195</v>
      </c>
      <c r="J12" s="78">
        <v>72940</v>
      </c>
      <c r="K12" s="78">
        <v>72940</v>
      </c>
      <c r="L12" s="78"/>
      <c r="M12" s="78"/>
      <c r="N12" s="78"/>
      <c r="O12" s="78"/>
      <c r="P12" s="78"/>
      <c r="Q12" s="78"/>
      <c r="R12" s="78"/>
      <c r="S12" s="78"/>
      <c r="T12" s="78"/>
      <c r="U12" s="78"/>
      <c r="V12" s="78"/>
      <c r="W12" s="78"/>
    </row>
    <row r="13" ht="17.25" customHeight="1" spans="1:23">
      <c r="A13" s="143" t="str">
        <f t="shared" si="0"/>
        <v>320002 中国共产党昆明市呈贡区委员会党史研究室</v>
      </c>
      <c r="B13" s="143" t="s">
        <v>195</v>
      </c>
      <c r="C13" s="143" t="s">
        <v>203</v>
      </c>
      <c r="D13" s="143" t="s">
        <v>107</v>
      </c>
      <c r="E13" s="143" t="s">
        <v>108</v>
      </c>
      <c r="F13" s="143" t="s">
        <v>204</v>
      </c>
      <c r="G13" s="12" t="s">
        <v>205</v>
      </c>
      <c r="H13" s="114" t="s">
        <v>199</v>
      </c>
      <c r="I13" s="114" t="s">
        <v>195</v>
      </c>
      <c r="J13" s="78">
        <v>73700</v>
      </c>
      <c r="K13" s="78">
        <v>73700</v>
      </c>
      <c r="L13" s="78"/>
      <c r="M13" s="78"/>
      <c r="N13" s="78"/>
      <c r="O13" s="78"/>
      <c r="P13" s="78"/>
      <c r="Q13" s="78"/>
      <c r="R13" s="78"/>
      <c r="S13" s="78"/>
      <c r="T13" s="78"/>
      <c r="U13" s="78"/>
      <c r="V13" s="78"/>
      <c r="W13" s="78"/>
    </row>
    <row r="14" ht="17.25" customHeight="1" spans="1:23">
      <c r="A14" s="143" t="str">
        <f t="shared" si="0"/>
        <v>320002 中国共产党昆明市呈贡区委员会党史研究室</v>
      </c>
      <c r="B14" s="143" t="s">
        <v>195</v>
      </c>
      <c r="C14" s="143" t="s">
        <v>206</v>
      </c>
      <c r="D14" s="143" t="s">
        <v>109</v>
      </c>
      <c r="E14" s="143" t="s">
        <v>110</v>
      </c>
      <c r="F14" s="143" t="s">
        <v>207</v>
      </c>
      <c r="G14" s="12" t="s">
        <v>208</v>
      </c>
      <c r="H14" s="114" t="s">
        <v>199</v>
      </c>
      <c r="I14" s="114" t="s">
        <v>195</v>
      </c>
      <c r="J14" s="78">
        <v>5687</v>
      </c>
      <c r="K14" s="78">
        <v>5687</v>
      </c>
      <c r="L14" s="78"/>
      <c r="M14" s="78"/>
      <c r="N14" s="78"/>
      <c r="O14" s="78"/>
      <c r="P14" s="78"/>
      <c r="Q14" s="78"/>
      <c r="R14" s="78"/>
      <c r="S14" s="78"/>
      <c r="T14" s="78"/>
      <c r="U14" s="78"/>
      <c r="V14" s="78"/>
      <c r="W14" s="78"/>
    </row>
    <row r="15" ht="17.25" customHeight="1" spans="1:23">
      <c r="A15" s="143" t="str">
        <f t="shared" si="0"/>
        <v>320002 中国共产党昆明市呈贡区委员会党史研究室</v>
      </c>
      <c r="B15" s="143" t="s">
        <v>195</v>
      </c>
      <c r="C15" s="143" t="s">
        <v>209</v>
      </c>
      <c r="D15" s="143" t="s">
        <v>109</v>
      </c>
      <c r="E15" s="143" t="s">
        <v>110</v>
      </c>
      <c r="F15" s="143" t="s">
        <v>207</v>
      </c>
      <c r="G15" s="12" t="s">
        <v>208</v>
      </c>
      <c r="H15" s="114" t="s">
        <v>199</v>
      </c>
      <c r="I15" s="114" t="s">
        <v>195</v>
      </c>
      <c r="J15" s="78">
        <v>1708</v>
      </c>
      <c r="K15" s="78">
        <v>1708</v>
      </c>
      <c r="L15" s="78"/>
      <c r="M15" s="78"/>
      <c r="N15" s="78"/>
      <c r="O15" s="78"/>
      <c r="P15" s="78"/>
      <c r="Q15" s="78"/>
      <c r="R15" s="78"/>
      <c r="S15" s="78"/>
      <c r="T15" s="78"/>
      <c r="U15" s="78"/>
      <c r="V15" s="78"/>
      <c r="W15" s="78"/>
    </row>
    <row r="16" ht="17.25" customHeight="1" spans="1:23">
      <c r="A16" s="143" t="str">
        <f t="shared" si="0"/>
        <v>320002 中国共产党昆明市呈贡区委员会党史研究室</v>
      </c>
      <c r="B16" s="143" t="s">
        <v>116</v>
      </c>
      <c r="C16" s="143" t="s">
        <v>210</v>
      </c>
      <c r="D16" s="143" t="s">
        <v>115</v>
      </c>
      <c r="E16" s="143" t="s">
        <v>116</v>
      </c>
      <c r="F16" s="143" t="s">
        <v>211</v>
      </c>
      <c r="G16" s="12" t="s">
        <v>116</v>
      </c>
      <c r="H16" s="114" t="s">
        <v>212</v>
      </c>
      <c r="I16" s="114" t="s">
        <v>116</v>
      </c>
      <c r="J16" s="78">
        <v>121560</v>
      </c>
      <c r="K16" s="78">
        <v>121560</v>
      </c>
      <c r="L16" s="78"/>
      <c r="M16" s="78"/>
      <c r="N16" s="78"/>
      <c r="O16" s="78"/>
      <c r="P16" s="78"/>
      <c r="Q16" s="78"/>
      <c r="R16" s="78"/>
      <c r="S16" s="78"/>
      <c r="T16" s="78"/>
      <c r="U16" s="78"/>
      <c r="V16" s="78"/>
      <c r="W16" s="78"/>
    </row>
    <row r="17" ht="17.25" customHeight="1" spans="1:23">
      <c r="A17" s="143" t="str">
        <f t="shared" si="0"/>
        <v>320002 中国共产党昆明市呈贡区委员会党史研究室</v>
      </c>
      <c r="B17" s="143" t="s">
        <v>213</v>
      </c>
      <c r="C17" s="143" t="s">
        <v>214</v>
      </c>
      <c r="D17" s="143" t="s">
        <v>93</v>
      </c>
      <c r="E17" s="143" t="s">
        <v>94</v>
      </c>
      <c r="F17" s="143" t="s">
        <v>215</v>
      </c>
      <c r="G17" s="12" t="s">
        <v>216</v>
      </c>
      <c r="H17" s="114" t="s">
        <v>217</v>
      </c>
      <c r="I17" s="114" t="s">
        <v>218</v>
      </c>
      <c r="J17" s="78">
        <v>100800</v>
      </c>
      <c r="K17" s="78">
        <v>100800</v>
      </c>
      <c r="L17" s="78"/>
      <c r="M17" s="78"/>
      <c r="N17" s="78"/>
      <c r="O17" s="78"/>
      <c r="P17" s="78"/>
      <c r="Q17" s="78"/>
      <c r="R17" s="78"/>
      <c r="S17" s="78"/>
      <c r="T17" s="78"/>
      <c r="U17" s="78"/>
      <c r="V17" s="78"/>
      <c r="W17" s="78"/>
    </row>
    <row r="18" ht="17.25" customHeight="1" spans="1:23">
      <c r="A18" s="143" t="str">
        <f t="shared" si="0"/>
        <v>320002 中国共产党昆明市呈贡区委员会党史研究室</v>
      </c>
      <c r="B18" s="143" t="s">
        <v>219</v>
      </c>
      <c r="C18" s="143" t="s">
        <v>220</v>
      </c>
      <c r="D18" s="143" t="s">
        <v>80</v>
      </c>
      <c r="E18" s="143" t="s">
        <v>81</v>
      </c>
      <c r="F18" s="143" t="s">
        <v>221</v>
      </c>
      <c r="G18" s="12" t="s">
        <v>222</v>
      </c>
      <c r="H18" s="114" t="s">
        <v>223</v>
      </c>
      <c r="I18" s="114" t="s">
        <v>222</v>
      </c>
      <c r="J18" s="78">
        <v>93600</v>
      </c>
      <c r="K18" s="78">
        <v>93600</v>
      </c>
      <c r="L18" s="78"/>
      <c r="M18" s="78"/>
      <c r="N18" s="78"/>
      <c r="O18" s="78"/>
      <c r="P18" s="78"/>
      <c r="Q18" s="78"/>
      <c r="R18" s="78"/>
      <c r="S18" s="78"/>
      <c r="T18" s="78"/>
      <c r="U18" s="78"/>
      <c r="V18" s="78"/>
      <c r="W18" s="78"/>
    </row>
    <row r="19" ht="17.25" customHeight="1" spans="1:23">
      <c r="A19" s="143" t="str">
        <f t="shared" si="0"/>
        <v>320002 中国共产党昆明市呈贡区委员会党史研究室</v>
      </c>
      <c r="B19" s="143" t="s">
        <v>219</v>
      </c>
      <c r="C19" s="143" t="s">
        <v>224</v>
      </c>
      <c r="D19" s="143" t="s">
        <v>80</v>
      </c>
      <c r="E19" s="143" t="s">
        <v>81</v>
      </c>
      <c r="F19" s="143" t="s">
        <v>221</v>
      </c>
      <c r="G19" s="12" t="s">
        <v>222</v>
      </c>
      <c r="H19" s="114" t="s">
        <v>223</v>
      </c>
      <c r="I19" s="114" t="s">
        <v>222</v>
      </c>
      <c r="J19" s="78">
        <v>4680</v>
      </c>
      <c r="K19" s="78">
        <v>4680</v>
      </c>
      <c r="L19" s="78"/>
      <c r="M19" s="78"/>
      <c r="N19" s="78"/>
      <c r="O19" s="78"/>
      <c r="P19" s="78"/>
      <c r="Q19" s="78"/>
      <c r="R19" s="78"/>
      <c r="S19" s="78"/>
      <c r="T19" s="78"/>
      <c r="U19" s="78"/>
      <c r="V19" s="78"/>
      <c r="W19" s="78"/>
    </row>
    <row r="20" ht="17.25" customHeight="1" spans="1:23">
      <c r="A20" s="143" t="str">
        <f t="shared" si="0"/>
        <v>320002 中国共产党昆明市呈贡区委员会党史研究室</v>
      </c>
      <c r="B20" s="143" t="s">
        <v>219</v>
      </c>
      <c r="C20" s="143" t="s">
        <v>225</v>
      </c>
      <c r="D20" s="143" t="s">
        <v>80</v>
      </c>
      <c r="E20" s="143" t="s">
        <v>81</v>
      </c>
      <c r="F20" s="143" t="s">
        <v>221</v>
      </c>
      <c r="G20" s="12" t="s">
        <v>222</v>
      </c>
      <c r="H20" s="114" t="s">
        <v>223</v>
      </c>
      <c r="I20" s="114" t="s">
        <v>222</v>
      </c>
      <c r="J20" s="78">
        <v>24800</v>
      </c>
      <c r="K20" s="78">
        <v>24800</v>
      </c>
      <c r="L20" s="78"/>
      <c r="M20" s="78"/>
      <c r="N20" s="78"/>
      <c r="O20" s="78"/>
      <c r="P20" s="78"/>
      <c r="Q20" s="78"/>
      <c r="R20" s="78"/>
      <c r="S20" s="78"/>
      <c r="T20" s="78"/>
      <c r="U20" s="78"/>
      <c r="V20" s="78"/>
      <c r="W20" s="78"/>
    </row>
    <row r="21" ht="17.25" customHeight="1" spans="1:23">
      <c r="A21" s="143" t="str">
        <f t="shared" si="0"/>
        <v>320002 中国共产党昆明市呈贡区委员会党史研究室</v>
      </c>
      <c r="B21" s="143" t="s">
        <v>226</v>
      </c>
      <c r="C21" s="143" t="s">
        <v>226</v>
      </c>
      <c r="D21" s="143" t="s">
        <v>80</v>
      </c>
      <c r="E21" s="143" t="s">
        <v>81</v>
      </c>
      <c r="F21" s="143" t="s">
        <v>227</v>
      </c>
      <c r="G21" s="12" t="s">
        <v>228</v>
      </c>
      <c r="H21" s="114" t="s">
        <v>229</v>
      </c>
      <c r="I21" s="114" t="s">
        <v>230</v>
      </c>
      <c r="J21" s="78">
        <v>63000</v>
      </c>
      <c r="K21" s="78">
        <v>63000</v>
      </c>
      <c r="L21" s="78"/>
      <c r="M21" s="78"/>
      <c r="N21" s="78"/>
      <c r="O21" s="78"/>
      <c r="P21" s="78"/>
      <c r="Q21" s="78"/>
      <c r="R21" s="78"/>
      <c r="S21" s="78"/>
      <c r="T21" s="78"/>
      <c r="U21" s="78"/>
      <c r="V21" s="78"/>
      <c r="W21" s="78"/>
    </row>
    <row r="22" ht="17.25" customHeight="1" spans="1:23">
      <c r="A22" s="143" t="str">
        <f t="shared" si="0"/>
        <v>320002 中国共产党昆明市呈贡区委员会党史研究室</v>
      </c>
      <c r="B22" s="143" t="s">
        <v>231</v>
      </c>
      <c r="C22" s="143" t="s">
        <v>232</v>
      </c>
      <c r="D22" s="143" t="s">
        <v>80</v>
      </c>
      <c r="E22" s="143" t="s">
        <v>81</v>
      </c>
      <c r="F22" s="143" t="s">
        <v>233</v>
      </c>
      <c r="G22" s="12" t="s">
        <v>231</v>
      </c>
      <c r="H22" s="114" t="s">
        <v>229</v>
      </c>
      <c r="I22" s="114" t="s">
        <v>230</v>
      </c>
      <c r="J22" s="78">
        <v>18580.8</v>
      </c>
      <c r="K22" s="78">
        <v>18580.8</v>
      </c>
      <c r="L22" s="78"/>
      <c r="M22" s="78"/>
      <c r="N22" s="78"/>
      <c r="O22" s="78"/>
      <c r="P22" s="78"/>
      <c r="Q22" s="78"/>
      <c r="R22" s="78"/>
      <c r="S22" s="78"/>
      <c r="T22" s="78"/>
      <c r="U22" s="78"/>
      <c r="V22" s="78"/>
      <c r="W22" s="78"/>
    </row>
    <row r="23" ht="17.25" customHeight="1" spans="1:23">
      <c r="A23" s="143" t="str">
        <f t="shared" si="0"/>
        <v>320002 中国共产党昆明市呈贡区委员会党史研究室</v>
      </c>
      <c r="B23" s="143" t="s">
        <v>234</v>
      </c>
      <c r="C23" s="143" t="s">
        <v>234</v>
      </c>
      <c r="D23" s="143" t="s">
        <v>80</v>
      </c>
      <c r="E23" s="143" t="s">
        <v>81</v>
      </c>
      <c r="F23" s="143" t="s">
        <v>233</v>
      </c>
      <c r="G23" s="12" t="s">
        <v>231</v>
      </c>
      <c r="H23" s="114" t="s">
        <v>229</v>
      </c>
      <c r="I23" s="114" t="s">
        <v>230</v>
      </c>
      <c r="J23" s="78">
        <v>1872</v>
      </c>
      <c r="K23" s="78">
        <v>1872</v>
      </c>
      <c r="L23" s="78"/>
      <c r="M23" s="78"/>
      <c r="N23" s="78"/>
      <c r="O23" s="78"/>
      <c r="P23" s="78"/>
      <c r="Q23" s="78"/>
      <c r="R23" s="78"/>
      <c r="S23" s="78"/>
      <c r="T23" s="78"/>
      <c r="U23" s="78"/>
      <c r="V23" s="78"/>
      <c r="W23" s="78"/>
    </row>
    <row r="24" ht="17.25" customHeight="1" spans="1:23">
      <c r="A24" s="143" t="str">
        <f t="shared" si="0"/>
        <v>320002 中国共产党昆明市呈贡区委员会党史研究室</v>
      </c>
      <c r="B24" s="143" t="s">
        <v>235</v>
      </c>
      <c r="C24" s="143" t="s">
        <v>236</v>
      </c>
      <c r="D24" s="143" t="s">
        <v>80</v>
      </c>
      <c r="E24" s="143" t="s">
        <v>81</v>
      </c>
      <c r="F24" s="143" t="s">
        <v>237</v>
      </c>
      <c r="G24" s="12" t="s">
        <v>238</v>
      </c>
      <c r="H24" s="114" t="s">
        <v>229</v>
      </c>
      <c r="I24" s="114" t="s">
        <v>230</v>
      </c>
      <c r="J24" s="78">
        <v>2000</v>
      </c>
      <c r="K24" s="78">
        <v>2000</v>
      </c>
      <c r="L24" s="78"/>
      <c r="M24" s="78"/>
      <c r="N24" s="78"/>
      <c r="O24" s="78"/>
      <c r="P24" s="78"/>
      <c r="Q24" s="78"/>
      <c r="R24" s="78"/>
      <c r="S24" s="78"/>
      <c r="T24" s="78"/>
      <c r="U24" s="78"/>
      <c r="V24" s="78"/>
      <c r="W24" s="78"/>
    </row>
    <row r="25" ht="17.25" customHeight="1" spans="1:23">
      <c r="A25" s="143" t="str">
        <f t="shared" si="0"/>
        <v>320002 中国共产党昆明市呈贡区委员会党史研究室</v>
      </c>
      <c r="B25" s="143" t="s">
        <v>235</v>
      </c>
      <c r="C25" s="143" t="s">
        <v>239</v>
      </c>
      <c r="D25" s="143" t="s">
        <v>80</v>
      </c>
      <c r="E25" s="143" t="s">
        <v>81</v>
      </c>
      <c r="F25" s="143" t="s">
        <v>237</v>
      </c>
      <c r="G25" s="12" t="s">
        <v>238</v>
      </c>
      <c r="H25" s="114" t="s">
        <v>229</v>
      </c>
      <c r="I25" s="114" t="s">
        <v>230</v>
      </c>
      <c r="J25" s="78">
        <v>1440</v>
      </c>
      <c r="K25" s="78">
        <v>1440</v>
      </c>
      <c r="L25" s="78"/>
      <c r="M25" s="78"/>
      <c r="N25" s="78"/>
      <c r="O25" s="78"/>
      <c r="P25" s="78"/>
      <c r="Q25" s="78"/>
      <c r="R25" s="78"/>
      <c r="S25" s="78"/>
      <c r="T25" s="78"/>
      <c r="U25" s="78"/>
      <c r="V25" s="78"/>
      <c r="W25" s="78"/>
    </row>
    <row r="26" ht="17.25" customHeight="1" spans="1:23">
      <c r="A26" s="143" t="str">
        <f t="shared" si="0"/>
        <v>320002 中国共产党昆明市呈贡区委员会党史研究室</v>
      </c>
      <c r="B26" s="143" t="s">
        <v>235</v>
      </c>
      <c r="C26" s="143" t="s">
        <v>240</v>
      </c>
      <c r="D26" s="143" t="s">
        <v>80</v>
      </c>
      <c r="E26" s="143" t="s">
        <v>81</v>
      </c>
      <c r="F26" s="143" t="s">
        <v>241</v>
      </c>
      <c r="G26" s="12" t="s">
        <v>242</v>
      </c>
      <c r="H26" s="114" t="s">
        <v>243</v>
      </c>
      <c r="I26" s="114" t="s">
        <v>242</v>
      </c>
      <c r="J26" s="78">
        <v>4800</v>
      </c>
      <c r="K26" s="78">
        <v>4800</v>
      </c>
      <c r="L26" s="78"/>
      <c r="M26" s="78"/>
      <c r="N26" s="78"/>
      <c r="O26" s="78"/>
      <c r="P26" s="78"/>
      <c r="Q26" s="78"/>
      <c r="R26" s="78"/>
      <c r="S26" s="78"/>
      <c r="T26" s="78"/>
      <c r="U26" s="78"/>
      <c r="V26" s="78"/>
      <c r="W26" s="78"/>
    </row>
    <row r="27" ht="17.25" customHeight="1" spans="1:23">
      <c r="A27" s="143" t="str">
        <f t="shared" si="0"/>
        <v>320002 中国共产党昆明市呈贡区委员会党史研究室</v>
      </c>
      <c r="B27" s="143" t="s">
        <v>244</v>
      </c>
      <c r="C27" s="143" t="s">
        <v>238</v>
      </c>
      <c r="D27" s="143" t="s">
        <v>80</v>
      </c>
      <c r="E27" s="143" t="s">
        <v>81</v>
      </c>
      <c r="F27" s="143" t="s">
        <v>237</v>
      </c>
      <c r="G27" s="12" t="s">
        <v>238</v>
      </c>
      <c r="H27" s="114" t="s">
        <v>229</v>
      </c>
      <c r="I27" s="114" t="s">
        <v>230</v>
      </c>
      <c r="J27" s="78">
        <v>21756</v>
      </c>
      <c r="K27" s="78">
        <v>21756</v>
      </c>
      <c r="L27" s="78"/>
      <c r="M27" s="78"/>
      <c r="N27" s="78"/>
      <c r="O27" s="78"/>
      <c r="P27" s="78"/>
      <c r="Q27" s="78"/>
      <c r="R27" s="78"/>
      <c r="S27" s="78"/>
      <c r="T27" s="78"/>
      <c r="U27" s="78"/>
      <c r="V27" s="78"/>
      <c r="W27" s="78"/>
    </row>
    <row r="28" ht="17.25" customHeight="1" spans="1:23">
      <c r="A28" s="143" t="str">
        <f t="shared" si="0"/>
        <v>320002 中国共产党昆明市呈贡区委员会党史研究室</v>
      </c>
      <c r="B28" s="143" t="s">
        <v>244</v>
      </c>
      <c r="C28" s="143" t="s">
        <v>245</v>
      </c>
      <c r="D28" s="143" t="s">
        <v>80</v>
      </c>
      <c r="E28" s="143" t="s">
        <v>81</v>
      </c>
      <c r="F28" s="143" t="s">
        <v>246</v>
      </c>
      <c r="G28" s="12" t="s">
        <v>247</v>
      </c>
      <c r="H28" s="114" t="s">
        <v>229</v>
      </c>
      <c r="I28" s="114" t="s">
        <v>230</v>
      </c>
      <c r="J28" s="78">
        <v>2569</v>
      </c>
      <c r="K28" s="78">
        <v>2569</v>
      </c>
      <c r="L28" s="78"/>
      <c r="M28" s="78"/>
      <c r="N28" s="78"/>
      <c r="O28" s="78"/>
      <c r="P28" s="78"/>
      <c r="Q28" s="78"/>
      <c r="R28" s="78"/>
      <c r="S28" s="78"/>
      <c r="T28" s="78"/>
      <c r="U28" s="78"/>
      <c r="V28" s="78"/>
      <c r="W28" s="78"/>
    </row>
    <row r="29" ht="17.25" customHeight="1" spans="1:23">
      <c r="A29" s="143" t="str">
        <f t="shared" si="0"/>
        <v>320002 中国共产党昆明市呈贡区委员会党史研究室</v>
      </c>
      <c r="B29" s="143" t="s">
        <v>244</v>
      </c>
      <c r="C29" s="143" t="s">
        <v>248</v>
      </c>
      <c r="D29" s="143" t="s">
        <v>80</v>
      </c>
      <c r="E29" s="143" t="s">
        <v>81</v>
      </c>
      <c r="F29" s="143" t="s">
        <v>249</v>
      </c>
      <c r="G29" s="12" t="s">
        <v>250</v>
      </c>
      <c r="H29" s="114" t="s">
        <v>229</v>
      </c>
      <c r="I29" s="114" t="s">
        <v>230</v>
      </c>
      <c r="J29" s="78">
        <v>3969</v>
      </c>
      <c r="K29" s="78">
        <v>3969</v>
      </c>
      <c r="L29" s="78"/>
      <c r="M29" s="78"/>
      <c r="N29" s="78"/>
      <c r="O29" s="78"/>
      <c r="P29" s="78"/>
      <c r="Q29" s="78"/>
      <c r="R29" s="78"/>
      <c r="S29" s="78"/>
      <c r="T29" s="78"/>
      <c r="U29" s="78"/>
      <c r="V29" s="78"/>
      <c r="W29" s="78"/>
    </row>
    <row r="30" ht="17.25" customHeight="1" spans="1:23">
      <c r="A30" s="143" t="str">
        <f t="shared" si="0"/>
        <v>320002 中国共产党昆明市呈贡区委员会党史研究室</v>
      </c>
      <c r="B30" s="143" t="s">
        <v>244</v>
      </c>
      <c r="C30" s="143" t="s">
        <v>251</v>
      </c>
      <c r="D30" s="143" t="s">
        <v>80</v>
      </c>
      <c r="E30" s="143" t="s">
        <v>81</v>
      </c>
      <c r="F30" s="143" t="s">
        <v>252</v>
      </c>
      <c r="G30" s="12" t="s">
        <v>253</v>
      </c>
      <c r="H30" s="114" t="s">
        <v>229</v>
      </c>
      <c r="I30" s="114" t="s">
        <v>230</v>
      </c>
      <c r="J30" s="78">
        <v>3500</v>
      </c>
      <c r="K30" s="78">
        <v>3500</v>
      </c>
      <c r="L30" s="78"/>
      <c r="M30" s="78"/>
      <c r="N30" s="78"/>
      <c r="O30" s="78"/>
      <c r="P30" s="78"/>
      <c r="Q30" s="78"/>
      <c r="R30" s="78"/>
      <c r="S30" s="78"/>
      <c r="T30" s="78"/>
      <c r="U30" s="78"/>
      <c r="V30" s="78"/>
      <c r="W30" s="78"/>
    </row>
    <row r="31" ht="17.25" customHeight="1" spans="1:23">
      <c r="A31" s="143" t="str">
        <f t="shared" si="0"/>
        <v>320002 中国共产党昆明市呈贡区委员会党史研究室</v>
      </c>
      <c r="B31" s="143" t="s">
        <v>244</v>
      </c>
      <c r="C31" s="143" t="s">
        <v>254</v>
      </c>
      <c r="D31" s="143" t="s">
        <v>80</v>
      </c>
      <c r="E31" s="143" t="s">
        <v>81</v>
      </c>
      <c r="F31" s="143" t="s">
        <v>255</v>
      </c>
      <c r="G31" s="12" t="s">
        <v>256</v>
      </c>
      <c r="H31" s="114" t="s">
        <v>229</v>
      </c>
      <c r="I31" s="114" t="s">
        <v>230</v>
      </c>
      <c r="J31" s="78">
        <v>4200</v>
      </c>
      <c r="K31" s="78">
        <v>4200</v>
      </c>
      <c r="L31" s="78"/>
      <c r="M31" s="78"/>
      <c r="N31" s="78"/>
      <c r="O31" s="78"/>
      <c r="P31" s="78"/>
      <c r="Q31" s="78"/>
      <c r="R31" s="78"/>
      <c r="S31" s="78"/>
      <c r="T31" s="78"/>
      <c r="U31" s="78"/>
      <c r="V31" s="78"/>
      <c r="W31" s="78"/>
    </row>
    <row r="32" ht="17.25" customHeight="1" spans="1:23">
      <c r="A32" s="143" t="str">
        <f t="shared" si="0"/>
        <v>320002 中国共产党昆明市呈贡区委员会党史研究室</v>
      </c>
      <c r="B32" s="143" t="s">
        <v>244</v>
      </c>
      <c r="C32" s="143" t="s">
        <v>257</v>
      </c>
      <c r="D32" s="143" t="s">
        <v>80</v>
      </c>
      <c r="E32" s="143" t="s">
        <v>81</v>
      </c>
      <c r="F32" s="143" t="s">
        <v>258</v>
      </c>
      <c r="G32" s="12" t="s">
        <v>259</v>
      </c>
      <c r="H32" s="114" t="s">
        <v>229</v>
      </c>
      <c r="I32" s="114" t="s">
        <v>230</v>
      </c>
      <c r="J32" s="78">
        <v>9100</v>
      </c>
      <c r="K32" s="78">
        <v>9100</v>
      </c>
      <c r="L32" s="78"/>
      <c r="M32" s="78"/>
      <c r="N32" s="78"/>
      <c r="O32" s="78"/>
      <c r="P32" s="78"/>
      <c r="Q32" s="78"/>
      <c r="R32" s="78"/>
      <c r="S32" s="78"/>
      <c r="T32" s="78"/>
      <c r="U32" s="78"/>
      <c r="V32" s="78"/>
      <c r="W32" s="78"/>
    </row>
    <row r="33" ht="17.25" customHeight="1" spans="1:23">
      <c r="A33" s="143" t="str">
        <f t="shared" si="0"/>
        <v>320002 中国共产党昆明市呈贡区委员会党史研究室</v>
      </c>
      <c r="B33" s="143" t="s">
        <v>244</v>
      </c>
      <c r="C33" s="143" t="s">
        <v>260</v>
      </c>
      <c r="D33" s="143" t="s">
        <v>80</v>
      </c>
      <c r="E33" s="143" t="s">
        <v>81</v>
      </c>
      <c r="F33" s="143" t="s">
        <v>261</v>
      </c>
      <c r="G33" s="12" t="s">
        <v>262</v>
      </c>
      <c r="H33" s="114" t="s">
        <v>263</v>
      </c>
      <c r="I33" s="114" t="s">
        <v>262</v>
      </c>
      <c r="J33" s="78">
        <v>8400</v>
      </c>
      <c r="K33" s="78">
        <v>8400</v>
      </c>
      <c r="L33" s="78"/>
      <c r="M33" s="78"/>
      <c r="N33" s="78"/>
      <c r="O33" s="78"/>
      <c r="P33" s="78"/>
      <c r="Q33" s="78"/>
      <c r="R33" s="78"/>
      <c r="S33" s="78"/>
      <c r="T33" s="78"/>
      <c r="U33" s="78"/>
      <c r="V33" s="78"/>
      <c r="W33" s="78"/>
    </row>
    <row r="34" ht="17.25" customHeight="1" spans="1:23">
      <c r="A34" s="143" t="str">
        <f t="shared" si="0"/>
        <v>320002 中国共产党昆明市呈贡区委员会党史研究室</v>
      </c>
      <c r="B34" s="143" t="s">
        <v>244</v>
      </c>
      <c r="C34" s="143" t="s">
        <v>264</v>
      </c>
      <c r="D34" s="143" t="s">
        <v>80</v>
      </c>
      <c r="E34" s="143" t="s">
        <v>81</v>
      </c>
      <c r="F34" s="143" t="s">
        <v>227</v>
      </c>
      <c r="G34" s="12" t="s">
        <v>228</v>
      </c>
      <c r="H34" s="114" t="s">
        <v>229</v>
      </c>
      <c r="I34" s="114" t="s">
        <v>230</v>
      </c>
      <c r="J34" s="78">
        <v>6300</v>
      </c>
      <c r="K34" s="78">
        <v>6300</v>
      </c>
      <c r="L34" s="78"/>
      <c r="M34" s="78"/>
      <c r="N34" s="78"/>
      <c r="O34" s="78"/>
      <c r="P34" s="78"/>
      <c r="Q34" s="78"/>
      <c r="R34" s="78"/>
      <c r="S34" s="78"/>
      <c r="T34" s="78"/>
      <c r="U34" s="78"/>
      <c r="V34" s="78"/>
      <c r="W34" s="78"/>
    </row>
    <row r="35" ht="17.25" customHeight="1" spans="1:23">
      <c r="A35" s="143" t="str">
        <f t="shared" si="0"/>
        <v>320002 中国共产党昆明市呈贡区委员会党史研究室</v>
      </c>
      <c r="B35" s="143" t="s">
        <v>244</v>
      </c>
      <c r="C35" s="143" t="s">
        <v>265</v>
      </c>
      <c r="D35" s="143" t="s">
        <v>80</v>
      </c>
      <c r="E35" s="143" t="s">
        <v>81</v>
      </c>
      <c r="F35" s="143" t="s">
        <v>241</v>
      </c>
      <c r="G35" s="12" t="s">
        <v>242</v>
      </c>
      <c r="H35" s="114" t="s">
        <v>243</v>
      </c>
      <c r="I35" s="114" t="s">
        <v>242</v>
      </c>
      <c r="J35" s="78">
        <v>21000</v>
      </c>
      <c r="K35" s="78">
        <v>21000</v>
      </c>
      <c r="L35" s="78"/>
      <c r="M35" s="78"/>
      <c r="N35" s="78"/>
      <c r="O35" s="78"/>
      <c r="P35" s="78"/>
      <c r="Q35" s="78"/>
      <c r="R35" s="78"/>
      <c r="S35" s="78"/>
      <c r="T35" s="78"/>
      <c r="U35" s="78"/>
      <c r="V35" s="78"/>
      <c r="W35" s="78"/>
    </row>
    <row r="36" ht="17.25" customHeight="1" spans="1:23">
      <c r="A36" s="143" t="str">
        <f t="shared" si="0"/>
        <v>320002 中国共产党昆明市呈贡区委员会党史研究室</v>
      </c>
      <c r="B36" s="143" t="s">
        <v>244</v>
      </c>
      <c r="C36" s="143" t="s">
        <v>266</v>
      </c>
      <c r="D36" s="143" t="s">
        <v>87</v>
      </c>
      <c r="E36" s="143" t="s">
        <v>88</v>
      </c>
      <c r="F36" s="143" t="s">
        <v>267</v>
      </c>
      <c r="G36" s="12" t="s">
        <v>268</v>
      </c>
      <c r="H36" s="114" t="s">
        <v>269</v>
      </c>
      <c r="I36" s="114" t="s">
        <v>268</v>
      </c>
      <c r="J36" s="78">
        <v>2100</v>
      </c>
      <c r="K36" s="78">
        <v>2100</v>
      </c>
      <c r="L36" s="78"/>
      <c r="M36" s="78"/>
      <c r="N36" s="78"/>
      <c r="O36" s="78"/>
      <c r="P36" s="78"/>
      <c r="Q36" s="78"/>
      <c r="R36" s="78"/>
      <c r="S36" s="78"/>
      <c r="T36" s="78"/>
      <c r="U36" s="78"/>
      <c r="V36" s="78"/>
      <c r="W36" s="78"/>
    </row>
    <row r="37" ht="17.25" customHeight="1" spans="1:23">
      <c r="A37" s="143" t="str">
        <f t="shared" si="0"/>
        <v>320002 中国共产党昆明市呈贡区委员会党史研究室</v>
      </c>
      <c r="B37" s="143" t="s">
        <v>244</v>
      </c>
      <c r="C37" s="143" t="s">
        <v>270</v>
      </c>
      <c r="D37" s="143" t="s">
        <v>93</v>
      </c>
      <c r="E37" s="143" t="s">
        <v>94</v>
      </c>
      <c r="F37" s="143" t="s">
        <v>237</v>
      </c>
      <c r="G37" s="12" t="s">
        <v>238</v>
      </c>
      <c r="H37" s="114" t="s">
        <v>229</v>
      </c>
      <c r="I37" s="114" t="s">
        <v>230</v>
      </c>
      <c r="J37" s="78">
        <v>2400</v>
      </c>
      <c r="K37" s="78">
        <v>2400</v>
      </c>
      <c r="L37" s="78"/>
      <c r="M37" s="78"/>
      <c r="N37" s="78"/>
      <c r="O37" s="78"/>
      <c r="P37" s="78"/>
      <c r="Q37" s="78"/>
      <c r="R37" s="78"/>
      <c r="S37" s="78"/>
      <c r="T37" s="78"/>
      <c r="U37" s="78"/>
      <c r="V37" s="78"/>
      <c r="W37" s="78"/>
    </row>
    <row r="38" ht="17.25" customHeight="1" spans="1:23">
      <c r="A38" s="144" t="s">
        <v>47</v>
      </c>
      <c r="B38" s="145"/>
      <c r="C38" s="145"/>
      <c r="D38" s="145"/>
      <c r="E38" s="145"/>
      <c r="F38" s="145"/>
      <c r="G38" s="148"/>
      <c r="H38" s="78"/>
      <c r="I38" s="78"/>
      <c r="J38" s="78">
        <v>1939401.8</v>
      </c>
      <c r="K38" s="78">
        <v>1939401.8</v>
      </c>
      <c r="L38" s="78"/>
      <c r="M38" s="78"/>
      <c r="N38" s="78"/>
      <c r="O38" s="78"/>
      <c r="P38" s="78"/>
      <c r="Q38" s="78"/>
      <c r="R38" s="78"/>
      <c r="S38" s="78"/>
      <c r="T38" s="78"/>
      <c r="U38" s="78"/>
      <c r="V38" s="78"/>
      <c r="W38" s="78"/>
    </row>
  </sheetData>
  <mergeCells count="18">
    <mergeCell ref="G1:W1"/>
    <mergeCell ref="A2:W2"/>
    <mergeCell ref="A3:B3"/>
    <mergeCell ref="K4:M4"/>
    <mergeCell ref="N4:P4"/>
    <mergeCell ref="R4:W4"/>
    <mergeCell ref="A38:I38"/>
    <mergeCell ref="A4:A5"/>
    <mergeCell ref="B4:B5"/>
    <mergeCell ref="C4:C5"/>
    <mergeCell ref="D4:D5"/>
    <mergeCell ref="E4:E5"/>
    <mergeCell ref="F4:F5"/>
    <mergeCell ref="G4:G5"/>
    <mergeCell ref="H4:H5"/>
    <mergeCell ref="I4:I5"/>
    <mergeCell ref="J4:J5"/>
    <mergeCell ref="Q4:Q5"/>
  </mergeCells>
  <printOptions horizontalCentered="1"/>
  <pageMargins left="0.96" right="0.96" top="0.72" bottom="0.72" header="0" footer="0"/>
  <pageSetup paperSize="9" orientation="landscape"/>
  <headerFooter>
    <oddFooter>&amp;C第&amp;P页，共&amp;N页&amp;R&amp;N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
  <sheetViews>
    <sheetView showGridLines="0" showZeros="0" zoomScale="70" zoomScaleNormal="70" workbookViewId="0">
      <selection activeCell="K32" sqref="K32"/>
    </sheetView>
  </sheetViews>
  <sheetFormatPr defaultColWidth="8.575" defaultRowHeight="12.75" customHeight="1"/>
  <cols>
    <col min="1" max="1" width="28.6916666666667" customWidth="1"/>
    <col min="2" max="2" width="31.425" customWidth="1"/>
    <col min="3" max="3" width="31.55" customWidth="1"/>
    <col min="4" max="9" width="15.1416666666667" customWidth="1"/>
    <col min="10" max="23" width="20.575" customWidth="1"/>
  </cols>
  <sheetData>
    <row r="1" ht="17.25" customHeight="1" spans="1:1">
      <c r="A1" s="57" t="s">
        <v>271</v>
      </c>
    </row>
    <row r="2" ht="41.25" customHeight="1" spans="1:23">
      <c r="A2" s="123" t="s">
        <v>154</v>
      </c>
      <c r="B2" s="123"/>
      <c r="C2" s="123"/>
      <c r="D2" s="123"/>
      <c r="E2" s="123"/>
      <c r="F2" s="123"/>
      <c r="G2" s="123"/>
      <c r="H2" s="123"/>
      <c r="I2" s="123"/>
      <c r="J2" s="123"/>
      <c r="K2" s="123"/>
      <c r="L2" s="123"/>
      <c r="M2" s="123"/>
      <c r="N2" s="123"/>
      <c r="O2" s="123"/>
      <c r="P2" s="123"/>
      <c r="Q2" s="123"/>
      <c r="R2" s="123"/>
      <c r="S2" s="123"/>
      <c r="T2" s="123"/>
      <c r="U2" s="123"/>
      <c r="V2" s="123"/>
      <c r="W2" s="123"/>
    </row>
    <row r="3" ht="17.25" customHeight="1" spans="1:23">
      <c r="A3" s="42" t="str">
        <f>"单位名称："&amp;"中共昆明市呈贡区委党史研究室"</f>
        <v>单位名称：中共昆明市呈贡区委党史研究室</v>
      </c>
      <c r="B3" s="124"/>
      <c r="C3" s="125"/>
      <c r="D3" s="125"/>
      <c r="E3" s="125"/>
      <c r="F3" s="125"/>
      <c r="G3" s="125"/>
      <c r="H3" s="125"/>
      <c r="I3" s="125"/>
      <c r="J3" s="125"/>
      <c r="K3" s="125"/>
      <c r="L3" s="125"/>
      <c r="W3" s="57" t="s">
        <v>1</v>
      </c>
    </row>
    <row r="4" ht="21.75" customHeight="1" spans="1:23">
      <c r="A4" s="126" t="s">
        <v>169</v>
      </c>
      <c r="B4" s="126" t="s">
        <v>170</v>
      </c>
      <c r="C4" s="127" t="s">
        <v>272</v>
      </c>
      <c r="D4" s="127" t="s">
        <v>172</v>
      </c>
      <c r="E4" s="127" t="s">
        <v>173</v>
      </c>
      <c r="F4" s="127" t="s">
        <v>174</v>
      </c>
      <c r="G4" s="127" t="s">
        <v>175</v>
      </c>
      <c r="H4" s="127" t="s">
        <v>176</v>
      </c>
      <c r="I4" s="127" t="s">
        <v>177</v>
      </c>
      <c r="J4" s="126" t="s">
        <v>47</v>
      </c>
      <c r="K4" s="134" t="s">
        <v>178</v>
      </c>
      <c r="L4" s="135"/>
      <c r="M4" s="137"/>
      <c r="N4" s="134" t="s">
        <v>179</v>
      </c>
      <c r="O4" s="135"/>
      <c r="P4" s="137"/>
      <c r="Q4" s="127" t="s">
        <v>54</v>
      </c>
      <c r="R4" s="134" t="s">
        <v>60</v>
      </c>
      <c r="S4" s="135"/>
      <c r="T4" s="135"/>
      <c r="U4" s="135"/>
      <c r="V4" s="135"/>
      <c r="W4" s="137"/>
    </row>
    <row r="5" ht="21.75" customHeight="1" spans="1:23">
      <c r="A5" s="128"/>
      <c r="B5" s="128"/>
      <c r="C5" s="129"/>
      <c r="D5" s="129"/>
      <c r="E5" s="129"/>
      <c r="F5" s="129"/>
      <c r="G5" s="129"/>
      <c r="H5" s="129"/>
      <c r="I5" s="129"/>
      <c r="J5" s="128"/>
      <c r="K5" s="136" t="s">
        <v>51</v>
      </c>
      <c r="L5" s="59" t="s">
        <v>52</v>
      </c>
      <c r="M5" s="59" t="s">
        <v>53</v>
      </c>
      <c r="N5" s="59" t="s">
        <v>51</v>
      </c>
      <c r="O5" s="59" t="s">
        <v>52</v>
      </c>
      <c r="P5" s="59" t="s">
        <v>53</v>
      </c>
      <c r="Q5" s="129"/>
      <c r="R5" s="59" t="s">
        <v>50</v>
      </c>
      <c r="S5" s="59" t="s">
        <v>55</v>
      </c>
      <c r="T5" s="136" t="s">
        <v>57</v>
      </c>
      <c r="U5" s="59" t="s">
        <v>58</v>
      </c>
      <c r="V5" s="59" t="s">
        <v>56</v>
      </c>
      <c r="W5" s="59" t="s">
        <v>59</v>
      </c>
    </row>
    <row r="6" ht="179" customHeight="1" spans="1:23">
      <c r="A6" s="12" t="str">
        <f>"320002"&amp;" "&amp;"中国共产党昆明市呈贡区委员会党史研究室"</f>
        <v>320002 中国共产党昆明市呈贡区委员会党史研究室</v>
      </c>
      <c r="B6" s="12" t="s">
        <v>273</v>
      </c>
      <c r="C6" s="27" t="s">
        <v>274</v>
      </c>
      <c r="D6" s="27" t="s">
        <v>82</v>
      </c>
      <c r="E6" s="27" t="s">
        <v>79</v>
      </c>
      <c r="F6" s="27" t="s">
        <v>237</v>
      </c>
      <c r="G6" s="27" t="s">
        <v>238</v>
      </c>
      <c r="H6" s="27" t="s">
        <v>229</v>
      </c>
      <c r="I6" s="27" t="s">
        <v>230</v>
      </c>
      <c r="J6" s="78">
        <v>100000</v>
      </c>
      <c r="K6" s="78">
        <v>100000</v>
      </c>
      <c r="L6" s="78"/>
      <c r="M6" s="78"/>
      <c r="N6" s="78"/>
      <c r="O6" s="78"/>
      <c r="P6" s="78"/>
      <c r="Q6" s="78"/>
      <c r="R6" s="78"/>
      <c r="S6" s="78"/>
      <c r="T6" s="78"/>
      <c r="U6" s="78"/>
      <c r="V6" s="78"/>
      <c r="W6" s="78"/>
    </row>
    <row r="7" ht="78" customHeight="1" spans="1:23">
      <c r="A7" s="12" t="str">
        <f>"320002"&amp;" "&amp;"中国共产党昆明市呈贡区委员会党史研究室"</f>
        <v>320002 中国共产党昆明市呈贡区委员会党史研究室</v>
      </c>
      <c r="B7" s="12" t="s">
        <v>275</v>
      </c>
      <c r="C7" s="27" t="s">
        <v>276</v>
      </c>
      <c r="D7" s="27" t="s">
        <v>82</v>
      </c>
      <c r="E7" s="27" t="s">
        <v>79</v>
      </c>
      <c r="F7" s="27" t="s">
        <v>237</v>
      </c>
      <c r="G7" s="27" t="s">
        <v>238</v>
      </c>
      <c r="H7" s="27" t="s">
        <v>229</v>
      </c>
      <c r="I7" s="27" t="s">
        <v>230</v>
      </c>
      <c r="J7" s="78">
        <v>15000</v>
      </c>
      <c r="K7" s="78">
        <v>15000</v>
      </c>
      <c r="L7" s="78"/>
      <c r="M7" s="78"/>
      <c r="N7" s="78"/>
      <c r="O7" s="78"/>
      <c r="P7" s="78"/>
      <c r="Q7" s="78"/>
      <c r="R7" s="78"/>
      <c r="S7" s="78"/>
      <c r="T7" s="78"/>
      <c r="U7" s="78"/>
      <c r="V7" s="78"/>
      <c r="W7" s="78"/>
    </row>
    <row r="8" ht="58" customHeight="1" spans="1:23">
      <c r="A8" s="12" t="str">
        <f>"320002"&amp;" "&amp;"中国共产党昆明市呈贡区委员会党史研究室"</f>
        <v>320002 中国共产党昆明市呈贡区委员会党史研究室</v>
      </c>
      <c r="B8" s="12" t="s">
        <v>277</v>
      </c>
      <c r="C8" s="27" t="s">
        <v>278</v>
      </c>
      <c r="D8" s="27" t="s">
        <v>80</v>
      </c>
      <c r="E8" s="27" t="s">
        <v>81</v>
      </c>
      <c r="F8" s="27" t="s">
        <v>237</v>
      </c>
      <c r="G8" s="27" t="s">
        <v>238</v>
      </c>
      <c r="H8" s="27" t="s">
        <v>229</v>
      </c>
      <c r="I8" s="27" t="s">
        <v>230</v>
      </c>
      <c r="J8" s="78">
        <v>5000</v>
      </c>
      <c r="K8" s="78">
        <v>5000</v>
      </c>
      <c r="L8" s="78"/>
      <c r="M8" s="78"/>
      <c r="N8" s="78"/>
      <c r="O8" s="78"/>
      <c r="P8" s="78"/>
      <c r="Q8" s="78"/>
      <c r="R8" s="78"/>
      <c r="S8" s="78"/>
      <c r="T8" s="78"/>
      <c r="U8" s="78"/>
      <c r="V8" s="78"/>
      <c r="W8" s="78"/>
    </row>
    <row r="9" ht="81" customHeight="1" spans="1:23">
      <c r="A9" s="12" t="str">
        <f>"320002"&amp;" "&amp;"中国共产党昆明市呈贡区委员会党史研究室"</f>
        <v>320002 中国共产党昆明市呈贡区委员会党史研究室</v>
      </c>
      <c r="B9" s="12" t="s">
        <v>279</v>
      </c>
      <c r="C9" s="27" t="s">
        <v>280</v>
      </c>
      <c r="D9" s="27" t="s">
        <v>99</v>
      </c>
      <c r="E9" s="27" t="s">
        <v>100</v>
      </c>
      <c r="F9" s="27" t="s">
        <v>215</v>
      </c>
      <c r="G9" s="27" t="s">
        <v>216</v>
      </c>
      <c r="H9" s="27" t="s">
        <v>217</v>
      </c>
      <c r="I9" s="27" t="s">
        <v>218</v>
      </c>
      <c r="J9" s="78">
        <v>8799</v>
      </c>
      <c r="K9" s="78">
        <v>8799</v>
      </c>
      <c r="L9" s="78"/>
      <c r="M9" s="78"/>
      <c r="N9" s="78"/>
      <c r="O9" s="78"/>
      <c r="P9" s="78"/>
      <c r="Q9" s="78"/>
      <c r="R9" s="78"/>
      <c r="S9" s="78"/>
      <c r="T9" s="78"/>
      <c r="U9" s="78"/>
      <c r="V9" s="78"/>
      <c r="W9" s="78"/>
    </row>
    <row r="10" ht="17.25" customHeight="1" spans="1:23">
      <c r="A10" s="130" t="s">
        <v>47</v>
      </c>
      <c r="B10" s="131"/>
      <c r="C10" s="132"/>
      <c r="D10" s="132"/>
      <c r="E10" s="132"/>
      <c r="F10" s="132"/>
      <c r="G10" s="133"/>
      <c r="H10" s="133"/>
      <c r="I10" s="133"/>
      <c r="J10" s="78">
        <v>128799</v>
      </c>
      <c r="K10" s="78">
        <v>128799</v>
      </c>
      <c r="L10" s="78"/>
      <c r="M10" s="78"/>
      <c r="N10" s="78"/>
      <c r="O10" s="78"/>
      <c r="P10" s="78"/>
      <c r="Q10" s="78"/>
      <c r="R10" s="78"/>
      <c r="S10" s="78"/>
      <c r="T10" s="78"/>
      <c r="U10" s="78"/>
      <c r="V10" s="78"/>
      <c r="W10" s="78"/>
    </row>
  </sheetData>
  <mergeCells count="18">
    <mergeCell ref="A1:W1"/>
    <mergeCell ref="A2:W2"/>
    <mergeCell ref="A3:L3"/>
    <mergeCell ref="K4:M4"/>
    <mergeCell ref="N4:P4"/>
    <mergeCell ref="R4:W4"/>
    <mergeCell ref="A10:I10"/>
    <mergeCell ref="A4:A5"/>
    <mergeCell ref="B4:B5"/>
    <mergeCell ref="C4:C5"/>
    <mergeCell ref="D4:D5"/>
    <mergeCell ref="E4:E5"/>
    <mergeCell ref="F4:F5"/>
    <mergeCell ref="G4:G5"/>
    <mergeCell ref="H4:H5"/>
    <mergeCell ref="I4:I5"/>
    <mergeCell ref="J4:J5"/>
    <mergeCell ref="Q4:Q5"/>
  </mergeCells>
  <printOptions horizontalCentered="1"/>
  <pageMargins left="0.96" right="0.96" top="0.72" bottom="0.72" header="0" footer="0"/>
  <pageSetup paperSize="9" orientation="landscape"/>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9"/>
  <sheetViews>
    <sheetView showZeros="0" topLeftCell="A5" workbookViewId="0">
      <selection activeCell="K46" sqref="K46"/>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17" t="s">
        <v>281</v>
      </c>
    </row>
    <row r="2" ht="39.75" customHeight="1" spans="1:23">
      <c r="A2" s="118" t="s">
        <v>154</v>
      </c>
      <c r="B2" s="118"/>
      <c r="C2" s="118"/>
      <c r="D2" s="118"/>
      <c r="E2" s="118"/>
      <c r="F2" s="118"/>
      <c r="G2" s="118"/>
      <c r="H2" s="118"/>
      <c r="I2" s="118"/>
      <c r="J2" s="118"/>
      <c r="K2" s="118"/>
      <c r="L2" s="118"/>
      <c r="M2" s="118"/>
      <c r="N2" s="118"/>
      <c r="O2" s="118"/>
      <c r="P2" s="118"/>
      <c r="Q2" s="118"/>
      <c r="R2" s="118"/>
      <c r="S2" s="118"/>
      <c r="T2" s="118"/>
      <c r="U2" s="118"/>
      <c r="V2" s="118"/>
      <c r="W2" s="118"/>
    </row>
    <row r="3" ht="17.25" customHeight="1" spans="1:1">
      <c r="A3" s="3" t="str">
        <f>"单位名称："&amp;"中共昆明市呈贡区委党史研究室"</f>
        <v>单位名称：中共昆明市呈贡区委党史研究室</v>
      </c>
    </row>
    <row r="4" ht="44.25" customHeight="1" spans="1:10">
      <c r="A4" s="66" t="s">
        <v>170</v>
      </c>
      <c r="B4" s="66" t="s">
        <v>282</v>
      </c>
      <c r="C4" s="66" t="s">
        <v>283</v>
      </c>
      <c r="D4" s="66" t="s">
        <v>284</v>
      </c>
      <c r="E4" s="66" t="s">
        <v>285</v>
      </c>
      <c r="F4" s="69" t="s">
        <v>286</v>
      </c>
      <c r="G4" s="66" t="s">
        <v>287</v>
      </c>
      <c r="H4" s="69" t="s">
        <v>288</v>
      </c>
      <c r="I4" s="69" t="s">
        <v>289</v>
      </c>
      <c r="J4" s="66" t="s">
        <v>290</v>
      </c>
    </row>
    <row r="5" ht="18.75" customHeight="1" spans="1:10">
      <c r="A5" s="119">
        <v>1</v>
      </c>
      <c r="B5" s="119">
        <v>2</v>
      </c>
      <c r="C5" s="119">
        <v>3</v>
      </c>
      <c r="D5" s="119">
        <v>4</v>
      </c>
      <c r="E5" s="119">
        <v>5</v>
      </c>
      <c r="F5" s="34">
        <v>6</v>
      </c>
      <c r="G5" s="119">
        <v>7</v>
      </c>
      <c r="H5" s="34">
        <v>8</v>
      </c>
      <c r="I5" s="34">
        <v>9</v>
      </c>
      <c r="J5" s="119">
        <v>10</v>
      </c>
    </row>
    <row r="6" ht="27" customHeight="1" spans="1:10">
      <c r="A6" s="114" t="s">
        <v>62</v>
      </c>
      <c r="B6" s="120"/>
      <c r="C6" s="120"/>
      <c r="D6" s="120"/>
      <c r="E6" s="120"/>
      <c r="F6" s="120"/>
      <c r="G6" s="120"/>
      <c r="H6" s="120"/>
      <c r="I6" s="120"/>
      <c r="J6" s="120"/>
    </row>
    <row r="7" ht="42" customHeight="1" spans="1:10">
      <c r="A7" s="121" t="s">
        <v>64</v>
      </c>
      <c r="B7" s="114"/>
      <c r="C7" s="114"/>
      <c r="D7" s="114"/>
      <c r="E7" s="114"/>
      <c r="F7" s="114"/>
      <c r="G7" s="114"/>
      <c r="H7" s="114"/>
      <c r="I7" s="114"/>
      <c r="J7" s="114"/>
    </row>
    <row r="8" ht="42" customHeight="1" spans="1:10">
      <c r="A8" s="122" t="s">
        <v>279</v>
      </c>
      <c r="B8" s="114" t="s">
        <v>291</v>
      </c>
      <c r="C8" s="114" t="s">
        <v>292</v>
      </c>
      <c r="D8" s="114" t="s">
        <v>293</v>
      </c>
      <c r="E8" s="114" t="s">
        <v>294</v>
      </c>
      <c r="F8" s="114" t="s">
        <v>295</v>
      </c>
      <c r="G8" s="114" t="s">
        <v>296</v>
      </c>
      <c r="H8" s="114" t="s">
        <v>297</v>
      </c>
      <c r="I8" s="114" t="s">
        <v>298</v>
      </c>
      <c r="J8" s="114" t="s">
        <v>299</v>
      </c>
    </row>
    <row r="9" ht="42" customHeight="1" spans="1:10">
      <c r="A9" s="122" t="s">
        <v>279</v>
      </c>
      <c r="B9" s="114" t="s">
        <v>291</v>
      </c>
      <c r="C9" s="114" t="s">
        <v>300</v>
      </c>
      <c r="D9" s="114" t="s">
        <v>301</v>
      </c>
      <c r="E9" s="114" t="s">
        <v>302</v>
      </c>
      <c r="F9" s="114" t="s">
        <v>303</v>
      </c>
      <c r="G9" s="114" t="s">
        <v>304</v>
      </c>
      <c r="H9" s="114" t="s">
        <v>305</v>
      </c>
      <c r="I9" s="114" t="s">
        <v>306</v>
      </c>
      <c r="J9" s="114" t="s">
        <v>307</v>
      </c>
    </row>
    <row r="10" ht="42" customHeight="1" spans="1:10">
      <c r="A10" s="122" t="s">
        <v>279</v>
      </c>
      <c r="B10" s="114" t="s">
        <v>291</v>
      </c>
      <c r="C10" s="114" t="s">
        <v>308</v>
      </c>
      <c r="D10" s="114" t="s">
        <v>309</v>
      </c>
      <c r="E10" s="114" t="s">
        <v>310</v>
      </c>
      <c r="F10" s="114" t="s">
        <v>303</v>
      </c>
      <c r="G10" s="114" t="s">
        <v>311</v>
      </c>
      <c r="H10" s="114" t="s">
        <v>305</v>
      </c>
      <c r="I10" s="114" t="s">
        <v>306</v>
      </c>
      <c r="J10" s="114" t="s">
        <v>312</v>
      </c>
    </row>
    <row r="11" ht="42" customHeight="1" spans="1:10">
      <c r="A11" s="122" t="s">
        <v>277</v>
      </c>
      <c r="B11" s="114" t="s">
        <v>313</v>
      </c>
      <c r="C11" s="114" t="s">
        <v>292</v>
      </c>
      <c r="D11" s="114" t="s">
        <v>314</v>
      </c>
      <c r="E11" s="114" t="s">
        <v>315</v>
      </c>
      <c r="F11" s="114" t="s">
        <v>295</v>
      </c>
      <c r="G11" s="114" t="s">
        <v>316</v>
      </c>
      <c r="H11" s="114" t="s">
        <v>317</v>
      </c>
      <c r="I11" s="114" t="s">
        <v>306</v>
      </c>
      <c r="J11" s="114" t="s">
        <v>318</v>
      </c>
    </row>
    <row r="12" ht="42" customHeight="1" spans="1:10">
      <c r="A12" s="122" t="s">
        <v>277</v>
      </c>
      <c r="B12" s="114" t="s">
        <v>313</v>
      </c>
      <c r="C12" s="114" t="s">
        <v>300</v>
      </c>
      <c r="D12" s="114" t="s">
        <v>301</v>
      </c>
      <c r="E12" s="114" t="s">
        <v>319</v>
      </c>
      <c r="F12" s="114" t="s">
        <v>295</v>
      </c>
      <c r="G12" s="114" t="s">
        <v>319</v>
      </c>
      <c r="H12" s="114" t="s">
        <v>317</v>
      </c>
      <c r="I12" s="114" t="s">
        <v>306</v>
      </c>
      <c r="J12" s="114" t="s">
        <v>320</v>
      </c>
    </row>
    <row r="13" ht="42" customHeight="1" spans="1:10">
      <c r="A13" s="122" t="s">
        <v>277</v>
      </c>
      <c r="B13" s="114" t="s">
        <v>313</v>
      </c>
      <c r="C13" s="114" t="s">
        <v>308</v>
      </c>
      <c r="D13" s="114" t="s">
        <v>309</v>
      </c>
      <c r="E13" s="114" t="s">
        <v>321</v>
      </c>
      <c r="F13" s="114" t="s">
        <v>303</v>
      </c>
      <c r="G13" s="114" t="s">
        <v>322</v>
      </c>
      <c r="H13" s="114" t="s">
        <v>305</v>
      </c>
      <c r="I13" s="114" t="s">
        <v>298</v>
      </c>
      <c r="J13" s="114" t="s">
        <v>321</v>
      </c>
    </row>
    <row r="14" ht="42" customHeight="1" spans="1:10">
      <c r="A14" s="122" t="s">
        <v>275</v>
      </c>
      <c r="B14" s="114" t="s">
        <v>323</v>
      </c>
      <c r="C14" s="114" t="s">
        <v>292</v>
      </c>
      <c r="D14" s="114" t="s">
        <v>324</v>
      </c>
      <c r="E14" s="114" t="s">
        <v>325</v>
      </c>
      <c r="F14" s="114" t="s">
        <v>326</v>
      </c>
      <c r="G14" s="114" t="s">
        <v>327</v>
      </c>
      <c r="H14" s="114" t="s">
        <v>317</v>
      </c>
      <c r="I14" s="114" t="s">
        <v>306</v>
      </c>
      <c r="J14" s="114" t="s">
        <v>328</v>
      </c>
    </row>
    <row r="15" ht="42" customHeight="1" spans="1:10">
      <c r="A15" s="122" t="s">
        <v>275</v>
      </c>
      <c r="B15" s="114" t="s">
        <v>323</v>
      </c>
      <c r="C15" s="114" t="s">
        <v>300</v>
      </c>
      <c r="D15" s="114" t="s">
        <v>301</v>
      </c>
      <c r="E15" s="114" t="s">
        <v>329</v>
      </c>
      <c r="F15" s="114" t="s">
        <v>303</v>
      </c>
      <c r="G15" s="114" t="s">
        <v>322</v>
      </c>
      <c r="H15" s="114" t="s">
        <v>305</v>
      </c>
      <c r="I15" s="114" t="s">
        <v>306</v>
      </c>
      <c r="J15" s="114" t="s">
        <v>330</v>
      </c>
    </row>
    <row r="16" ht="42" customHeight="1" spans="1:10">
      <c r="A16" s="122" t="s">
        <v>275</v>
      </c>
      <c r="B16" s="114" t="s">
        <v>323</v>
      </c>
      <c r="C16" s="114" t="s">
        <v>308</v>
      </c>
      <c r="D16" s="114" t="s">
        <v>309</v>
      </c>
      <c r="E16" s="114" t="s">
        <v>331</v>
      </c>
      <c r="F16" s="114" t="s">
        <v>303</v>
      </c>
      <c r="G16" s="114" t="s">
        <v>322</v>
      </c>
      <c r="H16" s="114" t="s">
        <v>305</v>
      </c>
      <c r="I16" s="114" t="s">
        <v>306</v>
      </c>
      <c r="J16" s="114" t="s">
        <v>332</v>
      </c>
    </row>
    <row r="17" ht="42" customHeight="1" spans="1:10">
      <c r="A17" s="122" t="s">
        <v>273</v>
      </c>
      <c r="B17" s="114" t="s">
        <v>333</v>
      </c>
      <c r="C17" s="114" t="s">
        <v>292</v>
      </c>
      <c r="D17" s="114" t="s">
        <v>324</v>
      </c>
      <c r="E17" s="114" t="s">
        <v>325</v>
      </c>
      <c r="F17" s="114" t="s">
        <v>326</v>
      </c>
      <c r="G17" s="114" t="s">
        <v>327</v>
      </c>
      <c r="H17" s="114" t="s">
        <v>317</v>
      </c>
      <c r="I17" s="114" t="s">
        <v>306</v>
      </c>
      <c r="J17" s="114" t="s">
        <v>334</v>
      </c>
    </row>
    <row r="18" ht="42" customHeight="1" spans="1:10">
      <c r="A18" s="122" t="s">
        <v>273</v>
      </c>
      <c r="B18" s="114" t="s">
        <v>333</v>
      </c>
      <c r="C18" s="114" t="s">
        <v>300</v>
      </c>
      <c r="D18" s="114" t="s">
        <v>301</v>
      </c>
      <c r="E18" s="114" t="s">
        <v>335</v>
      </c>
      <c r="F18" s="114" t="s">
        <v>303</v>
      </c>
      <c r="G18" s="114" t="s">
        <v>322</v>
      </c>
      <c r="H18" s="114" t="s">
        <v>305</v>
      </c>
      <c r="I18" s="114" t="s">
        <v>306</v>
      </c>
      <c r="J18" s="114" t="s">
        <v>336</v>
      </c>
    </row>
    <row r="19" ht="42" customHeight="1" spans="1:10">
      <c r="A19" s="122" t="s">
        <v>273</v>
      </c>
      <c r="B19" s="114" t="s">
        <v>333</v>
      </c>
      <c r="C19" s="114" t="s">
        <v>308</v>
      </c>
      <c r="D19" s="114" t="s">
        <v>309</v>
      </c>
      <c r="E19" s="114" t="s">
        <v>331</v>
      </c>
      <c r="F19" s="114" t="s">
        <v>303</v>
      </c>
      <c r="G19" s="114" t="s">
        <v>322</v>
      </c>
      <c r="H19" s="114" t="s">
        <v>305</v>
      </c>
      <c r="I19" s="114" t="s">
        <v>306</v>
      </c>
      <c r="J19" s="114" t="s">
        <v>332</v>
      </c>
    </row>
  </sheetData>
  <mergeCells count="10">
    <mergeCell ref="A2:W2"/>
    <mergeCell ref="A3:H3"/>
    <mergeCell ref="A8:A10"/>
    <mergeCell ref="A11:A13"/>
    <mergeCell ref="A14:A16"/>
    <mergeCell ref="A17:A19"/>
    <mergeCell ref="B8:B10"/>
    <mergeCell ref="B11:B13"/>
    <mergeCell ref="B14:B16"/>
    <mergeCell ref="B17:B1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2-3部门一般公共预算财政拨款支出明细表（按经济科目分类）</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kmcg</cp:lastModifiedBy>
  <dcterms:created xsi:type="dcterms:W3CDTF">2026-02-05T17:12:00Z</dcterms:created>
  <dcterms:modified xsi:type="dcterms:W3CDTF">2026-04-03T10:35:48Z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ies>
</file>