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555" tabRatio="726" activeTab="5"/>
  </bookViews>
  <sheets>
    <sheet name="封面" sheetId="19" r:id="rId1"/>
    <sheet name="目录" sheetId="18" r:id="rId2"/>
    <sheet name="1-1部门财务收支预算总表" sheetId="1" r:id="rId3"/>
    <sheet name="1-2部门收入预算总表" sheetId="2" r:id="rId4"/>
    <sheet name="1-3部门支出预算总表" sheetId="3" r:id="rId5"/>
    <sheet name="2-1部门财政拨款收支预算总表" sheetId="4" r:id="rId6"/>
    <sheet name="2-2部门一般公共预算财政拨款支出明细表（按功能科目分类）" sheetId="5" r:id="rId7"/>
    <sheet name="2-3部门一般公共预算财政拨款支出明细表（按经济科目分类）" sheetId="6" r:id="rId8"/>
    <sheet name="3-1部门政府性基金预算财政拨款支出明细表（按功能科目分类）" sheetId="7" r:id="rId9"/>
    <sheet name="3-2部门政府性基金预算财政拨款支出明细表（按经济科目分类）" sheetId="8" r:id="rId10"/>
    <sheet name="4-1部门国有资本经营预算财政拨款支出明细表（按功能科目）" sheetId="9" r:id="rId11"/>
    <sheet name="4-2部门国有资本经营预算财政拨款支出明细表（按经济科目）" sheetId="10" r:id="rId12"/>
    <sheet name="5-1部门基本支出预算表" sheetId="11" r:id="rId13"/>
    <sheet name="5-2部门项目支出预算表" sheetId="12" r:id="rId14"/>
    <sheet name="5-3部门项目支出绩效目标表（本级项目）" sheetId="13" r:id="rId15"/>
    <sheet name="6-1部门“三公”经费财政拨款支出情况表" sheetId="14" r:id="rId16"/>
    <sheet name="7-1部门政府采购预算表" sheetId="15" r:id="rId17"/>
    <sheet name="7-2部门政府购买服务预算表" sheetId="16" r:id="rId18"/>
    <sheet name="8-1部门整体支出绩效目标表" sheetId="17" r:id="rId19"/>
    <sheet name="9-1部门单位基本信息表" sheetId="20" r:id="rId20"/>
    <sheet name="9-2行政事业单位资产情况表" sheetId="21" r:id="rId21"/>
  </sheets>
  <definedNames>
    <definedName name="_xlnm.Print_Titles" localSheetId="2">'1-1部门财务收支预算总表'!$A:$A,'1-1部门财务收支预算总表'!$1:$1</definedName>
    <definedName name="_xlnm.Print_Titles" localSheetId="3">'1-2部门收入预算总表'!$A:$A,'1-2部门收入预算总表'!$1:$1</definedName>
    <definedName name="_xlnm.Print_Titles" localSheetId="4">'1-3部门支出预算总表'!$A:$A,'1-3部门支出预算总表'!$1:$1</definedName>
    <definedName name="_xlnm.Print_Titles" localSheetId="5">'2-1部门财政拨款收支预算总表'!$A:$A,'2-1部门财政拨款收支预算总表'!$1:$1</definedName>
    <definedName name="_xlnm.Print_Titles" localSheetId="6">'2-2部门一般公共预算财政拨款支出明细表（按功能科目分类）'!$A:$A,'2-2部门一般公共预算财政拨款支出明细表（按功能科目分类）'!$1:$1</definedName>
    <definedName name="_xlnm.Print_Titles" localSheetId="7">'2-3部门一般公共预算财政拨款支出明细表（按经济科目分类）'!$A:$A,'2-3部门一般公共预算财政拨款支出明细表（按经济科目分类）'!$1:$1</definedName>
    <definedName name="_xlnm.Print_Titles" localSheetId="8">'3-1部门政府性基金预算财政拨款支出明细表（按功能科目分类）'!$A:$A,'3-1部门政府性基金预算财政拨款支出明细表（按功能科目分类）'!$1:$1</definedName>
    <definedName name="_xlnm.Print_Titles" localSheetId="9">'3-2部门政府性基金预算财政拨款支出明细表（按经济科目分类）'!$A:$A,'3-2部门政府性基金预算财政拨款支出明细表（按经济科目分类）'!$1:$1</definedName>
    <definedName name="_xlnm.Print_Titles" localSheetId="10">'4-1部门国有资本经营预算财政拨款支出明细表（按功能科目）'!$A:$A,'4-1部门国有资本经营预算财政拨款支出明细表（按功能科目）'!$1:$1</definedName>
    <definedName name="_xlnm.Print_Titles" localSheetId="11">'4-2部门国有资本经营预算财政拨款支出明细表（按经济科目）'!$A:$A,'4-2部门国有资本经营预算财政拨款支出明细表（按经济科目）'!$1:$1</definedName>
    <definedName name="_xlnm.Print_Titles" localSheetId="12">'5-1部门基本支出预算表'!$A:$A,'5-1部门基本支出预算表'!$1:$1</definedName>
    <definedName name="_xlnm.Print_Titles" localSheetId="13">'5-2部门项目支出预算表'!$A:$A,'5-2部门项目支出预算表'!$1:$1</definedName>
    <definedName name="_xlnm.Print_Titles" localSheetId="14">'5-3部门项目支出绩效目标表（本级项目）'!$A:$A,'5-3部门项目支出绩效目标表（本级项目）'!$1:$1</definedName>
    <definedName name="_xlnm.Print_Titles" localSheetId="15">'6-1部门“三公”经费财政拨款支出情况表'!$A:$A,'6-1部门“三公”经费财政拨款支出情况表'!$1:$1</definedName>
    <definedName name="_xlnm.Print_Titles" localSheetId="16">'7-1部门政府采购预算表'!$A:$A,'7-1部门政府采购预算表'!$1:$1</definedName>
    <definedName name="_xlnm.Print_Titles" localSheetId="17">'7-2部门政府购买服务预算表'!$A:$A,'7-2部门政府购买服务预算表'!$1:$1</definedName>
    <definedName name="_xlnm.Print_Titles" localSheetId="18">'8-1部门整体支出绩效目标表'!$A:$A,'8-1部门整体支出绩效目标表'!$1:$1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<sst xmlns="http://schemas.openxmlformats.org/spreadsheetml/2006/main" count="1658" uniqueCount="633">
  <si>
    <t xml:space="preserve">  </t>
  </si>
  <si>
    <t>2026年部门预算</t>
  </si>
  <si>
    <t>（部门）负责人：</t>
  </si>
  <si>
    <t>段艳香</t>
  </si>
  <si>
    <t>财务负责人：郭倩</t>
  </si>
  <si>
    <t>经办人：</t>
  </si>
  <si>
    <t>缪寿</t>
  </si>
  <si>
    <t>2026年部门预算草案报表目录</t>
  </si>
  <si>
    <t>表号</t>
  </si>
  <si>
    <t>表名</t>
  </si>
  <si>
    <t>表01-1</t>
  </si>
  <si>
    <t>部门财务收支预算总表</t>
  </si>
  <si>
    <t>表01-2</t>
  </si>
  <si>
    <t>部门收入预算表</t>
  </si>
  <si>
    <t>表01-3</t>
  </si>
  <si>
    <t>部门支出预算表</t>
  </si>
  <si>
    <t>表02-1</t>
  </si>
  <si>
    <t>部门财政拨款收支预算总表</t>
  </si>
  <si>
    <t>表02-2</t>
  </si>
  <si>
    <t>部门一般公共预算财政拨款支出明细表（按功能科目分类）</t>
  </si>
  <si>
    <t>表02-3</t>
  </si>
  <si>
    <t>部门一般公共预算财政拨款支出明细表（按经济科目分类）</t>
  </si>
  <si>
    <t>表03-1</t>
  </si>
  <si>
    <t>部门政府性基金预算财政拨款支出明细表（按功能科目分类）</t>
  </si>
  <si>
    <t>表03-2</t>
  </si>
  <si>
    <t>部门政府性基金预算财政拨款支出明细表（按经济科目分类）</t>
  </si>
  <si>
    <t>表04-1</t>
  </si>
  <si>
    <t>部门国有资本经营预算财政拨款支出明细表（按功能科目分类）</t>
  </si>
  <si>
    <t>表04-2</t>
  </si>
  <si>
    <t>部门国有资本经营预算财政拨款支出明细表（按经济科目分类）</t>
  </si>
  <si>
    <t>表05-1</t>
  </si>
  <si>
    <t>部门基本支出预算表</t>
  </si>
  <si>
    <t>表05-2</t>
  </si>
  <si>
    <t>部门项目支出预算表</t>
  </si>
  <si>
    <t>表05-3</t>
  </si>
  <si>
    <t>部门项目支出绩效目标表（本级项目）</t>
  </si>
  <si>
    <t>表05-4</t>
  </si>
  <si>
    <t>对下转移支付预算表（嵩明专用）</t>
  </si>
  <si>
    <t>表05-5</t>
  </si>
  <si>
    <t>对下转移支付绩效目标表（嵩明专用）</t>
  </si>
  <si>
    <t>表06-1</t>
  </si>
  <si>
    <t>部门“三公”经费财政拨款支出情况表</t>
  </si>
  <si>
    <t>表07-1</t>
  </si>
  <si>
    <t>部门政府采购预算表</t>
  </si>
  <si>
    <t>表07-2</t>
  </si>
  <si>
    <t>部门政府购买服务预算表</t>
  </si>
  <si>
    <t>表08-1</t>
  </si>
  <si>
    <t>部门整体支出绩效目标表</t>
  </si>
  <si>
    <t>表09-1</t>
  </si>
  <si>
    <t>部门单位基本信息表</t>
  </si>
  <si>
    <t>表09-2</t>
  </si>
  <si>
    <t>行政事业单位资产情况表</t>
  </si>
  <si>
    <t>预算01-1表</t>
  </si>
  <si>
    <t>2026年财务收支预算总表</t>
  </si>
  <si>
    <t>单位名称：昆明市呈贡区妇幼健康服务中心</t>
  </si>
  <si>
    <t>单位：元</t>
  </si>
  <si>
    <t>收　　　　　　　　入</t>
  </si>
  <si>
    <t>支　　　　　　　　出</t>
  </si>
  <si>
    <t>项      目</t>
  </si>
  <si>
    <t>2026年预算</t>
  </si>
  <si>
    <t>2025年预算</t>
  </si>
  <si>
    <t>项目(按功能分类)</t>
  </si>
  <si>
    <t>一、一般公共预算</t>
  </si>
  <si>
    <t xml:space="preserve"> 一、一般公共服务支出</t>
  </si>
  <si>
    <t>二、政府性基金预算</t>
  </si>
  <si>
    <t xml:space="preserve"> 二、外交支出</t>
  </si>
  <si>
    <t>三、国有资本经营预算</t>
  </si>
  <si>
    <t xml:space="preserve"> 三、国防支出</t>
  </si>
  <si>
    <t>四、财政专户管理资金</t>
  </si>
  <si>
    <t xml:space="preserve"> 四、公共安全支出</t>
  </si>
  <si>
    <t>五、事业收入</t>
  </si>
  <si>
    <t xml:space="preserve"> 五、教育支出</t>
  </si>
  <si>
    <t>六、事业单位经营收入</t>
  </si>
  <si>
    <t xml:space="preserve"> 六、科学技术支出 </t>
  </si>
  <si>
    <t>七、上级补助收入</t>
  </si>
  <si>
    <t xml:space="preserve"> 七、文化旅游体育与传媒支出</t>
  </si>
  <si>
    <t>八、附属单位上缴收入</t>
  </si>
  <si>
    <t xml:space="preserve"> 八、社会保障和就业支出</t>
  </si>
  <si>
    <t>九、其他收入</t>
  </si>
  <si>
    <t xml:space="preserve"> 九、卫生健康支出</t>
  </si>
  <si>
    <t>十、上年结转结余</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</si>
  <si>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</si>
  <si>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</si>
  <si>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</si>
  <si>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</si>
  <si>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</si>
  <si>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</si>
  <si>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</si>
  <si>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</si>
  <si>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</si>
  <si>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</si>
  <si>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</si>
  <si>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</si>
  <si>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</si>
  <si>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</si>
  <si>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</si>
  <si>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</si>
  <si>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</si>
  <si>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收  入  总  计</t>
  </si>
  <si>
    <t>支  出  总  计</t>
  </si>
  <si>
    <t>预算01-2表</t>
  </si>
  <si>
    <t>2026年部门收入预算总表</t>
  </si>
  <si>
    <t>部门（单位）代码</t>
  </si>
  <si>
    <t>部门（单位）名称</t>
  </si>
  <si>
    <t>合计</t>
  </si>
  <si>
    <t>本年收入</t>
  </si>
  <si>
    <t>上年结转结余</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</si>
  <si>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</si>
  <si>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</si>
  <si>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</si>
  <si>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</si>
  <si>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</si>
  <si>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</si>
  <si>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</si>
  <si>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</si>
  <si>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</si>
  <si>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</si>
  <si>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</si>
  <si>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131006</t>
  </si>
  <si>
    <t>昆明市呈贡区妇幼健康服务中心</t>
  </si>
  <si>
    <t>预算01-3表</t>
  </si>
  <si>
    <t>2026年部门支出预算总表</t>
  </si>
  <si>
    <t>科目编码</t>
  </si>
  <si>
    <t>科目名称</t>
  </si>
  <si>
    <t>财政专户管理的支出</t>
  </si>
  <si>
    <t>事业支出</t>
  </si>
  <si>
    <t>事业单位经营支出</t>
  </si>
  <si>
    <t>上级补助支出</t>
  </si>
  <si>
    <t>附属单位补助支出</t>
  </si>
  <si>
    <t>其他支出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</si>
  <si>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</si>
  <si>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</si>
  <si>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</si>
  <si>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</si>
  <si>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</si>
  <si>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</si>
  <si>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</si>
  <si>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</si>
  <si>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</si>
  <si>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</si>
  <si>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</si>
  <si>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</si>
  <si>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</si>
  <si>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</si>
  <si>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</si>
  <si>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</si>
  <si>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21004</t>
  </si>
  <si>
    <t>公共卫生</t>
  </si>
  <si>
    <t>疾病预防控制机构</t>
  </si>
  <si>
    <t>2100403</t>
  </si>
  <si>
    <t>妇幼保健机构</t>
  </si>
  <si>
    <t>基本公共卫生服务</t>
  </si>
  <si>
    <t>重大公共卫生服务</t>
  </si>
  <si>
    <t>其他公共卫生支出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</si>
  <si>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</si>
  <si>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</si>
  <si>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</si>
  <si>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</si>
  <si>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</si>
  <si>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</si>
  <si>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</si>
  <si>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</si>
  <si>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</si>
  <si>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</si>
  <si>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</si>
  <si>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</si>
  <si>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</si>
  <si>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</si>
  <si>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</si>
  <si>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</si>
  <si>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2025合计</t>
  </si>
  <si>
    <t xml:space="preserve">预算02-1表
</t>
  </si>
  <si>
    <t>2026年部门财政拨款收支预算总表</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</si>
  <si>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</si>
  <si>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</si>
  <si>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</si>
  <si>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</si>
  <si>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</si>
  <si>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</si>
  <si>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</si>
  <si>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</si>
  <si>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</si>
  <si>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</si>
  <si>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</si>
  <si>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</si>
  <si>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</si>
  <si>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</si>
  <si>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</si>
  <si>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</si>
  <si>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</si>
  <si>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</si>
  <si>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</si>
  <si>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</si>
  <si>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</si>
  <si>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</si>
  <si>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</si>
  <si>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</si>
  <si>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</si>
  <si>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</si>
  <si>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</si>
  <si>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</si>
  <si>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</si>
  <si>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</si>
  <si>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</si>
  <si>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</si>
  <si>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二、结转下年</t>
  </si>
  <si>
    <t>预算02-2表</t>
  </si>
  <si>
    <t>2026年部门一般公共预算财政拨款支出明细表（按功能科目分类）</t>
  </si>
  <si>
    <t>功能分类科目</t>
  </si>
  <si>
    <t>2026年预算数</t>
  </si>
  <si>
    <t>基本支出</t>
  </si>
  <si>
    <t>项目支出</t>
  </si>
  <si>
    <t>预算02-3表</t>
  </si>
  <si>
    <t>2026年部门一般公共预算财政拨款支出明细表（按经济科目分类）</t>
  </si>
  <si>
    <t>部门经济科目</t>
  </si>
  <si>
    <t>301</t>
  </si>
  <si>
    <t>工资福利支出</t>
  </si>
  <si>
    <t>30101</t>
  </si>
  <si>
    <t>基本工资</t>
  </si>
  <si>
    <t>30102</t>
  </si>
  <si>
    <t>津贴补贴</t>
  </si>
  <si>
    <t>30103</t>
  </si>
  <si>
    <t>奖金</t>
  </si>
  <si>
    <t>30107</t>
  </si>
  <si>
    <t>绩效工资</t>
  </si>
  <si>
    <t>30108</t>
  </si>
  <si>
    <t>机关事业单位基本养老保险缴费</t>
  </si>
  <si>
    <t>30109</t>
  </si>
  <si>
    <t>职业年金缴费</t>
  </si>
  <si>
    <t>30110</t>
  </si>
  <si>
    <t>职工基本医疗保险缴费</t>
  </si>
  <si>
    <t>30111</t>
  </si>
  <si>
    <t>公务员医疗补助缴费</t>
  </si>
  <si>
    <t>30112</t>
  </si>
  <si>
    <t>其他社会保障缴费</t>
  </si>
  <si>
    <t>30113</t>
  </si>
  <si>
    <t>30199</t>
  </si>
  <si>
    <t>其他工资福利支出</t>
  </si>
  <si>
    <t>302</t>
  </si>
  <si>
    <t>商品和服务支出</t>
  </si>
  <si>
    <t>30201</t>
  </si>
  <si>
    <t>办公费</t>
  </si>
  <si>
    <t>30228</t>
  </si>
  <si>
    <t>工会经费</t>
  </si>
  <si>
    <t>30299</t>
  </si>
  <si>
    <t>其他商品和服务支出</t>
  </si>
  <si>
    <t>303</t>
  </si>
  <si>
    <t>对个人和家庭的补助</t>
  </si>
  <si>
    <t>30304</t>
  </si>
  <si>
    <t>抚恤金</t>
  </si>
  <si>
    <t>30305</t>
  </si>
  <si>
    <t>生活补助</t>
  </si>
  <si>
    <t>2</t>
  </si>
  <si>
    <t>预算03-1表</t>
  </si>
  <si>
    <t>2026年部门政府性基金预算财政拨款支出明细表（按功能科目分类）</t>
  </si>
  <si>
    <t>预算03-2表</t>
  </si>
  <si>
    <t>2026年政府性基金预算财政拨款支出明细表（按经济科目分类）</t>
  </si>
  <si>
    <t>预算04-1表</t>
  </si>
  <si>
    <t>2026年部门国有资本经营预算财政拨款支出明细表（按功能科目分类）</t>
  </si>
  <si>
    <t>预算04-2表</t>
  </si>
  <si>
    <t>2026年国有资本经营预算财政拨款支出明细表（按经济科目分类）</t>
  </si>
  <si>
    <t>预算05-1表</t>
  </si>
  <si>
    <t>2026年部门基本支出预算表</t>
  </si>
  <si>
    <t>2023年部门基本支出预算表</t>
  </si>
  <si>
    <t>项目单位</t>
  </si>
  <si>
    <t>项目名称</t>
  </si>
  <si>
    <t>明细项目名称</t>
  </si>
  <si>
    <t>功能科目编码</t>
  </si>
  <si>
    <t>功能科目名称</t>
  </si>
  <si>
    <t>经济科目编码</t>
  </si>
  <si>
    <t>经济科目名称</t>
  </si>
  <si>
    <t>政府经济科目编码</t>
  </si>
  <si>
    <t>政府经济科目名称</t>
  </si>
  <si>
    <t>本年财政拨款</t>
  </si>
  <si>
    <t>财政拨款结转结余</t>
  </si>
  <si>
    <t>131006 昆明市呈贡区妇幼健康服务中心</t>
  </si>
  <si>
    <t>行政购房补贴</t>
  </si>
  <si>
    <t>50101</t>
  </si>
  <si>
    <t>工资奖金津补贴</t>
  </si>
  <si>
    <t>事业人员工资支出</t>
  </si>
  <si>
    <t>事业基本工资</t>
  </si>
  <si>
    <t>50501</t>
  </si>
  <si>
    <t>事业津贴补贴</t>
  </si>
  <si>
    <t>事业年终一次性奖金</t>
  </si>
  <si>
    <t>奖励性绩效工资</t>
  </si>
  <si>
    <t>基础性绩效工资</t>
  </si>
  <si>
    <t>事业购房补贴</t>
  </si>
  <si>
    <t>事业人员绩效奖励</t>
  </si>
  <si>
    <t>事业政府综合目标奖</t>
  </si>
  <si>
    <t>社会保障缴费</t>
  </si>
  <si>
    <t>事业养老保险</t>
  </si>
  <si>
    <t>职业年金</t>
  </si>
  <si>
    <t>事业失业保险</t>
  </si>
  <si>
    <t>事业基本医疗保险</t>
  </si>
  <si>
    <t>事业公务员医疗统筹</t>
  </si>
  <si>
    <t>事业重特病医疗统筹</t>
  </si>
  <si>
    <t>事业工伤保险</t>
  </si>
  <si>
    <t>事业住房公积金</t>
  </si>
  <si>
    <t>离退休人员支出</t>
  </si>
  <si>
    <t>事业退休人员生活补助</t>
  </si>
  <si>
    <t>50901</t>
  </si>
  <si>
    <t>社会福利和救助</t>
  </si>
  <si>
    <t>其他人员支出</t>
  </si>
  <si>
    <t>辅助性岗位保险</t>
  </si>
  <si>
    <t>卫生编外专业技术人员工资</t>
  </si>
  <si>
    <t>辅助性岗位工资</t>
  </si>
  <si>
    <t>辅助性岗位住房公积金</t>
  </si>
  <si>
    <t>辅助性岗位工会经费</t>
  </si>
  <si>
    <t>50502</t>
  </si>
  <si>
    <t>一般公用运转支出</t>
  </si>
  <si>
    <t>退休人员公用经费</t>
  </si>
  <si>
    <t>编外人员公用经费</t>
  </si>
  <si>
    <t>卫生部门辅助性岗位管理费</t>
  </si>
  <si>
    <t>卫生部门辅助性岗位公用经费</t>
  </si>
  <si>
    <t>辅助性岗位福利费</t>
  </si>
  <si>
    <t>预算05-2表</t>
  </si>
  <si>
    <t>2026年部门项目支出预算表</t>
  </si>
  <si>
    <t>项目概述</t>
  </si>
  <si>
    <t>公务用车三定救护车加油经费</t>
  </si>
  <si>
    <t>公务用车三定，救护车3辆用油45000元。</t>
  </si>
  <si>
    <t>公务用车三定救护车保险经费</t>
  </si>
  <si>
    <t>公务用车三定救护车3辆保险15000元。</t>
  </si>
  <si>
    <t>公务用车三定救护车维修经费</t>
  </si>
  <si>
    <t>公务用车三定救护车维修45000元。</t>
  </si>
  <si>
    <t>遗属补助及抚恤金经费</t>
  </si>
  <si>
    <t>呈贡区2021年度调整机关事业单位已故职工供养遗属生活困难补助（批复时间）。</t>
  </si>
  <si>
    <t>昆明市呈贡区妇幼健康服务中心自有资金办公用纸采购经费</t>
  </si>
  <si>
    <t>业务开展需要采购办公用纸，经费为单位自有资金。</t>
  </si>
  <si>
    <t>昆明市呈贡区妇幼健康服务中心自有资金支出经费</t>
  </si>
  <si>
    <t>满足单位发展、结合中心数据情况，支付聘用劳务派遣人员劳务费2633744元，支付水、电、办公耗材、电话费、救护车运行费、工会经费、995940元；药品、耗材采购费1330489元，合计4990138元，经费来源：自有资金支付。</t>
  </si>
  <si>
    <t>30218</t>
  </si>
  <si>
    <t>专用材料费</t>
  </si>
  <si>
    <t>30226</t>
  </si>
  <si>
    <t>劳务费</t>
  </si>
  <si>
    <t>昆明市呈贡区妇幼健康服务中心自有资金支付药品疫苗试剂耗材经费</t>
  </si>
  <si>
    <t>满足业务需要，支付疫苗、药品、试剂耗材款项</t>
  </si>
  <si>
    <t>131007 昆明市呈贡区妇幼健康服务中心</t>
  </si>
  <si>
    <t>2025年国家基本公共卫生服务项目中央补助资金（围产保健、计划免疫）经费</t>
  </si>
  <si>
    <t>131008 昆明市呈贡区妇幼健康服务中心</t>
  </si>
  <si>
    <t>2025年第二批医疗卫生事业高质量发展三年行动计划资金</t>
  </si>
  <si>
    <t>131009 昆明市呈贡区妇幼健康服务中心</t>
  </si>
  <si>
    <t>2025年疾控机构医疗服务与保障能力提升（疾控机构能力建设和卫生健康人才培养）中央补助资金</t>
  </si>
  <si>
    <t>131010 昆明市呈贡区妇幼健康服务中心</t>
  </si>
  <si>
    <t>2025年中央重大公共卫生服务补助资金</t>
  </si>
  <si>
    <t>131011 昆明市呈贡区妇幼健康服务中心</t>
  </si>
  <si>
    <t>调整2025年基本公共卫生服务项目中央补助资金</t>
  </si>
  <si>
    <t>131012 昆明市呈贡区妇幼健康服务中心</t>
  </si>
  <si>
    <t>2025年基本公共卫生服务项目中央结算补助资金</t>
  </si>
  <si>
    <t>预算05-3表</t>
  </si>
  <si>
    <t>2026年部门项目支出绩效目标表（本级）</t>
  </si>
  <si>
    <t>项目年度绩效目标</t>
  </si>
  <si>
    <t>一级指标</t>
  </si>
  <si>
    <t>二级指标</t>
  </si>
  <si>
    <t>三级指标</t>
  </si>
  <si>
    <t>指标性质</t>
  </si>
  <si>
    <t>指标值</t>
  </si>
  <si>
    <t>度量单位</t>
  </si>
  <si>
    <t>指标属性</t>
  </si>
  <si>
    <t>指标内容</t>
  </si>
  <si>
    <t>孕产妇系统管理率达90%以上，儿童系统管率达90%以上，孕产妇死亡率控制在0.0015%以下、5岁以下儿童死亡率控制在0.45%以下。</t>
  </si>
  <si>
    <t>产出指标</t>
  </si>
  <si>
    <t>数量指标</t>
  </si>
  <si>
    <t>0-7岁儿童免费健康体检</t>
  </si>
  <si>
    <t>&gt;=</t>
  </si>
  <si>
    <t>7000人次</t>
  </si>
  <si>
    <t>人次</t>
  </si>
  <si>
    <t>定量指标</t>
  </si>
  <si>
    <t>开展高危孕产妇及儿童筛查工作，提高高危孕产妇、高危儿童筛查率及管理率。</t>
  </si>
  <si>
    <t>高危孕产妇筛查</t>
  </si>
  <si>
    <t>2000</t>
  </si>
  <si>
    <t>工作，提高高危孕产妇、高危儿童筛查率及管理率。</t>
  </si>
  <si>
    <t>孕产妇孕期免费检查（含首次建册、产检）</t>
  </si>
  <si>
    <t>15000</t>
  </si>
  <si>
    <t>定性指标</t>
  </si>
  <si>
    <t>免费婚前检查人次</t>
  </si>
  <si>
    <t>1500</t>
  </si>
  <si>
    <t>预发艾滋病、乙肝、梅毒传播工作。</t>
  </si>
  <si>
    <t>妇女两癌筛查</t>
  </si>
  <si>
    <t>7000</t>
  </si>
  <si>
    <t>妇女宫颈癌、乳腺癌早诊断，早治疗。</t>
  </si>
  <si>
    <t>妇女病普查</t>
  </si>
  <si>
    <t>妇女常见病筛查达标。</t>
  </si>
  <si>
    <t>孕前优生优育（对）</t>
  </si>
  <si>
    <t>700</t>
  </si>
  <si>
    <t>对</t>
  </si>
  <si>
    <t>完成孕前优生健康检查。</t>
  </si>
  <si>
    <t>质量指标</t>
  </si>
  <si>
    <t>0-7岁儿童系统管理率</t>
  </si>
  <si>
    <t>90</t>
  </si>
  <si>
    <t>%</t>
  </si>
  <si>
    <t>提高孕产妇、儿童系统管理率。</t>
  </si>
  <si>
    <t>孕产妇系统管理率</t>
  </si>
  <si>
    <t>预防HIV 母婴传播阻断率</t>
  </si>
  <si>
    <t>=</t>
  </si>
  <si>
    <t>100</t>
  </si>
  <si>
    <t>效益指标</t>
  </si>
  <si>
    <t>社会效益</t>
  </si>
  <si>
    <t>户籍内孕产妇孕期安全住院分娩率</t>
  </si>
  <si>
    <t>组织实施我区《孕产妇死亡干预方案》和《5岁以下儿童温柔干预方案》，有计划，有步骤，有重点，有目标地落实干预措施，控制孕产妇、儿童死亡率。</t>
  </si>
  <si>
    <t>孕产妇死亡率控制</t>
  </si>
  <si>
    <t>&lt;=</t>
  </si>
  <si>
    <t>0.0015</t>
  </si>
  <si>
    <t>5岁以下儿童死亡率控制率</t>
  </si>
  <si>
    <t>0.45</t>
  </si>
  <si>
    <t>满意度指标</t>
  </si>
  <si>
    <t>服务对象满意度</t>
  </si>
  <si>
    <t>受益人群满意度</t>
  </si>
  <si>
    <t>95</t>
  </si>
  <si>
    <t>劳务派遣聘用人数在51人以上，1-12月按时发放工资。</t>
  </si>
  <si>
    <t>劳务派遣聘用人数</t>
  </si>
  <si>
    <t>51</t>
  </si>
  <si>
    <t>人</t>
  </si>
  <si>
    <t>2025年自有资金例支金额</t>
  </si>
  <si>
    <t>4990138</t>
  </si>
  <si>
    <t>元</t>
  </si>
  <si>
    <t>年支付劳务派遣人员工资</t>
  </si>
  <si>
    <t>按时发放工资率</t>
  </si>
  <si>
    <t>100%</t>
  </si>
  <si>
    <t>时效指标</t>
  </si>
  <si>
    <t>发放工资期间</t>
  </si>
  <si>
    <t>2026年1-12月</t>
  </si>
  <si>
    <t>年</t>
  </si>
  <si>
    <t>服务对象</t>
  </si>
  <si>
    <t>95%</t>
  </si>
  <si>
    <t>患者</t>
  </si>
  <si>
    <t>患者满意度</t>
  </si>
  <si>
    <t>为满足办公业务需求，结合单位实际，需要采购A4复印纸一批经费共计28000元，所需经费单位自筹。</t>
  </si>
  <si>
    <t>购置数量</t>
  </si>
  <si>
    <t>200</t>
  </si>
  <si>
    <t>件</t>
  </si>
  <si>
    <t>反应购置数量完成情况。</t>
  </si>
  <si>
    <t>采购计划完成率</t>
  </si>
  <si>
    <t>购置复印纸利用率</t>
  </si>
  <si>
    <t>验收通过率</t>
  </si>
  <si>
    <t>服务能力</t>
  </si>
  <si>
    <t>有所提高</t>
  </si>
  <si>
    <t>使用人员满意度</t>
  </si>
  <si>
    <t>做好本部门人员、公用经费保障，按规定落实干部职工各项待遇，支持部门正常履职。</t>
  </si>
  <si>
    <t>工资福利发放人数（行政编</t>
  </si>
  <si>
    <t>1人</t>
  </si>
  <si>
    <t>反映部门（单位）实际发放工资人员数量</t>
  </si>
  <si>
    <t>工资福利发放人数（事业编）比例</t>
  </si>
  <si>
    <t>反映财政供养部门（单位）离（退）休人员数量。</t>
  </si>
  <si>
    <t>部门运转</t>
  </si>
  <si>
    <t>正常运转</t>
  </si>
  <si>
    <t>单位人员满意度</t>
  </si>
  <si>
    <t>反映部门（单位）人员对工资福利发放的满意程度。</t>
  </si>
  <si>
    <t>保障救护车用油，满足救护车正常使用。</t>
  </si>
  <si>
    <t>救护车数量</t>
  </si>
  <si>
    <t>3</t>
  </si>
  <si>
    <t>辆</t>
  </si>
  <si>
    <t>反映救护车维修使用情况。</t>
  </si>
  <si>
    <t>救护车使用率</t>
  </si>
  <si>
    <t>反映救护车维修使用情况。。</t>
  </si>
  <si>
    <t>是否纳入年度计划</t>
  </si>
  <si>
    <t>是</t>
  </si>
  <si>
    <t>是/否</t>
  </si>
  <si>
    <t>救护车服务能力</t>
  </si>
  <si>
    <t>收入人员满意度</t>
  </si>
  <si>
    <t>保障救护车保险费，满足救护车正常使用。</t>
  </si>
  <si>
    <t>救护车保险情况</t>
  </si>
  <si>
    <t>反映救护车使用情况。</t>
  </si>
  <si>
    <t>纳入年度计划</t>
  </si>
  <si>
    <t>预算06-1表</t>
  </si>
  <si>
    <t>2026年部门“三公”经费财政拨款支出情况表</t>
  </si>
  <si>
    <t>项目</t>
  </si>
  <si>
    <t>年初预算数</t>
  </si>
  <si>
    <t>上年预算数</t>
  </si>
  <si>
    <t>本年预算与上年预算对比</t>
  </si>
  <si>
    <t>增减额</t>
  </si>
  <si>
    <t>增减幅度</t>
  </si>
  <si>
    <t>1.因公出国（境）费用</t>
  </si>
  <si>
    <t>2.公务接待费</t>
  </si>
  <si>
    <t>3.公务用车购置及运行费</t>
  </si>
  <si>
    <t>其中：（1）公务用车运行费</t>
  </si>
  <si>
    <t xml:space="preserve">      （2）公务用车购置费</t>
  </si>
  <si>
    <t>“三公”经费增减变化原因说明:</t>
  </si>
  <si>
    <t>预算07-1表</t>
  </si>
  <si>
    <t>2026年部门政府采购预算表</t>
  </si>
  <si>
    <t>预算项目</t>
  </si>
  <si>
    <t>采购项目</t>
  </si>
  <si>
    <t>采购目录</t>
  </si>
  <si>
    <t>计量
单位</t>
  </si>
  <si>
    <t>数量</t>
  </si>
  <si>
    <t>面向中小企业预留资金</t>
  </si>
  <si>
    <t>资金来源</t>
  </si>
  <si>
    <t>政府性基金</t>
  </si>
  <si>
    <t>财政专户管理的收入</t>
  </si>
  <si>
    <t>单位自筹</t>
  </si>
  <si>
    <t>事业单位
经营收入</t>
  </si>
  <si>
    <t>合  计</t>
  </si>
  <si>
    <t>预算07-2表</t>
  </si>
  <si>
    <t>2026年部门政府购买服务预算表</t>
  </si>
  <si>
    <t>政府购买服务项目</t>
  </si>
  <si>
    <t>政府购买服务目录</t>
  </si>
  <si>
    <t>基本支出/项目支出</t>
  </si>
  <si>
    <t>预算08-1表</t>
  </si>
  <si>
    <t xml:space="preserve"> 2026年部门整体支出绩效目标表</t>
  </si>
  <si>
    <t>部门编码</t>
  </si>
  <si>
    <t/>
  </si>
  <si>
    <t>部门名称</t>
  </si>
  <si>
    <t>内容</t>
  </si>
  <si>
    <t>说明</t>
  </si>
  <si>
    <t>部门总体目标</t>
  </si>
  <si>
    <t>部门职责</t>
  </si>
  <si>
    <t>从事辖区范围内妇女儿童保健；妇女病普查及治疗；孕产妇、儿童系统管理及高危孕产妇、儿童系统管理及治疗；预防HIV母婴传播阻断；计划生育；优生优育工作。</t>
  </si>
  <si>
    <t>根据三定方案归纳</t>
  </si>
  <si>
    <t>总体绩效目标
（2023-2025年期间）</t>
  </si>
  <si>
    <t>根据部门职责，中长期规划，各级党委，各级政府要求归纳</t>
  </si>
  <si>
    <t>部门年度目标</t>
  </si>
  <si>
    <t>预算年度（2023年）
绩效目标</t>
  </si>
  <si>
    <t>部门年度重点工作任务对应的目标或措施预计的产出和效果，每项工作任务都有明确的一项或几项目标。</t>
  </si>
  <si>
    <t>二、部门年度重点工作任务</t>
  </si>
  <si>
    <t>部门职能职责</t>
  </si>
  <si>
    <t>主要内容</t>
  </si>
  <si>
    <t>预算申报金额（元）</t>
  </si>
  <si>
    <t>总额</t>
  </si>
  <si>
    <t>财政拨款</t>
  </si>
  <si>
    <t>其他资金</t>
  </si>
  <si>
    <t>妇女儿童保健及计划生育服务</t>
  </si>
  <si>
    <t>三、部门整体支出绩效指标</t>
  </si>
  <si>
    <t>绩效指标</t>
  </si>
  <si>
    <t>评（扣）分标准</t>
  </si>
  <si>
    <t>绩效指标设定依据及指标值数据来源</t>
  </si>
  <si>
    <t xml:space="preserve">二级指标 </t>
  </si>
  <si>
    <t>6693人次</t>
  </si>
  <si>
    <t>反映招标完成情况</t>
  </si>
  <si>
    <t>政府目标责任书</t>
  </si>
  <si>
    <t>孕产妇孕期免费检查（含首次建册、5次产检）</t>
  </si>
  <si>
    <t>15264人次</t>
  </si>
  <si>
    <t>3910人次</t>
  </si>
  <si>
    <t>免费孕前优生优育检查</t>
  </si>
  <si>
    <t>700对</t>
  </si>
  <si>
    <t>免费孕前增补叶酸</t>
  </si>
  <si>
    <t>1310人</t>
  </si>
  <si>
    <t>孕产妇系统管理人数</t>
  </si>
  <si>
    <t>3279人</t>
  </si>
  <si>
    <t>免费新生儿疾病新筛</t>
  </si>
  <si>
    <t>4583人</t>
  </si>
  <si>
    <t>免费发放避孕药具</t>
  </si>
  <si>
    <t>62156盒、只</t>
  </si>
  <si>
    <t>盒、只</t>
  </si>
  <si>
    <t>免费孕期HIV、乙肝、梅毒检测</t>
  </si>
  <si>
    <t>9573人次</t>
  </si>
  <si>
    <t>85%</t>
  </si>
  <si>
    <t>90%</t>
  </si>
  <si>
    <t>2%</t>
  </si>
  <si>
    <t>新生儿访视率</t>
  </si>
  <si>
    <t>高危儿童管理率</t>
  </si>
  <si>
    <t>高危孕产妇管理率</t>
  </si>
  <si>
    <t>妇女两癌筛查时限</t>
  </si>
  <si>
    <t>2023-12-31</t>
  </si>
  <si>
    <t>成本指标</t>
  </si>
  <si>
    <t>免费妇女两癌筛查成本</t>
  </si>
  <si>
    <t>124元/人</t>
  </si>
  <si>
    <t>免费孕期HIV、乙肝、梅毒检测成本</t>
  </si>
  <si>
    <t>45元/人</t>
  </si>
  <si>
    <t>社会效益指标</t>
  </si>
  <si>
    <t>户籍内孕产妇孕期安全，住院分娩率100%</t>
  </si>
  <si>
    <t>5/十万</t>
  </si>
  <si>
    <t>7岁以下儿童死亡率控制</t>
  </si>
  <si>
    <t>0.3%</t>
  </si>
  <si>
    <t>服务对象满意度指标</t>
  </si>
  <si>
    <t>儿童保健系统管理</t>
  </si>
  <si>
    <t>孕产妇系统管理</t>
  </si>
  <si>
    <t>预防HIV 母婴传播阻断</t>
  </si>
  <si>
    <t>新生儿访视</t>
  </si>
  <si>
    <t>年度预算测算依据及说明</t>
  </si>
  <si>
    <t>根据中共昆明市呈贡区委机构编办办公室（呈编办通【2016】11号《关于昆明市呈贡区卫生和计划生育局所属事业单位机构编制方案的通知》--昆明市呈贡区妇幼保健计划生育服务中心的工作职责：从事辖区范围内妇女儿童保健；妇女病普查及治疗；孕产妇、儿童系统管理及高危孕产妇、儿童系统管理及治疗；预防HIV母婴传播阻断；计划生育；优生优育工作。昆明市发展和改革委员会关于呈贡区妇幼保健中心迁建项目可行性研究报告的批复2013（1077）号；呈贡区发展和改革委员会关于呈贡区妇幼保健中心配套项目可行性研究报告的批复2018（19）号。</t>
  </si>
  <si>
    <t>单位负责人：</t>
  </si>
  <si>
    <t>填报人：</t>
  </si>
  <si>
    <t>填报日期：</t>
  </si>
  <si>
    <t>预算09-1表</t>
  </si>
  <si>
    <t>2026年部门单位基本信息表</t>
  </si>
  <si>
    <t>单位：人、辆</t>
  </si>
  <si>
    <t>单位名称</t>
  </si>
  <si>
    <t>单位性质</t>
  </si>
  <si>
    <t>单位类别</t>
  </si>
  <si>
    <t>财政供给政策</t>
  </si>
  <si>
    <t>单位所在地</t>
  </si>
  <si>
    <t>编制人数</t>
  </si>
  <si>
    <t>实有人数</t>
  </si>
  <si>
    <t>离退休人数</t>
  </si>
  <si>
    <t>其他实有人数</t>
  </si>
  <si>
    <t>汽车</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</si>
  <si>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</si>
  <si>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</si>
  <si>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</si>
  <si>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</si>
  <si>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</si>
  <si>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</si>
  <si>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</si>
  <si>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</si>
  <si>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</si>
  <si>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</si>
  <si>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</si>
  <si>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</si>
  <si>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</si>
  <si>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</si>
  <si>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编制数</t>
  </si>
  <si>
    <t>实有数</t>
  </si>
  <si>
    <t>昆明市呈贡区卫生健康局</t>
  </si>
  <si>
    <t>卫生</t>
  </si>
  <si>
    <t>公益一类</t>
  </si>
  <si>
    <t>全额</t>
  </si>
  <si>
    <t>呈贡区</t>
  </si>
  <si>
    <t>预算09-2表</t>
  </si>
  <si>
    <t>2025年行政事业单位国有资产占有使用情况表</t>
  </si>
  <si>
    <t>行次</t>
  </si>
  <si>
    <t>资产总额</t>
  </si>
  <si>
    <t>流动资产</t>
  </si>
  <si>
    <t>固定资产</t>
  </si>
  <si>
    <t>对外投资/有价证券</t>
  </si>
  <si>
    <t>在建工程</t>
  </si>
  <si>
    <t>无形资产</t>
  </si>
  <si>
    <t>其他资产</t>
  </si>
  <si>
    <t>房屋构筑物</t>
  </si>
  <si>
    <t>单价200万以上大型设备</t>
  </si>
  <si>
    <t>其他固定资产</t>
  </si>
  <si>
    <t>栏次</t>
  </si>
  <si>
    <t>1</t>
  </si>
  <si>
    <t>4</t>
  </si>
  <si>
    <t>5</t>
  </si>
  <si>
    <t>6</t>
  </si>
  <si>
    <t>7</t>
  </si>
  <si>
    <t>8</t>
  </si>
  <si>
    <t>9</t>
  </si>
  <si>
    <t>10</t>
  </si>
  <si>
    <t>11</t>
  </si>
  <si>
    <t>填报说明：</t>
  </si>
  <si>
    <t>1.资产总额＝流动资产＋固定资产＋对外投资／有价证券＋在建工程＋无形资产＋其他资产</t>
  </si>
  <si>
    <t>2.固定资产＝房屋构筑物＋汽车＋单价200万元以上大型设备＋其他固定资产</t>
  </si>
  <si>
    <t>3.填报截止到2024年12月31日数据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</si>
</sst>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 numFmtId="181" formatCode="#,##0.00_ "/>
    <numFmt numFmtId="182" formatCode="#,##0_ "/>
    <numFmt numFmtId="183" formatCode="#,##0.##%;\-#,##0.##%"/>
    <numFmt numFmtId="184" formatCode="0.0_ "/>
  </numFmts>
  <fonts count="49">
    <font>
      <sz val="11"/>
      <color theme="1"/>
      <name val="宋体"/>
      <charset val="134"/>
      <scheme val="minor"/>
    </font>
    <font>
      <sz val="9"/>
      <color rgb="FF000000"/>
      <name val="宋体"/>
      <charset val="134"/>
    </font>
    <font>
      <b/>
      <sz val="23.95"/>
      <color rgb="FF000000"/>
      <name val="宋体"/>
      <charset val="134"/>
    </font>
    <font>
      <sz val="10"/>
      <color rgb="FF000000"/>
      <name val="Arial"/>
      <charset val="134"/>
    </font>
    <font>
      <sz val="9"/>
      <color rgb="FF000000"/>
      <name val="微软雅黑"/>
      <charset val="134"/>
    </font>
    <font>
      <sz val="10"/>
      <color rgb="FF000000"/>
      <name val="宋体"/>
      <charset val="134"/>
    </font>
    <font>
      <sz val="10"/>
      <color rgb="FF000000"/>
      <name val="SimSun"/>
      <charset val="134"/>
    </font>
    <font>
      <sz val="11"/>
      <color rgb="FF000000"/>
      <name val="宋体"/>
      <charset val="134"/>
    </font>
    <font>
      <sz val="9"/>
      <color rgb="FF000000"/>
      <name val="Arial"/>
      <charset val="134"/>
    </font>
    <font>
      <sz val="11"/>
      <color rgb="FF000000"/>
      <name val="宋体"/>
      <charset val="1"/>
    </font>
    <font>
      <sz val="10"/>
      <name val="宋体"/>
      <charset val="134"/>
    </font>
    <font>
      <b/>
      <sz val="24"/>
      <color rgb="FF000000"/>
      <name val="宋体"/>
      <charset val="1"/>
    </font>
    <font>
      <sz val="9"/>
      <color rgb="FF000000"/>
      <name val="宋体"/>
      <charset val="1"/>
    </font>
    <font>
      <sz val="10"/>
      <color rgb="FF000000"/>
      <name val="宋体"/>
      <charset val="1"/>
    </font>
    <font>
      <b/>
      <sz val="10"/>
      <color rgb="FF000000"/>
      <name val="宋体"/>
      <charset val="1"/>
    </font>
    <font>
      <b/>
      <sz val="11"/>
      <color rgb="FF000000"/>
      <name val="宋体"/>
      <charset val="1"/>
    </font>
    <font>
      <sz val="12"/>
      <color rgb="FF000000"/>
      <name val="宋体"/>
      <charset val="1"/>
    </font>
    <font>
      <sz val="10"/>
      <color indexed="8"/>
      <name val="宋体"/>
      <charset val="134"/>
    </font>
    <font>
      <b/>
      <sz val="22"/>
      <color rgb="FF000000"/>
      <name val="宋体"/>
      <charset val="134"/>
    </font>
    <font>
      <b/>
      <sz val="23"/>
      <color rgb="FF000000"/>
      <name val="宋体"/>
      <charset val="134"/>
    </font>
    <font>
      <sz val="9"/>
      <color theme="1"/>
      <name val="宋体"/>
      <charset val="134"/>
    </font>
    <font>
      <b/>
      <sz val="11"/>
      <color rgb="FF000000"/>
      <name val="宋体"/>
      <charset val="134"/>
    </font>
    <font>
      <b/>
      <sz val="9"/>
      <color rgb="FF000000"/>
      <name val="宋体"/>
      <charset val="134"/>
    </font>
    <font>
      <b/>
      <sz val="20"/>
      <color rgb="FF000000"/>
      <name val="宋体"/>
      <charset val="134"/>
    </font>
    <font>
      <b/>
      <sz val="45"/>
      <color rgb="FF000000"/>
      <name val="宋体"/>
      <charset val="134"/>
    </font>
    <font>
      <b/>
      <sz val="40"/>
      <color rgb="FF000000"/>
      <name val="宋体"/>
      <charset val="134"/>
    </font>
    <font>
      <sz val="18"/>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color theme="1"/>
      <name val="Arial"/>
      <charset val="134"/>
    </font>
    <font>
      <sz val="12"/>
      <name val="宋体"/>
      <charset val="134"/>
    </font>
  </fonts>
  <fills count="37">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DBEEF4"/>
        <bgColor rgb="FF000000"/>
      </patternFill>
    </fill>
    <fill>
      <patternFill patternType="solid">
        <fgColor rgb="FFF8F8F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bottom/>
      <diagonal/>
    </border>
    <border>
      <left style="thin">
        <color indexed="14"/>
      </left>
      <right/>
      <top style="thin">
        <color indexed="14"/>
      </top>
      <bottom style="thin">
        <color indexed="14"/>
      </bottom>
      <diagonal/>
    </border>
    <border>
      <left style="thin">
        <color rgb="FF00000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6" borderId="23"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4" applyNumberFormat="0" applyFill="0" applyAlignment="0" applyProtection="0">
      <alignment vertical="center"/>
    </xf>
    <xf numFmtId="0" fontId="33" fillId="0" borderId="24" applyNumberFormat="0" applyFill="0" applyAlignment="0" applyProtection="0">
      <alignment vertical="center"/>
    </xf>
    <xf numFmtId="0" fontId="34" fillId="0" borderId="25" applyNumberFormat="0" applyFill="0" applyAlignment="0" applyProtection="0">
      <alignment vertical="center"/>
    </xf>
    <xf numFmtId="0" fontId="34" fillId="0" borderId="0" applyNumberFormat="0" applyFill="0" applyBorder="0" applyAlignment="0" applyProtection="0">
      <alignment vertical="center"/>
    </xf>
    <xf numFmtId="0" fontId="35" fillId="7" borderId="26" applyNumberFormat="0" applyAlignment="0" applyProtection="0">
      <alignment vertical="center"/>
    </xf>
    <xf numFmtId="0" fontId="36" fillId="8" borderId="27" applyNumberFormat="0" applyAlignment="0" applyProtection="0">
      <alignment vertical="center"/>
    </xf>
    <xf numFmtId="0" fontId="37" fillId="8" borderId="26" applyNumberFormat="0" applyAlignment="0" applyProtection="0">
      <alignment vertical="center"/>
    </xf>
    <xf numFmtId="0" fontId="38" fillId="9" borderId="28" applyNumberFormat="0" applyAlignment="0" applyProtection="0">
      <alignment vertical="center"/>
    </xf>
    <xf numFmtId="0" fontId="39" fillId="0" borderId="29" applyNumberFormat="0" applyFill="0" applyAlignment="0" applyProtection="0">
      <alignment vertical="center"/>
    </xf>
    <xf numFmtId="0" fontId="40" fillId="0" borderId="30" applyNumberFormat="0" applyFill="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5" fillId="34" borderId="0" applyNumberFormat="0" applyBorder="0" applyAlignment="0" applyProtection="0">
      <alignment vertical="center"/>
    </xf>
    <xf numFmtId="0" fontId="45" fillId="35" borderId="0" applyNumberFormat="0" applyBorder="0" applyAlignment="0" applyProtection="0">
      <alignment vertical="center"/>
    </xf>
    <xf numFmtId="0" fontId="44" fillId="36" borderId="0" applyNumberFormat="0" applyBorder="0" applyAlignment="0" applyProtection="0">
      <alignment vertical="center"/>
    </xf>
    <xf numFmtId="176" fontId="46" fillId="0" borderId="6">
      <alignment horizontal="right" vertical="center"/>
    </xf>
    <xf numFmtId="49" fontId="46" fillId="0" borderId="6">
      <alignment horizontal="left" vertical="center" wrapText="1"/>
    </xf>
    <xf numFmtId="176" fontId="46" fillId="0" borderId="6">
      <alignment horizontal="right" vertical="center"/>
    </xf>
    <xf numFmtId="177" fontId="46" fillId="0" borderId="6">
      <alignment horizontal="right" vertical="center"/>
    </xf>
    <xf numFmtId="178" fontId="46" fillId="0" borderId="6">
      <alignment horizontal="right" vertical="center"/>
    </xf>
    <xf numFmtId="179" fontId="46" fillId="0" borderId="6">
      <alignment horizontal="right" vertical="center"/>
    </xf>
    <xf numFmtId="10" fontId="46" fillId="0" borderId="6">
      <alignment horizontal="right" vertical="center"/>
    </xf>
    <xf numFmtId="180" fontId="46" fillId="0" borderId="6">
      <alignment horizontal="right" vertical="center"/>
    </xf>
    <xf numFmtId="0" fontId="47" fillId="0" borderId="0"/>
    <xf numFmtId="0" fontId="48" fillId="0" borderId="0"/>
  </cellStyleXfs>
  <cellXfs count="285">
    <xf numFmtId="0" fontId="0" fillId="0" borderId="0" xfId="0" applyFont="1" applyBorder="1"/>
    <xf numFmtId="43" fontId="0" fillId="0" borderId="0" xfId="0" applyNumberFormat="1" applyFont="1" applyBorder="1"/>
    <xf numFmtId="0" fontId="0" fillId="0" borderId="0" xfId="0" applyFont="1" applyBorder="1" applyAlignment="1">
      <alignment horizontal="center" vertical="center"/>
    </xf>
    <xf numFmtId="0" fontId="1" fillId="2" borderId="0" xfId="0" applyFont="1" applyFill="1" applyBorder="1" applyAlignment="1" applyProtection="1">
      <alignment horizontal="right" vertical="center" wrapText="1"/>
      <protection locked="0"/>
    </xf>
    <xf numFmtId="0" fontId="2" fillId="0" borderId="0" xfId="0" applyFont="1" applyBorder="1" applyAlignment="1">
      <alignment horizontal="center" vertical="center"/>
    </xf>
    <xf numFmtId="0" fontId="3" fillId="0" borderId="0" xfId="0" applyFont="1" applyBorder="1" applyAlignment="1">
      <alignment vertical="top"/>
    </xf>
    <xf numFmtId="0" fontId="4" fillId="0" borderId="0" xfId="0" applyFont="1" applyBorder="1" applyAlignment="1">
      <alignment horizontal="right" vertical="center"/>
    </xf>
    <xf numFmtId="0" fontId="2" fillId="2" borderId="0" xfId="0" applyFont="1" applyFill="1" applyBorder="1" applyAlignment="1" applyProtection="1">
      <alignment horizontal="center" vertical="center" wrapText="1"/>
      <protection locked="0"/>
    </xf>
    <xf numFmtId="0" fontId="1" fillId="0" borderId="0" xfId="0" applyFont="1" applyBorder="1" applyAlignment="1">
      <alignment horizontal="left" vertical="center"/>
    </xf>
    <xf numFmtId="0" fontId="3" fillId="2" borderId="0" xfId="0" applyFont="1" applyFill="1" applyBorder="1" applyAlignment="1">
      <alignment horizontal="left" vertical="center"/>
    </xf>
    <xf numFmtId="0" fontId="3" fillId="0" borderId="0" xfId="0" applyFont="1" applyBorder="1" applyAlignment="1">
      <alignment horizontal="right" vertical="center"/>
    </xf>
    <xf numFmtId="0" fontId="5" fillId="0" borderId="1" xfId="0"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0" borderId="3" xfId="0" applyFont="1" applyBorder="1" applyAlignment="1" applyProtection="1">
      <alignment vertical="top" wrapText="1"/>
      <protection locked="0"/>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5" fillId="2" borderId="6" xfId="0" applyFont="1" applyFill="1" applyBorder="1" applyAlignment="1" applyProtection="1">
      <alignment horizontal="center" vertical="center" wrapText="1"/>
      <protection locked="0"/>
    </xf>
    <xf numFmtId="0" fontId="5" fillId="0" borderId="6" xfId="0" applyFont="1" applyBorder="1" applyAlignment="1" applyProtection="1">
      <alignment vertical="top" wrapText="1"/>
      <protection locked="0"/>
    </xf>
    <xf numFmtId="43" fontId="5" fillId="2" borderId="6" xfId="0" applyNumberFormat="1" applyFont="1" applyFill="1" applyBorder="1" applyAlignment="1" applyProtection="1">
      <alignment horizontal="center" vertical="center" wrapText="1"/>
      <protection locked="0"/>
    </xf>
    <xf numFmtId="43" fontId="5" fillId="0" borderId="6" xfId="0" applyNumberFormat="1" applyFont="1" applyBorder="1" applyAlignment="1" applyProtection="1">
      <alignment vertical="top" wrapText="1"/>
      <protection locked="0"/>
    </xf>
    <xf numFmtId="0" fontId="5" fillId="0" borderId="0" xfId="0" applyFont="1" applyBorder="1" applyAlignment="1" applyProtection="1">
      <alignment vertical="top" wrapText="1"/>
      <protection locked="0"/>
    </xf>
    <xf numFmtId="0" fontId="5"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left" vertical="center" wrapText="1"/>
      <protection locked="0"/>
    </xf>
    <xf numFmtId="0" fontId="3" fillId="0" borderId="0" xfId="0" applyFont="1" applyBorder="1" applyAlignment="1">
      <alignment horizontal="center" vertical="center"/>
    </xf>
    <xf numFmtId="0" fontId="1" fillId="0" borderId="0" xfId="0" applyFont="1" applyBorder="1" applyAlignment="1">
      <alignment horizontal="right" vertical="center"/>
    </xf>
    <xf numFmtId="0" fontId="3" fillId="0" borderId="0" xfId="0" applyFont="1" applyBorder="1" applyAlignment="1" applyProtection="1">
      <alignment horizontal="center" vertical="center"/>
      <protection locked="0"/>
    </xf>
    <xf numFmtId="0" fontId="6" fillId="0" borderId="0" xfId="0" applyFont="1" applyBorder="1" applyAlignment="1" applyProtection="1">
      <alignment horizontal="right" vertical="center"/>
      <protection locked="0"/>
    </xf>
    <xf numFmtId="0" fontId="6" fillId="0" borderId="0" xfId="0" applyFont="1" applyBorder="1" applyAlignment="1">
      <alignment horizontal="right" vertical="center"/>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3" fillId="0" borderId="5" xfId="0" applyFont="1" applyBorder="1" applyAlignment="1" applyProtection="1">
      <alignment vertical="top"/>
      <protection locked="0"/>
    </xf>
    <xf numFmtId="0" fontId="7" fillId="0" borderId="5" xfId="0" applyFont="1" applyBorder="1" applyAlignment="1" applyProtection="1">
      <alignment horizontal="center" vertical="center" wrapText="1"/>
      <protection locked="0"/>
    </xf>
    <xf numFmtId="0" fontId="8" fillId="0" borderId="5" xfId="0" applyFont="1" applyBorder="1" applyAlignment="1">
      <alignment horizontal="left" vertical="center" wrapText="1"/>
    </xf>
    <xf numFmtId="0" fontId="8" fillId="0" borderId="5" xfId="0" applyFont="1" applyBorder="1" applyAlignment="1">
      <alignment vertical="top" wrapText="1"/>
    </xf>
    <xf numFmtId="0" fontId="7" fillId="2" borderId="6" xfId="0" applyFont="1" applyFill="1" applyBorder="1" applyAlignment="1">
      <alignment horizontal="center" vertical="center"/>
    </xf>
    <xf numFmtId="0" fontId="3" fillId="0" borderId="5" xfId="0" applyFont="1" applyBorder="1" applyAlignment="1">
      <alignment vertical="top"/>
    </xf>
    <xf numFmtId="0" fontId="8" fillId="0" borderId="5" xfId="0" applyFont="1" applyBorder="1" applyAlignment="1">
      <alignment horizontal="left" vertical="center" wrapText="1" indent="1"/>
    </xf>
    <xf numFmtId="0" fontId="9" fillId="0" borderId="0" xfId="57" applyFont="1" applyFill="1" applyBorder="1" applyAlignment="1" applyProtection="1"/>
    <xf numFmtId="0" fontId="10" fillId="0" borderId="0" xfId="0" applyFont="1" applyFill="1" applyBorder="1" applyAlignment="1"/>
    <xf numFmtId="0" fontId="9" fillId="0" borderId="0" xfId="57" applyFont="1" applyFill="1" applyBorder="1" applyAlignment="1" applyProtection="1">
      <alignment horizontal="center"/>
    </xf>
    <xf numFmtId="0" fontId="11" fillId="3" borderId="0" xfId="57" applyFont="1" applyFill="1" applyBorder="1" applyAlignment="1" applyProtection="1">
      <alignment horizontal="center" vertical="center"/>
    </xf>
    <xf numFmtId="0" fontId="12" fillId="3" borderId="0" xfId="57" applyFont="1" applyFill="1" applyBorder="1" applyAlignment="1" applyProtection="1">
      <alignment horizontal="right" vertical="center" wrapText="1"/>
    </xf>
    <xf numFmtId="0" fontId="11" fillId="4" borderId="0" xfId="57" applyFont="1" applyFill="1" applyBorder="1" applyAlignment="1" applyProtection="1">
      <alignment horizontal="center" vertical="center"/>
    </xf>
    <xf numFmtId="0" fontId="12" fillId="3" borderId="0" xfId="57" applyFont="1" applyFill="1" applyBorder="1" applyAlignment="1" applyProtection="1">
      <alignment horizontal="left" vertical="center" wrapText="1"/>
    </xf>
    <xf numFmtId="0" fontId="11" fillId="3" borderId="0" xfId="57" applyFont="1" applyFill="1" applyBorder="1" applyAlignment="1" applyProtection="1">
      <alignment horizontal="left" vertical="center" wrapText="1"/>
    </xf>
    <xf numFmtId="0" fontId="11" fillId="3" borderId="0" xfId="57" applyFont="1" applyFill="1" applyBorder="1" applyAlignment="1" applyProtection="1">
      <alignment horizontal="left" vertical="center"/>
    </xf>
    <xf numFmtId="0" fontId="13" fillId="3" borderId="6" xfId="57" applyFont="1" applyFill="1" applyBorder="1" applyAlignment="1" applyProtection="1">
      <alignment horizontal="center" vertical="center"/>
    </xf>
    <xf numFmtId="0" fontId="13" fillId="3" borderId="2" xfId="57" applyFont="1" applyFill="1" applyBorder="1" applyAlignment="1" applyProtection="1">
      <alignment horizontal="left" vertical="center"/>
    </xf>
    <xf numFmtId="0" fontId="14" fillId="3" borderId="3" xfId="57" applyFont="1" applyFill="1" applyBorder="1" applyAlignment="1" applyProtection="1">
      <alignment horizontal="left" vertical="center"/>
    </xf>
    <xf numFmtId="0" fontId="14" fillId="3" borderId="3" xfId="57" applyFont="1" applyFill="1" applyBorder="1" applyAlignment="1" applyProtection="1">
      <alignment horizontal="center" vertical="center"/>
    </xf>
    <xf numFmtId="0" fontId="14" fillId="3" borderId="4" xfId="57" applyFont="1" applyFill="1" applyBorder="1" applyAlignment="1" applyProtection="1">
      <alignment horizontal="left" vertical="center"/>
    </xf>
    <xf numFmtId="0" fontId="13" fillId="3" borderId="2" xfId="57" applyFont="1" applyFill="1" applyBorder="1" applyAlignment="1" applyProtection="1">
      <alignment horizontal="center" vertical="center"/>
    </xf>
    <xf numFmtId="0" fontId="13" fillId="3" borderId="3" xfId="57" applyFont="1" applyFill="1" applyBorder="1" applyAlignment="1" applyProtection="1">
      <alignment horizontal="left" vertical="center" wrapText="1"/>
    </xf>
    <xf numFmtId="0" fontId="9" fillId="0" borderId="2" xfId="57" applyFont="1" applyFill="1" applyBorder="1" applyAlignment="1" applyProtection="1">
      <alignment horizontal="center" vertical="center"/>
    </xf>
    <xf numFmtId="0" fontId="9" fillId="0" borderId="3" xfId="57" applyFont="1" applyFill="1" applyBorder="1" applyAlignment="1" applyProtection="1">
      <alignment horizontal="center" vertical="center"/>
    </xf>
    <xf numFmtId="0" fontId="9" fillId="0" borderId="4" xfId="57" applyFont="1" applyFill="1" applyBorder="1" applyAlignment="1" applyProtection="1">
      <alignment horizontal="center" vertical="center"/>
    </xf>
    <xf numFmtId="0" fontId="9" fillId="3" borderId="6" xfId="57" applyFont="1" applyFill="1" applyBorder="1" applyAlignment="1" applyProtection="1">
      <alignment horizontal="center" vertical="center"/>
    </xf>
    <xf numFmtId="0" fontId="9" fillId="0" borderId="1" xfId="57" applyFont="1" applyFill="1" applyBorder="1" applyAlignment="1" applyProtection="1">
      <alignment horizontal="center" vertical="center"/>
    </xf>
    <xf numFmtId="49" fontId="9" fillId="0" borderId="6" xfId="57" applyNumberFormat="1" applyFont="1" applyFill="1" applyBorder="1" applyAlignment="1" applyProtection="1">
      <alignment horizontal="center" vertical="center" wrapText="1"/>
    </xf>
    <xf numFmtId="49" fontId="12" fillId="0" borderId="2" xfId="57" applyNumberFormat="1" applyFont="1" applyFill="1" applyBorder="1" applyAlignment="1" applyProtection="1">
      <alignment horizontal="left" vertical="center" wrapText="1"/>
    </xf>
    <xf numFmtId="49" fontId="12" fillId="0" borderId="3" xfId="57" applyNumberFormat="1" applyFont="1" applyFill="1" applyBorder="1" applyAlignment="1" applyProtection="1">
      <alignment horizontal="center" vertical="center" wrapText="1"/>
    </xf>
    <xf numFmtId="49" fontId="12" fillId="0" borderId="3" xfId="57" applyNumberFormat="1" applyFont="1" applyFill="1" applyBorder="1" applyAlignment="1" applyProtection="1">
      <alignment horizontal="left" vertical="center" wrapText="1"/>
    </xf>
    <xf numFmtId="49" fontId="12" fillId="0" borderId="4" xfId="57" applyNumberFormat="1" applyFont="1" applyFill="1" applyBorder="1" applyAlignment="1" applyProtection="1">
      <alignment horizontal="left" vertical="center" wrapText="1"/>
    </xf>
    <xf numFmtId="49" fontId="9" fillId="0" borderId="6" xfId="57" applyNumberFormat="1" applyFont="1" applyFill="1" applyBorder="1" applyAlignment="1" applyProtection="1">
      <alignment vertical="center" wrapText="1"/>
    </xf>
    <xf numFmtId="0" fontId="9" fillId="0" borderId="5" xfId="57" applyFont="1" applyFill="1" applyBorder="1" applyAlignment="1" applyProtection="1">
      <alignment horizontal="center" vertical="center"/>
    </xf>
    <xf numFmtId="0" fontId="9" fillId="0" borderId="6" xfId="57" applyFont="1" applyFill="1" applyBorder="1" applyAlignment="1" applyProtection="1">
      <alignment horizontal="center" vertical="center" wrapText="1"/>
    </xf>
    <xf numFmtId="0" fontId="12" fillId="0" borderId="2" xfId="57" applyFont="1" applyFill="1" applyBorder="1" applyAlignment="1" applyProtection="1">
      <alignment horizontal="left" vertical="center" wrapText="1"/>
    </xf>
    <xf numFmtId="0" fontId="12" fillId="0" borderId="3" xfId="57" applyFont="1" applyFill="1" applyBorder="1" applyAlignment="1" applyProtection="1">
      <alignment horizontal="center" vertical="center" wrapText="1"/>
    </xf>
    <xf numFmtId="0" fontId="12" fillId="0" borderId="3" xfId="57" applyFont="1" applyFill="1" applyBorder="1" applyAlignment="1" applyProtection="1">
      <alignment horizontal="left" vertical="center" wrapText="1"/>
    </xf>
    <xf numFmtId="0" fontId="12" fillId="0" borderId="4" xfId="57" applyFont="1" applyFill="1" applyBorder="1" applyAlignment="1" applyProtection="1">
      <alignment horizontal="left" vertical="center" wrapText="1"/>
    </xf>
    <xf numFmtId="0" fontId="9" fillId="0" borderId="6" xfId="57" applyFont="1" applyFill="1" applyBorder="1" applyAlignment="1" applyProtection="1">
      <alignment vertical="center" wrapText="1"/>
    </xf>
    <xf numFmtId="0" fontId="15" fillId="0" borderId="2" xfId="57" applyFont="1" applyFill="1" applyBorder="1" applyAlignment="1" applyProtection="1">
      <alignment horizontal="left" vertical="center"/>
    </xf>
    <xf numFmtId="0" fontId="15" fillId="0" borderId="3" xfId="57" applyFont="1" applyFill="1" applyBorder="1" applyAlignment="1" applyProtection="1">
      <alignment horizontal="left" vertical="center"/>
    </xf>
    <xf numFmtId="0" fontId="15" fillId="0" borderId="3" xfId="57" applyFont="1" applyFill="1" applyBorder="1" applyAlignment="1" applyProtection="1">
      <alignment horizontal="center" vertical="center"/>
    </xf>
    <xf numFmtId="0" fontId="15" fillId="0" borderId="4" xfId="57" applyFont="1" applyFill="1" applyBorder="1" applyAlignment="1" applyProtection="1">
      <alignment horizontal="left" vertical="center"/>
    </xf>
    <xf numFmtId="49" fontId="9" fillId="0" borderId="7" xfId="57" applyNumberFormat="1" applyFont="1" applyFill="1" applyBorder="1" applyAlignment="1" applyProtection="1">
      <alignment horizontal="center" vertical="center" wrapText="1"/>
    </xf>
    <xf numFmtId="49" fontId="9" fillId="0" borderId="8" xfId="57" applyNumberFormat="1" applyFont="1" applyFill="1" applyBorder="1" applyAlignment="1" applyProtection="1">
      <alignment horizontal="center" vertical="center" wrapText="1"/>
    </xf>
    <xf numFmtId="0" fontId="9" fillId="0" borderId="7" xfId="57" applyFont="1" applyFill="1" applyBorder="1" applyAlignment="1" applyProtection="1">
      <alignment horizontal="center" vertical="center"/>
    </xf>
    <xf numFmtId="0" fontId="9" fillId="0" borderId="9" xfId="57" applyFont="1" applyFill="1" applyBorder="1" applyAlignment="1" applyProtection="1">
      <alignment horizontal="center" vertical="center"/>
    </xf>
    <xf numFmtId="0" fontId="9" fillId="0" borderId="8" xfId="57" applyFont="1" applyFill="1" applyBorder="1" applyAlignment="1" applyProtection="1">
      <alignment horizontal="center" vertical="center"/>
    </xf>
    <xf numFmtId="49" fontId="9" fillId="0" borderId="10" xfId="57" applyNumberFormat="1" applyFont="1" applyFill="1" applyBorder="1" applyAlignment="1" applyProtection="1">
      <alignment horizontal="center" vertical="center" wrapText="1"/>
    </xf>
    <xf numFmtId="49" fontId="9" fillId="0" borderId="11" xfId="57" applyNumberFormat="1" applyFont="1" applyFill="1" applyBorder="1" applyAlignment="1" applyProtection="1">
      <alignment horizontal="center" vertical="center" wrapText="1"/>
    </xf>
    <xf numFmtId="0" fontId="9" fillId="0" borderId="10" xfId="57" applyFont="1" applyFill="1" applyBorder="1" applyAlignment="1" applyProtection="1">
      <alignment horizontal="center" vertical="center"/>
    </xf>
    <xf numFmtId="0" fontId="9" fillId="0" borderId="0" xfId="57" applyFont="1" applyFill="1" applyBorder="1" applyAlignment="1" applyProtection="1">
      <alignment horizontal="center" vertical="center"/>
    </xf>
    <xf numFmtId="0" fontId="9" fillId="0" borderId="11" xfId="57" applyFont="1" applyFill="1" applyBorder="1" applyAlignment="1" applyProtection="1">
      <alignment horizontal="center" vertical="center"/>
    </xf>
    <xf numFmtId="49" fontId="9" fillId="0" borderId="1" xfId="57" applyNumberFormat="1" applyFont="1" applyFill="1" applyBorder="1" applyAlignment="1" applyProtection="1">
      <alignment horizontal="center" vertical="center" wrapText="1"/>
    </xf>
    <xf numFmtId="49" fontId="9" fillId="0" borderId="12" xfId="57" applyNumberFormat="1" applyFont="1" applyFill="1" applyBorder="1" applyAlignment="1" applyProtection="1">
      <alignment horizontal="center" vertical="center" wrapText="1"/>
    </xf>
    <xf numFmtId="0" fontId="9" fillId="0" borderId="12" xfId="57" applyFont="1" applyFill="1" applyBorder="1" applyAlignment="1" applyProtection="1">
      <alignment horizontal="center" vertical="center" wrapText="1"/>
    </xf>
    <xf numFmtId="181" fontId="9" fillId="0" borderId="12" xfId="57" applyNumberFormat="1" applyFont="1" applyFill="1" applyBorder="1" applyAlignment="1" applyProtection="1">
      <alignment horizontal="center" vertical="center" wrapText="1"/>
    </xf>
    <xf numFmtId="181" fontId="9" fillId="0" borderId="4" xfId="57" applyNumberFormat="1" applyFont="1" applyFill="1" applyBorder="1" applyAlignment="1" applyProtection="1">
      <alignment horizontal="center" vertical="center" wrapText="1"/>
    </xf>
    <xf numFmtId="182" fontId="9" fillId="0" borderId="6" xfId="57" applyNumberFormat="1" applyFont="1" applyFill="1" applyBorder="1" applyAlignment="1" applyProtection="1">
      <alignment horizontal="center" vertical="center" wrapText="1"/>
    </xf>
    <xf numFmtId="0" fontId="12" fillId="0" borderId="13" xfId="57" applyFont="1" applyFill="1" applyBorder="1" applyAlignment="1" applyProtection="1">
      <alignment horizontal="center" vertical="center"/>
    </xf>
    <xf numFmtId="0" fontId="12" fillId="0" borderId="14" xfId="57" applyFont="1" applyFill="1" applyBorder="1" applyAlignment="1" applyProtection="1">
      <alignment horizontal="left" vertical="center"/>
    </xf>
    <xf numFmtId="0" fontId="12" fillId="0" borderId="14" xfId="57" applyFont="1" applyFill="1" applyBorder="1" applyAlignment="1" applyProtection="1">
      <alignment horizontal="center" vertical="center"/>
    </xf>
    <xf numFmtId="0" fontId="12" fillId="3" borderId="15" xfId="57" applyFont="1" applyFill="1" applyBorder="1" applyAlignment="1" applyProtection="1">
      <alignment horizontal="left" vertical="center"/>
    </xf>
    <xf numFmtId="0" fontId="15" fillId="0" borderId="7" xfId="57" applyFont="1" applyFill="1" applyBorder="1" applyAlignment="1" applyProtection="1">
      <alignment horizontal="left" vertical="center"/>
    </xf>
    <xf numFmtId="0" fontId="15" fillId="0" borderId="9" xfId="57" applyFont="1" applyFill="1" applyBorder="1" applyAlignment="1" applyProtection="1">
      <alignment horizontal="left" vertical="center"/>
    </xf>
    <xf numFmtId="0" fontId="15" fillId="0" borderId="9" xfId="57" applyFont="1" applyFill="1" applyBorder="1" applyAlignment="1" applyProtection="1">
      <alignment horizontal="center" vertical="center"/>
    </xf>
    <xf numFmtId="0" fontId="15" fillId="0" borderId="8" xfId="57" applyFont="1" applyFill="1" applyBorder="1" applyAlignment="1" applyProtection="1">
      <alignment horizontal="left" vertical="center"/>
    </xf>
    <xf numFmtId="0" fontId="15" fillId="0" borderId="2" xfId="57" applyFont="1" applyFill="1" applyBorder="1" applyAlignment="1" applyProtection="1">
      <alignment horizontal="center" vertical="center"/>
    </xf>
    <xf numFmtId="0" fontId="15" fillId="0" borderId="4" xfId="57" applyFont="1" applyFill="1" applyBorder="1" applyAlignment="1" applyProtection="1">
      <alignment horizontal="center" vertical="center"/>
    </xf>
    <xf numFmtId="49" fontId="16" fillId="0" borderId="1" xfId="57" applyNumberFormat="1" applyFont="1" applyFill="1" applyBorder="1" applyAlignment="1" applyProtection="1">
      <alignment horizontal="center" vertical="center" wrapText="1"/>
    </xf>
    <xf numFmtId="49" fontId="16" fillId="0" borderId="1" xfId="57" applyNumberFormat="1" applyFont="1" applyFill="1" applyBorder="1" applyAlignment="1" applyProtection="1">
      <alignment horizontal="center" vertical="center"/>
    </xf>
    <xf numFmtId="49" fontId="16" fillId="0" borderId="6" xfId="57" applyNumberFormat="1" applyFont="1" applyFill="1" applyBorder="1" applyAlignment="1" applyProtection="1">
      <alignment horizontal="center" vertical="center"/>
      <protection locked="0"/>
    </xf>
    <xf numFmtId="49" fontId="16" fillId="0" borderId="6" xfId="57" applyNumberFormat="1" applyFont="1" applyFill="1" applyBorder="1" applyAlignment="1" applyProtection="1">
      <alignment horizontal="center" vertical="center" wrapText="1"/>
      <protection locked="0"/>
    </xf>
    <xf numFmtId="0" fontId="16" fillId="0" borderId="5" xfId="57" applyFont="1" applyFill="1" applyBorder="1" applyAlignment="1" applyProtection="1">
      <alignment horizontal="center" vertical="center"/>
    </xf>
    <xf numFmtId="0" fontId="17" fillId="0" borderId="16" xfId="0" applyNumberFormat="1" applyFont="1" applyFill="1" applyBorder="1" applyAlignment="1" applyProtection="1">
      <alignment horizontal="center" vertical="center"/>
    </xf>
    <xf numFmtId="0" fontId="17" fillId="0" borderId="16" xfId="0" applyNumberFormat="1" applyFont="1" applyFill="1" applyBorder="1" applyAlignment="1" applyProtection="1">
      <alignment horizontal="center" vertical="center" wrapText="1"/>
    </xf>
    <xf numFmtId="49" fontId="17" fillId="0" borderId="16" xfId="0" applyNumberFormat="1" applyFont="1" applyFill="1" applyBorder="1" applyAlignment="1" applyProtection="1">
      <alignment wrapText="1"/>
    </xf>
    <xf numFmtId="0" fontId="12" fillId="0" borderId="6" xfId="57" applyFont="1" applyFill="1" applyBorder="1" applyAlignment="1" applyProtection="1">
      <alignment horizontal="center" vertical="center" wrapText="1"/>
      <protection locked="0"/>
    </xf>
    <xf numFmtId="49" fontId="17" fillId="0" borderId="16" xfId="0" applyNumberFormat="1" applyFont="1" applyFill="1" applyBorder="1" applyAlignment="1" applyProtection="1">
      <alignment horizontal="center" wrapText="1"/>
    </xf>
    <xf numFmtId="0" fontId="12" fillId="0" borderId="6" xfId="57" applyFont="1" applyFill="1" applyBorder="1" applyAlignment="1" applyProtection="1">
      <alignment horizontal="left" vertical="center" wrapText="1"/>
      <protection locked="0"/>
    </xf>
    <xf numFmtId="0" fontId="10" fillId="0" borderId="16" xfId="0" applyNumberFormat="1" applyFont="1" applyFill="1" applyBorder="1" applyAlignment="1" applyProtection="1"/>
    <xf numFmtId="9" fontId="17" fillId="0" borderId="16" xfId="3" applyFont="1" applyFill="1" applyBorder="1" applyAlignment="1" applyProtection="1">
      <alignment horizontal="center" wrapText="1"/>
    </xf>
    <xf numFmtId="49" fontId="17" fillId="0" borderId="16" xfId="0" applyNumberFormat="1" applyFont="1" applyFill="1" applyBorder="1" applyAlignment="1" applyProtection="1">
      <alignment horizontal="left" vertical="center" wrapText="1"/>
    </xf>
    <xf numFmtId="0" fontId="10" fillId="0" borderId="16" xfId="0" applyNumberFormat="1" applyFont="1" applyFill="1" applyBorder="1" applyAlignment="1" applyProtection="1">
      <alignment horizontal="center"/>
    </xf>
    <xf numFmtId="0" fontId="17" fillId="0" borderId="16" xfId="0" applyNumberFormat="1" applyFont="1" applyFill="1" applyBorder="1" applyAlignment="1" applyProtection="1">
      <alignment horizontal="right" vertical="center" wrapText="1"/>
    </xf>
    <xf numFmtId="0" fontId="17" fillId="0" borderId="16" xfId="0" applyNumberFormat="1" applyFont="1" applyFill="1" applyBorder="1" applyAlignment="1" applyProtection="1">
      <alignment horizontal="right" vertical="center"/>
    </xf>
    <xf numFmtId="178" fontId="17" fillId="0" borderId="16" xfId="0" applyNumberFormat="1" applyFont="1" applyFill="1" applyBorder="1" applyAlignment="1" applyProtection="1">
      <alignment horizontal="center" wrapText="1"/>
    </xf>
    <xf numFmtId="0" fontId="10" fillId="0" borderId="0" xfId="0" applyFont="1" applyFill="1" applyBorder="1" applyAlignment="1">
      <alignment horizontal="center"/>
    </xf>
    <xf numFmtId="0" fontId="5" fillId="0" borderId="0" xfId="0" applyFont="1" applyBorder="1" applyAlignment="1">
      <alignment wrapText="1"/>
    </xf>
    <xf numFmtId="0" fontId="1" fillId="0" borderId="0" xfId="0" applyFont="1" applyBorder="1" applyAlignment="1" applyProtection="1">
      <alignment vertical="top" wrapText="1"/>
      <protection locked="0"/>
    </xf>
    <xf numFmtId="0" fontId="5" fillId="0" borderId="0" xfId="0" applyFont="1" applyBorder="1" applyProtection="1">
      <protection locked="0"/>
    </xf>
    <xf numFmtId="0" fontId="1" fillId="0" borderId="0" xfId="0" applyFont="1" applyBorder="1" applyAlignment="1" applyProtection="1">
      <alignment horizontal="right" vertical="center" wrapText="1"/>
      <protection locked="0"/>
    </xf>
    <xf numFmtId="0" fontId="1" fillId="2" borderId="0" xfId="0" applyFont="1" applyFill="1" applyBorder="1" applyAlignment="1" applyProtection="1">
      <alignment horizontal="right" vertical="center"/>
      <protection locked="0"/>
    </xf>
    <xf numFmtId="0" fontId="18" fillId="0" borderId="0"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0" xfId="0" applyFont="1" applyBorder="1" applyAlignment="1" applyProtection="1">
      <alignment horizontal="center" vertical="center" wrapText="1"/>
      <protection locked="0"/>
    </xf>
    <xf numFmtId="0" fontId="19" fillId="0" borderId="0" xfId="0" applyFont="1" applyBorder="1" applyAlignment="1" applyProtection="1">
      <alignment horizontal="center" vertical="center"/>
      <protection locked="0"/>
    </xf>
    <xf numFmtId="0" fontId="1" fillId="0" borderId="0" xfId="0" applyFont="1" applyBorder="1" applyAlignment="1">
      <alignment horizontal="left" vertical="center" wrapText="1"/>
    </xf>
    <xf numFmtId="0" fontId="7" fillId="0" borderId="0" xfId="0" applyFont="1" applyBorder="1" applyAlignment="1">
      <alignment wrapText="1"/>
    </xf>
    <xf numFmtId="0" fontId="1" fillId="0" borderId="0" xfId="0" applyFont="1" applyBorder="1" applyAlignment="1" applyProtection="1">
      <alignment horizontal="right" wrapText="1"/>
      <protection locked="0"/>
    </xf>
    <xf numFmtId="0" fontId="1" fillId="0" borderId="0" xfId="0" applyFont="1" applyBorder="1" applyAlignment="1" applyProtection="1">
      <alignment horizontal="right"/>
      <protection locked="0"/>
    </xf>
    <xf numFmtId="0" fontId="7" fillId="0" borderId="6" xfId="0" applyFont="1" applyBorder="1" applyAlignment="1">
      <alignment horizontal="center" vertical="center" wrapText="1"/>
    </xf>
    <xf numFmtId="0" fontId="7" fillId="0" borderId="6" xfId="0" applyFont="1" applyBorder="1" applyAlignment="1" applyProtection="1">
      <alignment horizontal="center" vertical="center"/>
      <protection locked="0"/>
    </xf>
    <xf numFmtId="0" fontId="1" fillId="0" borderId="6" xfId="0" applyFont="1" applyBorder="1" applyAlignment="1">
      <alignment horizontal="left" vertical="center" wrapText="1"/>
    </xf>
    <xf numFmtId="176" fontId="20" fillId="0" borderId="6" xfId="0" applyNumberFormat="1" applyFont="1" applyBorder="1" applyAlignment="1">
      <alignment horizontal="right" vertical="center"/>
    </xf>
    <xf numFmtId="0" fontId="1" fillId="0" borderId="6" xfId="0" applyFont="1" applyBorder="1" applyAlignment="1">
      <alignment horizontal="center" vertical="center"/>
    </xf>
    <xf numFmtId="0" fontId="1" fillId="0" borderId="6" xfId="0" applyFont="1" applyBorder="1" applyAlignment="1">
      <alignment horizontal="left" vertical="center"/>
    </xf>
    <xf numFmtId="0" fontId="1" fillId="0" borderId="0" xfId="0" applyFont="1" applyBorder="1" applyAlignment="1" applyProtection="1">
      <alignment horizontal="right" vertical="center"/>
      <protection locked="0"/>
    </xf>
    <xf numFmtId="0" fontId="19" fillId="0" borderId="0" xfId="0" applyFont="1" applyBorder="1" applyAlignment="1">
      <alignment horizontal="center" vertical="center"/>
    </xf>
    <xf numFmtId="0" fontId="7" fillId="0" borderId="0" xfId="0" applyFont="1" applyBorder="1"/>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protection locked="0"/>
    </xf>
    <xf numFmtId="0" fontId="7" fillId="0" borderId="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1" xfId="0" applyFont="1" applyBorder="1" applyAlignment="1" applyProtection="1">
      <alignment horizontal="center" vertical="center" wrapText="1"/>
      <protection locked="0"/>
    </xf>
    <xf numFmtId="0" fontId="7" fillId="0" borderId="14" xfId="0" applyFont="1" applyBorder="1" applyAlignment="1">
      <alignment horizontal="center" vertical="center" wrapText="1"/>
    </xf>
    <xf numFmtId="0" fontId="7" fillId="0" borderId="14" xfId="0" applyFont="1" applyBorder="1" applyAlignment="1" applyProtection="1">
      <alignment horizontal="center" vertical="center"/>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15" xfId="0" applyFont="1" applyBorder="1" applyAlignment="1" applyProtection="1">
      <alignment horizontal="center" vertical="center"/>
      <protection locked="0"/>
    </xf>
    <xf numFmtId="0" fontId="1" fillId="0" borderId="6" xfId="0" applyFont="1" applyBorder="1" applyAlignment="1">
      <alignment horizontal="right" vertical="center"/>
    </xf>
    <xf numFmtId="0" fontId="18" fillId="0" borderId="0"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183" fontId="1" fillId="0" borderId="6" xfId="0" applyNumberFormat="1" applyFont="1" applyBorder="1" applyAlignment="1" applyProtection="1">
      <alignment horizontal="right" vertical="center"/>
      <protection locked="0"/>
    </xf>
    <xf numFmtId="0" fontId="1" fillId="0" borderId="6" xfId="0" applyFont="1" applyBorder="1" applyAlignment="1" applyProtection="1">
      <alignment vertical="center" wrapText="1"/>
      <protection locked="0"/>
    </xf>
    <xf numFmtId="0" fontId="1" fillId="5" borderId="2" xfId="0" applyFont="1" applyFill="1" applyBorder="1" applyAlignment="1">
      <alignment horizontal="left" vertical="top"/>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18" fillId="0" borderId="0" xfId="0" applyFont="1" applyBorder="1" applyAlignment="1">
      <alignment horizontal="center" vertical="center"/>
    </xf>
    <xf numFmtId="0" fontId="1" fillId="0" borderId="0" xfId="0" applyFont="1" applyBorder="1" applyAlignment="1" applyProtection="1">
      <alignment horizontal="left" vertical="center"/>
      <protection locked="0"/>
    </xf>
    <xf numFmtId="0" fontId="5" fillId="0" borderId="6" xfId="0" applyFont="1" applyBorder="1" applyAlignment="1">
      <alignment horizontal="center" vertical="center" wrapText="1"/>
    </xf>
    <xf numFmtId="0" fontId="5" fillId="0" borderId="6" xfId="0" applyFont="1" applyBorder="1" applyAlignment="1" applyProtection="1">
      <alignment horizontal="center" vertical="center"/>
      <protection locked="0"/>
    </xf>
    <xf numFmtId="49" fontId="20" fillId="0" borderId="6" xfId="50" applyNumberFormat="1" applyFont="1" applyBorder="1">
      <alignment horizontal="left" vertical="center" wrapText="1"/>
    </xf>
    <xf numFmtId="0" fontId="0" fillId="0" borderId="6" xfId="0" applyFont="1" applyBorder="1"/>
    <xf numFmtId="49" fontId="20" fillId="0" borderId="6" xfId="50" applyNumberFormat="1" applyFont="1" applyBorder="1" applyAlignment="1">
      <alignment horizontal="left" vertical="center" wrapText="1" indent="1"/>
    </xf>
    <xf numFmtId="0" fontId="0" fillId="0" borderId="0" xfId="0" applyFont="1" applyFill="1" applyBorder="1"/>
    <xf numFmtId="0" fontId="1" fillId="0" borderId="0" xfId="0" applyFont="1" applyFill="1" applyBorder="1" applyAlignment="1" applyProtection="1">
      <alignment horizontal="right" vertical="center" wrapText="1"/>
      <protection locked="0"/>
    </xf>
    <xf numFmtId="0" fontId="2" fillId="0" borderId="0"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left" vertical="center" wrapText="1"/>
      <protection locked="0"/>
    </xf>
    <xf numFmtId="0" fontId="3" fillId="0" borderId="0" xfId="0" applyFont="1" applyFill="1" applyBorder="1" applyAlignment="1">
      <alignment horizontal="left" vertical="center"/>
    </xf>
    <xf numFmtId="0" fontId="5" fillId="0" borderId="0" xfId="0" applyFont="1" applyFill="1" applyBorder="1" applyAlignment="1" applyProtection="1">
      <alignment horizontal="left" vertical="center"/>
      <protection locked="0"/>
    </xf>
    <xf numFmtId="0" fontId="1" fillId="0" borderId="1"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left" vertical="center" wrapText="1"/>
      <protection locked="0"/>
    </xf>
    <xf numFmtId="176" fontId="20" fillId="0" borderId="6" xfId="0" applyNumberFormat="1" applyFont="1" applyFill="1" applyBorder="1" applyAlignment="1">
      <alignment horizontal="right" vertical="center"/>
    </xf>
    <xf numFmtId="49" fontId="17" fillId="0" borderId="18" xfId="0" applyNumberFormat="1" applyFont="1" applyFill="1" applyBorder="1" applyAlignment="1">
      <alignment horizontal="left" vertical="center" wrapText="1"/>
    </xf>
    <xf numFmtId="0" fontId="1" fillId="0" borderId="6" xfId="0" applyFont="1" applyFill="1" applyBorder="1" applyAlignment="1">
      <alignment horizontal="left" vertical="center" wrapText="1" indent="1"/>
    </xf>
    <xf numFmtId="0" fontId="5"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vertical="top" wrapText="1"/>
      <protection locked="0"/>
    </xf>
    <xf numFmtId="0" fontId="1" fillId="0" borderId="3" xfId="0" applyFont="1" applyFill="1" applyBorder="1" applyAlignment="1" applyProtection="1">
      <alignment horizontal="right" vertical="center"/>
      <protection locked="0"/>
    </xf>
    <xf numFmtId="0" fontId="5" fillId="2" borderId="0" xfId="0" applyFont="1" applyFill="1" applyBorder="1" applyAlignment="1" applyProtection="1">
      <alignment horizontal="left" vertical="top" wrapText="1"/>
      <protection locked="0"/>
    </xf>
    <xf numFmtId="0" fontId="5" fillId="2" borderId="0" xfId="0" applyFont="1" applyFill="1" applyBorder="1" applyAlignment="1" applyProtection="1">
      <alignment horizontal="left" vertical="top"/>
      <protection locked="0"/>
    </xf>
    <xf numFmtId="0" fontId="5" fillId="2" borderId="0" xfId="0" applyFont="1" applyFill="1" applyBorder="1" applyAlignment="1" applyProtection="1">
      <alignment horizontal="right" vertical="center" wrapText="1"/>
      <protection locked="0"/>
    </xf>
    <xf numFmtId="0" fontId="5" fillId="2" borderId="1" xfId="0" applyFont="1" applyFill="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1" fillId="2" borderId="6" xfId="0" applyFont="1" applyFill="1" applyBorder="1" applyAlignment="1" applyProtection="1">
      <alignment horizontal="left" vertical="center"/>
      <protection locked="0"/>
    </xf>
    <xf numFmtId="0" fontId="1" fillId="2" borderId="6"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top" wrapText="1"/>
      <protection locked="0"/>
    </xf>
    <xf numFmtId="49" fontId="1" fillId="0" borderId="2" xfId="0" applyNumberFormat="1" applyFont="1" applyBorder="1" applyAlignment="1">
      <alignment horizontal="center" vertical="center"/>
    </xf>
    <xf numFmtId="49" fontId="1" fillId="0" borderId="4" xfId="0" applyNumberFormat="1" applyFont="1" applyBorder="1" applyAlignment="1">
      <alignment horizontal="center" vertical="center"/>
    </xf>
    <xf numFmtId="0" fontId="3" fillId="2" borderId="5"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3" fillId="0" borderId="6" xfId="0" applyFont="1" applyBorder="1" applyAlignment="1" applyProtection="1">
      <alignment vertical="top" wrapText="1"/>
      <protection locked="0"/>
    </xf>
    <xf numFmtId="0" fontId="3" fillId="2" borderId="6" xfId="0" applyFont="1" applyFill="1" applyBorder="1" applyAlignment="1" applyProtection="1">
      <alignment horizontal="center" vertical="center" wrapText="1"/>
      <protection locked="0"/>
    </xf>
    <xf numFmtId="0" fontId="1" fillId="2" borderId="6" xfId="0" applyFont="1" applyFill="1" applyBorder="1" applyAlignment="1">
      <alignment horizontal="center" vertical="center" wrapText="1"/>
    </xf>
    <xf numFmtId="0" fontId="1" fillId="2" borderId="6" xfId="0" applyFont="1" applyFill="1" applyBorder="1" applyAlignment="1">
      <alignment horizontal="center" vertical="center"/>
    </xf>
    <xf numFmtId="0" fontId="5" fillId="0" borderId="0" xfId="0" applyFont="1" applyFill="1" applyBorder="1" applyAlignment="1">
      <alignment horizontal="right" wrapText="1"/>
    </xf>
    <xf numFmtId="0" fontId="19"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7" fillId="0" borderId="6" xfId="0" applyFont="1" applyFill="1" applyBorder="1" applyAlignment="1" applyProtection="1">
      <alignment horizontal="center" vertical="center" wrapText="1"/>
      <protection locked="0"/>
    </xf>
    <xf numFmtId="0" fontId="3" fillId="0" borderId="6" xfId="0" applyFont="1" applyFill="1" applyBorder="1" applyAlignment="1" applyProtection="1">
      <alignment vertical="top" wrapText="1"/>
      <protection locked="0"/>
    </xf>
    <xf numFmtId="0" fontId="3" fillId="0" borderId="6" xfId="0" applyFont="1" applyFill="1" applyBorder="1" applyAlignment="1" applyProtection="1">
      <alignment horizontal="center" vertical="center" wrapText="1"/>
      <protection locked="0"/>
    </xf>
    <xf numFmtId="0" fontId="1" fillId="0" borderId="6" xfId="0" applyFont="1" applyFill="1" applyBorder="1" applyAlignment="1">
      <alignment horizontal="left" vertical="center" wrapText="1"/>
    </xf>
    <xf numFmtId="49" fontId="1" fillId="0" borderId="6" xfId="0" applyNumberFormat="1" applyFont="1" applyFill="1" applyBorder="1" applyAlignment="1" applyProtection="1">
      <alignment horizontal="center" vertical="center"/>
      <protection locked="0"/>
    </xf>
    <xf numFmtId="0" fontId="5" fillId="0" borderId="0" xfId="0" applyFont="1" applyFill="1" applyAlignment="1" applyProtection="1">
      <alignment horizontal="right" vertical="center" wrapText="1"/>
      <protection locked="0"/>
    </xf>
    <xf numFmtId="0" fontId="2" fillId="0" borderId="0" xfId="0" applyFont="1" applyFill="1" applyAlignment="1" applyProtection="1">
      <alignment horizontal="center" vertical="center" wrapText="1"/>
      <protection locked="0"/>
    </xf>
    <xf numFmtId="0" fontId="5" fillId="0" borderId="0"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center" vertical="center" wrapText="1"/>
      <protection locked="0"/>
    </xf>
    <xf numFmtId="0" fontId="3" fillId="0" borderId="4" xfId="0" applyFont="1" applyFill="1" applyBorder="1" applyAlignment="1" applyProtection="1">
      <alignment vertical="top" wrapText="1"/>
      <protection locked="0"/>
    </xf>
    <xf numFmtId="0" fontId="7" fillId="0" borderId="19"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wrapText="1"/>
      <protection locked="0"/>
    </xf>
    <xf numFmtId="0" fontId="7" fillId="0" borderId="21" xfId="0" applyFont="1" applyFill="1" applyBorder="1" applyAlignment="1" applyProtection="1">
      <alignment horizontal="center" vertical="center" wrapText="1"/>
      <protection locked="0"/>
    </xf>
    <xf numFmtId="0" fontId="7" fillId="0" borderId="22"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protection locked="0"/>
    </xf>
    <xf numFmtId="176" fontId="20" fillId="0" borderId="22" xfId="0" applyNumberFormat="1" applyFont="1" applyFill="1" applyBorder="1" applyAlignment="1">
      <alignment horizontal="right" vertical="center"/>
    </xf>
    <xf numFmtId="176" fontId="20" fillId="0" borderId="12" xfId="0" applyNumberFormat="1" applyFont="1" applyFill="1" applyBorder="1" applyAlignment="1">
      <alignment horizontal="right" vertical="center"/>
    </xf>
    <xf numFmtId="43" fontId="0" fillId="0" borderId="12" xfId="0" applyNumberFormat="1" applyFont="1" applyFill="1" applyBorder="1"/>
    <xf numFmtId="0" fontId="1" fillId="0" borderId="6" xfId="0" applyFont="1" applyFill="1" applyBorder="1" applyAlignment="1" applyProtection="1">
      <alignment horizontal="left" vertical="center" wrapText="1" indent="1"/>
      <protection locked="0"/>
    </xf>
    <xf numFmtId="184" fontId="0" fillId="0" borderId="12" xfId="0" applyNumberFormat="1" applyFont="1" applyFill="1" applyBorder="1"/>
    <xf numFmtId="0" fontId="1" fillId="0" borderId="6" xfId="0" applyFont="1" applyFill="1" applyBorder="1" applyAlignment="1" applyProtection="1">
      <alignment horizontal="left" vertical="center" wrapText="1" indent="2"/>
      <protection locked="0"/>
    </xf>
    <xf numFmtId="43" fontId="0" fillId="0" borderId="0" xfId="0" applyNumberFormat="1" applyFont="1" applyFill="1" applyBorder="1"/>
    <xf numFmtId="0" fontId="0" fillId="0" borderId="12" xfId="0" applyFont="1" applyFill="1" applyBorder="1"/>
    <xf numFmtId="0" fontId="1" fillId="0" borderId="6" xfId="0" applyFont="1" applyFill="1" applyBorder="1" applyAlignment="1">
      <alignment horizontal="left" vertical="center" wrapText="1" indent="2"/>
    </xf>
    <xf numFmtId="0" fontId="3" fillId="0" borderId="0" xfId="0" applyFont="1" applyFill="1" applyBorder="1" applyProtection="1">
      <protection locked="0"/>
    </xf>
    <xf numFmtId="0" fontId="5" fillId="0" borderId="0" xfId="0" applyFont="1" applyFill="1" applyBorder="1" applyAlignment="1" applyProtection="1">
      <alignment horizontal="right" vertical="center" wrapText="1"/>
      <protection locked="0"/>
    </xf>
    <xf numFmtId="0" fontId="1" fillId="0" borderId="6" xfId="0" applyFont="1" applyFill="1" applyBorder="1" applyAlignment="1" applyProtection="1">
      <alignment vertical="center" wrapText="1"/>
      <protection locked="0"/>
    </xf>
    <xf numFmtId="0" fontId="1" fillId="0" borderId="6" xfId="0" applyFont="1" applyFill="1" applyBorder="1" applyAlignment="1">
      <alignment horizontal="left" vertical="center"/>
    </xf>
    <xf numFmtId="0" fontId="1" fillId="0" borderId="6" xfId="0" applyFont="1" applyFill="1" applyBorder="1" applyAlignment="1">
      <alignment vertical="center" wrapText="1"/>
    </xf>
    <xf numFmtId="0" fontId="22" fillId="0" borderId="6" xfId="0" applyFont="1" applyFill="1" applyBorder="1" applyAlignment="1">
      <alignment horizontal="center" vertical="center"/>
    </xf>
    <xf numFmtId="0" fontId="22" fillId="0" borderId="6"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protection locked="0"/>
    </xf>
    <xf numFmtId="0" fontId="1" fillId="0" borderId="6" xfId="0" applyFont="1" applyFill="1" applyBorder="1" applyAlignment="1">
      <alignment horizontal="center" vertical="center" wrapText="1"/>
    </xf>
    <xf numFmtId="0" fontId="1" fillId="2" borderId="6" xfId="0" applyFont="1" applyFill="1" applyBorder="1" applyAlignment="1">
      <alignment horizontal="left" vertical="center"/>
    </xf>
    <xf numFmtId="0" fontId="5" fillId="0" borderId="8"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1" fillId="0" borderId="0" xfId="0" applyFont="1" applyFill="1" applyBorder="1" applyAlignment="1">
      <alignment horizontal="right" vertical="center"/>
    </xf>
    <xf numFmtId="176" fontId="20" fillId="0" borderId="6" xfId="0" applyNumberFormat="1" applyFont="1" applyFill="1" applyBorder="1" applyAlignment="1">
      <alignment horizontal="right" vertical="center"/>
    </xf>
    <xf numFmtId="176" fontId="20" fillId="0" borderId="6" xfId="0" applyNumberFormat="1" applyFont="1" applyFill="1" applyBorder="1" applyAlignment="1">
      <alignment horizontal="right" vertical="center"/>
    </xf>
    <xf numFmtId="0" fontId="1" fillId="0" borderId="6" xfId="0" applyFont="1" applyFill="1" applyBorder="1" applyAlignment="1" applyProtection="1">
      <alignment vertical="center" wrapText="1"/>
      <protection locked="0"/>
    </xf>
    <xf numFmtId="0" fontId="1" fillId="0" borderId="6" xfId="0" applyFont="1" applyFill="1" applyBorder="1" applyAlignment="1" applyProtection="1">
      <alignment vertical="center"/>
      <protection locked="0"/>
    </xf>
    <xf numFmtId="0" fontId="1" fillId="0" borderId="6" xfId="0" applyFont="1" applyFill="1" applyBorder="1" applyAlignment="1" applyProtection="1">
      <alignment horizontal="left" vertical="center" wrapText="1"/>
      <protection locked="0"/>
    </xf>
    <xf numFmtId="0" fontId="23" fillId="0" borderId="0" xfId="0" applyFont="1" applyBorder="1" applyAlignment="1">
      <alignment horizontal="center" vertical="center"/>
    </xf>
    <xf numFmtId="0" fontId="21" fillId="0" borderId="6" xfId="0" applyFont="1" applyBorder="1" applyAlignment="1">
      <alignment horizontal="center" vertical="center"/>
    </xf>
    <xf numFmtId="0" fontId="7" fillId="0" borderId="6" xfId="0" applyFont="1" applyBorder="1" applyAlignment="1">
      <alignmen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vertical="top"/>
      <protection locked="0"/>
    </xf>
    <xf numFmtId="0" fontId="24" fillId="2" borderId="0" xfId="0" applyFont="1" applyFill="1" applyBorder="1" applyAlignment="1" applyProtection="1">
      <alignment horizontal="center" vertical="center" wrapText="1"/>
      <protection locked="0"/>
    </xf>
    <xf numFmtId="0" fontId="3" fillId="2" borderId="0" xfId="0" applyFont="1" applyFill="1" applyBorder="1" applyAlignment="1">
      <alignment horizontal="center" vertical="center"/>
    </xf>
    <xf numFmtId="0" fontId="1" fillId="2" borderId="0" xfId="0" applyFont="1" applyFill="1" applyBorder="1" applyAlignment="1" applyProtection="1">
      <alignment horizontal="center" vertical="center"/>
      <protection locked="0"/>
    </xf>
    <xf numFmtId="0" fontId="25" fillId="0" borderId="0"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protection locked="0"/>
    </xf>
    <xf numFmtId="0" fontId="26" fillId="0" borderId="0" xfId="0" applyFont="1" applyBorder="1" applyAlignment="1" applyProtection="1">
      <alignment horizontal="center" vertical="center" wrapText="1"/>
      <protection locked="0"/>
    </xf>
    <xf numFmtId="0" fontId="26" fillId="0" borderId="0" xfId="0" applyFont="1" applyBorder="1" applyAlignment="1" applyProtection="1">
      <alignment vertical="center" wrapText="1"/>
      <protection locked="0"/>
    </xf>
    <xf numFmtId="0" fontId="26" fillId="0" borderId="0" xfId="0" applyFont="1" applyBorder="1" applyAlignment="1" applyProtection="1">
      <alignment horizontal="center" vertical="center"/>
      <protection locked="0"/>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 name="常规_04-分类改革-预算表"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G6" sqref="G6"/>
    </sheetView>
  </sheetViews>
  <sheetFormatPr defaultColWidth="8.575" defaultRowHeight="12.75" customHeight="1" outlineLevelRow="6" outlineLevelCol="7"/>
  <cols>
    <col min="1" max="1" width="21.1416666666667" customWidth="1"/>
    <col min="2" max="6" width="17.7083333333333" customWidth="1"/>
    <col min="7" max="7" width="21.2833333333333" customWidth="1"/>
    <col min="8" max="8" width="18.85" customWidth="1"/>
  </cols>
  <sheetData>
    <row r="1" customHeight="1" spans="1:8">
      <c r="A1" s="2"/>
      <c r="B1" s="2"/>
      <c r="C1" s="2"/>
      <c r="D1" s="2"/>
      <c r="E1" s="2"/>
      <c r="F1" s="2"/>
      <c r="G1" s="2"/>
      <c r="H1" s="2"/>
    </row>
    <row r="2" ht="16.5" customHeight="1" spans="1:8">
      <c r="A2" s="275"/>
      <c r="B2" s="275"/>
      <c r="C2" s="275"/>
      <c r="D2" s="275"/>
      <c r="E2" s="275"/>
      <c r="F2" s="275"/>
      <c r="G2" s="275"/>
      <c r="H2" s="276" t="s">
        <v>0</v>
      </c>
    </row>
    <row r="3" ht="126.75" customHeight="1" spans="1:8">
      <c r="A3" s="277" t="str">
        <f>"昆明市呈贡区妇幼健康服务中心"&amp;"（盖章）"</f>
        <v>昆明市呈贡区妇幼健康服务中心（盖章）</v>
      </c>
      <c r="B3" s="278"/>
      <c r="C3" s="278"/>
      <c r="D3" s="278"/>
      <c r="E3" s="278"/>
      <c r="F3" s="278"/>
      <c r="G3" s="278"/>
      <c r="H3" s="279"/>
    </row>
    <row r="4" ht="90.75" customHeight="1" spans="1:8">
      <c r="A4" s="280" t="s">
        <v>1</v>
      </c>
      <c r="B4" s="23"/>
      <c r="C4" s="23"/>
      <c r="D4" s="23"/>
      <c r="E4" s="23"/>
      <c r="F4" s="23"/>
      <c r="G4" s="23"/>
      <c r="H4" s="281"/>
    </row>
    <row r="5" ht="23.25" customHeight="1" spans="1:8">
      <c r="A5" s="275"/>
      <c r="B5" s="275"/>
      <c r="C5" s="275"/>
      <c r="D5" s="275"/>
      <c r="E5" s="275"/>
      <c r="F5" s="275"/>
      <c r="G5" s="275"/>
      <c r="H5" s="276"/>
    </row>
    <row r="6" ht="65.25" customHeight="1" spans="1:8">
      <c r="A6" s="275"/>
      <c r="B6" s="275"/>
      <c r="C6" s="275"/>
      <c r="D6" s="275"/>
      <c r="E6" s="275"/>
      <c r="F6" s="275"/>
      <c r="G6" s="275"/>
      <c r="H6" s="276"/>
    </row>
    <row r="7" customFormat="1" ht="44.25" customHeight="1" spans="1:8">
      <c r="A7" s="282" t="s">
        <v>2</v>
      </c>
      <c r="C7" s="283" t="s">
        <v>3</v>
      </c>
      <c r="D7" s="282" t="s">
        <v>4</v>
      </c>
      <c r="F7" s="275"/>
      <c r="G7" s="282" t="s">
        <v>5</v>
      </c>
      <c r="H7" s="284" t="s">
        <v>6</v>
      </c>
    </row>
  </sheetData>
  <mergeCells count="4">
    <mergeCell ref="A3:H3"/>
    <mergeCell ref="A4:H4"/>
    <mergeCell ref="A7:B7"/>
    <mergeCell ref="D7:E7"/>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7"/>
  <sheetViews>
    <sheetView showZeros="0" topLeftCell="B1" workbookViewId="0">
      <selection activeCell="A1" sqref="A1"/>
    </sheetView>
  </sheetViews>
  <sheetFormatPr defaultColWidth="9.14166666666667" defaultRowHeight="14.25" customHeight="1" outlineLevelRow="6" outlineLevelCol="4"/>
  <cols>
    <col min="1" max="1" width="13.2833333333333" customWidth="1"/>
    <col min="2" max="2" width="37.1416666666667" customWidth="1"/>
    <col min="3" max="5" width="40.575" customWidth="1"/>
  </cols>
  <sheetData>
    <row r="1" ht="12" customHeight="1" spans="1:5">
      <c r="E1" s="24" t="s">
        <v>255</v>
      </c>
    </row>
    <row r="2" ht="41.25" customHeight="1" spans="1:5">
      <c r="A2" s="142" t="s">
        <v>256</v>
      </c>
      <c r="B2" s="142"/>
      <c r="C2" s="142"/>
      <c r="D2" s="142"/>
      <c r="E2" s="142"/>
    </row>
    <row r="3" ht="19.5" customHeight="1" spans="1:5">
      <c r="A3" s="8" t="s">
        <v>54</v>
      </c>
      <c r="E3" s="24" t="s">
        <v>55</v>
      </c>
    </row>
    <row r="4" ht="21.75" customHeight="1" spans="1:5">
      <c r="A4" s="31" t="s">
        <v>214</v>
      </c>
      <c r="B4" s="219"/>
      <c r="C4" s="31" t="s">
        <v>209</v>
      </c>
      <c r="D4" s="219"/>
      <c r="E4" s="219"/>
    </row>
    <row r="5" ht="20.25" customHeight="1" spans="1:5">
      <c r="A5" s="220" t="s">
        <v>122</v>
      </c>
      <c r="B5" s="220" t="s">
        <v>123</v>
      </c>
      <c r="C5" s="31" t="s">
        <v>107</v>
      </c>
      <c r="D5" s="31" t="s">
        <v>210</v>
      </c>
      <c r="E5" s="31" t="s">
        <v>211</v>
      </c>
    </row>
    <row r="6" ht="16.5" customHeight="1" spans="1:5">
      <c r="A6" s="175"/>
      <c r="B6" s="175"/>
      <c r="C6" s="138"/>
      <c r="D6" s="138"/>
      <c r="E6" s="138"/>
    </row>
    <row r="7" ht="17.25" customHeight="1" spans="1:5">
      <c r="A7" s="221" t="s">
        <v>104</v>
      </c>
      <c r="B7" s="221"/>
      <c r="C7" s="138"/>
      <c r="D7" s="138"/>
      <c r="E7" s="138"/>
    </row>
  </sheetData>
  <mergeCells count="5">
    <mergeCell ref="A2:E2"/>
    <mergeCell ref="A3:C3"/>
    <mergeCell ref="A4:B4"/>
    <mergeCell ref="C4:E4"/>
    <mergeCell ref="A7:B7"/>
  </mergeCells>
  <printOptions horizontalCentered="1"/>
  <pageMargins left="0.96" right="0.96" top="0.72" bottom="0.72"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7"/>
  <sheetViews>
    <sheetView showGridLines="0" showZeros="0" topLeftCell="B1" workbookViewId="0">
      <selection activeCell="A1" sqref="A1:E1"/>
    </sheetView>
  </sheetViews>
  <sheetFormatPr defaultColWidth="8.575" defaultRowHeight="12.75" customHeight="1" outlineLevelRow="6" outlineLevelCol="4"/>
  <cols>
    <col min="1" max="1" width="17.2333333333333" customWidth="1"/>
    <col min="2" max="2" width="44.375" customWidth="1"/>
    <col min="3" max="5" width="39.85" customWidth="1"/>
  </cols>
  <sheetData>
    <row r="1" ht="17.25" customHeight="1" spans="1:5">
      <c r="A1" s="202" t="s">
        <v>257</v>
      </c>
    </row>
    <row r="2" ht="41.25" customHeight="1" spans="1:5">
      <c r="A2" s="7" t="s">
        <v>258</v>
      </c>
    </row>
    <row r="3" ht="17.25" customHeight="1" spans="1:5">
      <c r="A3" s="21" t="s">
        <v>54</v>
      </c>
      <c r="E3" s="202" t="s">
        <v>55</v>
      </c>
    </row>
    <row r="4" ht="21.75" customHeight="1" spans="1:5">
      <c r="A4" s="12" t="s">
        <v>208</v>
      </c>
      <c r="B4" s="14"/>
      <c r="C4" s="12" t="s">
        <v>209</v>
      </c>
      <c r="D4" s="13"/>
      <c r="E4" s="14"/>
    </row>
    <row r="5" ht="29.25" customHeight="1" spans="1:5">
      <c r="A5" s="217" t="s">
        <v>122</v>
      </c>
      <c r="B5" s="217" t="s">
        <v>123</v>
      </c>
      <c r="C5" s="16" t="s">
        <v>107</v>
      </c>
      <c r="D5" s="16" t="s">
        <v>210</v>
      </c>
      <c r="E5" s="16" t="s">
        <v>211</v>
      </c>
    </row>
    <row r="6" ht="19.5" customHeight="1" spans="1:5">
      <c r="A6" s="175"/>
      <c r="B6" s="175"/>
      <c r="C6" s="138"/>
      <c r="D6" s="138"/>
      <c r="E6" s="138"/>
    </row>
    <row r="7" ht="17.25" customHeight="1" spans="1:5">
      <c r="A7" s="218" t="s">
        <v>104</v>
      </c>
      <c r="B7" s="14"/>
      <c r="C7" s="138"/>
      <c r="D7" s="138"/>
      <c r="E7" s="138"/>
    </row>
  </sheetData>
  <mergeCells count="6">
    <mergeCell ref="A1:E1"/>
    <mergeCell ref="A2:E2"/>
    <mergeCell ref="A3:B3"/>
    <mergeCell ref="A4:B4"/>
    <mergeCell ref="C4:E4"/>
    <mergeCell ref="A7:B7"/>
  </mergeCells>
  <printOptions horizontalCentered="1"/>
  <pageMargins left="0.96" right="0.96" top="0.72" bottom="0.72" header="0" footer="0"/>
  <pageSetup paperSize="9" orientation="landscape"/>
  <headerFooter>
    <oddFooter>&amp;C第&amp;P页，共&amp;N页&amp;R&amp;N</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7"/>
  <sheetViews>
    <sheetView showZeros="0" workbookViewId="0">
      <selection activeCell="A1" sqref="A1"/>
    </sheetView>
  </sheetViews>
  <sheetFormatPr defaultColWidth="9.14166666666667" defaultRowHeight="14.25" customHeight="1" outlineLevelRow="6" outlineLevelCol="4"/>
  <cols>
    <col min="1" max="1" width="12.85" customWidth="1"/>
    <col min="2" max="2" width="52.7083333333333" customWidth="1"/>
    <col min="3" max="5" width="35.425" customWidth="1"/>
  </cols>
  <sheetData>
    <row r="1" ht="16.5" customHeight="1" spans="1:5">
      <c r="E1" s="24" t="s">
        <v>259</v>
      </c>
    </row>
    <row r="2" ht="41.25" customHeight="1" spans="1:5">
      <c r="A2" s="142" t="s">
        <v>260</v>
      </c>
      <c r="B2" s="142"/>
      <c r="C2" s="142"/>
      <c r="D2" s="142"/>
      <c r="E2" s="142"/>
    </row>
    <row r="3" ht="19.5" customHeight="1" spans="1:5">
      <c r="A3" s="8" t="s">
        <v>54</v>
      </c>
      <c r="E3" s="24" t="s">
        <v>55</v>
      </c>
    </row>
    <row r="4" ht="19.5" customHeight="1" spans="1:5">
      <c r="A4" s="29" t="s">
        <v>214</v>
      </c>
      <c r="B4" s="14"/>
      <c r="C4" s="29" t="s">
        <v>209</v>
      </c>
      <c r="D4" s="13"/>
      <c r="E4" s="14"/>
    </row>
    <row r="5" ht="21.75" customHeight="1" spans="1:5">
      <c r="A5" s="214" t="s">
        <v>122</v>
      </c>
      <c r="B5" s="214" t="s">
        <v>123</v>
      </c>
      <c r="C5" s="31" t="s">
        <v>107</v>
      </c>
      <c r="D5" s="31" t="s">
        <v>210</v>
      </c>
      <c r="E5" s="31" t="s">
        <v>211</v>
      </c>
    </row>
    <row r="6" ht="20.25" customHeight="1" spans="1:5">
      <c r="A6" s="175"/>
      <c r="B6" s="175"/>
      <c r="C6" s="138"/>
      <c r="D6" s="138"/>
      <c r="E6" s="138"/>
    </row>
    <row r="7" ht="17.25" customHeight="1" spans="1:5">
      <c r="A7" s="215" t="s">
        <v>104</v>
      </c>
      <c r="B7" s="216"/>
      <c r="C7" s="138"/>
      <c r="D7" s="138"/>
      <c r="E7" s="138"/>
    </row>
  </sheetData>
  <mergeCells count="5">
    <mergeCell ref="A2:E2"/>
    <mergeCell ref="A3:B3"/>
    <mergeCell ref="A4:B4"/>
    <mergeCell ref="C4:E4"/>
    <mergeCell ref="A7:B7"/>
  </mergeCells>
  <printOptions horizontalCentered="1"/>
  <pageMargins left="0.96" right="0.96" top="0.72" bottom="0.72"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2"/>
  <sheetViews>
    <sheetView showGridLines="0" showZeros="0" topLeftCell="F8" workbookViewId="0">
      <selection activeCell="B4" sqref="B4:B5"/>
    </sheetView>
  </sheetViews>
  <sheetFormatPr defaultColWidth="8.575" defaultRowHeight="12.75" customHeight="1"/>
  <cols>
    <col min="1" max="2" width="28.7083333333333" customWidth="1"/>
    <col min="3" max="7" width="20.575" customWidth="1"/>
    <col min="8" max="23" width="25.425" customWidth="1"/>
  </cols>
  <sheetData>
    <row r="1" ht="17.25" customHeight="1" spans="1:23">
      <c r="A1" s="126"/>
      <c r="B1" s="126"/>
      <c r="C1" s="126"/>
      <c r="D1" s="126"/>
      <c r="E1" s="126"/>
      <c r="F1" s="126"/>
      <c r="G1" s="3" t="s">
        <v>261</v>
      </c>
    </row>
    <row r="2" ht="41.25" customHeight="1" spans="1:23">
      <c r="A2" t="s">
        <v>262</v>
      </c>
      <c r="G2" t="s">
        <v>263</v>
      </c>
    </row>
    <row r="3" ht="17.25" customHeight="1" spans="1:23">
      <c r="A3" s="200" t="s">
        <v>54</v>
      </c>
      <c r="B3" s="201"/>
      <c r="C3" s="201"/>
      <c r="D3" s="201"/>
      <c r="E3" s="201"/>
      <c r="F3" s="201"/>
      <c r="W3" s="202" t="s">
        <v>55</v>
      </c>
    </row>
    <row r="4" ht="21.75" customHeight="1" spans="1:23">
      <c r="A4" s="203" t="s">
        <v>264</v>
      </c>
      <c r="B4" s="203" t="s">
        <v>265</v>
      </c>
      <c r="C4" s="28" t="s">
        <v>266</v>
      </c>
      <c r="D4" s="28" t="s">
        <v>267</v>
      </c>
      <c r="E4" s="28" t="s">
        <v>268</v>
      </c>
      <c r="F4" s="28" t="s">
        <v>269</v>
      </c>
      <c r="G4" s="28" t="s">
        <v>270</v>
      </c>
      <c r="H4" s="204" t="s">
        <v>271</v>
      </c>
      <c r="I4" s="204" t="s">
        <v>272</v>
      </c>
      <c r="J4" s="204" t="s">
        <v>104</v>
      </c>
      <c r="K4" s="205" t="s">
        <v>273</v>
      </c>
      <c r="L4" s="148"/>
      <c r="M4" s="206"/>
      <c r="N4" s="205" t="s">
        <v>274</v>
      </c>
      <c r="O4" s="148"/>
      <c r="P4" s="206"/>
      <c r="Q4" s="28" t="s">
        <v>111</v>
      </c>
      <c r="R4" s="205" t="s">
        <v>117</v>
      </c>
      <c r="S4" s="148"/>
      <c r="T4" s="148"/>
      <c r="U4" s="148"/>
      <c r="V4" s="148"/>
      <c r="W4" s="206"/>
    </row>
    <row r="5" ht="23.25" customHeight="1" spans="1:23">
      <c r="A5" s="207"/>
      <c r="B5" s="207"/>
      <c r="C5" s="33"/>
      <c r="D5" s="33"/>
      <c r="E5" s="33"/>
      <c r="F5" s="33"/>
      <c r="G5" s="33"/>
      <c r="H5" s="208"/>
      <c r="I5" s="208"/>
      <c r="J5" s="208"/>
      <c r="K5" s="136" t="s">
        <v>108</v>
      </c>
      <c r="L5" s="31" t="s">
        <v>109</v>
      </c>
      <c r="M5" s="31" t="s">
        <v>110</v>
      </c>
      <c r="N5" s="31" t="s">
        <v>108</v>
      </c>
      <c r="O5" s="31" t="s">
        <v>109</v>
      </c>
      <c r="P5" s="31" t="s">
        <v>110</v>
      </c>
      <c r="Q5" s="33"/>
      <c r="R5" s="31" t="s">
        <v>107</v>
      </c>
      <c r="S5" s="31" t="s">
        <v>112</v>
      </c>
      <c r="T5" s="136" t="s">
        <v>114</v>
      </c>
      <c r="U5" s="31" t="s">
        <v>115</v>
      </c>
      <c r="V5" s="31" t="s">
        <v>113</v>
      </c>
      <c r="W5" s="31" t="s">
        <v>116</v>
      </c>
    </row>
    <row r="6" ht="17.25" customHeight="1" spans="1:23">
      <c r="A6" s="209" t="s">
        <v>275</v>
      </c>
      <c r="B6" s="209" t="s">
        <v>169</v>
      </c>
      <c r="C6" s="209" t="s">
        <v>276</v>
      </c>
      <c r="D6" s="209" t="s">
        <v>168</v>
      </c>
      <c r="E6" s="209" t="s">
        <v>169</v>
      </c>
      <c r="F6" s="209" t="s">
        <v>219</v>
      </c>
      <c r="G6" s="210" t="s">
        <v>220</v>
      </c>
      <c r="H6" s="175" t="s">
        <v>277</v>
      </c>
      <c r="I6" s="175" t="s">
        <v>278</v>
      </c>
      <c r="J6" s="138">
        <v>1920</v>
      </c>
      <c r="K6" s="138">
        <v>1920</v>
      </c>
      <c r="L6" s="138"/>
      <c r="M6" s="138"/>
      <c r="N6" s="138"/>
      <c r="O6" s="138"/>
      <c r="P6" s="138"/>
      <c r="Q6" s="138"/>
      <c r="R6" s="138"/>
      <c r="S6" s="138"/>
      <c r="T6" s="138"/>
      <c r="U6" s="138"/>
      <c r="V6" s="138"/>
      <c r="W6" s="138"/>
    </row>
    <row r="7" ht="17.25" customHeight="1" spans="1:23">
      <c r="A7" s="209" t="s">
        <v>275</v>
      </c>
      <c r="B7" s="209" t="s">
        <v>279</v>
      </c>
      <c r="C7" s="209" t="s">
        <v>280</v>
      </c>
      <c r="D7" s="209" t="s">
        <v>149</v>
      </c>
      <c r="E7" s="209" t="s">
        <v>150</v>
      </c>
      <c r="F7" s="209" t="s">
        <v>217</v>
      </c>
      <c r="G7" s="210" t="s">
        <v>218</v>
      </c>
      <c r="H7" s="175" t="s">
        <v>281</v>
      </c>
      <c r="I7" s="175" t="s">
        <v>216</v>
      </c>
      <c r="J7" s="138">
        <v>2105460</v>
      </c>
      <c r="K7" s="138">
        <v>2105460</v>
      </c>
      <c r="L7" s="138"/>
      <c r="M7" s="138"/>
      <c r="N7" s="138"/>
      <c r="O7" s="138"/>
      <c r="P7" s="138"/>
      <c r="Q7" s="138"/>
      <c r="R7" s="138"/>
      <c r="S7" s="138"/>
      <c r="T7" s="138"/>
      <c r="U7" s="138"/>
      <c r="V7" s="138"/>
      <c r="W7" s="138"/>
    </row>
    <row r="8" ht="17.25" customHeight="1" spans="1:23">
      <c r="A8" s="209" t="s">
        <v>275</v>
      </c>
      <c r="B8" s="209" t="s">
        <v>279</v>
      </c>
      <c r="C8" s="209" t="s">
        <v>282</v>
      </c>
      <c r="D8" s="209" t="s">
        <v>149</v>
      </c>
      <c r="E8" s="209" t="s">
        <v>150</v>
      </c>
      <c r="F8" s="209" t="s">
        <v>219</v>
      </c>
      <c r="G8" s="210" t="s">
        <v>220</v>
      </c>
      <c r="H8" s="175" t="s">
        <v>281</v>
      </c>
      <c r="I8" s="175" t="s">
        <v>216</v>
      </c>
      <c r="J8" s="138">
        <v>13536</v>
      </c>
      <c r="K8" s="138">
        <v>13536</v>
      </c>
      <c r="L8" s="138"/>
      <c r="M8" s="138"/>
      <c r="N8" s="138"/>
      <c r="O8" s="138"/>
      <c r="P8" s="138"/>
      <c r="Q8" s="138"/>
      <c r="R8" s="138"/>
      <c r="S8" s="138"/>
      <c r="T8" s="138"/>
      <c r="U8" s="138"/>
      <c r="V8" s="138"/>
      <c r="W8" s="138"/>
    </row>
    <row r="9" ht="17.25" customHeight="1" spans="1:23">
      <c r="A9" s="209" t="s">
        <v>275</v>
      </c>
      <c r="B9" s="209" t="s">
        <v>279</v>
      </c>
      <c r="C9" s="209" t="s">
        <v>283</v>
      </c>
      <c r="D9" s="209" t="s">
        <v>149</v>
      </c>
      <c r="E9" s="209" t="s">
        <v>150</v>
      </c>
      <c r="F9" s="209" t="s">
        <v>221</v>
      </c>
      <c r="G9" s="210" t="s">
        <v>222</v>
      </c>
      <c r="H9" s="175" t="s">
        <v>281</v>
      </c>
      <c r="I9" s="175" t="s">
        <v>216</v>
      </c>
      <c r="J9" s="138">
        <v>160000</v>
      </c>
      <c r="K9" s="138">
        <v>160000</v>
      </c>
      <c r="L9" s="138"/>
      <c r="M9" s="138"/>
      <c r="N9" s="138"/>
      <c r="O9" s="138"/>
      <c r="P9" s="138"/>
      <c r="Q9" s="138"/>
      <c r="R9" s="138"/>
      <c r="S9" s="138"/>
      <c r="T9" s="138"/>
      <c r="U9" s="138"/>
      <c r="V9" s="138"/>
      <c r="W9" s="138"/>
    </row>
    <row r="10" ht="17.25" customHeight="1" spans="1:23">
      <c r="A10" s="209" t="s">
        <v>275</v>
      </c>
      <c r="B10" s="209" t="s">
        <v>279</v>
      </c>
      <c r="C10" s="209" t="s">
        <v>284</v>
      </c>
      <c r="D10" s="209" t="s">
        <v>149</v>
      </c>
      <c r="E10" s="209" t="s">
        <v>150</v>
      </c>
      <c r="F10" s="209" t="s">
        <v>223</v>
      </c>
      <c r="G10" s="210" t="s">
        <v>224</v>
      </c>
      <c r="H10" s="175" t="s">
        <v>281</v>
      </c>
      <c r="I10" s="175" t="s">
        <v>216</v>
      </c>
      <c r="J10" s="138">
        <v>1121520</v>
      </c>
      <c r="K10" s="138">
        <v>1121520</v>
      </c>
      <c r="L10" s="138"/>
      <c r="M10" s="138"/>
      <c r="N10" s="138"/>
      <c r="O10" s="138"/>
      <c r="P10" s="138"/>
      <c r="Q10" s="138"/>
      <c r="R10" s="138"/>
      <c r="S10" s="138"/>
      <c r="T10" s="138"/>
      <c r="U10" s="138"/>
      <c r="V10" s="138"/>
      <c r="W10" s="138"/>
    </row>
    <row r="11" ht="17.25" customHeight="1" spans="1:23">
      <c r="A11" s="209" t="s">
        <v>275</v>
      </c>
      <c r="B11" s="209" t="s">
        <v>279</v>
      </c>
      <c r="C11" s="209" t="s">
        <v>285</v>
      </c>
      <c r="D11" s="209" t="s">
        <v>149</v>
      </c>
      <c r="E11" s="209" t="s">
        <v>150</v>
      </c>
      <c r="F11" s="209" t="s">
        <v>223</v>
      </c>
      <c r="G11" s="210" t="s">
        <v>224</v>
      </c>
      <c r="H11" s="175" t="s">
        <v>281</v>
      </c>
      <c r="I11" s="175" t="s">
        <v>216</v>
      </c>
      <c r="J11" s="138">
        <v>1518384</v>
      </c>
      <c r="K11" s="138">
        <v>1518384</v>
      </c>
      <c r="L11" s="138"/>
      <c r="M11" s="138"/>
      <c r="N11" s="138"/>
      <c r="O11" s="138"/>
      <c r="P11" s="138"/>
      <c r="Q11" s="138"/>
      <c r="R11" s="138"/>
      <c r="S11" s="138"/>
      <c r="T11" s="138"/>
      <c r="U11" s="138"/>
      <c r="V11" s="138"/>
      <c r="W11" s="138"/>
    </row>
    <row r="12" ht="17.25" customHeight="1" spans="1:23">
      <c r="A12" s="209" t="s">
        <v>275</v>
      </c>
      <c r="B12" s="209" t="s">
        <v>286</v>
      </c>
      <c r="C12" s="209" t="s">
        <v>286</v>
      </c>
      <c r="D12" s="209" t="s">
        <v>168</v>
      </c>
      <c r="E12" s="209" t="s">
        <v>169</v>
      </c>
      <c r="F12" s="209" t="s">
        <v>219</v>
      </c>
      <c r="G12" s="210" t="s">
        <v>220</v>
      </c>
      <c r="H12" s="175" t="s">
        <v>281</v>
      </c>
      <c r="I12" s="175" t="s">
        <v>216</v>
      </c>
      <c r="J12" s="138">
        <v>20160</v>
      </c>
      <c r="K12" s="138">
        <v>20160</v>
      </c>
      <c r="L12" s="138"/>
      <c r="M12" s="138"/>
      <c r="N12" s="138"/>
      <c r="O12" s="138"/>
      <c r="P12" s="138"/>
      <c r="Q12" s="138"/>
      <c r="R12" s="138"/>
      <c r="S12" s="138"/>
      <c r="T12" s="138"/>
      <c r="U12" s="138"/>
      <c r="V12" s="138"/>
      <c r="W12" s="138"/>
    </row>
    <row r="13" ht="17.25" customHeight="1" spans="1:23">
      <c r="A13" s="209" t="s">
        <v>275</v>
      </c>
      <c r="B13" s="209" t="s">
        <v>287</v>
      </c>
      <c r="C13" s="209" t="s">
        <v>288</v>
      </c>
      <c r="D13" s="209" t="s">
        <v>149</v>
      </c>
      <c r="E13" s="209" t="s">
        <v>150</v>
      </c>
      <c r="F13" s="209" t="s">
        <v>221</v>
      </c>
      <c r="G13" s="210" t="s">
        <v>222</v>
      </c>
      <c r="H13" s="175" t="s">
        <v>281</v>
      </c>
      <c r="I13" s="175" t="s">
        <v>216</v>
      </c>
      <c r="J13" s="138">
        <v>1520000</v>
      </c>
      <c r="K13" s="138">
        <v>1520000</v>
      </c>
      <c r="L13" s="138"/>
      <c r="M13" s="138"/>
      <c r="N13" s="138"/>
      <c r="O13" s="138"/>
      <c r="P13" s="138"/>
      <c r="Q13" s="138"/>
      <c r="R13" s="138"/>
      <c r="S13" s="138"/>
      <c r="T13" s="138"/>
      <c r="U13" s="138"/>
      <c r="V13" s="138"/>
      <c r="W13" s="138"/>
    </row>
    <row r="14" ht="17.25" customHeight="1" spans="1:23">
      <c r="A14" s="209" t="s">
        <v>275</v>
      </c>
      <c r="B14" s="209" t="s">
        <v>289</v>
      </c>
      <c r="C14" s="209" t="s">
        <v>290</v>
      </c>
      <c r="D14" s="209" t="s">
        <v>136</v>
      </c>
      <c r="E14" s="209" t="s">
        <v>137</v>
      </c>
      <c r="F14" s="209" t="s">
        <v>225</v>
      </c>
      <c r="G14" s="210" t="s">
        <v>226</v>
      </c>
      <c r="H14" s="175" t="s">
        <v>281</v>
      </c>
      <c r="I14" s="175" t="s">
        <v>216</v>
      </c>
      <c r="J14" s="138">
        <v>764800</v>
      </c>
      <c r="K14" s="138">
        <v>764800</v>
      </c>
      <c r="L14" s="138"/>
      <c r="M14" s="138"/>
      <c r="N14" s="138"/>
      <c r="O14" s="138"/>
      <c r="P14" s="138"/>
      <c r="Q14" s="138"/>
      <c r="R14" s="138"/>
      <c r="S14" s="138"/>
      <c r="T14" s="138"/>
      <c r="U14" s="138"/>
      <c r="V14" s="138"/>
      <c r="W14" s="138"/>
    </row>
    <row r="15" ht="17.25" customHeight="1" spans="1:23">
      <c r="A15" s="209" t="s">
        <v>275</v>
      </c>
      <c r="B15" s="209" t="s">
        <v>289</v>
      </c>
      <c r="C15" s="209" t="s">
        <v>291</v>
      </c>
      <c r="D15" s="209" t="s">
        <v>138</v>
      </c>
      <c r="E15" s="209" t="s">
        <v>139</v>
      </c>
      <c r="F15" s="209" t="s">
        <v>227</v>
      </c>
      <c r="G15" s="210" t="s">
        <v>228</v>
      </c>
      <c r="H15" s="175" t="s">
        <v>281</v>
      </c>
      <c r="I15" s="175" t="s">
        <v>216</v>
      </c>
      <c r="J15" s="138">
        <v>100000</v>
      </c>
      <c r="K15" s="138">
        <v>100000</v>
      </c>
      <c r="L15" s="138"/>
      <c r="M15" s="138"/>
      <c r="N15" s="138"/>
      <c r="O15" s="138"/>
      <c r="P15" s="138"/>
      <c r="Q15" s="138"/>
      <c r="R15" s="138"/>
      <c r="S15" s="138"/>
      <c r="T15" s="138"/>
      <c r="U15" s="138"/>
      <c r="V15" s="138"/>
      <c r="W15" s="138"/>
    </row>
    <row r="16" ht="17.25" customHeight="1" spans="1:23">
      <c r="A16" s="209" t="s">
        <v>275</v>
      </c>
      <c r="B16" s="209" t="s">
        <v>289</v>
      </c>
      <c r="C16" s="209" t="s">
        <v>292</v>
      </c>
      <c r="D16" s="209" t="s">
        <v>149</v>
      </c>
      <c r="E16" s="209" t="s">
        <v>150</v>
      </c>
      <c r="F16" s="209" t="s">
        <v>233</v>
      </c>
      <c r="G16" s="210" t="s">
        <v>234</v>
      </c>
      <c r="H16" s="175" t="s">
        <v>281</v>
      </c>
      <c r="I16" s="175" t="s">
        <v>216</v>
      </c>
      <c r="J16" s="138">
        <v>36000</v>
      </c>
      <c r="K16" s="138">
        <v>36000</v>
      </c>
      <c r="L16" s="138"/>
      <c r="M16" s="138"/>
      <c r="N16" s="138"/>
      <c r="O16" s="138"/>
      <c r="P16" s="138"/>
      <c r="Q16" s="138"/>
      <c r="R16" s="138"/>
      <c r="S16" s="138"/>
      <c r="T16" s="138"/>
      <c r="U16" s="138"/>
      <c r="V16" s="138"/>
      <c r="W16" s="138"/>
    </row>
    <row r="17" ht="17.25" customHeight="1" spans="1:23">
      <c r="A17" s="209" t="s">
        <v>275</v>
      </c>
      <c r="B17" s="209" t="s">
        <v>289</v>
      </c>
      <c r="C17" s="209" t="s">
        <v>293</v>
      </c>
      <c r="D17" s="209" t="s">
        <v>156</v>
      </c>
      <c r="E17" s="209" t="s">
        <v>157</v>
      </c>
      <c r="F17" s="209" t="s">
        <v>229</v>
      </c>
      <c r="G17" s="210" t="s">
        <v>230</v>
      </c>
      <c r="H17" s="175" t="s">
        <v>281</v>
      </c>
      <c r="I17" s="175" t="s">
        <v>216</v>
      </c>
      <c r="J17" s="138">
        <v>385200</v>
      </c>
      <c r="K17" s="138">
        <v>385200</v>
      </c>
      <c r="L17" s="138"/>
      <c r="M17" s="138"/>
      <c r="N17" s="138"/>
      <c r="O17" s="138"/>
      <c r="P17" s="138"/>
      <c r="Q17" s="138"/>
      <c r="R17" s="138"/>
      <c r="S17" s="138"/>
      <c r="T17" s="138"/>
      <c r="U17" s="138"/>
      <c r="V17" s="138"/>
      <c r="W17" s="138"/>
    </row>
    <row r="18" ht="17.25" customHeight="1" spans="1:23">
      <c r="A18" s="209" t="s">
        <v>275</v>
      </c>
      <c r="B18" s="209" t="s">
        <v>289</v>
      </c>
      <c r="C18" s="209" t="s">
        <v>294</v>
      </c>
      <c r="D18" s="209" t="s">
        <v>158</v>
      </c>
      <c r="E18" s="209" t="s">
        <v>159</v>
      </c>
      <c r="F18" s="209" t="s">
        <v>231</v>
      </c>
      <c r="G18" s="210" t="s">
        <v>232</v>
      </c>
      <c r="H18" s="175" t="s">
        <v>281</v>
      </c>
      <c r="I18" s="175" t="s">
        <v>216</v>
      </c>
      <c r="J18" s="138">
        <v>441600</v>
      </c>
      <c r="K18" s="138">
        <v>441600</v>
      </c>
      <c r="L18" s="138"/>
      <c r="M18" s="138"/>
      <c r="N18" s="138"/>
      <c r="O18" s="138"/>
      <c r="P18" s="138"/>
      <c r="Q18" s="138"/>
      <c r="R18" s="138"/>
      <c r="S18" s="138"/>
      <c r="T18" s="138"/>
      <c r="U18" s="138"/>
      <c r="V18" s="138"/>
      <c r="W18" s="138"/>
    </row>
    <row r="19" ht="17.25" customHeight="1" spans="1:23">
      <c r="A19" s="209" t="s">
        <v>275</v>
      </c>
      <c r="B19" s="209" t="s">
        <v>289</v>
      </c>
      <c r="C19" s="209" t="s">
        <v>295</v>
      </c>
      <c r="D19" s="209" t="s">
        <v>160</v>
      </c>
      <c r="E19" s="209" t="s">
        <v>161</v>
      </c>
      <c r="F19" s="209" t="s">
        <v>233</v>
      </c>
      <c r="G19" s="210" t="s">
        <v>234</v>
      </c>
      <c r="H19" s="175" t="s">
        <v>281</v>
      </c>
      <c r="I19" s="175" t="s">
        <v>216</v>
      </c>
      <c r="J19" s="138">
        <v>35673</v>
      </c>
      <c r="K19" s="138">
        <v>35673</v>
      </c>
      <c r="L19" s="138"/>
      <c r="M19" s="138"/>
      <c r="N19" s="138"/>
      <c r="O19" s="138"/>
      <c r="P19" s="138"/>
      <c r="Q19" s="138"/>
      <c r="R19" s="138"/>
      <c r="S19" s="138"/>
      <c r="T19" s="138"/>
      <c r="U19" s="138"/>
      <c r="V19" s="138"/>
      <c r="W19" s="138"/>
    </row>
    <row r="20" ht="17.25" customHeight="1" spans="1:23">
      <c r="A20" s="209" t="s">
        <v>275</v>
      </c>
      <c r="B20" s="209" t="s">
        <v>289</v>
      </c>
      <c r="C20" s="209" t="s">
        <v>296</v>
      </c>
      <c r="D20" s="209" t="s">
        <v>160</v>
      </c>
      <c r="E20" s="209" t="s">
        <v>161</v>
      </c>
      <c r="F20" s="209" t="s">
        <v>233</v>
      </c>
      <c r="G20" s="210" t="s">
        <v>234</v>
      </c>
      <c r="H20" s="175" t="s">
        <v>281</v>
      </c>
      <c r="I20" s="175" t="s">
        <v>216</v>
      </c>
      <c r="J20" s="138">
        <v>18720</v>
      </c>
      <c r="K20" s="138">
        <v>18720</v>
      </c>
      <c r="L20" s="138"/>
      <c r="M20" s="138"/>
      <c r="N20" s="138"/>
      <c r="O20" s="138"/>
      <c r="P20" s="138"/>
      <c r="Q20" s="138"/>
      <c r="R20" s="138"/>
      <c r="S20" s="138"/>
      <c r="T20" s="138"/>
      <c r="U20" s="138"/>
      <c r="V20" s="138"/>
      <c r="W20" s="138"/>
    </row>
    <row r="21" ht="17.25" customHeight="1" spans="1:23">
      <c r="A21" s="209" t="s">
        <v>275</v>
      </c>
      <c r="B21" s="209" t="s">
        <v>167</v>
      </c>
      <c r="C21" s="209" t="s">
        <v>297</v>
      </c>
      <c r="D21" s="209" t="s">
        <v>166</v>
      </c>
      <c r="E21" s="209" t="s">
        <v>167</v>
      </c>
      <c r="F21" s="209" t="s">
        <v>235</v>
      </c>
      <c r="G21" s="210" t="s">
        <v>167</v>
      </c>
      <c r="H21" s="175" t="s">
        <v>281</v>
      </c>
      <c r="I21" s="175" t="s">
        <v>216</v>
      </c>
      <c r="J21" s="138">
        <v>706332</v>
      </c>
      <c r="K21" s="138">
        <v>706332</v>
      </c>
      <c r="L21" s="138"/>
      <c r="M21" s="138"/>
      <c r="N21" s="138"/>
      <c r="O21" s="138"/>
      <c r="P21" s="138"/>
      <c r="Q21" s="138"/>
      <c r="R21" s="138"/>
      <c r="S21" s="138"/>
      <c r="T21" s="138"/>
      <c r="U21" s="138"/>
      <c r="V21" s="138"/>
      <c r="W21" s="138"/>
    </row>
    <row r="22" ht="17.25" customHeight="1" spans="1:23">
      <c r="A22" s="209" t="s">
        <v>275</v>
      </c>
      <c r="B22" s="209" t="s">
        <v>298</v>
      </c>
      <c r="C22" s="209" t="s">
        <v>299</v>
      </c>
      <c r="D22" s="209" t="s">
        <v>134</v>
      </c>
      <c r="E22" s="209" t="s">
        <v>135</v>
      </c>
      <c r="F22" s="209" t="s">
        <v>250</v>
      </c>
      <c r="G22" s="210" t="s">
        <v>251</v>
      </c>
      <c r="H22" s="175" t="s">
        <v>300</v>
      </c>
      <c r="I22" s="175" t="s">
        <v>301</v>
      </c>
      <c r="J22" s="138">
        <v>591600</v>
      </c>
      <c r="K22" s="138">
        <v>591600</v>
      </c>
      <c r="L22" s="138"/>
      <c r="M22" s="138"/>
      <c r="N22" s="138"/>
      <c r="O22" s="138"/>
      <c r="P22" s="138"/>
      <c r="Q22" s="138"/>
      <c r="R22" s="138"/>
      <c r="S22" s="138"/>
      <c r="T22" s="138"/>
      <c r="U22" s="138"/>
      <c r="V22" s="138"/>
      <c r="W22" s="138"/>
    </row>
    <row r="23" ht="17.25" customHeight="1" spans="1:23">
      <c r="A23" s="209" t="s">
        <v>275</v>
      </c>
      <c r="B23" s="209" t="s">
        <v>302</v>
      </c>
      <c r="C23" s="209" t="s">
        <v>303</v>
      </c>
      <c r="D23" s="209" t="s">
        <v>149</v>
      </c>
      <c r="E23" s="209" t="s">
        <v>150</v>
      </c>
      <c r="F23" s="209" t="s">
        <v>236</v>
      </c>
      <c r="G23" s="210" t="s">
        <v>237</v>
      </c>
      <c r="H23" s="175" t="s">
        <v>281</v>
      </c>
      <c r="I23" s="175" t="s">
        <v>216</v>
      </c>
      <c r="J23" s="138">
        <v>37200</v>
      </c>
      <c r="K23" s="138">
        <v>37200</v>
      </c>
      <c r="L23" s="138"/>
      <c r="M23" s="138"/>
      <c r="N23" s="138"/>
      <c r="O23" s="138"/>
      <c r="P23" s="138"/>
      <c r="Q23" s="138"/>
      <c r="R23" s="138"/>
      <c r="S23" s="138"/>
      <c r="T23" s="138"/>
      <c r="U23" s="138"/>
      <c r="V23" s="138"/>
      <c r="W23" s="138"/>
    </row>
    <row r="24" ht="17.25" customHeight="1" spans="1:23">
      <c r="A24" s="209" t="s">
        <v>275</v>
      </c>
      <c r="B24" s="209" t="s">
        <v>302</v>
      </c>
      <c r="C24" s="209" t="s">
        <v>304</v>
      </c>
      <c r="D24" s="209" t="s">
        <v>149</v>
      </c>
      <c r="E24" s="209" t="s">
        <v>150</v>
      </c>
      <c r="F24" s="209" t="s">
        <v>236</v>
      </c>
      <c r="G24" s="210" t="s">
        <v>237</v>
      </c>
      <c r="H24" s="175" t="s">
        <v>281</v>
      </c>
      <c r="I24" s="175" t="s">
        <v>216</v>
      </c>
      <c r="J24" s="138">
        <v>428160</v>
      </c>
      <c r="K24" s="138">
        <v>428160</v>
      </c>
      <c r="L24" s="138"/>
      <c r="M24" s="138"/>
      <c r="N24" s="138"/>
      <c r="O24" s="138"/>
      <c r="P24" s="138"/>
      <c r="Q24" s="138"/>
      <c r="R24" s="138"/>
      <c r="S24" s="138"/>
      <c r="T24" s="138"/>
      <c r="U24" s="138"/>
      <c r="V24" s="138"/>
      <c r="W24" s="138"/>
    </row>
    <row r="25" ht="17.25" customHeight="1" spans="1:23">
      <c r="A25" s="209" t="s">
        <v>275</v>
      </c>
      <c r="B25" s="209" t="s">
        <v>302</v>
      </c>
      <c r="C25" s="209" t="s">
        <v>305</v>
      </c>
      <c r="D25" s="209" t="s">
        <v>149</v>
      </c>
      <c r="E25" s="209" t="s">
        <v>150</v>
      </c>
      <c r="F25" s="209" t="s">
        <v>236</v>
      </c>
      <c r="G25" s="210" t="s">
        <v>237</v>
      </c>
      <c r="H25" s="175" t="s">
        <v>281</v>
      </c>
      <c r="I25" s="175" t="s">
        <v>216</v>
      </c>
      <c r="J25" s="138">
        <v>213600</v>
      </c>
      <c r="K25" s="138">
        <v>213600</v>
      </c>
      <c r="L25" s="138"/>
      <c r="M25" s="138"/>
      <c r="N25" s="138"/>
      <c r="O25" s="138"/>
      <c r="P25" s="138"/>
      <c r="Q25" s="138"/>
      <c r="R25" s="138"/>
      <c r="S25" s="138"/>
      <c r="T25" s="138"/>
      <c r="U25" s="138"/>
      <c r="V25" s="138"/>
      <c r="W25" s="138"/>
    </row>
    <row r="26" ht="17.25" customHeight="1" spans="1:23">
      <c r="A26" s="209" t="s">
        <v>275</v>
      </c>
      <c r="B26" s="209" t="s">
        <v>302</v>
      </c>
      <c r="C26" s="209" t="s">
        <v>306</v>
      </c>
      <c r="D26" s="209" t="s">
        <v>149</v>
      </c>
      <c r="E26" s="209" t="s">
        <v>150</v>
      </c>
      <c r="F26" s="209" t="s">
        <v>236</v>
      </c>
      <c r="G26" s="210" t="s">
        <v>237</v>
      </c>
      <c r="H26" s="175" t="s">
        <v>281</v>
      </c>
      <c r="I26" s="175" t="s">
        <v>216</v>
      </c>
      <c r="J26" s="138">
        <v>10680</v>
      </c>
      <c r="K26" s="138">
        <v>10680</v>
      </c>
      <c r="L26" s="138"/>
      <c r="M26" s="138"/>
      <c r="N26" s="138"/>
      <c r="O26" s="138"/>
      <c r="P26" s="138"/>
      <c r="Q26" s="138"/>
      <c r="R26" s="138"/>
      <c r="S26" s="138"/>
      <c r="T26" s="138"/>
      <c r="U26" s="138"/>
      <c r="V26" s="138"/>
      <c r="W26" s="138"/>
    </row>
    <row r="27" ht="17.25" customHeight="1" spans="1:23">
      <c r="A27" s="209" t="s">
        <v>275</v>
      </c>
      <c r="B27" s="209" t="s">
        <v>307</v>
      </c>
      <c r="C27" s="209" t="s">
        <v>307</v>
      </c>
      <c r="D27" s="209" t="s">
        <v>149</v>
      </c>
      <c r="E27" s="209" t="s">
        <v>150</v>
      </c>
      <c r="F27" s="209" t="s">
        <v>242</v>
      </c>
      <c r="G27" s="210" t="s">
        <v>243</v>
      </c>
      <c r="H27" s="175" t="s">
        <v>308</v>
      </c>
      <c r="I27" s="175" t="s">
        <v>239</v>
      </c>
      <c r="J27" s="138">
        <v>4272</v>
      </c>
      <c r="K27" s="138">
        <v>4272</v>
      </c>
      <c r="L27" s="138"/>
      <c r="M27" s="138"/>
      <c r="N27" s="138"/>
      <c r="O27" s="138"/>
      <c r="P27" s="138"/>
      <c r="Q27" s="138"/>
      <c r="R27" s="138"/>
      <c r="S27" s="138"/>
      <c r="T27" s="138"/>
      <c r="U27" s="138"/>
      <c r="V27" s="138"/>
      <c r="W27" s="138"/>
    </row>
    <row r="28" ht="17.25" customHeight="1" spans="1:23">
      <c r="A28" s="209" t="s">
        <v>275</v>
      </c>
      <c r="B28" s="209" t="s">
        <v>309</v>
      </c>
      <c r="C28" s="209" t="s">
        <v>310</v>
      </c>
      <c r="D28" s="209" t="s">
        <v>134</v>
      </c>
      <c r="E28" s="209" t="s">
        <v>135</v>
      </c>
      <c r="F28" s="209" t="s">
        <v>240</v>
      </c>
      <c r="G28" s="210" t="s">
        <v>241</v>
      </c>
      <c r="H28" s="175" t="s">
        <v>308</v>
      </c>
      <c r="I28" s="175" t="s">
        <v>239</v>
      </c>
      <c r="J28" s="138">
        <v>17400</v>
      </c>
      <c r="K28" s="138">
        <v>17400</v>
      </c>
      <c r="L28" s="138"/>
      <c r="M28" s="138"/>
      <c r="N28" s="138"/>
      <c r="O28" s="138"/>
      <c r="P28" s="138"/>
      <c r="Q28" s="138"/>
      <c r="R28" s="138"/>
      <c r="S28" s="138"/>
      <c r="T28" s="138"/>
      <c r="U28" s="138"/>
      <c r="V28" s="138"/>
      <c r="W28" s="138"/>
    </row>
    <row r="29" ht="17.25" customHeight="1" spans="1:23">
      <c r="A29" s="209" t="s">
        <v>275</v>
      </c>
      <c r="B29" s="209" t="s">
        <v>311</v>
      </c>
      <c r="C29" s="209" t="s">
        <v>312</v>
      </c>
      <c r="D29" s="209" t="s">
        <v>149</v>
      </c>
      <c r="E29" s="209" t="s">
        <v>150</v>
      </c>
      <c r="F29" s="209" t="s">
        <v>240</v>
      </c>
      <c r="G29" s="210" t="s">
        <v>241</v>
      </c>
      <c r="H29" s="175" t="s">
        <v>308</v>
      </c>
      <c r="I29" s="175" t="s">
        <v>239</v>
      </c>
      <c r="J29" s="138">
        <v>2160</v>
      </c>
      <c r="K29" s="138">
        <v>2160</v>
      </c>
      <c r="L29" s="138"/>
      <c r="M29" s="138"/>
      <c r="N29" s="138"/>
      <c r="O29" s="138"/>
      <c r="P29" s="138"/>
      <c r="Q29" s="138"/>
      <c r="R29" s="138"/>
      <c r="S29" s="138"/>
      <c r="T29" s="138"/>
      <c r="U29" s="138"/>
      <c r="V29" s="138"/>
      <c r="W29" s="138"/>
    </row>
    <row r="30" ht="17.25" customHeight="1" spans="1:23">
      <c r="A30" s="209" t="s">
        <v>275</v>
      </c>
      <c r="B30" s="209" t="s">
        <v>311</v>
      </c>
      <c r="C30" s="209" t="s">
        <v>313</v>
      </c>
      <c r="D30" s="209" t="s">
        <v>149</v>
      </c>
      <c r="E30" s="209" t="s">
        <v>150</v>
      </c>
      <c r="F30" s="209" t="s">
        <v>240</v>
      </c>
      <c r="G30" s="210" t="s">
        <v>241</v>
      </c>
      <c r="H30" s="175" t="s">
        <v>308</v>
      </c>
      <c r="I30" s="175" t="s">
        <v>239</v>
      </c>
      <c r="J30" s="138">
        <v>3000</v>
      </c>
      <c r="K30" s="138">
        <v>3000</v>
      </c>
      <c r="L30" s="138"/>
      <c r="M30" s="138"/>
      <c r="N30" s="138"/>
      <c r="O30" s="138"/>
      <c r="P30" s="138"/>
      <c r="Q30" s="138"/>
      <c r="R30" s="138"/>
      <c r="S30" s="138"/>
      <c r="T30" s="138"/>
      <c r="U30" s="138"/>
      <c r="V30" s="138"/>
      <c r="W30" s="138"/>
    </row>
    <row r="31" ht="17.25" customHeight="1" spans="1:23">
      <c r="A31" s="209" t="s">
        <v>275</v>
      </c>
      <c r="B31" s="209" t="s">
        <v>311</v>
      </c>
      <c r="C31" s="209" t="s">
        <v>314</v>
      </c>
      <c r="D31" s="209" t="s">
        <v>149</v>
      </c>
      <c r="E31" s="209" t="s">
        <v>150</v>
      </c>
      <c r="F31" s="209" t="s">
        <v>244</v>
      </c>
      <c r="G31" s="210" t="s">
        <v>245</v>
      </c>
      <c r="H31" s="175" t="s">
        <v>308</v>
      </c>
      <c r="I31" s="175" t="s">
        <v>239</v>
      </c>
      <c r="J31" s="138">
        <v>7200</v>
      </c>
      <c r="K31" s="138">
        <v>7200</v>
      </c>
      <c r="L31" s="138"/>
      <c r="M31" s="138"/>
      <c r="N31" s="138"/>
      <c r="O31" s="138"/>
      <c r="P31" s="138"/>
      <c r="Q31" s="138"/>
      <c r="R31" s="138"/>
      <c r="S31" s="138"/>
      <c r="T31" s="138"/>
      <c r="U31" s="138"/>
      <c r="V31" s="138"/>
      <c r="W31" s="138"/>
    </row>
    <row r="32" ht="17.25" customHeight="1" spans="1:23">
      <c r="A32" s="211" t="s">
        <v>104</v>
      </c>
      <c r="B32" s="212"/>
      <c r="C32" s="212"/>
      <c r="D32" s="212"/>
      <c r="E32" s="212"/>
      <c r="F32" s="212"/>
      <c r="G32" s="213"/>
      <c r="H32" s="138"/>
      <c r="I32" s="138"/>
      <c r="J32" s="138">
        <v>10264577</v>
      </c>
      <c r="K32" s="138">
        <v>10264577</v>
      </c>
      <c r="L32" s="138"/>
      <c r="M32" s="138"/>
      <c r="N32" s="138"/>
      <c r="O32" s="138"/>
      <c r="P32" s="138"/>
      <c r="Q32" s="138"/>
      <c r="R32" s="138"/>
      <c r="S32" s="138"/>
      <c r="T32" s="138"/>
      <c r="U32" s="138"/>
      <c r="V32" s="138"/>
      <c r="W32" s="138"/>
    </row>
  </sheetData>
  <mergeCells count="18">
    <mergeCell ref="G1:W1"/>
    <mergeCell ref="A2:W2"/>
    <mergeCell ref="A3:B3"/>
    <mergeCell ref="K4:M4"/>
    <mergeCell ref="N4:P4"/>
    <mergeCell ref="R4:W4"/>
    <mergeCell ref="A32:I32"/>
    <mergeCell ref="A4:A5"/>
    <mergeCell ref="B4:B5"/>
    <mergeCell ref="C4:C5"/>
    <mergeCell ref="D4:D5"/>
    <mergeCell ref="E4:E5"/>
    <mergeCell ref="F4:F5"/>
    <mergeCell ref="G4:G5"/>
    <mergeCell ref="H4:H5"/>
    <mergeCell ref="I4:I5"/>
    <mergeCell ref="J4:J5"/>
    <mergeCell ref="Q4:Q5"/>
  </mergeCells>
  <printOptions horizontalCentered="1"/>
  <pageMargins left="0.96" right="0.96" top="0.72" bottom="0.72" header="0" footer="0"/>
  <pageSetup paperSize="9" orientation="landscape"/>
  <headerFooter>
    <oddFooter>&amp;C第&amp;P页，共&amp;N页&amp;R&amp;N</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1"/>
  <sheetViews>
    <sheetView showGridLines="0" showZeros="0" topLeftCell="C9" workbookViewId="0">
      <selection activeCell="C9" sqref="$A1:$XFD1048576"/>
    </sheetView>
  </sheetViews>
  <sheetFormatPr defaultColWidth="8.575" defaultRowHeight="12.75" customHeight="1"/>
  <cols>
    <col min="1" max="1" width="28.6916666666667" style="178" customWidth="1"/>
    <col min="2" max="2" width="31.425" style="178" customWidth="1"/>
    <col min="3" max="3" width="46.375" style="178" customWidth="1"/>
    <col min="4" max="9" width="15.1416666666667" style="178" customWidth="1"/>
    <col min="10" max="23" width="20.575" style="178" customWidth="1"/>
    <col min="24" max="16384" width="8.575" style="178"/>
  </cols>
  <sheetData>
    <row r="1" ht="17.25" customHeight="1" spans="1:23">
      <c r="A1" s="179" t="s">
        <v>315</v>
      </c>
    </row>
    <row r="2" ht="41.25" customHeight="1" spans="1:23">
      <c r="A2" s="180" t="s">
        <v>316</v>
      </c>
    </row>
    <row r="3" ht="17.25" customHeight="1" spans="1:23">
      <c r="A3" s="181" t="s">
        <v>54</v>
      </c>
      <c r="B3" s="182"/>
      <c r="C3" s="183"/>
      <c r="D3" s="183"/>
      <c r="E3" s="183"/>
      <c r="F3" s="183"/>
      <c r="G3" s="183"/>
      <c r="H3" s="183"/>
      <c r="I3" s="183"/>
      <c r="J3" s="183"/>
      <c r="K3" s="183"/>
      <c r="L3" s="183"/>
      <c r="W3" s="179" t="s">
        <v>55</v>
      </c>
    </row>
    <row r="4" ht="21.75" customHeight="1" spans="1:23">
      <c r="A4" s="184" t="s">
        <v>264</v>
      </c>
      <c r="B4" s="184" t="s">
        <v>265</v>
      </c>
      <c r="C4" s="185" t="s">
        <v>317</v>
      </c>
      <c r="D4" s="185" t="s">
        <v>267</v>
      </c>
      <c r="E4" s="185" t="s">
        <v>268</v>
      </c>
      <c r="F4" s="185" t="s">
        <v>269</v>
      </c>
      <c r="G4" s="185" t="s">
        <v>270</v>
      </c>
      <c r="H4" s="185" t="s">
        <v>271</v>
      </c>
      <c r="I4" s="185" t="s">
        <v>272</v>
      </c>
      <c r="J4" s="184" t="s">
        <v>104</v>
      </c>
      <c r="K4" s="186" t="s">
        <v>273</v>
      </c>
      <c r="L4" s="187"/>
      <c r="M4" s="188"/>
      <c r="N4" s="186" t="s">
        <v>274</v>
      </c>
      <c r="O4" s="187"/>
      <c r="P4" s="188"/>
      <c r="Q4" s="185" t="s">
        <v>111</v>
      </c>
      <c r="R4" s="186" t="s">
        <v>117</v>
      </c>
      <c r="S4" s="187"/>
      <c r="T4" s="187"/>
      <c r="U4" s="187"/>
      <c r="V4" s="187"/>
      <c r="W4" s="188"/>
    </row>
    <row r="5" ht="21.75" customHeight="1" spans="1:23">
      <c r="A5" s="189"/>
      <c r="B5" s="189"/>
      <c r="C5" s="190"/>
      <c r="D5" s="190"/>
      <c r="E5" s="190"/>
      <c r="F5" s="190"/>
      <c r="G5" s="190"/>
      <c r="H5" s="190"/>
      <c r="I5" s="190"/>
      <c r="J5" s="189"/>
      <c r="K5" s="191" t="s">
        <v>108</v>
      </c>
      <c r="L5" s="192" t="s">
        <v>109</v>
      </c>
      <c r="M5" s="192" t="s">
        <v>110</v>
      </c>
      <c r="N5" s="192" t="s">
        <v>108</v>
      </c>
      <c r="O5" s="192" t="s">
        <v>109</v>
      </c>
      <c r="P5" s="192" t="s">
        <v>110</v>
      </c>
      <c r="Q5" s="190"/>
      <c r="R5" s="192" t="s">
        <v>107</v>
      </c>
      <c r="S5" s="192" t="s">
        <v>112</v>
      </c>
      <c r="T5" s="191" t="s">
        <v>114</v>
      </c>
      <c r="U5" s="192" t="s">
        <v>115</v>
      </c>
      <c r="V5" s="192" t="s">
        <v>113</v>
      </c>
      <c r="W5" s="192" t="s">
        <v>116</v>
      </c>
    </row>
    <row r="6" ht="25" customHeight="1" spans="1:23">
      <c r="A6" s="193" t="s">
        <v>275</v>
      </c>
      <c r="B6" s="193" t="s">
        <v>318</v>
      </c>
      <c r="C6" s="193" t="s">
        <v>319</v>
      </c>
      <c r="D6" s="193" t="s">
        <v>149</v>
      </c>
      <c r="E6" s="193" t="s">
        <v>150</v>
      </c>
      <c r="F6" s="193" t="s">
        <v>240</v>
      </c>
      <c r="G6" s="193" t="s">
        <v>241</v>
      </c>
      <c r="H6" s="193" t="s">
        <v>308</v>
      </c>
      <c r="I6" s="193" t="s">
        <v>239</v>
      </c>
      <c r="J6" s="194">
        <v>45000</v>
      </c>
      <c r="K6" s="194"/>
      <c r="L6" s="194"/>
      <c r="M6" s="194"/>
      <c r="N6" s="194"/>
      <c r="O6" s="194"/>
      <c r="P6" s="194"/>
      <c r="Q6" s="194"/>
      <c r="R6" s="194">
        <v>45000</v>
      </c>
      <c r="S6" s="194">
        <v>45000</v>
      </c>
      <c r="T6" s="194"/>
      <c r="U6" s="194"/>
      <c r="V6" s="194"/>
      <c r="W6" s="194"/>
    </row>
    <row r="7" ht="25" customHeight="1" spans="1:23">
      <c r="A7" s="193" t="s">
        <v>275</v>
      </c>
      <c r="B7" s="193" t="s">
        <v>320</v>
      </c>
      <c r="C7" s="193" t="s">
        <v>321</v>
      </c>
      <c r="D7" s="193" t="s">
        <v>149</v>
      </c>
      <c r="E7" s="193" t="s">
        <v>150</v>
      </c>
      <c r="F7" s="193" t="s">
        <v>240</v>
      </c>
      <c r="G7" s="193" t="s">
        <v>241</v>
      </c>
      <c r="H7" s="193" t="s">
        <v>308</v>
      </c>
      <c r="I7" s="193" t="s">
        <v>239</v>
      </c>
      <c r="J7" s="194">
        <v>20000</v>
      </c>
      <c r="K7" s="194"/>
      <c r="L7" s="194"/>
      <c r="M7" s="194"/>
      <c r="N7" s="194"/>
      <c r="O7" s="194"/>
      <c r="P7" s="194"/>
      <c r="Q7" s="194"/>
      <c r="R7" s="194">
        <v>20000</v>
      </c>
      <c r="S7" s="194">
        <v>20000</v>
      </c>
      <c r="T7" s="194"/>
      <c r="U7" s="194"/>
      <c r="V7" s="194"/>
      <c r="W7" s="194"/>
    </row>
    <row r="8" ht="25" customHeight="1" spans="1:23">
      <c r="A8" s="193" t="s">
        <v>275</v>
      </c>
      <c r="B8" s="193" t="s">
        <v>322</v>
      </c>
      <c r="C8" s="193" t="s">
        <v>323</v>
      </c>
      <c r="D8" s="193" t="s">
        <v>149</v>
      </c>
      <c r="E8" s="193" t="s">
        <v>150</v>
      </c>
      <c r="F8" s="193" t="s">
        <v>240</v>
      </c>
      <c r="G8" s="193" t="s">
        <v>241</v>
      </c>
      <c r="H8" s="193" t="s">
        <v>308</v>
      </c>
      <c r="I8" s="193" t="s">
        <v>239</v>
      </c>
      <c r="J8" s="194">
        <v>45000</v>
      </c>
      <c r="K8" s="194"/>
      <c r="L8" s="194"/>
      <c r="M8" s="194"/>
      <c r="N8" s="194"/>
      <c r="O8" s="194"/>
      <c r="P8" s="194"/>
      <c r="Q8" s="194"/>
      <c r="R8" s="194">
        <v>45000</v>
      </c>
      <c r="S8" s="194">
        <v>45000</v>
      </c>
      <c r="T8" s="194"/>
      <c r="U8" s="194"/>
      <c r="V8" s="194"/>
      <c r="W8" s="194"/>
    </row>
    <row r="9" ht="25" customHeight="1" spans="1:23">
      <c r="A9" s="193" t="s">
        <v>275</v>
      </c>
      <c r="B9" s="193" t="s">
        <v>324</v>
      </c>
      <c r="C9" s="193" t="s">
        <v>325</v>
      </c>
      <c r="D9" s="193" t="s">
        <v>142</v>
      </c>
      <c r="E9" s="193" t="s">
        <v>143</v>
      </c>
      <c r="F9" s="193" t="s">
        <v>248</v>
      </c>
      <c r="G9" s="193" t="s">
        <v>249</v>
      </c>
      <c r="H9" s="193" t="s">
        <v>300</v>
      </c>
      <c r="I9" s="193" t="s">
        <v>301</v>
      </c>
      <c r="J9" s="194">
        <v>10920</v>
      </c>
      <c r="K9" s="194">
        <v>10920</v>
      </c>
      <c r="L9" s="194"/>
      <c r="M9" s="194"/>
      <c r="N9" s="194"/>
      <c r="O9" s="194"/>
      <c r="P9" s="194"/>
      <c r="Q9" s="194"/>
      <c r="R9" s="194"/>
      <c r="S9" s="194"/>
      <c r="T9" s="194"/>
      <c r="U9" s="194"/>
      <c r="V9" s="194"/>
      <c r="W9" s="194"/>
    </row>
    <row r="10" ht="25" customHeight="1" spans="1:23">
      <c r="A10" s="193" t="s">
        <v>275</v>
      </c>
      <c r="B10" s="193" t="s">
        <v>326</v>
      </c>
      <c r="C10" s="193" t="s">
        <v>327</v>
      </c>
      <c r="D10" s="193" t="s">
        <v>149</v>
      </c>
      <c r="E10" s="193" t="s">
        <v>150</v>
      </c>
      <c r="F10" s="193" t="s">
        <v>240</v>
      </c>
      <c r="G10" s="193" t="s">
        <v>241</v>
      </c>
      <c r="H10" s="193" t="s">
        <v>308</v>
      </c>
      <c r="I10" s="193" t="s">
        <v>239</v>
      </c>
      <c r="J10" s="194">
        <v>28000</v>
      </c>
      <c r="K10" s="194"/>
      <c r="L10" s="194"/>
      <c r="M10" s="194"/>
      <c r="N10" s="194"/>
      <c r="O10" s="194"/>
      <c r="P10" s="194"/>
      <c r="Q10" s="194"/>
      <c r="R10" s="194">
        <v>28000</v>
      </c>
      <c r="S10" s="194">
        <v>28000</v>
      </c>
      <c r="T10" s="194"/>
      <c r="U10" s="194"/>
      <c r="V10" s="194"/>
      <c r="W10" s="194"/>
    </row>
    <row r="11" ht="25" customHeight="1" spans="1:23">
      <c r="A11" s="193" t="s">
        <v>275</v>
      </c>
      <c r="B11" s="193" t="s">
        <v>328</v>
      </c>
      <c r="C11" s="193" t="s">
        <v>329</v>
      </c>
      <c r="D11" s="193" t="s">
        <v>149</v>
      </c>
      <c r="E11" s="193" t="s">
        <v>150</v>
      </c>
      <c r="F11" s="193" t="s">
        <v>240</v>
      </c>
      <c r="G11" s="193" t="s">
        <v>241</v>
      </c>
      <c r="H11" s="193" t="s">
        <v>308</v>
      </c>
      <c r="I11" s="193" t="s">
        <v>239</v>
      </c>
      <c r="J11" s="194">
        <v>995940</v>
      </c>
      <c r="K11" s="194"/>
      <c r="L11" s="194"/>
      <c r="M11" s="194"/>
      <c r="N11" s="194"/>
      <c r="O11" s="194"/>
      <c r="P11" s="194"/>
      <c r="Q11" s="194"/>
      <c r="R11" s="194">
        <v>995940</v>
      </c>
      <c r="S11" s="194">
        <v>995940</v>
      </c>
      <c r="T11" s="194"/>
      <c r="U11" s="194"/>
      <c r="V11" s="194"/>
      <c r="W11" s="194"/>
    </row>
    <row r="12" ht="25" customHeight="1" spans="1:23">
      <c r="A12" s="193" t="s">
        <v>275</v>
      </c>
      <c r="B12" s="193" t="s">
        <v>328</v>
      </c>
      <c r="C12" s="193" t="s">
        <v>329</v>
      </c>
      <c r="D12" s="193" t="s">
        <v>149</v>
      </c>
      <c r="E12" s="193" t="s">
        <v>150</v>
      </c>
      <c r="F12" s="193" t="s">
        <v>330</v>
      </c>
      <c r="G12" s="193" t="s">
        <v>331</v>
      </c>
      <c r="H12" s="193" t="s">
        <v>308</v>
      </c>
      <c r="I12" s="193" t="s">
        <v>239</v>
      </c>
      <c r="J12" s="194">
        <v>1330489</v>
      </c>
      <c r="K12" s="194"/>
      <c r="L12" s="194"/>
      <c r="M12" s="194"/>
      <c r="N12" s="194"/>
      <c r="O12" s="194"/>
      <c r="P12" s="194"/>
      <c r="Q12" s="194"/>
      <c r="R12" s="194">
        <v>1330489</v>
      </c>
      <c r="S12" s="194">
        <v>1330489</v>
      </c>
      <c r="T12" s="194"/>
      <c r="U12" s="194"/>
      <c r="V12" s="194"/>
      <c r="W12" s="194"/>
    </row>
    <row r="13" ht="25" customHeight="1" spans="1:23">
      <c r="A13" s="193" t="s">
        <v>275</v>
      </c>
      <c r="B13" s="193" t="s">
        <v>328</v>
      </c>
      <c r="C13" s="193" t="s">
        <v>329</v>
      </c>
      <c r="D13" s="193" t="s">
        <v>149</v>
      </c>
      <c r="E13" s="193" t="s">
        <v>150</v>
      </c>
      <c r="F13" s="193" t="s">
        <v>332</v>
      </c>
      <c r="G13" s="193" t="s">
        <v>333</v>
      </c>
      <c r="H13" s="193" t="s">
        <v>308</v>
      </c>
      <c r="I13" s="193" t="s">
        <v>239</v>
      </c>
      <c r="J13" s="194">
        <v>2663709</v>
      </c>
      <c r="K13" s="194"/>
      <c r="L13" s="194"/>
      <c r="M13" s="194"/>
      <c r="N13" s="194"/>
      <c r="O13" s="194"/>
      <c r="P13" s="194"/>
      <c r="Q13" s="194"/>
      <c r="R13" s="194">
        <v>2663709</v>
      </c>
      <c r="S13" s="194">
        <v>2663709</v>
      </c>
      <c r="T13" s="194"/>
      <c r="U13" s="194"/>
      <c r="V13" s="194"/>
      <c r="W13" s="194"/>
    </row>
    <row r="14" ht="25" customHeight="1" spans="1:23">
      <c r="A14" s="193" t="s">
        <v>275</v>
      </c>
      <c r="B14" s="193" t="s">
        <v>334</v>
      </c>
      <c r="C14" s="193" t="s">
        <v>335</v>
      </c>
      <c r="D14" s="193" t="s">
        <v>149</v>
      </c>
      <c r="E14" s="193" t="s">
        <v>150</v>
      </c>
      <c r="F14" s="193" t="s">
        <v>330</v>
      </c>
      <c r="G14" s="193" t="s">
        <v>331</v>
      </c>
      <c r="H14" s="193" t="s">
        <v>308</v>
      </c>
      <c r="I14" s="193" t="s">
        <v>239</v>
      </c>
      <c r="J14" s="194">
        <v>11000000</v>
      </c>
      <c r="K14" s="194"/>
      <c r="L14" s="194"/>
      <c r="M14" s="194"/>
      <c r="N14" s="194"/>
      <c r="O14" s="194"/>
      <c r="P14" s="194"/>
      <c r="Q14" s="194"/>
      <c r="R14" s="194">
        <v>11000000</v>
      </c>
      <c r="S14" s="194">
        <v>11000000</v>
      </c>
      <c r="T14" s="194"/>
      <c r="U14" s="194"/>
      <c r="V14" s="194"/>
      <c r="W14" s="194"/>
    </row>
    <row r="15" ht="25" customHeight="1" spans="1:23">
      <c r="A15" s="193" t="s">
        <v>336</v>
      </c>
      <c r="B15" s="193" t="s">
        <v>337</v>
      </c>
      <c r="C15" s="193" t="s">
        <v>337</v>
      </c>
      <c r="D15" s="193">
        <v>2100408</v>
      </c>
      <c r="E15" s="195" t="s">
        <v>151</v>
      </c>
      <c r="F15" s="193" t="s">
        <v>240</v>
      </c>
      <c r="G15" s="193" t="s">
        <v>241</v>
      </c>
      <c r="H15" s="193" t="s">
        <v>308</v>
      </c>
      <c r="I15" s="193" t="s">
        <v>239</v>
      </c>
      <c r="J15" s="194">
        <v>19779.93</v>
      </c>
      <c r="K15" s="194">
        <v>19779.93</v>
      </c>
      <c r="L15" s="194"/>
      <c r="M15" s="194"/>
      <c r="N15" s="194"/>
      <c r="O15" s="194"/>
      <c r="P15" s="194"/>
      <c r="Q15" s="194"/>
      <c r="R15" s="194"/>
      <c r="S15" s="194"/>
      <c r="T15" s="194"/>
      <c r="U15" s="194"/>
      <c r="V15" s="194"/>
      <c r="W15" s="194"/>
    </row>
    <row r="16" ht="25" customHeight="1" spans="1:23">
      <c r="A16" s="193" t="s">
        <v>338</v>
      </c>
      <c r="B16" s="193" t="s">
        <v>339</v>
      </c>
      <c r="C16" s="193" t="s">
        <v>339</v>
      </c>
      <c r="D16" s="193">
        <v>2109999</v>
      </c>
      <c r="E16" s="195" t="s">
        <v>153</v>
      </c>
      <c r="F16" s="193" t="s">
        <v>240</v>
      </c>
      <c r="G16" s="193" t="s">
        <v>241</v>
      </c>
      <c r="H16" s="193" t="s">
        <v>308</v>
      </c>
      <c r="I16" s="193" t="s">
        <v>239</v>
      </c>
      <c r="J16" s="194">
        <v>10663.97</v>
      </c>
      <c r="K16" s="194">
        <v>10663.97</v>
      </c>
      <c r="L16" s="194"/>
      <c r="M16" s="194"/>
      <c r="N16" s="194"/>
      <c r="O16" s="194"/>
      <c r="P16" s="194"/>
      <c r="Q16" s="194"/>
      <c r="R16" s="194"/>
      <c r="S16" s="194"/>
      <c r="T16" s="194"/>
      <c r="U16" s="194"/>
      <c r="V16" s="194"/>
      <c r="W16" s="194"/>
    </row>
    <row r="17" ht="25" customHeight="1" spans="1:23">
      <c r="A17" s="193" t="s">
        <v>340</v>
      </c>
      <c r="B17" s="193" t="s">
        <v>341</v>
      </c>
      <c r="C17" s="193" t="s">
        <v>341</v>
      </c>
      <c r="D17" s="193">
        <v>2100401</v>
      </c>
      <c r="E17" s="196" t="s">
        <v>148</v>
      </c>
      <c r="F17" s="193" t="s">
        <v>240</v>
      </c>
      <c r="G17" s="193" t="s">
        <v>241</v>
      </c>
      <c r="H17" s="193" t="s">
        <v>308</v>
      </c>
      <c r="I17" s="193" t="s">
        <v>239</v>
      </c>
      <c r="J17" s="194">
        <v>13040</v>
      </c>
      <c r="K17" s="194">
        <v>13040</v>
      </c>
      <c r="L17" s="194"/>
      <c r="M17" s="194"/>
      <c r="N17" s="194"/>
      <c r="O17" s="194"/>
      <c r="P17" s="194"/>
      <c r="Q17" s="194"/>
      <c r="R17" s="194"/>
      <c r="S17" s="194"/>
      <c r="T17" s="194"/>
      <c r="U17" s="194"/>
      <c r="V17" s="194"/>
      <c r="W17" s="194"/>
    </row>
    <row r="18" ht="25" customHeight="1" spans="1:23">
      <c r="A18" s="193" t="s">
        <v>342</v>
      </c>
      <c r="B18" s="193" t="s">
        <v>343</v>
      </c>
      <c r="C18" s="193" t="s">
        <v>343</v>
      </c>
      <c r="D18" s="193">
        <v>2100409</v>
      </c>
      <c r="E18" s="195" t="s">
        <v>153</v>
      </c>
      <c r="F18" s="193" t="s">
        <v>240</v>
      </c>
      <c r="G18" s="193" t="s">
        <v>241</v>
      </c>
      <c r="H18" s="193" t="s">
        <v>308</v>
      </c>
      <c r="I18" s="193" t="s">
        <v>239</v>
      </c>
      <c r="J18" s="194">
        <v>276353.03</v>
      </c>
      <c r="K18" s="194">
        <v>276353.03</v>
      </c>
      <c r="L18" s="194"/>
      <c r="M18" s="194"/>
      <c r="N18" s="194"/>
      <c r="O18" s="194"/>
      <c r="P18" s="194"/>
      <c r="Q18" s="194"/>
      <c r="R18" s="194"/>
      <c r="S18" s="194"/>
      <c r="T18" s="194"/>
      <c r="U18" s="194"/>
      <c r="V18" s="194"/>
      <c r="W18" s="194"/>
    </row>
    <row r="19" ht="25" customHeight="1" spans="1:23">
      <c r="A19" s="193" t="s">
        <v>344</v>
      </c>
      <c r="B19" s="193" t="s">
        <v>345</v>
      </c>
      <c r="C19" s="193" t="s">
        <v>345</v>
      </c>
      <c r="D19" s="193">
        <v>2100408</v>
      </c>
      <c r="E19" s="195" t="s">
        <v>151</v>
      </c>
      <c r="F19" s="193" t="s">
        <v>240</v>
      </c>
      <c r="G19" s="193" t="s">
        <v>241</v>
      </c>
      <c r="H19" s="193" t="s">
        <v>308</v>
      </c>
      <c r="I19" s="193" t="s">
        <v>239</v>
      </c>
      <c r="J19" s="194">
        <v>56762.8</v>
      </c>
      <c r="K19" s="194">
        <v>56762.8</v>
      </c>
      <c r="L19" s="194"/>
      <c r="M19" s="194"/>
      <c r="N19" s="194"/>
      <c r="O19" s="194"/>
      <c r="P19" s="194"/>
      <c r="Q19" s="194"/>
      <c r="R19" s="194"/>
      <c r="S19" s="194"/>
      <c r="T19" s="194"/>
      <c r="U19" s="194"/>
      <c r="V19" s="194"/>
      <c r="W19" s="194"/>
    </row>
    <row r="20" ht="17.25" customHeight="1" spans="1:23">
      <c r="A20" s="193" t="s">
        <v>346</v>
      </c>
      <c r="B20" s="193" t="s">
        <v>347</v>
      </c>
      <c r="C20" s="193" t="s">
        <v>347</v>
      </c>
      <c r="D20" s="193">
        <v>2100408</v>
      </c>
      <c r="E20" s="195" t="s">
        <v>151</v>
      </c>
      <c r="F20" s="193" t="s">
        <v>240</v>
      </c>
      <c r="G20" s="193" t="s">
        <v>241</v>
      </c>
      <c r="H20" s="193" t="s">
        <v>308</v>
      </c>
      <c r="I20" s="193" t="s">
        <v>239</v>
      </c>
      <c r="J20" s="194">
        <v>584752.48</v>
      </c>
      <c r="K20" s="194">
        <v>584752.48</v>
      </c>
      <c r="L20" s="194"/>
      <c r="M20" s="194"/>
      <c r="N20" s="194"/>
      <c r="O20" s="194"/>
      <c r="P20" s="194"/>
      <c r="Q20" s="194"/>
      <c r="R20" s="194"/>
      <c r="S20" s="194"/>
      <c r="T20" s="194"/>
      <c r="U20" s="194"/>
      <c r="V20" s="194"/>
      <c r="W20" s="194"/>
    </row>
    <row r="21" ht="17.25" customHeight="1" spans="1:23">
      <c r="A21" s="197" t="s">
        <v>104</v>
      </c>
      <c r="B21" s="198"/>
      <c r="C21" s="199"/>
      <c r="D21" s="199"/>
      <c r="E21" s="199"/>
      <c r="F21" s="193"/>
      <c r="G21" s="193"/>
      <c r="H21" s="193"/>
      <c r="I21" s="193"/>
      <c r="J21" s="194">
        <f>16139058+961352.21</f>
        <v>17100410.21</v>
      </c>
      <c r="K21" s="194">
        <f>10920+961352.21</f>
        <v>972272.21</v>
      </c>
      <c r="L21" s="194"/>
      <c r="M21" s="194"/>
      <c r="N21" s="194"/>
      <c r="O21" s="194"/>
      <c r="P21" s="194"/>
      <c r="Q21" s="194"/>
      <c r="R21" s="194">
        <v>16128138</v>
      </c>
      <c r="S21" s="194">
        <v>16128138</v>
      </c>
      <c r="T21" s="194"/>
      <c r="U21" s="194"/>
      <c r="V21" s="194"/>
      <c r="W21" s="194"/>
    </row>
  </sheetData>
  <mergeCells count="17">
    <mergeCell ref="A1:W1"/>
    <mergeCell ref="A2:W2"/>
    <mergeCell ref="A3:L3"/>
    <mergeCell ref="K4:M4"/>
    <mergeCell ref="N4:P4"/>
    <mergeCell ref="R4:W4"/>
    <mergeCell ref="A4:A5"/>
    <mergeCell ref="B4:B5"/>
    <mergeCell ref="C4:C5"/>
    <mergeCell ref="D4:D5"/>
    <mergeCell ref="E4:E5"/>
    <mergeCell ref="F4:F5"/>
    <mergeCell ref="G4:G5"/>
    <mergeCell ref="H4:H5"/>
    <mergeCell ref="I4:I5"/>
    <mergeCell ref="J4:J5"/>
    <mergeCell ref="Q4:Q5"/>
  </mergeCells>
  <printOptions horizontalCentered="1"/>
  <pageMargins left="0.96" right="0.96" top="0.72" bottom="0.72" header="0" footer="0"/>
  <pageSetup paperSize="9" orientation="landscape"/>
  <headerFooter>
    <oddFooter>&amp;C第&amp;P页，共&amp;N页&amp;R&amp;N</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2"/>
  <sheetViews>
    <sheetView showZeros="0" topLeftCell="B8"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141" t="s">
        <v>348</v>
      </c>
    </row>
    <row r="2" ht="39.75" customHeight="1" spans="1:10">
      <c r="A2" s="171" t="s">
        <v>349</v>
      </c>
      <c r="B2" s="142"/>
      <c r="C2" s="142"/>
      <c r="D2" s="142"/>
      <c r="E2" s="142"/>
      <c r="F2" s="130"/>
      <c r="G2" s="142"/>
      <c r="H2" s="130"/>
      <c r="I2" s="130"/>
      <c r="J2" s="142"/>
    </row>
    <row r="3" ht="17.25" customHeight="1" spans="1:10">
      <c r="A3" s="172" t="s">
        <v>54</v>
      </c>
    </row>
    <row r="4" ht="44.25" customHeight="1" spans="1:10">
      <c r="A4" s="135" t="s">
        <v>265</v>
      </c>
      <c r="B4" s="135" t="s">
        <v>350</v>
      </c>
      <c r="C4" s="135" t="s">
        <v>351</v>
      </c>
      <c r="D4" s="135" t="s">
        <v>352</v>
      </c>
      <c r="E4" s="135" t="s">
        <v>353</v>
      </c>
      <c r="F4" s="136" t="s">
        <v>354</v>
      </c>
      <c r="G4" s="135" t="s">
        <v>355</v>
      </c>
      <c r="H4" s="136" t="s">
        <v>356</v>
      </c>
      <c r="I4" s="136" t="s">
        <v>357</v>
      </c>
      <c r="J4" s="135" t="s">
        <v>358</v>
      </c>
    </row>
    <row r="5" ht="18.75" customHeight="1" spans="1:10">
      <c r="A5" s="173">
        <v>1</v>
      </c>
      <c r="B5" s="173">
        <v>2</v>
      </c>
      <c r="C5" s="173">
        <v>3</v>
      </c>
      <c r="D5" s="173">
        <v>4</v>
      </c>
      <c r="E5" s="173">
        <v>5</v>
      </c>
      <c r="F5" s="174">
        <v>6</v>
      </c>
      <c r="G5" s="173">
        <v>7</v>
      </c>
      <c r="H5" s="174">
        <v>8</v>
      </c>
      <c r="I5" s="174">
        <v>9</v>
      </c>
      <c r="J5" s="173">
        <v>10</v>
      </c>
    </row>
    <row r="6" ht="27" customHeight="1" spans="1:10">
      <c r="A6" s="175" t="s">
        <v>119</v>
      </c>
      <c r="B6" s="176"/>
      <c r="C6" s="176"/>
      <c r="D6" s="176"/>
      <c r="E6" s="176"/>
      <c r="F6" s="176"/>
      <c r="G6" s="176"/>
      <c r="H6" s="176"/>
      <c r="I6" s="176"/>
      <c r="J6" s="176"/>
    </row>
    <row r="7" ht="42" customHeight="1" spans="1:10">
      <c r="A7" s="177" t="s">
        <v>334</v>
      </c>
      <c r="B7" s="175" t="s">
        <v>359</v>
      </c>
      <c r="C7" s="175" t="s">
        <v>360</v>
      </c>
      <c r="D7" s="175" t="s">
        <v>361</v>
      </c>
      <c r="E7" s="175" t="s">
        <v>362</v>
      </c>
      <c r="F7" s="175" t="s">
        <v>363</v>
      </c>
      <c r="G7" s="175" t="s">
        <v>364</v>
      </c>
      <c r="H7" s="175" t="s">
        <v>365</v>
      </c>
      <c r="I7" s="175" t="s">
        <v>366</v>
      </c>
      <c r="J7" s="175" t="s">
        <v>367</v>
      </c>
    </row>
    <row r="8" ht="42" customHeight="1" spans="1:10">
      <c r="A8" s="177" t="s">
        <v>334</v>
      </c>
      <c r="B8" s="175" t="s">
        <v>359</v>
      </c>
      <c r="C8" s="175" t="s">
        <v>360</v>
      </c>
      <c r="D8" s="175" t="s">
        <v>361</v>
      </c>
      <c r="E8" s="175" t="s">
        <v>368</v>
      </c>
      <c r="F8" s="175" t="s">
        <v>363</v>
      </c>
      <c r="G8" s="175" t="s">
        <v>369</v>
      </c>
      <c r="H8" s="175" t="s">
        <v>365</v>
      </c>
      <c r="I8" s="175" t="s">
        <v>366</v>
      </c>
      <c r="J8" s="175" t="s">
        <v>370</v>
      </c>
    </row>
    <row r="9" ht="42" customHeight="1" spans="1:10">
      <c r="A9" s="177" t="s">
        <v>334</v>
      </c>
      <c r="B9" s="175" t="s">
        <v>359</v>
      </c>
      <c r="C9" s="175" t="s">
        <v>360</v>
      </c>
      <c r="D9" s="175" t="s">
        <v>361</v>
      </c>
      <c r="E9" s="175" t="s">
        <v>371</v>
      </c>
      <c r="F9" s="175" t="s">
        <v>363</v>
      </c>
      <c r="G9" s="175" t="s">
        <v>372</v>
      </c>
      <c r="H9" s="175" t="s">
        <v>365</v>
      </c>
      <c r="I9" s="175" t="s">
        <v>373</v>
      </c>
      <c r="J9" s="175" t="s">
        <v>367</v>
      </c>
    </row>
    <row r="10" ht="42" customHeight="1" spans="1:10">
      <c r="A10" s="177" t="s">
        <v>334</v>
      </c>
      <c r="B10" s="175" t="s">
        <v>359</v>
      </c>
      <c r="C10" s="175" t="s">
        <v>360</v>
      </c>
      <c r="D10" s="175" t="s">
        <v>361</v>
      </c>
      <c r="E10" s="175" t="s">
        <v>374</v>
      </c>
      <c r="F10" s="175" t="s">
        <v>363</v>
      </c>
      <c r="G10" s="175" t="s">
        <v>375</v>
      </c>
      <c r="H10" s="175" t="s">
        <v>365</v>
      </c>
      <c r="I10" s="175" t="s">
        <v>366</v>
      </c>
      <c r="J10" s="175" t="s">
        <v>376</v>
      </c>
    </row>
    <row r="11" ht="42" customHeight="1" spans="1:10">
      <c r="A11" s="177" t="s">
        <v>334</v>
      </c>
      <c r="B11" s="175" t="s">
        <v>359</v>
      </c>
      <c r="C11" s="175" t="s">
        <v>360</v>
      </c>
      <c r="D11" s="175" t="s">
        <v>361</v>
      </c>
      <c r="E11" s="175" t="s">
        <v>377</v>
      </c>
      <c r="F11" s="175" t="s">
        <v>363</v>
      </c>
      <c r="G11" s="175" t="s">
        <v>378</v>
      </c>
      <c r="H11" s="175" t="s">
        <v>365</v>
      </c>
      <c r="I11" s="175" t="s">
        <v>366</v>
      </c>
      <c r="J11" s="175" t="s">
        <v>379</v>
      </c>
    </row>
    <row r="12" ht="42" customHeight="1" spans="1:10">
      <c r="A12" s="177" t="s">
        <v>334</v>
      </c>
      <c r="B12" s="175" t="s">
        <v>359</v>
      </c>
      <c r="C12" s="175" t="s">
        <v>360</v>
      </c>
      <c r="D12" s="175" t="s">
        <v>361</v>
      </c>
      <c r="E12" s="175" t="s">
        <v>380</v>
      </c>
      <c r="F12" s="175" t="s">
        <v>363</v>
      </c>
      <c r="G12" s="175" t="s">
        <v>378</v>
      </c>
      <c r="H12" s="175" t="s">
        <v>365</v>
      </c>
      <c r="I12" s="175" t="s">
        <v>366</v>
      </c>
      <c r="J12" s="175" t="s">
        <v>381</v>
      </c>
    </row>
    <row r="13" ht="42" customHeight="1" spans="1:10">
      <c r="A13" s="177" t="s">
        <v>334</v>
      </c>
      <c r="B13" s="175" t="s">
        <v>359</v>
      </c>
      <c r="C13" s="175" t="s">
        <v>360</v>
      </c>
      <c r="D13" s="175" t="s">
        <v>361</v>
      </c>
      <c r="E13" s="175" t="s">
        <v>382</v>
      </c>
      <c r="F13" s="175" t="s">
        <v>363</v>
      </c>
      <c r="G13" s="175" t="s">
        <v>383</v>
      </c>
      <c r="H13" s="175" t="s">
        <v>384</v>
      </c>
      <c r="I13" s="175" t="s">
        <v>366</v>
      </c>
      <c r="J13" s="175" t="s">
        <v>385</v>
      </c>
    </row>
    <row r="14" ht="42" customHeight="1" spans="1:10">
      <c r="A14" s="177" t="s">
        <v>334</v>
      </c>
      <c r="B14" s="175" t="s">
        <v>359</v>
      </c>
      <c r="C14" s="175" t="s">
        <v>360</v>
      </c>
      <c r="D14" s="175" t="s">
        <v>386</v>
      </c>
      <c r="E14" s="175" t="s">
        <v>387</v>
      </c>
      <c r="F14" s="175" t="s">
        <v>363</v>
      </c>
      <c r="G14" s="175" t="s">
        <v>388</v>
      </c>
      <c r="H14" s="175" t="s">
        <v>389</v>
      </c>
      <c r="I14" s="175" t="s">
        <v>366</v>
      </c>
      <c r="J14" s="175" t="s">
        <v>390</v>
      </c>
    </row>
    <row r="15" ht="42" customHeight="1" spans="1:10">
      <c r="A15" s="177" t="s">
        <v>334</v>
      </c>
      <c r="B15" s="175" t="s">
        <v>359</v>
      </c>
      <c r="C15" s="175" t="s">
        <v>360</v>
      </c>
      <c r="D15" s="175" t="s">
        <v>386</v>
      </c>
      <c r="E15" s="175" t="s">
        <v>391</v>
      </c>
      <c r="F15" s="175" t="s">
        <v>363</v>
      </c>
      <c r="G15" s="175" t="s">
        <v>388</v>
      </c>
      <c r="H15" s="175" t="s">
        <v>389</v>
      </c>
      <c r="I15" s="175" t="s">
        <v>366</v>
      </c>
      <c r="J15" s="175" t="s">
        <v>390</v>
      </c>
    </row>
    <row r="16" ht="42" customHeight="1" spans="1:10">
      <c r="A16" s="177" t="s">
        <v>334</v>
      </c>
      <c r="B16" s="175" t="s">
        <v>359</v>
      </c>
      <c r="C16" s="175" t="s">
        <v>360</v>
      </c>
      <c r="D16" s="175" t="s">
        <v>386</v>
      </c>
      <c r="E16" s="175" t="s">
        <v>392</v>
      </c>
      <c r="F16" s="175" t="s">
        <v>393</v>
      </c>
      <c r="G16" s="175" t="s">
        <v>394</v>
      </c>
      <c r="H16" s="175" t="s">
        <v>389</v>
      </c>
      <c r="I16" s="175" t="s">
        <v>366</v>
      </c>
      <c r="J16" s="175" t="s">
        <v>376</v>
      </c>
    </row>
    <row r="17" ht="42" customHeight="1" spans="1:10">
      <c r="A17" s="177" t="s">
        <v>334</v>
      </c>
      <c r="B17" s="175" t="s">
        <v>359</v>
      </c>
      <c r="C17" s="175" t="s">
        <v>395</v>
      </c>
      <c r="D17" s="175" t="s">
        <v>396</v>
      </c>
      <c r="E17" s="175" t="s">
        <v>397</v>
      </c>
      <c r="F17" s="175" t="s">
        <v>393</v>
      </c>
      <c r="G17" s="175" t="s">
        <v>394</v>
      </c>
      <c r="H17" s="175" t="s">
        <v>389</v>
      </c>
      <c r="I17" s="175" t="s">
        <v>366</v>
      </c>
      <c r="J17" s="175" t="s">
        <v>398</v>
      </c>
    </row>
    <row r="18" ht="42" customHeight="1" spans="1:10">
      <c r="A18" s="177" t="s">
        <v>334</v>
      </c>
      <c r="B18" s="175" t="s">
        <v>359</v>
      </c>
      <c r="C18" s="175" t="s">
        <v>395</v>
      </c>
      <c r="D18" s="175" t="s">
        <v>396</v>
      </c>
      <c r="E18" s="175" t="s">
        <v>399</v>
      </c>
      <c r="F18" s="175" t="s">
        <v>400</v>
      </c>
      <c r="G18" s="175" t="s">
        <v>401</v>
      </c>
      <c r="H18" s="175" t="s">
        <v>389</v>
      </c>
      <c r="I18" s="175" t="s">
        <v>366</v>
      </c>
      <c r="J18" s="175" t="s">
        <v>398</v>
      </c>
    </row>
    <row r="19" ht="42" customHeight="1" spans="1:10">
      <c r="A19" s="177" t="s">
        <v>334</v>
      </c>
      <c r="B19" s="175" t="s">
        <v>359</v>
      </c>
      <c r="C19" s="175" t="s">
        <v>395</v>
      </c>
      <c r="D19" s="175" t="s">
        <v>396</v>
      </c>
      <c r="E19" s="175" t="s">
        <v>402</v>
      </c>
      <c r="F19" s="175" t="s">
        <v>400</v>
      </c>
      <c r="G19" s="175" t="s">
        <v>403</v>
      </c>
      <c r="H19" s="175" t="s">
        <v>389</v>
      </c>
      <c r="I19" s="175" t="s">
        <v>366</v>
      </c>
      <c r="J19" s="175" t="s">
        <v>398</v>
      </c>
    </row>
    <row r="20" ht="42" customHeight="1" spans="1:10">
      <c r="A20" s="177" t="s">
        <v>334</v>
      </c>
      <c r="B20" s="175" t="s">
        <v>359</v>
      </c>
      <c r="C20" s="175" t="s">
        <v>395</v>
      </c>
      <c r="D20" s="175" t="s">
        <v>396</v>
      </c>
      <c r="E20" s="175" t="s">
        <v>392</v>
      </c>
      <c r="F20" s="175" t="s">
        <v>393</v>
      </c>
      <c r="G20" s="175" t="s">
        <v>394</v>
      </c>
      <c r="H20" s="175" t="s">
        <v>389</v>
      </c>
      <c r="I20" s="175" t="s">
        <v>366</v>
      </c>
      <c r="J20" s="175" t="s">
        <v>376</v>
      </c>
    </row>
    <row r="21" ht="42" customHeight="1" spans="1:10">
      <c r="A21" s="177" t="s">
        <v>334</v>
      </c>
      <c r="B21" s="175" t="s">
        <v>359</v>
      </c>
      <c r="C21" s="175" t="s">
        <v>404</v>
      </c>
      <c r="D21" s="175" t="s">
        <v>405</v>
      </c>
      <c r="E21" s="175" t="s">
        <v>406</v>
      </c>
      <c r="F21" s="175" t="s">
        <v>363</v>
      </c>
      <c r="G21" s="175" t="s">
        <v>407</v>
      </c>
      <c r="H21" s="175" t="s">
        <v>389</v>
      </c>
      <c r="I21" s="175" t="s">
        <v>366</v>
      </c>
      <c r="J21" s="175" t="s">
        <v>367</v>
      </c>
    </row>
    <row r="22" ht="42" customHeight="1" spans="1:10">
      <c r="A22" s="177" t="s">
        <v>328</v>
      </c>
      <c r="B22" s="175" t="s">
        <v>408</v>
      </c>
      <c r="C22" s="175" t="s">
        <v>360</v>
      </c>
      <c r="D22" s="175" t="s">
        <v>361</v>
      </c>
      <c r="E22" s="175" t="s">
        <v>409</v>
      </c>
      <c r="F22" s="175" t="s">
        <v>363</v>
      </c>
      <c r="G22" s="175" t="s">
        <v>410</v>
      </c>
      <c r="H22" s="175" t="s">
        <v>411</v>
      </c>
      <c r="I22" s="175" t="s">
        <v>366</v>
      </c>
      <c r="J22" s="175" t="s">
        <v>409</v>
      </c>
    </row>
    <row r="23" ht="42" customHeight="1" spans="1:10">
      <c r="A23" s="177" t="s">
        <v>328</v>
      </c>
      <c r="B23" s="175" t="s">
        <v>408</v>
      </c>
      <c r="C23" s="175" t="s">
        <v>360</v>
      </c>
      <c r="D23" s="175" t="s">
        <v>361</v>
      </c>
      <c r="E23" s="175" t="s">
        <v>412</v>
      </c>
      <c r="F23" s="175" t="s">
        <v>363</v>
      </c>
      <c r="G23" s="175" t="s">
        <v>413</v>
      </c>
      <c r="H23" s="175" t="s">
        <v>414</v>
      </c>
      <c r="I23" s="175" t="s">
        <v>366</v>
      </c>
      <c r="J23" s="175" t="s">
        <v>415</v>
      </c>
    </row>
    <row r="24" ht="42" customHeight="1" spans="1:10">
      <c r="A24" s="177" t="s">
        <v>328</v>
      </c>
      <c r="B24" s="175" t="s">
        <v>408</v>
      </c>
      <c r="C24" s="175" t="s">
        <v>360</v>
      </c>
      <c r="D24" s="175" t="s">
        <v>386</v>
      </c>
      <c r="E24" s="175" t="s">
        <v>416</v>
      </c>
      <c r="F24" s="175" t="s">
        <v>393</v>
      </c>
      <c r="G24" s="175" t="s">
        <v>417</v>
      </c>
      <c r="H24" s="175" t="s">
        <v>389</v>
      </c>
      <c r="I24" s="175" t="s">
        <v>373</v>
      </c>
      <c r="J24" s="175" t="s">
        <v>415</v>
      </c>
    </row>
    <row r="25" ht="42" customHeight="1" spans="1:10">
      <c r="A25" s="177" t="s">
        <v>328</v>
      </c>
      <c r="B25" s="175" t="s">
        <v>408</v>
      </c>
      <c r="C25" s="175" t="s">
        <v>360</v>
      </c>
      <c r="D25" s="175" t="s">
        <v>418</v>
      </c>
      <c r="E25" s="175" t="s">
        <v>419</v>
      </c>
      <c r="F25" s="175" t="s">
        <v>393</v>
      </c>
      <c r="G25" s="175" t="s">
        <v>420</v>
      </c>
      <c r="H25" s="175" t="s">
        <v>421</v>
      </c>
      <c r="I25" s="175" t="s">
        <v>373</v>
      </c>
      <c r="J25" s="175" t="s">
        <v>415</v>
      </c>
    </row>
    <row r="26" ht="42" customHeight="1" spans="1:10">
      <c r="A26" s="177" t="s">
        <v>328</v>
      </c>
      <c r="B26" s="175" t="s">
        <v>408</v>
      </c>
      <c r="C26" s="175" t="s">
        <v>395</v>
      </c>
      <c r="D26" s="175" t="s">
        <v>396</v>
      </c>
      <c r="E26" s="175" t="s">
        <v>422</v>
      </c>
      <c r="F26" s="175" t="s">
        <v>393</v>
      </c>
      <c r="G26" s="175" t="s">
        <v>423</v>
      </c>
      <c r="H26" s="175" t="s">
        <v>389</v>
      </c>
      <c r="I26" s="175" t="s">
        <v>373</v>
      </c>
      <c r="J26" s="175" t="s">
        <v>424</v>
      </c>
    </row>
    <row r="27" ht="42" customHeight="1" spans="1:10">
      <c r="A27" s="177" t="s">
        <v>328</v>
      </c>
      <c r="B27" s="175" t="s">
        <v>408</v>
      </c>
      <c r="C27" s="175" t="s">
        <v>404</v>
      </c>
      <c r="D27" s="175" t="s">
        <v>405</v>
      </c>
      <c r="E27" s="175" t="s">
        <v>425</v>
      </c>
      <c r="F27" s="175" t="s">
        <v>393</v>
      </c>
      <c r="G27" s="175" t="s">
        <v>423</v>
      </c>
      <c r="H27" s="175" t="s">
        <v>389</v>
      </c>
      <c r="I27" s="175" t="s">
        <v>373</v>
      </c>
      <c r="J27" s="175" t="s">
        <v>424</v>
      </c>
    </row>
    <row r="28" ht="42" customHeight="1" spans="1:10">
      <c r="A28" s="177" t="s">
        <v>326</v>
      </c>
      <c r="B28" s="175" t="s">
        <v>426</v>
      </c>
      <c r="C28" s="175" t="s">
        <v>360</v>
      </c>
      <c r="D28" s="175" t="s">
        <v>361</v>
      </c>
      <c r="E28" s="175" t="s">
        <v>427</v>
      </c>
      <c r="F28" s="175" t="s">
        <v>363</v>
      </c>
      <c r="G28" s="175" t="s">
        <v>428</v>
      </c>
      <c r="H28" s="175" t="s">
        <v>429</v>
      </c>
      <c r="I28" s="175" t="s">
        <v>366</v>
      </c>
      <c r="J28" s="175" t="s">
        <v>430</v>
      </c>
    </row>
    <row r="29" ht="42" customHeight="1" spans="1:10">
      <c r="A29" s="177" t="s">
        <v>326</v>
      </c>
      <c r="B29" s="175" t="s">
        <v>426</v>
      </c>
      <c r="C29" s="175" t="s">
        <v>360</v>
      </c>
      <c r="D29" s="175" t="s">
        <v>361</v>
      </c>
      <c r="E29" s="175" t="s">
        <v>431</v>
      </c>
      <c r="F29" s="175" t="s">
        <v>393</v>
      </c>
      <c r="G29" s="175" t="s">
        <v>394</v>
      </c>
      <c r="H29" s="175" t="s">
        <v>389</v>
      </c>
      <c r="I29" s="175" t="s">
        <v>366</v>
      </c>
      <c r="J29" s="175" t="s">
        <v>430</v>
      </c>
    </row>
    <row r="30" ht="42" customHeight="1" spans="1:10">
      <c r="A30" s="177" t="s">
        <v>326</v>
      </c>
      <c r="B30" s="175" t="s">
        <v>426</v>
      </c>
      <c r="C30" s="175" t="s">
        <v>360</v>
      </c>
      <c r="D30" s="175" t="s">
        <v>361</v>
      </c>
      <c r="E30" s="175" t="s">
        <v>432</v>
      </c>
      <c r="F30" s="175" t="s">
        <v>393</v>
      </c>
      <c r="G30" s="175" t="s">
        <v>394</v>
      </c>
      <c r="H30" s="175" t="s">
        <v>389</v>
      </c>
      <c r="I30" s="175" t="s">
        <v>366</v>
      </c>
      <c r="J30" s="175" t="s">
        <v>430</v>
      </c>
    </row>
    <row r="31" ht="42" customHeight="1" spans="1:10">
      <c r="A31" s="177" t="s">
        <v>326</v>
      </c>
      <c r="B31" s="175" t="s">
        <v>426</v>
      </c>
      <c r="C31" s="175" t="s">
        <v>360</v>
      </c>
      <c r="D31" s="175" t="s">
        <v>386</v>
      </c>
      <c r="E31" s="175" t="s">
        <v>433</v>
      </c>
      <c r="F31" s="175" t="s">
        <v>393</v>
      </c>
      <c r="G31" s="175" t="s">
        <v>394</v>
      </c>
      <c r="H31" s="175" t="s">
        <v>389</v>
      </c>
      <c r="I31" s="175" t="s">
        <v>366</v>
      </c>
      <c r="J31" s="175" t="s">
        <v>430</v>
      </c>
    </row>
    <row r="32" ht="42" customHeight="1" spans="1:10">
      <c r="A32" s="177" t="s">
        <v>326</v>
      </c>
      <c r="B32" s="175" t="s">
        <v>426</v>
      </c>
      <c r="C32" s="175" t="s">
        <v>395</v>
      </c>
      <c r="D32" s="175" t="s">
        <v>396</v>
      </c>
      <c r="E32" s="175" t="s">
        <v>434</v>
      </c>
      <c r="F32" s="175" t="s">
        <v>363</v>
      </c>
      <c r="G32" s="175" t="s">
        <v>435</v>
      </c>
      <c r="H32" s="175" t="s">
        <v>389</v>
      </c>
      <c r="I32" s="175" t="s">
        <v>366</v>
      </c>
      <c r="J32" s="175" t="s">
        <v>430</v>
      </c>
    </row>
    <row r="33" ht="42" customHeight="1" spans="1:10">
      <c r="A33" s="177" t="s">
        <v>326</v>
      </c>
      <c r="B33" s="175" t="s">
        <v>426</v>
      </c>
      <c r="C33" s="175" t="s">
        <v>404</v>
      </c>
      <c r="D33" s="175" t="s">
        <v>405</v>
      </c>
      <c r="E33" s="175" t="s">
        <v>436</v>
      </c>
      <c r="F33" s="175" t="s">
        <v>363</v>
      </c>
      <c r="G33" s="175" t="s">
        <v>407</v>
      </c>
      <c r="H33" s="175" t="s">
        <v>389</v>
      </c>
      <c r="I33" s="175" t="s">
        <v>366</v>
      </c>
      <c r="J33" s="175" t="s">
        <v>430</v>
      </c>
    </row>
    <row r="34" ht="42" customHeight="1" spans="1:10">
      <c r="A34" s="177" t="s">
        <v>324</v>
      </c>
      <c r="B34" s="175" t="s">
        <v>437</v>
      </c>
      <c r="C34" s="175" t="s">
        <v>360</v>
      </c>
      <c r="D34" s="175" t="s">
        <v>361</v>
      </c>
      <c r="E34" s="175" t="s">
        <v>438</v>
      </c>
      <c r="F34" s="175" t="s">
        <v>393</v>
      </c>
      <c r="G34" s="175" t="s">
        <v>439</v>
      </c>
      <c r="H34" s="175" t="s">
        <v>411</v>
      </c>
      <c r="I34" s="175" t="s">
        <v>366</v>
      </c>
      <c r="J34" s="175" t="s">
        <v>440</v>
      </c>
    </row>
    <row r="35" ht="42" customHeight="1" spans="1:10">
      <c r="A35" s="177" t="s">
        <v>324</v>
      </c>
      <c r="B35" s="175" t="s">
        <v>437</v>
      </c>
      <c r="C35" s="175" t="s">
        <v>360</v>
      </c>
      <c r="D35" s="175" t="s">
        <v>386</v>
      </c>
      <c r="E35" s="175" t="s">
        <v>441</v>
      </c>
      <c r="F35" s="175" t="s">
        <v>393</v>
      </c>
      <c r="G35" s="175" t="s">
        <v>394</v>
      </c>
      <c r="H35" s="175" t="s">
        <v>389</v>
      </c>
      <c r="I35" s="175" t="s">
        <v>366</v>
      </c>
      <c r="J35" s="175" t="s">
        <v>442</v>
      </c>
    </row>
    <row r="36" ht="42" customHeight="1" spans="1:10">
      <c r="A36" s="177" t="s">
        <v>324</v>
      </c>
      <c r="B36" s="175" t="s">
        <v>437</v>
      </c>
      <c r="C36" s="175" t="s">
        <v>395</v>
      </c>
      <c r="D36" s="175" t="s">
        <v>396</v>
      </c>
      <c r="E36" s="175" t="s">
        <v>443</v>
      </c>
      <c r="F36" s="175" t="s">
        <v>393</v>
      </c>
      <c r="G36" s="175" t="s">
        <v>444</v>
      </c>
      <c r="H36" s="175" t="s">
        <v>389</v>
      </c>
      <c r="I36" s="175" t="s">
        <v>366</v>
      </c>
      <c r="J36" s="175" t="s">
        <v>443</v>
      </c>
    </row>
    <row r="37" ht="42" customHeight="1" spans="1:10">
      <c r="A37" s="177" t="s">
        <v>324</v>
      </c>
      <c r="B37" s="175" t="s">
        <v>437</v>
      </c>
      <c r="C37" s="175" t="s">
        <v>404</v>
      </c>
      <c r="D37" s="175" t="s">
        <v>405</v>
      </c>
      <c r="E37" s="175" t="s">
        <v>445</v>
      </c>
      <c r="F37" s="175" t="s">
        <v>363</v>
      </c>
      <c r="G37" s="175" t="s">
        <v>388</v>
      </c>
      <c r="H37" s="175" t="s">
        <v>389</v>
      </c>
      <c r="I37" s="175" t="s">
        <v>366</v>
      </c>
      <c r="J37" s="175" t="s">
        <v>446</v>
      </c>
    </row>
    <row r="38" ht="42" customHeight="1" spans="1:10">
      <c r="A38" s="177" t="s">
        <v>322</v>
      </c>
      <c r="B38" s="175" t="s">
        <v>447</v>
      </c>
      <c r="C38" s="175" t="s">
        <v>360</v>
      </c>
      <c r="D38" s="175" t="s">
        <v>361</v>
      </c>
      <c r="E38" s="175" t="s">
        <v>448</v>
      </c>
      <c r="F38" s="175" t="s">
        <v>393</v>
      </c>
      <c r="G38" s="175" t="s">
        <v>449</v>
      </c>
      <c r="H38" s="175" t="s">
        <v>450</v>
      </c>
      <c r="I38" s="175" t="s">
        <v>366</v>
      </c>
      <c r="J38" s="175" t="s">
        <v>451</v>
      </c>
    </row>
    <row r="39" ht="42" customHeight="1" spans="1:10">
      <c r="A39" s="177" t="s">
        <v>322</v>
      </c>
      <c r="B39" s="175" t="s">
        <v>447</v>
      </c>
      <c r="C39" s="175" t="s">
        <v>360</v>
      </c>
      <c r="D39" s="175" t="s">
        <v>361</v>
      </c>
      <c r="E39" s="175" t="s">
        <v>452</v>
      </c>
      <c r="F39" s="175" t="s">
        <v>363</v>
      </c>
      <c r="G39" s="175" t="s">
        <v>394</v>
      </c>
      <c r="H39" s="175" t="s">
        <v>389</v>
      </c>
      <c r="I39" s="175" t="s">
        <v>366</v>
      </c>
      <c r="J39" s="175" t="s">
        <v>453</v>
      </c>
    </row>
    <row r="40" ht="42" customHeight="1" spans="1:10">
      <c r="A40" s="177" t="s">
        <v>322</v>
      </c>
      <c r="B40" s="175" t="s">
        <v>447</v>
      </c>
      <c r="C40" s="175" t="s">
        <v>360</v>
      </c>
      <c r="D40" s="175" t="s">
        <v>386</v>
      </c>
      <c r="E40" s="175" t="s">
        <v>454</v>
      </c>
      <c r="F40" s="175" t="s">
        <v>393</v>
      </c>
      <c r="G40" s="175" t="s">
        <v>455</v>
      </c>
      <c r="H40" s="175" t="s">
        <v>456</v>
      </c>
      <c r="I40" s="175" t="s">
        <v>373</v>
      </c>
      <c r="J40" s="175" t="s">
        <v>451</v>
      </c>
    </row>
    <row r="41" ht="42" customHeight="1" spans="1:10">
      <c r="A41" s="177" t="s">
        <v>322</v>
      </c>
      <c r="B41" s="175" t="s">
        <v>447</v>
      </c>
      <c r="C41" s="175" t="s">
        <v>395</v>
      </c>
      <c r="D41" s="175" t="s">
        <v>396</v>
      </c>
      <c r="E41" s="175" t="s">
        <v>457</v>
      </c>
      <c r="F41" s="175" t="s">
        <v>363</v>
      </c>
      <c r="G41" s="175" t="s">
        <v>435</v>
      </c>
      <c r="H41" s="175" t="s">
        <v>389</v>
      </c>
      <c r="I41" s="175" t="s">
        <v>366</v>
      </c>
      <c r="J41" s="175" t="s">
        <v>451</v>
      </c>
    </row>
    <row r="42" ht="42" customHeight="1" spans="1:10">
      <c r="A42" s="177" t="s">
        <v>322</v>
      </c>
      <c r="B42" s="175" t="s">
        <v>447</v>
      </c>
      <c r="C42" s="175" t="s">
        <v>404</v>
      </c>
      <c r="D42" s="175" t="s">
        <v>405</v>
      </c>
      <c r="E42" s="175" t="s">
        <v>458</v>
      </c>
      <c r="F42" s="175" t="s">
        <v>363</v>
      </c>
      <c r="G42" s="175" t="s">
        <v>407</v>
      </c>
      <c r="H42" s="175" t="s">
        <v>389</v>
      </c>
      <c r="I42" s="175" t="s">
        <v>366</v>
      </c>
      <c r="J42" s="175" t="s">
        <v>451</v>
      </c>
    </row>
    <row r="43" ht="42" customHeight="1" spans="1:10">
      <c r="A43" s="177" t="s">
        <v>320</v>
      </c>
      <c r="B43" s="175" t="s">
        <v>459</v>
      </c>
      <c r="C43" s="175" t="s">
        <v>360</v>
      </c>
      <c r="D43" s="175" t="s">
        <v>361</v>
      </c>
      <c r="E43" s="175" t="s">
        <v>448</v>
      </c>
      <c r="F43" s="175" t="s">
        <v>393</v>
      </c>
      <c r="G43" s="175" t="s">
        <v>449</v>
      </c>
      <c r="H43" s="175" t="s">
        <v>450</v>
      </c>
      <c r="I43" s="175" t="s">
        <v>366</v>
      </c>
      <c r="J43" s="175" t="s">
        <v>460</v>
      </c>
    </row>
    <row r="44" ht="42" customHeight="1" spans="1:10">
      <c r="A44" s="177" t="s">
        <v>320</v>
      </c>
      <c r="B44" s="175" t="s">
        <v>459</v>
      </c>
      <c r="C44" s="175" t="s">
        <v>360</v>
      </c>
      <c r="D44" s="175" t="s">
        <v>361</v>
      </c>
      <c r="E44" s="175" t="s">
        <v>452</v>
      </c>
      <c r="F44" s="175" t="s">
        <v>393</v>
      </c>
      <c r="G44" s="175" t="s">
        <v>394</v>
      </c>
      <c r="H44" s="175" t="s">
        <v>389</v>
      </c>
      <c r="I44" s="175" t="s">
        <v>366</v>
      </c>
      <c r="J44" s="175" t="s">
        <v>460</v>
      </c>
    </row>
    <row r="45" ht="42" customHeight="1" spans="1:10">
      <c r="A45" s="177" t="s">
        <v>320</v>
      </c>
      <c r="B45" s="175" t="s">
        <v>459</v>
      </c>
      <c r="C45" s="175" t="s">
        <v>360</v>
      </c>
      <c r="D45" s="175" t="s">
        <v>386</v>
      </c>
      <c r="E45" s="175" t="s">
        <v>454</v>
      </c>
      <c r="F45" s="175" t="s">
        <v>393</v>
      </c>
      <c r="G45" s="175" t="s">
        <v>455</v>
      </c>
      <c r="H45" s="175" t="s">
        <v>456</v>
      </c>
      <c r="I45" s="175" t="s">
        <v>366</v>
      </c>
      <c r="J45" s="175" t="s">
        <v>460</v>
      </c>
    </row>
    <row r="46" ht="42" customHeight="1" spans="1:10">
      <c r="A46" s="177" t="s">
        <v>320</v>
      </c>
      <c r="B46" s="175" t="s">
        <v>459</v>
      </c>
      <c r="C46" s="175" t="s">
        <v>395</v>
      </c>
      <c r="D46" s="175" t="s">
        <v>396</v>
      </c>
      <c r="E46" s="175" t="s">
        <v>457</v>
      </c>
      <c r="F46" s="175" t="s">
        <v>363</v>
      </c>
      <c r="G46" s="175" t="s">
        <v>435</v>
      </c>
      <c r="H46" s="175" t="s">
        <v>389</v>
      </c>
      <c r="I46" s="175" t="s">
        <v>366</v>
      </c>
      <c r="J46" s="175" t="s">
        <v>460</v>
      </c>
    </row>
    <row r="47" ht="42" customHeight="1" spans="1:10">
      <c r="A47" s="177" t="s">
        <v>320</v>
      </c>
      <c r="B47" s="175" t="s">
        <v>459</v>
      </c>
      <c r="C47" s="175" t="s">
        <v>404</v>
      </c>
      <c r="D47" s="175" t="s">
        <v>405</v>
      </c>
      <c r="E47" s="175" t="s">
        <v>436</v>
      </c>
      <c r="F47" s="175" t="s">
        <v>363</v>
      </c>
      <c r="G47" s="175" t="s">
        <v>388</v>
      </c>
      <c r="H47" s="175" t="s">
        <v>389</v>
      </c>
      <c r="I47" s="175" t="s">
        <v>366</v>
      </c>
      <c r="J47" s="175" t="s">
        <v>460</v>
      </c>
    </row>
    <row r="48" ht="42" customHeight="1" spans="1:10">
      <c r="A48" s="177" t="s">
        <v>318</v>
      </c>
      <c r="B48" s="175" t="s">
        <v>447</v>
      </c>
      <c r="C48" s="175" t="s">
        <v>360</v>
      </c>
      <c r="D48" s="175" t="s">
        <v>361</v>
      </c>
      <c r="E48" s="175" t="s">
        <v>448</v>
      </c>
      <c r="F48" s="175" t="s">
        <v>393</v>
      </c>
      <c r="G48" s="175" t="s">
        <v>449</v>
      </c>
      <c r="H48" s="175" t="s">
        <v>450</v>
      </c>
      <c r="I48" s="175" t="s">
        <v>366</v>
      </c>
      <c r="J48" s="175" t="s">
        <v>461</v>
      </c>
    </row>
    <row r="49" ht="42" customHeight="1" spans="1:10">
      <c r="A49" s="177" t="s">
        <v>318</v>
      </c>
      <c r="B49" s="175" t="s">
        <v>447</v>
      </c>
      <c r="C49" s="175" t="s">
        <v>360</v>
      </c>
      <c r="D49" s="175" t="s">
        <v>361</v>
      </c>
      <c r="E49" s="175" t="s">
        <v>452</v>
      </c>
      <c r="F49" s="175" t="s">
        <v>393</v>
      </c>
      <c r="G49" s="175" t="s">
        <v>394</v>
      </c>
      <c r="H49" s="175" t="s">
        <v>389</v>
      </c>
      <c r="I49" s="175" t="s">
        <v>366</v>
      </c>
      <c r="J49" s="175" t="s">
        <v>461</v>
      </c>
    </row>
    <row r="50" ht="42" customHeight="1" spans="1:10">
      <c r="A50" s="177" t="s">
        <v>318</v>
      </c>
      <c r="B50" s="175" t="s">
        <v>447</v>
      </c>
      <c r="C50" s="175" t="s">
        <v>360</v>
      </c>
      <c r="D50" s="175" t="s">
        <v>386</v>
      </c>
      <c r="E50" s="175" t="s">
        <v>462</v>
      </c>
      <c r="F50" s="175" t="s">
        <v>393</v>
      </c>
      <c r="G50" s="175" t="s">
        <v>455</v>
      </c>
      <c r="H50" s="175" t="s">
        <v>456</v>
      </c>
      <c r="I50" s="175" t="s">
        <v>366</v>
      </c>
      <c r="J50" s="175" t="s">
        <v>461</v>
      </c>
    </row>
    <row r="51" ht="42" customHeight="1" spans="1:10">
      <c r="A51" s="177" t="s">
        <v>318</v>
      </c>
      <c r="B51" s="175" t="s">
        <v>447</v>
      </c>
      <c r="C51" s="175" t="s">
        <v>395</v>
      </c>
      <c r="D51" s="175" t="s">
        <v>396</v>
      </c>
      <c r="E51" s="175" t="s">
        <v>457</v>
      </c>
      <c r="F51" s="175" t="s">
        <v>393</v>
      </c>
      <c r="G51" s="175" t="s">
        <v>435</v>
      </c>
      <c r="H51" s="175"/>
      <c r="I51" s="175" t="s">
        <v>373</v>
      </c>
      <c r="J51" s="175" t="s">
        <v>461</v>
      </c>
    </row>
    <row r="52" ht="42" customHeight="1" spans="1:10">
      <c r="A52" s="177" t="s">
        <v>318</v>
      </c>
      <c r="B52" s="175" t="s">
        <v>447</v>
      </c>
      <c r="C52" s="175" t="s">
        <v>404</v>
      </c>
      <c r="D52" s="175" t="s">
        <v>405</v>
      </c>
      <c r="E52" s="175" t="s">
        <v>436</v>
      </c>
      <c r="F52" s="175" t="s">
        <v>363</v>
      </c>
      <c r="G52" s="175" t="s">
        <v>388</v>
      </c>
      <c r="H52" s="175" t="s">
        <v>389</v>
      </c>
      <c r="I52" s="175" t="s">
        <v>366</v>
      </c>
      <c r="J52" s="175" t="s">
        <v>461</v>
      </c>
    </row>
  </sheetData>
  <mergeCells count="16">
    <mergeCell ref="A2:J2"/>
    <mergeCell ref="A3:H3"/>
    <mergeCell ref="A7:A21"/>
    <mergeCell ref="A22:A27"/>
    <mergeCell ref="A28:A33"/>
    <mergeCell ref="A34:A37"/>
    <mergeCell ref="A38:A42"/>
    <mergeCell ref="A43:A47"/>
    <mergeCell ref="A48:A52"/>
    <mergeCell ref="B7:B21"/>
    <mergeCell ref="B22:B27"/>
    <mergeCell ref="B28:B33"/>
    <mergeCell ref="B34:B37"/>
    <mergeCell ref="B38:B42"/>
    <mergeCell ref="B43:B47"/>
    <mergeCell ref="B48:B52"/>
  </mergeCells>
  <printOptions horizontalCentered="1"/>
  <pageMargins left="0.96" right="0.96" top="0.72" bottom="0.72"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2"/>
  <sheetViews>
    <sheetView showGridLines="0" showZeros="0" workbookViewId="0">
      <selection activeCell="H29" sqref="H29"/>
    </sheetView>
  </sheetViews>
  <sheetFormatPr defaultColWidth="8.575" defaultRowHeight="12.75" customHeight="1" outlineLevelCol="4"/>
  <cols>
    <col min="1" max="1" width="28.2833333333333" customWidth="1"/>
    <col min="2" max="2" width="21.85" customWidth="1"/>
    <col min="3" max="3" width="20.2833333333333" customWidth="1"/>
    <col min="4" max="4" width="26.575" customWidth="1"/>
    <col min="5" max="5" width="19.1416666666667" customWidth="1"/>
  </cols>
  <sheetData>
    <row r="1" ht="17.25" customHeight="1" spans="1:5">
      <c r="A1" s="3" t="s">
        <v>463</v>
      </c>
    </row>
    <row r="2" ht="41.25" customHeight="1" spans="1:5">
      <c r="A2" s="164" t="s">
        <v>464</v>
      </c>
    </row>
    <row r="3" ht="21" customHeight="1" spans="1:5">
      <c r="A3" s="22" t="s">
        <v>54</v>
      </c>
      <c r="E3" s="3" t="s">
        <v>55</v>
      </c>
    </row>
    <row r="4" ht="20.25" customHeight="1" spans="1:5">
      <c r="A4" s="28" t="s">
        <v>465</v>
      </c>
      <c r="B4" s="28" t="s">
        <v>466</v>
      </c>
      <c r="C4" s="28" t="s">
        <v>467</v>
      </c>
      <c r="D4" s="29" t="s">
        <v>468</v>
      </c>
      <c r="E4" s="14"/>
    </row>
    <row r="5" ht="37.5" customHeight="1" spans="1:5">
      <c r="A5" s="15"/>
      <c r="B5" s="15"/>
      <c r="C5" s="15"/>
      <c r="D5" s="31" t="s">
        <v>469</v>
      </c>
      <c r="E5" s="31" t="s">
        <v>470</v>
      </c>
    </row>
    <row r="6" ht="17.25" customHeight="1" spans="1:5">
      <c r="A6" s="165" t="s">
        <v>104</v>
      </c>
      <c r="B6" s="138"/>
      <c r="C6" s="138"/>
      <c r="D6" s="138">
        <v>0</v>
      </c>
      <c r="E6" s="166">
        <v>0</v>
      </c>
    </row>
    <row r="7" ht="17.25" customHeight="1" spans="1:5">
      <c r="A7" s="167" t="s">
        <v>471</v>
      </c>
      <c r="B7" s="138"/>
      <c r="C7" s="138"/>
      <c r="D7" s="138">
        <v>0</v>
      </c>
      <c r="E7" s="166">
        <v>0</v>
      </c>
    </row>
    <row r="8" ht="17.25" customHeight="1" spans="1:5">
      <c r="A8" s="167" t="s">
        <v>472</v>
      </c>
      <c r="B8" s="138"/>
      <c r="C8" s="138"/>
      <c r="D8" s="138">
        <v>0</v>
      </c>
      <c r="E8" s="166">
        <v>0</v>
      </c>
    </row>
    <row r="9" ht="17.25" customHeight="1" spans="1:5">
      <c r="A9" s="167" t="s">
        <v>473</v>
      </c>
      <c r="B9" s="138"/>
      <c r="C9" s="138"/>
      <c r="D9" s="138">
        <v>0</v>
      </c>
      <c r="E9" s="166">
        <v>0</v>
      </c>
    </row>
    <row r="10" ht="17.25" customHeight="1" spans="1:5">
      <c r="A10" s="167" t="s">
        <v>474</v>
      </c>
      <c r="B10" s="138"/>
      <c r="C10" s="138"/>
      <c r="D10" s="138">
        <v>0</v>
      </c>
      <c r="E10" s="166">
        <v>0</v>
      </c>
    </row>
    <row r="11" ht="17.25" customHeight="1" spans="1:5">
      <c r="A11" s="167" t="s">
        <v>475</v>
      </c>
      <c r="B11" s="138"/>
      <c r="C11" s="138"/>
      <c r="D11" s="138">
        <v>0</v>
      </c>
      <c r="E11" s="166">
        <v>0</v>
      </c>
    </row>
    <row r="12" ht="47.25" customHeight="1" spans="1:5">
      <c r="A12" s="168" t="s">
        <v>476</v>
      </c>
      <c r="B12" s="169"/>
      <c r="C12" s="169"/>
      <c r="D12" s="169"/>
      <c r="E12" s="170"/>
    </row>
  </sheetData>
  <mergeCells count="8">
    <mergeCell ref="A1:E1"/>
    <mergeCell ref="A2:E2"/>
    <mergeCell ref="A3:C3"/>
    <mergeCell ref="D4:E4"/>
    <mergeCell ref="A12:E12"/>
    <mergeCell ref="A4:A5"/>
    <mergeCell ref="B4:B5"/>
    <mergeCell ref="C4:C5"/>
  </mergeCells>
  <printOptions horizontalCentered="1"/>
  <pageMargins left="0.96" right="0.96" top="0.72" bottom="0.72" header="0" footer="0"/>
  <pageSetup paperSize="9" orientation="landscape"/>
  <headerFooter>
    <oddFooter>&amp;C第&amp;P页，共&amp;N页&amp;R&amp;N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0"/>
  <sheetViews>
    <sheetView showZeros="0" workbookViewId="0">
      <selection activeCell="A1" sqref="A1"/>
    </sheetView>
  </sheetViews>
  <sheetFormatPr defaultColWidth="9.14166666666667" defaultRowHeight="14.25" customHeight="1"/>
  <cols>
    <col min="1" max="1" width="39.1416666666667" customWidth="1"/>
    <col min="2" max="2" width="23.575" customWidth="1"/>
    <col min="3" max="3" width="35.2833333333333" customWidth="1"/>
    <col min="4" max="4" width="7.70833333333333" customWidth="1"/>
    <col min="5" max="6" width="10.2833333333333" customWidth="1"/>
    <col min="7" max="7" width="19.75" customWidth="1"/>
    <col min="8" max="17" width="18.7083333333333" customWidth="1"/>
  </cols>
  <sheetData>
    <row r="1" ht="15.75" customHeight="1" spans="1:17">
      <c r="P1" s="141"/>
      <c r="Q1" s="24" t="s">
        <v>477</v>
      </c>
    </row>
    <row r="2" ht="41.25" customHeight="1" spans="1:17">
      <c r="A2" s="127" t="s">
        <v>478</v>
      </c>
      <c r="B2" s="142"/>
      <c r="C2" s="142"/>
      <c r="D2" s="142"/>
      <c r="E2" s="142"/>
      <c r="F2" s="142"/>
      <c r="G2" s="142"/>
      <c r="H2" s="142"/>
      <c r="I2" s="142"/>
      <c r="J2" s="142"/>
      <c r="K2" s="130"/>
      <c r="L2" s="142"/>
      <c r="M2" s="142"/>
      <c r="N2" s="130"/>
      <c r="O2" s="142"/>
      <c r="P2" s="130"/>
      <c r="Q2" s="142"/>
    </row>
    <row r="3" ht="18.75" customHeight="1" spans="1:17">
      <c r="A3" s="8" t="s">
        <v>54</v>
      </c>
      <c r="B3" s="143"/>
      <c r="C3" s="143"/>
      <c r="D3" s="143"/>
      <c r="E3" s="143"/>
      <c r="F3" s="143"/>
      <c r="G3" s="143"/>
      <c r="H3" s="143"/>
      <c r="I3" s="143"/>
      <c r="J3" s="143"/>
      <c r="P3" s="134"/>
      <c r="Q3" s="24" t="s">
        <v>55</v>
      </c>
    </row>
    <row r="4" ht="15.75" customHeight="1" spans="1:17">
      <c r="A4" s="144" t="s">
        <v>479</v>
      </c>
      <c r="B4" s="145" t="s">
        <v>480</v>
      </c>
      <c r="C4" s="145" t="s">
        <v>481</v>
      </c>
      <c r="D4" s="145" t="s">
        <v>482</v>
      </c>
      <c r="E4" s="145" t="s">
        <v>483</v>
      </c>
      <c r="F4" s="145" t="s">
        <v>484</v>
      </c>
      <c r="G4" s="146" t="s">
        <v>485</v>
      </c>
      <c r="H4" s="146"/>
      <c r="I4" s="146"/>
      <c r="J4" s="146"/>
      <c r="K4" s="147"/>
      <c r="L4" s="146"/>
      <c r="M4" s="146"/>
      <c r="N4" s="148"/>
      <c r="O4" s="146"/>
      <c r="P4" s="147"/>
      <c r="Q4" s="149"/>
    </row>
    <row r="5" ht="17.25" customHeight="1" spans="1:17">
      <c r="A5" s="150"/>
      <c r="B5" s="151"/>
      <c r="C5" s="151"/>
      <c r="D5" s="151"/>
      <c r="E5" s="151"/>
      <c r="F5" s="151"/>
      <c r="G5" s="151" t="s">
        <v>104</v>
      </c>
      <c r="H5" s="151" t="s">
        <v>108</v>
      </c>
      <c r="I5" s="151" t="s">
        <v>486</v>
      </c>
      <c r="J5" s="151" t="s">
        <v>110</v>
      </c>
      <c r="K5" s="152" t="s">
        <v>487</v>
      </c>
      <c r="L5" s="153" t="s">
        <v>488</v>
      </c>
      <c r="M5" s="153"/>
      <c r="N5" s="154"/>
      <c r="O5" s="153"/>
      <c r="P5" s="155"/>
      <c r="Q5" s="156"/>
    </row>
    <row r="6" ht="54" customHeight="1" spans="1:17">
      <c r="A6" s="157"/>
      <c r="B6" s="156"/>
      <c r="C6" s="156"/>
      <c r="D6" s="156"/>
      <c r="E6" s="156"/>
      <c r="F6" s="156"/>
      <c r="G6" s="156"/>
      <c r="H6" s="156" t="s">
        <v>107</v>
      </c>
      <c r="I6" s="156"/>
      <c r="J6" s="156"/>
      <c r="K6" s="158"/>
      <c r="L6" s="156" t="s">
        <v>107</v>
      </c>
      <c r="M6" s="156" t="s">
        <v>112</v>
      </c>
      <c r="N6" s="159" t="s">
        <v>114</v>
      </c>
      <c r="O6" s="156" t="s">
        <v>489</v>
      </c>
      <c r="P6" s="158" t="s">
        <v>115</v>
      </c>
      <c r="Q6" s="156" t="s">
        <v>116</v>
      </c>
    </row>
    <row r="7" ht="18" customHeight="1" spans="1:17">
      <c r="A7" s="160">
        <v>1</v>
      </c>
      <c r="B7" s="161">
        <v>2</v>
      </c>
      <c r="C7" s="161">
        <v>3</v>
      </c>
      <c r="D7" s="161">
        <v>4</v>
      </c>
      <c r="E7" s="161">
        <v>5</v>
      </c>
      <c r="F7" s="161">
        <v>6</v>
      </c>
      <c r="G7" s="162">
        <v>7</v>
      </c>
      <c r="H7" s="162">
        <v>8</v>
      </c>
      <c r="I7" s="162">
        <v>9</v>
      </c>
      <c r="J7" s="162">
        <v>10</v>
      </c>
      <c r="K7" s="162">
        <v>11</v>
      </c>
      <c r="L7" s="162">
        <v>12</v>
      </c>
      <c r="M7" s="162">
        <v>13</v>
      </c>
      <c r="N7" s="162">
        <v>14</v>
      </c>
      <c r="O7" s="162">
        <v>15</v>
      </c>
      <c r="P7" s="162">
        <v>16</v>
      </c>
      <c r="Q7" s="162">
        <v>17</v>
      </c>
    </row>
    <row r="8" ht="21" customHeight="1" spans="1:17">
      <c r="A8" s="137"/>
      <c r="B8" s="137"/>
      <c r="C8" s="137"/>
      <c r="D8" s="137"/>
      <c r="E8" s="163"/>
      <c r="F8" s="138"/>
      <c r="G8" s="138"/>
      <c r="H8" s="138"/>
      <c r="I8" s="138"/>
      <c r="J8" s="138"/>
      <c r="K8" s="138"/>
      <c r="L8" s="138"/>
      <c r="M8" s="138"/>
      <c r="N8" s="138"/>
      <c r="O8" s="138"/>
      <c r="P8" s="138"/>
      <c r="Q8" s="138"/>
    </row>
    <row r="9" ht="21" customHeight="1" spans="1:17">
      <c r="A9" s="137"/>
      <c r="B9" s="137"/>
      <c r="C9" s="137"/>
      <c r="D9" s="137"/>
      <c r="E9" s="163"/>
      <c r="F9" s="138"/>
      <c r="G9" s="138"/>
      <c r="H9" s="138"/>
      <c r="I9" s="138"/>
      <c r="J9" s="138"/>
      <c r="K9" s="138"/>
      <c r="L9" s="138"/>
      <c r="M9" s="138"/>
      <c r="N9" s="138"/>
      <c r="O9" s="138"/>
      <c r="P9" s="138"/>
      <c r="Q9" s="138"/>
    </row>
    <row r="10" ht="21" customHeight="1" spans="1:17">
      <c r="A10" s="139" t="s">
        <v>490</v>
      </c>
      <c r="B10" s="140"/>
      <c r="C10" s="140"/>
      <c r="D10" s="140"/>
      <c r="E10" s="163"/>
      <c r="F10" s="138"/>
      <c r="G10" s="138"/>
      <c r="H10" s="138"/>
      <c r="I10" s="138"/>
      <c r="J10" s="138"/>
      <c r="K10" s="138"/>
      <c r="L10" s="138"/>
      <c r="M10" s="138"/>
      <c r="N10" s="138"/>
      <c r="O10" s="138"/>
      <c r="P10" s="138"/>
      <c r="Q10" s="138"/>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10"/>
  <sheetViews>
    <sheetView showZeros="0" topLeftCell="B1" workbookViewId="0">
      <selection activeCell="A1" sqref="A1"/>
    </sheetView>
  </sheetViews>
  <sheetFormatPr defaultColWidth="9.14166666666667" defaultRowHeight="14.25" customHeight="1"/>
  <cols>
    <col min="1" max="1" width="39.1416666666667" customWidth="1"/>
    <col min="2" max="2" width="21.7083333333333" customWidth="1"/>
    <col min="3" max="3" width="35.2833333333333" customWidth="1"/>
    <col min="4" max="4" width="13.425" customWidth="1"/>
    <col min="5" max="15" width="20.425" customWidth="1"/>
  </cols>
  <sheetData>
    <row r="1" ht="16.5" customHeight="1" spans="1:15">
      <c r="A1" s="122"/>
      <c r="B1" s="122"/>
      <c r="C1" s="122"/>
      <c r="D1" s="122"/>
      <c r="E1" s="122"/>
      <c r="F1" s="122"/>
      <c r="G1" s="122"/>
      <c r="H1" s="122"/>
      <c r="I1" s="123"/>
      <c r="J1" s="122"/>
      <c r="K1" s="122"/>
      <c r="L1" s="124"/>
      <c r="M1" s="122"/>
      <c r="N1" s="125"/>
      <c r="O1" s="126" t="s">
        <v>491</v>
      </c>
    </row>
    <row r="2" ht="41.25" customHeight="1" spans="1:15">
      <c r="A2" s="127" t="s">
        <v>492</v>
      </c>
      <c r="B2" s="128"/>
      <c r="C2" s="128"/>
      <c r="D2" s="128"/>
      <c r="E2" s="128"/>
      <c r="F2" s="128"/>
      <c r="G2" s="128"/>
      <c r="H2" s="128"/>
      <c r="I2" s="129"/>
      <c r="J2" s="128"/>
      <c r="K2" s="128"/>
      <c r="L2" s="130"/>
      <c r="M2" s="128"/>
      <c r="N2" s="129"/>
      <c r="O2" s="128"/>
    </row>
    <row r="3" ht="18.75" customHeight="1" spans="1:15">
      <c r="A3" s="131" t="s">
        <v>54</v>
      </c>
      <c r="B3" s="132"/>
      <c r="C3" s="132"/>
      <c r="D3" s="132"/>
      <c r="E3" s="132"/>
      <c r="F3" s="132"/>
      <c r="G3" s="132"/>
      <c r="H3" s="132"/>
      <c r="I3" s="123"/>
      <c r="J3" s="122"/>
      <c r="K3" s="122"/>
      <c r="L3" s="124"/>
      <c r="M3" s="122"/>
      <c r="N3" s="133"/>
      <c r="O3" s="134" t="s">
        <v>55</v>
      </c>
    </row>
    <row r="4" ht="15.75" customHeight="1" spans="1:15">
      <c r="A4" s="135" t="s">
        <v>479</v>
      </c>
      <c r="B4" s="135" t="s">
        <v>493</v>
      </c>
      <c r="C4" s="135" t="s">
        <v>494</v>
      </c>
      <c r="D4" s="135" t="s">
        <v>495</v>
      </c>
      <c r="E4" s="135" t="s">
        <v>485</v>
      </c>
      <c r="F4" s="135"/>
      <c r="G4" s="135"/>
      <c r="H4" s="135"/>
      <c r="I4" s="31"/>
      <c r="J4" s="135"/>
      <c r="K4" s="135"/>
      <c r="L4" s="136"/>
      <c r="M4" s="135"/>
      <c r="N4" s="31"/>
      <c r="O4" s="135"/>
    </row>
    <row r="5" ht="17.25" customHeight="1" spans="1:15">
      <c r="A5" s="135"/>
      <c r="B5" s="135"/>
      <c r="C5" s="135"/>
      <c r="D5" s="135"/>
      <c r="E5" s="135" t="s">
        <v>104</v>
      </c>
      <c r="F5" s="135" t="s">
        <v>108</v>
      </c>
      <c r="G5" s="135" t="s">
        <v>486</v>
      </c>
      <c r="H5" s="135" t="s">
        <v>110</v>
      </c>
      <c r="I5" s="31" t="s">
        <v>487</v>
      </c>
      <c r="J5" s="135" t="s">
        <v>488</v>
      </c>
      <c r="K5" s="135"/>
      <c r="L5" s="136"/>
      <c r="M5" s="135"/>
      <c r="N5" s="31"/>
      <c r="O5" s="135"/>
    </row>
    <row r="6" ht="54" customHeight="1" spans="1:15">
      <c r="A6" s="135"/>
      <c r="B6" s="135"/>
      <c r="C6" s="135"/>
      <c r="D6" s="135"/>
      <c r="E6" s="135"/>
      <c r="F6" s="135" t="s">
        <v>107</v>
      </c>
      <c r="G6" s="135"/>
      <c r="H6" s="135"/>
      <c r="I6" s="31"/>
      <c r="J6" s="135" t="s">
        <v>107</v>
      </c>
      <c r="K6" s="135" t="s">
        <v>112</v>
      </c>
      <c r="L6" s="136" t="s">
        <v>114</v>
      </c>
      <c r="M6" s="135" t="s">
        <v>113</v>
      </c>
      <c r="N6" s="31" t="s">
        <v>115</v>
      </c>
      <c r="O6" s="135" t="s">
        <v>116</v>
      </c>
    </row>
    <row r="7" ht="15" customHeight="1" spans="1:15">
      <c r="A7" s="135">
        <v>1</v>
      </c>
      <c r="B7" s="135">
        <v>2</v>
      </c>
      <c r="C7" s="135">
        <v>3</v>
      </c>
      <c r="D7" s="135">
        <v>4</v>
      </c>
      <c r="E7" s="136">
        <v>5</v>
      </c>
      <c r="F7" s="136">
        <v>6</v>
      </c>
      <c r="G7" s="136">
        <v>7</v>
      </c>
      <c r="H7" s="136">
        <v>8</v>
      </c>
      <c r="I7" s="136">
        <v>9</v>
      </c>
      <c r="J7" s="136">
        <v>10</v>
      </c>
      <c r="K7" s="136">
        <v>11</v>
      </c>
      <c r="L7" s="136">
        <v>12</v>
      </c>
      <c r="M7" s="136">
        <v>13</v>
      </c>
      <c r="N7" s="136">
        <v>14</v>
      </c>
      <c r="O7" s="136">
        <v>15</v>
      </c>
    </row>
    <row r="8" ht="21" customHeight="1" spans="1:15">
      <c r="A8" s="137"/>
      <c r="B8" s="137"/>
      <c r="C8" s="137"/>
      <c r="D8" s="137"/>
      <c r="E8" s="138"/>
      <c r="F8" s="138"/>
      <c r="G8" s="138"/>
      <c r="H8" s="138"/>
      <c r="I8" s="138"/>
      <c r="J8" s="138"/>
      <c r="K8" s="138"/>
      <c r="L8" s="138"/>
      <c r="M8" s="138"/>
      <c r="N8" s="138"/>
      <c r="O8" s="138"/>
    </row>
    <row r="9" ht="21" customHeight="1" spans="1:15">
      <c r="A9" s="137"/>
      <c r="B9" s="137"/>
      <c r="C9" s="137"/>
      <c r="D9" s="137"/>
      <c r="E9" s="138"/>
      <c r="F9" s="138"/>
      <c r="G9" s="138"/>
      <c r="H9" s="138"/>
      <c r="I9" s="138"/>
      <c r="J9" s="138"/>
      <c r="K9" s="138"/>
      <c r="L9" s="138"/>
      <c r="M9" s="138"/>
      <c r="N9" s="138"/>
      <c r="O9" s="138"/>
    </row>
    <row r="10" ht="21" customHeight="1" spans="1:15">
      <c r="A10" s="139" t="s">
        <v>490</v>
      </c>
      <c r="B10" s="140"/>
      <c r="C10" s="140"/>
      <c r="D10" s="140"/>
      <c r="E10" s="138"/>
      <c r="F10" s="138"/>
      <c r="G10" s="138"/>
      <c r="H10" s="138"/>
      <c r="I10" s="138"/>
      <c r="J10" s="138"/>
      <c r="K10" s="138"/>
      <c r="L10" s="138"/>
      <c r="M10" s="138"/>
      <c r="N10" s="138"/>
      <c r="O10" s="138"/>
    </row>
  </sheetData>
  <mergeCells count="14">
    <mergeCell ref="A2:O2"/>
    <mergeCell ref="A3:D3"/>
    <mergeCell ref="E4:O4"/>
    <mergeCell ref="J5:O5"/>
    <mergeCell ref="A10:D10"/>
    <mergeCell ref="A4:A6"/>
    <mergeCell ref="B4:B6"/>
    <mergeCell ref="C4:C6"/>
    <mergeCell ref="D4:D6"/>
    <mergeCell ref="E5:E6"/>
    <mergeCell ref="F5:F6"/>
    <mergeCell ref="G5:G6"/>
    <mergeCell ref="H5:H6"/>
    <mergeCell ref="I5:I6"/>
  </mergeCells>
  <printOptions horizontalCentered="1"/>
  <pageMargins left="0.96" right="0.96" top="0.72" bottom="0.72" header="0" footer="0"/>
  <pageSetup paperSize="9" scale="60"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5"/>
  <sheetViews>
    <sheetView showZeros="0" topLeftCell="A38" workbookViewId="0">
      <selection activeCell="L9" sqref="L9"/>
    </sheetView>
  </sheetViews>
  <sheetFormatPr defaultColWidth="7.5" defaultRowHeight="14.25" customHeight="1"/>
  <cols>
    <col min="1" max="1" width="15.875" style="39" customWidth="1"/>
    <col min="2" max="2" width="17.625" style="39" customWidth="1"/>
    <col min="3" max="3" width="15" style="39" customWidth="1"/>
    <col min="4" max="4" width="8.5" style="41" customWidth="1"/>
    <col min="5" max="5" width="12.125" style="39" customWidth="1"/>
    <col min="6" max="6" width="8.625" style="41" customWidth="1"/>
    <col min="7" max="7" width="9.125" style="39" customWidth="1"/>
    <col min="8" max="8" width="18.875" style="39" customWidth="1"/>
    <col min="9" max="9" width="17.125" style="39" customWidth="1"/>
    <col min="10" max="10" width="20.875" style="39" customWidth="1"/>
    <col min="11" max="16383" width="7.5" style="39" customWidth="1"/>
    <col min="16384" max="16384" width="7.5" style="39"/>
  </cols>
  <sheetData>
    <row r="1" s="39" customFormat="1" customHeight="1" spans="1:10">
      <c r="A1" s="42"/>
      <c r="B1" s="42"/>
      <c r="C1" s="42"/>
      <c r="D1" s="42"/>
      <c r="E1" s="42"/>
      <c r="F1" s="42"/>
      <c r="G1" s="42"/>
      <c r="H1" s="42"/>
      <c r="I1" s="42"/>
      <c r="J1" s="43" t="s">
        <v>496</v>
      </c>
    </row>
    <row r="2" s="39" customFormat="1" ht="41.25" customHeight="1" spans="1:10">
      <c r="A2" s="42" t="s">
        <v>497</v>
      </c>
      <c r="B2" s="44"/>
      <c r="C2" s="44"/>
      <c r="D2" s="44"/>
      <c r="E2" s="44"/>
      <c r="F2" s="44"/>
      <c r="G2" s="44"/>
      <c r="H2" s="44"/>
      <c r="I2" s="44"/>
      <c r="J2" s="44"/>
    </row>
    <row r="3" s="39" customFormat="1" ht="17.25" customHeight="1" spans="1:10">
      <c r="A3" s="45" t="s">
        <v>54</v>
      </c>
      <c r="B3" s="45"/>
      <c r="C3" s="46"/>
      <c r="D3" s="42"/>
      <c r="E3" s="47"/>
      <c r="F3" s="42"/>
      <c r="G3" s="47"/>
      <c r="H3" s="47"/>
      <c r="I3" s="47"/>
      <c r="J3" s="43" t="s">
        <v>55</v>
      </c>
    </row>
    <row r="4" s="39" customFormat="1" ht="30" customHeight="1" spans="1:10">
      <c r="A4" s="48" t="s">
        <v>498</v>
      </c>
      <c r="B4" s="49" t="s">
        <v>499</v>
      </c>
      <c r="C4" s="50"/>
      <c r="D4" s="51"/>
      <c r="E4" s="52"/>
      <c r="F4" s="53" t="s">
        <v>500</v>
      </c>
      <c r="G4" s="52"/>
      <c r="H4" s="54" t="s">
        <v>499</v>
      </c>
      <c r="I4" s="50"/>
      <c r="J4" s="52"/>
    </row>
    <row r="5" s="39" customFormat="1" ht="32.25" customHeight="1" spans="1:10">
      <c r="A5" s="55" t="s">
        <v>501</v>
      </c>
      <c r="B5" s="56"/>
      <c r="C5" s="56"/>
      <c r="D5" s="56"/>
      <c r="E5" s="56"/>
      <c r="F5" s="56"/>
      <c r="G5" s="56"/>
      <c r="H5" s="56"/>
      <c r="I5" s="57"/>
      <c r="J5" s="58" t="s">
        <v>502</v>
      </c>
    </row>
    <row r="6" s="39" customFormat="1" ht="99.75" customHeight="1" spans="1:10">
      <c r="A6" s="59" t="s">
        <v>503</v>
      </c>
      <c r="B6" s="60" t="s">
        <v>504</v>
      </c>
      <c r="C6" s="61" t="s">
        <v>505</v>
      </c>
      <c r="D6" s="62"/>
      <c r="E6" s="63"/>
      <c r="F6" s="62"/>
      <c r="G6" s="63"/>
      <c r="H6" s="63"/>
      <c r="I6" s="64"/>
      <c r="J6" s="65" t="s">
        <v>506</v>
      </c>
    </row>
    <row r="7" s="39" customFormat="1" ht="99.75" customHeight="1" spans="1:10">
      <c r="A7" s="66"/>
      <c r="B7" s="60" t="s">
        <v>507</v>
      </c>
      <c r="C7" s="61" t="s">
        <v>505</v>
      </c>
      <c r="D7" s="62"/>
      <c r="E7" s="63"/>
      <c r="F7" s="62"/>
      <c r="G7" s="63"/>
      <c r="H7" s="63"/>
      <c r="I7" s="64"/>
      <c r="J7" s="65" t="s">
        <v>508</v>
      </c>
    </row>
    <row r="8" s="39" customFormat="1" ht="75" customHeight="1" spans="1:10">
      <c r="A8" s="60" t="s">
        <v>509</v>
      </c>
      <c r="B8" s="67" t="s">
        <v>510</v>
      </c>
      <c r="C8" s="68" t="s">
        <v>505</v>
      </c>
      <c r="D8" s="69"/>
      <c r="E8" s="70"/>
      <c r="F8" s="69"/>
      <c r="G8" s="70"/>
      <c r="H8" s="70"/>
      <c r="I8" s="71"/>
      <c r="J8" s="72" t="s">
        <v>511</v>
      </c>
    </row>
    <row r="9" s="39" customFormat="1" ht="32.25" customHeight="1" spans="1:10">
      <c r="A9" s="73" t="s">
        <v>512</v>
      </c>
      <c r="B9" s="74"/>
      <c r="C9" s="74"/>
      <c r="D9" s="75"/>
      <c r="E9" s="74"/>
      <c r="F9" s="75"/>
      <c r="G9" s="74"/>
      <c r="H9" s="74"/>
      <c r="I9" s="74"/>
      <c r="J9" s="76"/>
    </row>
    <row r="10" s="39" customFormat="1" ht="32.25" customHeight="1" spans="1:10">
      <c r="A10" s="77" t="s">
        <v>513</v>
      </c>
      <c r="B10" s="78"/>
      <c r="C10" s="79" t="s">
        <v>514</v>
      </c>
      <c r="D10" s="80"/>
      <c r="E10" s="80"/>
      <c r="F10" s="80"/>
      <c r="G10" s="81"/>
      <c r="H10" s="55" t="s">
        <v>515</v>
      </c>
      <c r="I10" s="56"/>
      <c r="J10" s="57"/>
    </row>
    <row r="11" s="39" customFormat="1" ht="32.25" customHeight="1" spans="1:10">
      <c r="A11" s="82"/>
      <c r="B11" s="83"/>
      <c r="C11" s="84"/>
      <c r="D11" s="85"/>
      <c r="E11" s="85"/>
      <c r="F11" s="85"/>
      <c r="G11" s="86"/>
      <c r="H11" s="87" t="s">
        <v>516</v>
      </c>
      <c r="I11" s="60" t="s">
        <v>517</v>
      </c>
      <c r="J11" s="60" t="s">
        <v>518</v>
      </c>
    </row>
    <row r="12" s="39" customFormat="1" ht="66" customHeight="1" spans="1:10">
      <c r="A12" s="88" t="s">
        <v>519</v>
      </c>
      <c r="B12" s="88"/>
      <c r="C12" s="89" t="s">
        <v>505</v>
      </c>
      <c r="D12" s="89"/>
      <c r="E12" s="89"/>
      <c r="F12" s="89"/>
      <c r="G12" s="89"/>
      <c r="H12" s="90">
        <f>I12+J12</f>
        <v>27364987.21</v>
      </c>
      <c r="I12" s="91">
        <f>10275497+961352.21</f>
        <v>11236849.21</v>
      </c>
      <c r="J12" s="92">
        <v>16128138</v>
      </c>
    </row>
    <row r="13" s="39" customFormat="1" ht="24" customHeight="1" spans="1:10">
      <c r="A13" s="93" t="s">
        <v>104</v>
      </c>
      <c r="B13" s="94"/>
      <c r="C13" s="94"/>
      <c r="D13" s="95"/>
      <c r="E13" s="94"/>
      <c r="F13" s="95"/>
      <c r="G13" s="96"/>
      <c r="H13" s="90">
        <v>27364987.21</v>
      </c>
      <c r="I13" s="91">
        <v>11236849.21</v>
      </c>
      <c r="J13" s="92">
        <v>16128138</v>
      </c>
    </row>
    <row r="14" s="39" customFormat="1" ht="32.25" customHeight="1" spans="1:10">
      <c r="A14" s="97" t="s">
        <v>520</v>
      </c>
      <c r="B14" s="98"/>
      <c r="C14" s="98"/>
      <c r="D14" s="99"/>
      <c r="E14" s="98"/>
      <c r="F14" s="99"/>
      <c r="G14" s="98"/>
      <c r="H14" s="98"/>
      <c r="I14" s="98"/>
      <c r="J14" s="100"/>
    </row>
    <row r="15" s="39" customFormat="1" ht="32.25" customHeight="1" spans="1:10">
      <c r="A15" s="101" t="s">
        <v>521</v>
      </c>
      <c r="B15" s="75"/>
      <c r="C15" s="75"/>
      <c r="D15" s="75"/>
      <c r="E15" s="75"/>
      <c r="F15" s="75"/>
      <c r="G15" s="102"/>
      <c r="H15" s="103" t="s">
        <v>522</v>
      </c>
      <c r="I15" s="104" t="s">
        <v>358</v>
      </c>
      <c r="J15" s="103" t="s">
        <v>523</v>
      </c>
    </row>
    <row r="16" s="39" customFormat="1" ht="36" customHeight="1" spans="1:10">
      <c r="A16" s="105" t="s">
        <v>351</v>
      </c>
      <c r="B16" s="105" t="s">
        <v>524</v>
      </c>
      <c r="C16" s="106" t="s">
        <v>353</v>
      </c>
      <c r="D16" s="106" t="s">
        <v>354</v>
      </c>
      <c r="E16" s="106" t="s">
        <v>355</v>
      </c>
      <c r="F16" s="106" t="s">
        <v>356</v>
      </c>
      <c r="G16" s="106" t="s">
        <v>357</v>
      </c>
      <c r="H16" s="107"/>
      <c r="I16" s="107"/>
      <c r="J16" s="107"/>
    </row>
    <row r="17" s="40" customFormat="1" ht="24.75" customHeight="1" spans="1:10">
      <c r="A17" s="108" t="s">
        <v>360</v>
      </c>
      <c r="B17" s="109" t="s">
        <v>361</v>
      </c>
      <c r="C17" s="110" t="s">
        <v>362</v>
      </c>
      <c r="D17" s="111" t="s">
        <v>363</v>
      </c>
      <c r="E17" s="110" t="s">
        <v>525</v>
      </c>
      <c r="F17" s="112" t="s">
        <v>365</v>
      </c>
      <c r="G17" s="113" t="s">
        <v>366</v>
      </c>
      <c r="H17" s="110"/>
      <c r="I17" s="110" t="s">
        <v>526</v>
      </c>
      <c r="J17" s="110" t="s">
        <v>527</v>
      </c>
    </row>
    <row r="18" s="40" customFormat="1" ht="24.75" customHeight="1" spans="1:10">
      <c r="A18" s="114"/>
      <c r="B18" s="114"/>
      <c r="C18" s="110" t="s">
        <v>528</v>
      </c>
      <c r="D18" s="111" t="s">
        <v>363</v>
      </c>
      <c r="E18" s="110" t="s">
        <v>529</v>
      </c>
      <c r="F18" s="112" t="s">
        <v>365</v>
      </c>
      <c r="G18" s="113" t="s">
        <v>366</v>
      </c>
      <c r="H18" s="110"/>
      <c r="I18" s="110" t="s">
        <v>526</v>
      </c>
      <c r="J18" s="110" t="s">
        <v>527</v>
      </c>
    </row>
    <row r="19" s="40" customFormat="1" ht="24.75" customHeight="1" spans="1:10">
      <c r="A19" s="114"/>
      <c r="B19" s="114"/>
      <c r="C19" s="110" t="s">
        <v>374</v>
      </c>
      <c r="D19" s="111" t="s">
        <v>363</v>
      </c>
      <c r="E19" s="110" t="s">
        <v>530</v>
      </c>
      <c r="F19" s="112" t="s">
        <v>365</v>
      </c>
      <c r="G19" s="113" t="s">
        <v>366</v>
      </c>
      <c r="H19" s="110"/>
      <c r="I19" s="110" t="s">
        <v>526</v>
      </c>
      <c r="J19" s="110" t="s">
        <v>527</v>
      </c>
    </row>
    <row r="20" s="40" customFormat="1" ht="24.75" customHeight="1" spans="1:10">
      <c r="A20" s="114"/>
      <c r="B20" s="114"/>
      <c r="C20" s="110" t="s">
        <v>531</v>
      </c>
      <c r="D20" s="111" t="s">
        <v>363</v>
      </c>
      <c r="E20" s="110" t="s">
        <v>532</v>
      </c>
      <c r="F20" s="112" t="s">
        <v>384</v>
      </c>
      <c r="G20" s="113" t="s">
        <v>366</v>
      </c>
      <c r="H20" s="110"/>
      <c r="I20" s="110" t="s">
        <v>526</v>
      </c>
      <c r="J20" s="110" t="s">
        <v>527</v>
      </c>
    </row>
    <row r="21" s="40" customFormat="1" ht="24.75" customHeight="1" spans="1:10">
      <c r="A21" s="114"/>
      <c r="B21" s="114"/>
      <c r="C21" s="110" t="s">
        <v>533</v>
      </c>
      <c r="D21" s="111" t="s">
        <v>363</v>
      </c>
      <c r="E21" s="110" t="s">
        <v>534</v>
      </c>
      <c r="F21" s="112" t="s">
        <v>411</v>
      </c>
      <c r="G21" s="113" t="s">
        <v>366</v>
      </c>
      <c r="H21" s="110"/>
      <c r="I21" s="110" t="s">
        <v>526</v>
      </c>
      <c r="J21" s="110" t="s">
        <v>527</v>
      </c>
    </row>
    <row r="22" s="40" customFormat="1" ht="24.75" customHeight="1" spans="1:10">
      <c r="A22" s="114"/>
      <c r="B22" s="114"/>
      <c r="C22" s="110" t="s">
        <v>535</v>
      </c>
      <c r="D22" s="111" t="s">
        <v>363</v>
      </c>
      <c r="E22" s="110" t="s">
        <v>536</v>
      </c>
      <c r="F22" s="112" t="s">
        <v>411</v>
      </c>
      <c r="G22" s="113" t="s">
        <v>366</v>
      </c>
      <c r="H22" s="110"/>
      <c r="I22" s="110" t="s">
        <v>526</v>
      </c>
      <c r="J22" s="110" t="s">
        <v>527</v>
      </c>
    </row>
    <row r="23" s="40" customFormat="1" ht="24.75" customHeight="1" spans="1:10">
      <c r="A23" s="114"/>
      <c r="B23" s="114"/>
      <c r="C23" s="110" t="s">
        <v>537</v>
      </c>
      <c r="D23" s="111" t="s">
        <v>363</v>
      </c>
      <c r="E23" s="110" t="s">
        <v>538</v>
      </c>
      <c r="F23" s="112" t="s">
        <v>411</v>
      </c>
      <c r="G23" s="113" t="s">
        <v>366</v>
      </c>
      <c r="H23" s="110"/>
      <c r="I23" s="110" t="s">
        <v>526</v>
      </c>
      <c r="J23" s="110" t="s">
        <v>527</v>
      </c>
    </row>
    <row r="24" s="40" customFormat="1" ht="24.75" customHeight="1" spans="1:10">
      <c r="A24" s="114"/>
      <c r="B24" s="114"/>
      <c r="C24" s="110" t="s">
        <v>539</v>
      </c>
      <c r="D24" s="111" t="s">
        <v>363</v>
      </c>
      <c r="E24" s="110" t="s">
        <v>540</v>
      </c>
      <c r="F24" s="112" t="s">
        <v>541</v>
      </c>
      <c r="G24" s="113" t="s">
        <v>366</v>
      </c>
      <c r="H24" s="110"/>
      <c r="I24" s="110" t="s">
        <v>526</v>
      </c>
      <c r="J24" s="110" t="s">
        <v>527</v>
      </c>
    </row>
    <row r="25" s="40" customFormat="1" ht="24.75" customHeight="1" spans="1:10">
      <c r="A25" s="114"/>
      <c r="B25" s="114"/>
      <c r="C25" s="110" t="s">
        <v>542</v>
      </c>
      <c r="D25" s="111" t="s">
        <v>363</v>
      </c>
      <c r="E25" s="110" t="s">
        <v>543</v>
      </c>
      <c r="F25" s="112" t="s">
        <v>365</v>
      </c>
      <c r="G25" s="113" t="s">
        <v>366</v>
      </c>
      <c r="H25" s="110"/>
      <c r="I25" s="110" t="s">
        <v>526</v>
      </c>
      <c r="J25" s="110" t="s">
        <v>527</v>
      </c>
    </row>
    <row r="26" s="40" customFormat="1" ht="24.75" customHeight="1" spans="1:10">
      <c r="A26" s="114"/>
      <c r="B26" s="109" t="s">
        <v>386</v>
      </c>
      <c r="C26" s="110" t="s">
        <v>387</v>
      </c>
      <c r="D26" s="115" t="s">
        <v>389</v>
      </c>
      <c r="E26" s="110" t="s">
        <v>544</v>
      </c>
      <c r="F26" s="115" t="s">
        <v>389</v>
      </c>
      <c r="G26" s="113" t="s">
        <v>366</v>
      </c>
      <c r="H26" s="110"/>
      <c r="I26" s="110" t="s">
        <v>526</v>
      </c>
      <c r="J26" s="110" t="s">
        <v>527</v>
      </c>
    </row>
    <row r="27" s="40" customFormat="1" ht="24.75" customHeight="1" spans="1:10">
      <c r="A27" s="114"/>
      <c r="B27" s="114"/>
      <c r="C27" s="110" t="s">
        <v>391</v>
      </c>
      <c r="D27" s="115" t="s">
        <v>389</v>
      </c>
      <c r="E27" s="110" t="s">
        <v>545</v>
      </c>
      <c r="F27" s="115" t="s">
        <v>389</v>
      </c>
      <c r="G27" s="113" t="s">
        <v>366</v>
      </c>
      <c r="H27" s="110"/>
      <c r="I27" s="110" t="s">
        <v>526</v>
      </c>
      <c r="J27" s="110" t="s">
        <v>527</v>
      </c>
    </row>
    <row r="28" s="40" customFormat="1" ht="24.75" customHeight="1" spans="1:10">
      <c r="A28" s="114"/>
      <c r="B28" s="114"/>
      <c r="C28" s="110" t="s">
        <v>392</v>
      </c>
      <c r="D28" s="115" t="s">
        <v>389</v>
      </c>
      <c r="E28" s="110" t="s">
        <v>546</v>
      </c>
      <c r="F28" s="115" t="s">
        <v>389</v>
      </c>
      <c r="G28" s="113" t="s">
        <v>366</v>
      </c>
      <c r="H28" s="110"/>
      <c r="I28" s="110" t="s">
        <v>526</v>
      </c>
      <c r="J28" s="110" t="s">
        <v>527</v>
      </c>
    </row>
    <row r="29" s="40" customFormat="1" ht="24.75" customHeight="1" spans="1:10">
      <c r="A29" s="114"/>
      <c r="B29" s="114"/>
      <c r="C29" s="110" t="s">
        <v>547</v>
      </c>
      <c r="D29" s="115" t="s">
        <v>389</v>
      </c>
      <c r="E29" s="110" t="s">
        <v>417</v>
      </c>
      <c r="F29" s="115" t="s">
        <v>389</v>
      </c>
      <c r="G29" s="113" t="s">
        <v>366</v>
      </c>
      <c r="H29" s="110"/>
      <c r="I29" s="110" t="s">
        <v>526</v>
      </c>
      <c r="J29" s="110" t="s">
        <v>527</v>
      </c>
    </row>
    <row r="30" s="40" customFormat="1" ht="24.75" customHeight="1" spans="1:10">
      <c r="A30" s="114"/>
      <c r="B30" s="114"/>
      <c r="C30" s="110" t="s">
        <v>548</v>
      </c>
      <c r="D30" s="115" t="s">
        <v>389</v>
      </c>
      <c r="E30" s="110" t="s">
        <v>417</v>
      </c>
      <c r="F30" s="115" t="s">
        <v>389</v>
      </c>
      <c r="G30" s="113" t="s">
        <v>366</v>
      </c>
      <c r="H30" s="110"/>
      <c r="I30" s="110" t="s">
        <v>526</v>
      </c>
      <c r="J30" s="110" t="s">
        <v>527</v>
      </c>
    </row>
    <row r="31" s="40" customFormat="1" ht="24.75" customHeight="1" spans="1:10">
      <c r="A31" s="114"/>
      <c r="B31" s="114"/>
      <c r="C31" s="110" t="s">
        <v>549</v>
      </c>
      <c r="D31" s="115" t="s">
        <v>389</v>
      </c>
      <c r="E31" s="110" t="s">
        <v>417</v>
      </c>
      <c r="F31" s="115" t="s">
        <v>389</v>
      </c>
      <c r="G31" s="113" t="s">
        <v>366</v>
      </c>
      <c r="H31" s="110"/>
      <c r="I31" s="110" t="s">
        <v>526</v>
      </c>
      <c r="J31" s="110" t="s">
        <v>527</v>
      </c>
    </row>
    <row r="32" s="40" customFormat="1" ht="24.75" customHeight="1" spans="1:10">
      <c r="A32" s="114"/>
      <c r="B32" s="109" t="s">
        <v>418</v>
      </c>
      <c r="C32" s="110" t="s">
        <v>550</v>
      </c>
      <c r="D32" s="112" t="s">
        <v>400</v>
      </c>
      <c r="E32" s="110" t="s">
        <v>551</v>
      </c>
      <c r="F32" s="115" t="s">
        <v>389</v>
      </c>
      <c r="G32" s="113" t="s">
        <v>366</v>
      </c>
      <c r="H32" s="110"/>
      <c r="I32" s="110" t="s">
        <v>526</v>
      </c>
      <c r="J32" s="110" t="s">
        <v>527</v>
      </c>
    </row>
    <row r="33" s="40" customFormat="1" ht="24.75" customHeight="1" spans="1:10">
      <c r="A33" s="114"/>
      <c r="B33" s="109" t="s">
        <v>552</v>
      </c>
      <c r="C33" s="110" t="s">
        <v>553</v>
      </c>
      <c r="D33" s="112" t="s">
        <v>393</v>
      </c>
      <c r="E33" s="110" t="s">
        <v>554</v>
      </c>
      <c r="F33" s="115" t="s">
        <v>389</v>
      </c>
      <c r="G33" s="113" t="s">
        <v>366</v>
      </c>
      <c r="H33" s="110"/>
      <c r="I33" s="110" t="s">
        <v>526</v>
      </c>
      <c r="J33" s="110" t="s">
        <v>527</v>
      </c>
    </row>
    <row r="34" s="40" customFormat="1" ht="24.75" customHeight="1" spans="1:10">
      <c r="A34" s="114"/>
      <c r="B34" s="114"/>
      <c r="C34" s="110" t="s">
        <v>555</v>
      </c>
      <c r="D34" s="112" t="s">
        <v>393</v>
      </c>
      <c r="E34" s="110" t="s">
        <v>556</v>
      </c>
      <c r="F34" s="115" t="s">
        <v>389</v>
      </c>
      <c r="G34" s="113" t="s">
        <v>366</v>
      </c>
      <c r="H34" s="110"/>
      <c r="I34" s="110" t="s">
        <v>526</v>
      </c>
      <c r="J34" s="110" t="s">
        <v>527</v>
      </c>
    </row>
    <row r="35" s="40" customFormat="1" ht="24.75" customHeight="1" spans="1:10">
      <c r="A35" s="114"/>
      <c r="B35" s="109" t="s">
        <v>557</v>
      </c>
      <c r="C35" s="110" t="s">
        <v>558</v>
      </c>
      <c r="D35" s="112" t="s">
        <v>393</v>
      </c>
      <c r="E35" s="110" t="s">
        <v>417</v>
      </c>
      <c r="F35" s="115" t="s">
        <v>389</v>
      </c>
      <c r="G35" s="113" t="s">
        <v>366</v>
      </c>
      <c r="H35" s="110"/>
      <c r="I35" s="110" t="s">
        <v>526</v>
      </c>
      <c r="J35" s="110" t="s">
        <v>527</v>
      </c>
    </row>
    <row r="36" s="40" customFormat="1" ht="24.75" customHeight="1" spans="1:10">
      <c r="A36" s="114"/>
      <c r="B36" s="114"/>
      <c r="C36" s="110" t="s">
        <v>399</v>
      </c>
      <c r="D36" s="112" t="s">
        <v>400</v>
      </c>
      <c r="E36" s="110" t="s">
        <v>559</v>
      </c>
      <c r="F36" s="115" t="s">
        <v>389</v>
      </c>
      <c r="G36" s="113" t="s">
        <v>366</v>
      </c>
      <c r="H36" s="110"/>
      <c r="I36" s="110" t="s">
        <v>526</v>
      </c>
      <c r="J36" s="110" t="s">
        <v>527</v>
      </c>
    </row>
    <row r="37" s="40" customFormat="1" ht="24.75" customHeight="1" spans="1:10">
      <c r="A37" s="114"/>
      <c r="B37" s="114"/>
      <c r="C37" s="110" t="s">
        <v>392</v>
      </c>
      <c r="D37" s="112" t="s">
        <v>393</v>
      </c>
      <c r="E37" s="110" t="s">
        <v>546</v>
      </c>
      <c r="F37" s="115" t="s">
        <v>389</v>
      </c>
      <c r="G37" s="113" t="s">
        <v>366</v>
      </c>
      <c r="H37" s="110"/>
      <c r="I37" s="110" t="s">
        <v>526</v>
      </c>
      <c r="J37" s="110" t="s">
        <v>527</v>
      </c>
    </row>
    <row r="38" s="40" customFormat="1" ht="24.75" customHeight="1" spans="1:10">
      <c r="A38" s="114"/>
      <c r="B38" s="114"/>
      <c r="C38" s="110" t="s">
        <v>560</v>
      </c>
      <c r="D38" s="112" t="s">
        <v>393</v>
      </c>
      <c r="E38" s="110" t="s">
        <v>561</v>
      </c>
      <c r="F38" s="115" t="s">
        <v>389</v>
      </c>
      <c r="G38" s="113" t="s">
        <v>366</v>
      </c>
      <c r="H38" s="110"/>
      <c r="I38" s="110" t="s">
        <v>526</v>
      </c>
      <c r="J38" s="110" t="s">
        <v>527</v>
      </c>
    </row>
    <row r="39" s="40" customFormat="1" ht="24.75" customHeight="1" spans="1:10">
      <c r="A39" s="108" t="s">
        <v>404</v>
      </c>
      <c r="B39" s="109" t="s">
        <v>562</v>
      </c>
      <c r="C39" s="110" t="s">
        <v>563</v>
      </c>
      <c r="D39" s="112" t="s">
        <v>393</v>
      </c>
      <c r="E39" s="110" t="s">
        <v>544</v>
      </c>
      <c r="F39" s="115" t="s">
        <v>389</v>
      </c>
      <c r="G39" s="113" t="s">
        <v>366</v>
      </c>
      <c r="H39" s="110"/>
      <c r="I39" s="110" t="s">
        <v>526</v>
      </c>
      <c r="J39" s="110" t="s">
        <v>527</v>
      </c>
    </row>
    <row r="40" s="40" customFormat="1" ht="24.75" customHeight="1" spans="1:10">
      <c r="A40" s="114"/>
      <c r="B40" s="114"/>
      <c r="C40" s="110" t="s">
        <v>564</v>
      </c>
      <c r="D40" s="112" t="s">
        <v>393</v>
      </c>
      <c r="E40" s="110" t="s">
        <v>545</v>
      </c>
      <c r="F40" s="115" t="s">
        <v>389</v>
      </c>
      <c r="G40" s="113" t="s">
        <v>366</v>
      </c>
      <c r="H40" s="110"/>
      <c r="I40" s="110" t="s">
        <v>526</v>
      </c>
      <c r="J40" s="110" t="s">
        <v>527</v>
      </c>
    </row>
    <row r="41" s="40" customFormat="1" ht="24.75" customHeight="1" spans="1:10">
      <c r="A41" s="114"/>
      <c r="B41" s="114"/>
      <c r="C41" s="110" t="s">
        <v>565</v>
      </c>
      <c r="D41" s="112" t="s">
        <v>393</v>
      </c>
      <c r="E41" s="110" t="s">
        <v>417</v>
      </c>
      <c r="F41" s="115" t="s">
        <v>389</v>
      </c>
      <c r="G41" s="113" t="s">
        <v>366</v>
      </c>
      <c r="H41" s="110"/>
      <c r="I41" s="110" t="s">
        <v>526</v>
      </c>
      <c r="J41" s="110" t="s">
        <v>527</v>
      </c>
    </row>
    <row r="42" s="40" customFormat="1" ht="24.75" customHeight="1" spans="1:10">
      <c r="A42" s="114"/>
      <c r="B42" s="114"/>
      <c r="C42" s="110" t="s">
        <v>566</v>
      </c>
      <c r="D42" s="112" t="s">
        <v>393</v>
      </c>
      <c r="E42" s="110" t="s">
        <v>417</v>
      </c>
      <c r="F42" s="115" t="s">
        <v>389</v>
      </c>
      <c r="G42" s="113" t="s">
        <v>366</v>
      </c>
      <c r="H42" s="110"/>
      <c r="I42" s="110" t="s">
        <v>526</v>
      </c>
      <c r="J42" s="110" t="s">
        <v>527</v>
      </c>
    </row>
    <row r="43" s="40" customFormat="1" ht="84" customHeight="1" spans="1:10">
      <c r="A43" s="109" t="s">
        <v>567</v>
      </c>
      <c r="B43" s="116" t="s">
        <v>568</v>
      </c>
      <c r="C43" s="114"/>
      <c r="D43" s="117"/>
      <c r="E43" s="114"/>
      <c r="F43" s="117"/>
      <c r="G43" s="114"/>
      <c r="H43" s="114"/>
      <c r="I43" s="114"/>
      <c r="J43" s="114"/>
    </row>
    <row r="44" s="40" customFormat="1" ht="18.75" customHeight="1" spans="1:10">
      <c r="A44" s="118" t="s">
        <v>569</v>
      </c>
      <c r="B44" s="114"/>
      <c r="C44" s="114"/>
      <c r="D44" s="117"/>
      <c r="E44" s="119" t="s">
        <v>570</v>
      </c>
      <c r="F44" s="112" t="s">
        <v>6</v>
      </c>
      <c r="G44" s="119" t="s">
        <v>571</v>
      </c>
      <c r="H44" s="120"/>
      <c r="I44" s="114"/>
      <c r="J44" s="114"/>
    </row>
    <row r="45" s="40" customFormat="1" customHeight="1" spans="1:10">
      <c r="D45" s="121"/>
      <c r="F45" s="121"/>
    </row>
  </sheetData>
  <mergeCells count="33">
    <mergeCell ref="A2:J2"/>
    <mergeCell ref="A3:C3"/>
    <mergeCell ref="B4:E4"/>
    <mergeCell ref="F4:G4"/>
    <mergeCell ref="H4:J4"/>
    <mergeCell ref="A5:I5"/>
    <mergeCell ref="C6:I6"/>
    <mergeCell ref="C7:I7"/>
    <mergeCell ref="C8:I8"/>
    <mergeCell ref="A9:J9"/>
    <mergeCell ref="H10:J10"/>
    <mergeCell ref="A12:B12"/>
    <mergeCell ref="C12:G12"/>
    <mergeCell ref="A13:G13"/>
    <mergeCell ref="A14:J14"/>
    <mergeCell ref="A15:G15"/>
    <mergeCell ref="B43:J43"/>
    <mergeCell ref="A44:C44"/>
    <mergeCell ref="H44:J44"/>
    <mergeCell ref="A6:A7"/>
    <mergeCell ref="A17:A34"/>
    <mergeCell ref="A35:A38"/>
    <mergeCell ref="A39:A42"/>
    <mergeCell ref="B17:B25"/>
    <mergeCell ref="B26:B31"/>
    <mergeCell ref="B33:B34"/>
    <mergeCell ref="B35:B38"/>
    <mergeCell ref="B39:B42"/>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5"/>
  <sheetViews>
    <sheetView topLeftCell="A11" workbookViewId="0">
      <selection activeCell="B24" sqref="B24"/>
    </sheetView>
  </sheetViews>
  <sheetFormatPr defaultColWidth="9.14166666666667" defaultRowHeight="19.5" customHeight="1" outlineLevelCol="1"/>
  <cols>
    <col min="1" max="1" width="33.575" customWidth="1"/>
    <col min="2" max="2" width="113.575" customWidth="1"/>
  </cols>
  <sheetData>
    <row r="1" customHeight="1" spans="1:2">
      <c r="A1" s="2"/>
      <c r="B1" s="2"/>
    </row>
    <row r="2" customFormat="1" customHeight="1"/>
    <row r="3" ht="31.5" customHeight="1" spans="1:2">
      <c r="A3" s="272" t="s">
        <v>7</v>
      </c>
      <c r="B3" s="272"/>
    </row>
    <row r="4" customHeight="1" spans="1:2">
      <c r="A4" s="273" t="s">
        <v>8</v>
      </c>
      <c r="B4" s="273" t="s">
        <v>9</v>
      </c>
    </row>
    <row r="5" customHeight="1" spans="1:2">
      <c r="A5" s="274" t="s">
        <v>10</v>
      </c>
      <c r="B5" s="274" t="s">
        <v>11</v>
      </c>
    </row>
    <row r="6" customHeight="1" spans="1:2">
      <c r="A6" s="274" t="s">
        <v>12</v>
      </c>
      <c r="B6" s="274" t="s">
        <v>13</v>
      </c>
    </row>
    <row r="7" customHeight="1" spans="1:2">
      <c r="A7" s="274" t="s">
        <v>14</v>
      </c>
      <c r="B7" s="274" t="s">
        <v>15</v>
      </c>
    </row>
    <row r="8" customHeight="1" spans="1:2">
      <c r="A8" s="274" t="s">
        <v>16</v>
      </c>
      <c r="B8" s="274" t="s">
        <v>17</v>
      </c>
    </row>
    <row r="9" customHeight="1" spans="1:2">
      <c r="A9" s="274" t="s">
        <v>18</v>
      </c>
      <c r="B9" s="274" t="s">
        <v>19</v>
      </c>
    </row>
    <row r="10" customHeight="1" spans="1:2">
      <c r="A10" s="274" t="s">
        <v>20</v>
      </c>
      <c r="B10" s="274" t="s">
        <v>21</v>
      </c>
    </row>
    <row r="11" customHeight="1" spans="1:2">
      <c r="A11" s="274" t="s">
        <v>22</v>
      </c>
      <c r="B11" s="274" t="s">
        <v>23</v>
      </c>
    </row>
    <row r="12" customHeight="1" spans="1:2">
      <c r="A12" s="274" t="s">
        <v>24</v>
      </c>
      <c r="B12" s="274" t="s">
        <v>25</v>
      </c>
    </row>
    <row r="13" customHeight="1" spans="1:2">
      <c r="A13" s="274" t="s">
        <v>26</v>
      </c>
      <c r="B13" s="274" t="s">
        <v>27</v>
      </c>
    </row>
    <row r="14" customHeight="1" spans="1:2">
      <c r="A14" s="274" t="s">
        <v>28</v>
      </c>
      <c r="B14" s="274" t="s">
        <v>29</v>
      </c>
    </row>
    <row r="15" customHeight="1" spans="1:2">
      <c r="A15" s="274" t="s">
        <v>30</v>
      </c>
      <c r="B15" s="274" t="s">
        <v>31</v>
      </c>
    </row>
    <row r="16" customHeight="1" spans="1:2">
      <c r="A16" s="274" t="s">
        <v>32</v>
      </c>
      <c r="B16" s="274" t="s">
        <v>33</v>
      </c>
    </row>
    <row r="17" customHeight="1" spans="1:2">
      <c r="A17" s="274" t="s">
        <v>34</v>
      </c>
      <c r="B17" s="274" t="s">
        <v>35</v>
      </c>
    </row>
    <row r="18" customHeight="1" spans="1:2">
      <c r="A18" s="274" t="s">
        <v>36</v>
      </c>
      <c r="B18" s="274" t="s">
        <v>37</v>
      </c>
    </row>
    <row r="19" customHeight="1" spans="1:2">
      <c r="A19" s="274" t="s">
        <v>38</v>
      </c>
      <c r="B19" s="274" t="s">
        <v>39</v>
      </c>
    </row>
    <row r="20" customHeight="1" spans="1:2">
      <c r="A20" s="274" t="s">
        <v>40</v>
      </c>
      <c r="B20" s="274" t="s">
        <v>41</v>
      </c>
    </row>
    <row r="21" customHeight="1" spans="1:2">
      <c r="A21" s="274" t="s">
        <v>42</v>
      </c>
      <c r="B21" s="274" t="s">
        <v>43</v>
      </c>
    </row>
    <row r="22" customHeight="1" spans="1:2">
      <c r="A22" s="274" t="s">
        <v>44</v>
      </c>
      <c r="B22" s="274" t="s">
        <v>45</v>
      </c>
    </row>
    <row r="23" customHeight="1" spans="1:2">
      <c r="A23" s="274" t="s">
        <v>46</v>
      </c>
      <c r="B23" s="274" t="s">
        <v>47</v>
      </c>
    </row>
    <row r="24" customHeight="1" spans="1:2">
      <c r="A24" s="274" t="s">
        <v>48</v>
      </c>
      <c r="B24" s="274" t="s">
        <v>49</v>
      </c>
    </row>
    <row r="25" customHeight="1" spans="1:2">
      <c r="A25" s="274" t="s">
        <v>50</v>
      </c>
      <c r="B25" s="274" t="s">
        <v>51</v>
      </c>
    </row>
  </sheetData>
  <mergeCells count="1">
    <mergeCell ref="A3:B3"/>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8"/>
  <sheetViews>
    <sheetView topLeftCell="L1" workbookViewId="0">
      <selection activeCell="X16" sqref="X16"/>
    </sheetView>
  </sheetViews>
  <sheetFormatPr defaultColWidth="8.575" defaultRowHeight="12.75" customHeight="1" outlineLevelRow="7"/>
  <cols>
    <col min="1" max="1" width="43.1416666666667" customWidth="1"/>
    <col min="2" max="2" width="13.425" customWidth="1"/>
    <col min="3" max="3" width="11.1416666666667" customWidth="1"/>
    <col min="4" max="4" width="10.2833333333333" customWidth="1"/>
    <col min="5" max="5" width="14" customWidth="1"/>
    <col min="6" max="6" width="11.7083333333333" customWidth="1"/>
    <col min="7" max="7" width="11.425" customWidth="1"/>
    <col min="8" max="8" width="11.85" customWidth="1"/>
    <col min="9" max="9" width="14.425" customWidth="1"/>
    <col min="10" max="10" width="11.425" customWidth="1"/>
    <col min="11" max="15" width="13.425" customWidth="1"/>
    <col min="16" max="16" width="15" customWidth="1"/>
    <col min="17" max="22" width="13.425" customWidth="1"/>
    <col min="24" max="24" width="11.575" customWidth="1"/>
    <col min="25" max="25" width="11.85" customWidth="1"/>
  </cols>
  <sheetData>
    <row r="1" customHeight="1" spans="1:25">
      <c r="A1" s="2"/>
      <c r="B1" s="2"/>
      <c r="C1" s="2"/>
      <c r="D1" s="2"/>
      <c r="E1" s="2"/>
      <c r="F1" s="2"/>
      <c r="G1" s="2"/>
      <c r="H1" s="2"/>
      <c r="I1" s="2"/>
      <c r="J1" s="2"/>
      <c r="K1" s="2"/>
      <c r="L1" s="2"/>
      <c r="M1" s="2"/>
      <c r="N1" s="2"/>
      <c r="O1" s="2"/>
      <c r="P1" s="2"/>
      <c r="Q1" s="2"/>
      <c r="R1" s="2"/>
      <c r="S1" s="2"/>
      <c r="T1" s="2"/>
      <c r="U1" s="2"/>
      <c r="V1" s="2"/>
      <c r="W1" s="2"/>
      <c r="X1" s="2"/>
      <c r="Y1" s="2"/>
    </row>
    <row r="2" customFormat="1" ht="17.25" customHeight="1" spans="1:25">
      <c r="A2" s="3" t="s">
        <v>572</v>
      </c>
    </row>
    <row r="3" customFormat="1" ht="41.25" customHeight="1" spans="1:25">
      <c r="A3" s="7" t="s">
        <v>573</v>
      </c>
    </row>
    <row r="4" customFormat="1" ht="17.25" customHeight="1" spans="1:25">
      <c r="A4" s="22" t="str">
        <f>"单位名称："&amp;"昆明市呈贡区妇幼健康服务中心"</f>
        <v>单位名称：昆明市呈贡区妇幼健康服务中心</v>
      </c>
      <c r="B4" s="23"/>
      <c r="C4" s="23"/>
      <c r="V4" s="24"/>
      <c r="W4" s="25"/>
      <c r="X4" s="26" t="s">
        <v>574</v>
      </c>
      <c r="Y4" s="27"/>
    </row>
    <row r="5" ht="17.25" customHeight="1" spans="1:25">
      <c r="A5" s="28" t="s">
        <v>575</v>
      </c>
      <c r="B5" s="28" t="s">
        <v>576</v>
      </c>
      <c r="C5" s="28" t="s">
        <v>577</v>
      </c>
      <c r="D5" s="28" t="s">
        <v>578</v>
      </c>
      <c r="E5" s="28" t="s">
        <v>579</v>
      </c>
      <c r="F5" s="29" t="s">
        <v>580</v>
      </c>
      <c r="G5" s="13"/>
      <c r="H5" s="13"/>
      <c r="I5" s="13"/>
      <c r="J5" s="13"/>
      <c r="K5" s="13"/>
      <c r="L5" s="14"/>
      <c r="M5" s="29" t="s">
        <v>581</v>
      </c>
      <c r="N5" s="13"/>
      <c r="O5" s="13"/>
      <c r="P5" s="13"/>
      <c r="Q5" s="13"/>
      <c r="R5" s="13"/>
      <c r="S5" s="14"/>
      <c r="T5" s="29" t="s">
        <v>582</v>
      </c>
      <c r="U5" s="13"/>
      <c r="V5" s="14"/>
      <c r="W5" s="28" t="s">
        <v>583</v>
      </c>
      <c r="X5" s="29" t="s">
        <v>584</v>
      </c>
      <c r="Y5" s="30"/>
    </row>
    <row r="6" ht="33" customHeight="1" spans="1:25">
      <c r="A6" s="15"/>
      <c r="B6" s="15"/>
      <c r="C6" s="15"/>
      <c r="D6" s="15"/>
      <c r="E6" s="15"/>
      <c r="F6" s="31" t="s">
        <v>107</v>
      </c>
      <c r="G6" s="31" t="s">
        <v>585</v>
      </c>
      <c r="H6" s="31" t="s">
        <v>586</v>
      </c>
      <c r="I6" s="31" t="s">
        <v>587</v>
      </c>
      <c r="J6" s="31" t="s">
        <v>588</v>
      </c>
      <c r="K6" s="31" t="s">
        <v>589</v>
      </c>
      <c r="L6" s="31" t="s">
        <v>590</v>
      </c>
      <c r="M6" s="31" t="s">
        <v>107</v>
      </c>
      <c r="N6" s="31" t="s">
        <v>591</v>
      </c>
      <c r="O6" s="31" t="s">
        <v>592</v>
      </c>
      <c r="P6" s="31" t="s">
        <v>593</v>
      </c>
      <c r="Q6" s="31" t="s">
        <v>594</v>
      </c>
      <c r="R6" s="31" t="s">
        <v>595</v>
      </c>
      <c r="S6" s="31" t="s">
        <v>596</v>
      </c>
      <c r="T6" s="31" t="s">
        <v>107</v>
      </c>
      <c r="U6" s="31" t="s">
        <v>597</v>
      </c>
      <c r="V6" s="31" t="s">
        <v>598</v>
      </c>
      <c r="W6" s="32"/>
      <c r="X6" s="33" t="s">
        <v>599</v>
      </c>
      <c r="Y6" s="33" t="s">
        <v>600</v>
      </c>
    </row>
    <row r="7" ht="17.25" customHeight="1" spans="1:25">
      <c r="A7" s="34" t="s">
        <v>601</v>
      </c>
      <c r="B7" s="35"/>
      <c r="C7" s="35"/>
      <c r="D7" s="35"/>
      <c r="E7" s="35"/>
      <c r="F7" s="36"/>
      <c r="G7" s="36"/>
      <c r="H7" s="36"/>
      <c r="I7" s="36"/>
      <c r="J7" s="36"/>
      <c r="K7" s="36"/>
      <c r="L7" s="36"/>
      <c r="M7" s="36"/>
      <c r="N7" s="36"/>
      <c r="O7" s="36"/>
      <c r="P7" s="36"/>
      <c r="Q7" s="36"/>
      <c r="R7" s="36"/>
      <c r="S7" s="36"/>
      <c r="T7" s="36"/>
      <c r="U7" s="36"/>
      <c r="V7" s="36"/>
      <c r="W7" s="32"/>
      <c r="X7" s="32"/>
      <c r="Y7" s="37"/>
    </row>
    <row r="8" ht="17.25" customHeight="1" spans="1:25">
      <c r="A8" s="38" t="s">
        <v>119</v>
      </c>
      <c r="B8" s="35" t="s">
        <v>602</v>
      </c>
      <c r="C8" s="35" t="s">
        <v>603</v>
      </c>
      <c r="D8" s="35" t="s">
        <v>604</v>
      </c>
      <c r="E8" s="35" t="s">
        <v>605</v>
      </c>
      <c r="F8" s="36">
        <v>42</v>
      </c>
      <c r="G8" s="36"/>
      <c r="H8" s="36"/>
      <c r="I8" s="36"/>
      <c r="J8" s="36">
        <v>42</v>
      </c>
      <c r="K8" s="36"/>
      <c r="L8" s="36"/>
      <c r="M8" s="36">
        <v>40</v>
      </c>
      <c r="N8" s="36"/>
      <c r="O8" s="36"/>
      <c r="P8" s="36"/>
      <c r="Q8" s="36">
        <v>40</v>
      </c>
      <c r="R8" s="36"/>
      <c r="S8" s="36"/>
      <c r="T8" s="36">
        <v>29</v>
      </c>
      <c r="U8" s="36"/>
      <c r="V8" s="36">
        <v>29</v>
      </c>
      <c r="W8" s="32"/>
      <c r="X8" s="32">
        <v>3</v>
      </c>
      <c r="Y8" s="37">
        <v>3</v>
      </c>
    </row>
  </sheetData>
  <mergeCells count="14">
    <mergeCell ref="A2:Y2"/>
    <mergeCell ref="A3:Y3"/>
    <mergeCell ref="A4:C4"/>
    <mergeCell ref="X4:Y4"/>
    <mergeCell ref="F5:L5"/>
    <mergeCell ref="M5:S5"/>
    <mergeCell ref="T5:V5"/>
    <mergeCell ref="X5:Y5"/>
    <mergeCell ref="A5:A6"/>
    <mergeCell ref="B5:B6"/>
    <mergeCell ref="C5:C6"/>
    <mergeCell ref="D5:D6"/>
    <mergeCell ref="E5:E6"/>
    <mergeCell ref="W5:W6"/>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workbookViewId="0">
      <selection activeCell="H19" sqref="H19"/>
    </sheetView>
  </sheetViews>
  <sheetFormatPr defaultColWidth="8.575" defaultRowHeight="12.75" customHeight="1"/>
  <cols>
    <col min="1" max="1" width="9.70833333333333" customWidth="1"/>
    <col min="2" max="2" width="7" customWidth="1"/>
    <col min="3" max="3" width="17" customWidth="1"/>
    <col min="4" max="4" width="13.1416666666667" customWidth="1"/>
    <col min="5" max="5" width="14.625" customWidth="1"/>
    <col min="6" max="6" width="13.425" customWidth="1"/>
    <col min="7" max="7" width="11.85" customWidth="1"/>
    <col min="8" max="9" width="13.425" customWidth="1"/>
    <col min="10" max="11" width="10.575" customWidth="1"/>
    <col min="12" max="12" width="13.25" customWidth="1"/>
    <col min="13" max="13" width="11" customWidth="1"/>
  </cols>
  <sheetData>
    <row r="1" customHeight="1" spans="1:13">
      <c r="A1" s="2"/>
      <c r="B1" s="2"/>
      <c r="C1" s="2"/>
      <c r="D1" s="2"/>
      <c r="E1" s="2"/>
      <c r="F1" s="2"/>
      <c r="G1" s="2"/>
      <c r="H1" s="2"/>
      <c r="I1" s="2"/>
      <c r="J1" s="2"/>
      <c r="K1" s="2"/>
      <c r="L1" s="2"/>
      <c r="M1" s="2"/>
    </row>
    <row r="2" customFormat="1" ht="15" customHeight="1" spans="1:13">
      <c r="A2" s="3" t="s">
        <v>606</v>
      </c>
    </row>
    <row r="3" customHeight="1" spans="1:13">
      <c r="A3" s="4"/>
      <c r="B3" s="5"/>
      <c r="C3" s="5"/>
      <c r="D3" s="5"/>
      <c r="E3" s="5"/>
      <c r="F3" s="5"/>
      <c r="G3" s="5"/>
      <c r="H3" s="5"/>
      <c r="I3" s="5"/>
      <c r="J3" s="5"/>
      <c r="K3" s="6"/>
      <c r="L3" s="5"/>
      <c r="M3" s="5"/>
    </row>
    <row r="4" customFormat="1" ht="41.25" customHeight="1" spans="1:13">
      <c r="A4" s="7" t="s">
        <v>607</v>
      </c>
    </row>
    <row r="5" customFormat="1" ht="17.25" customHeight="1" spans="1:13">
      <c r="A5" s="8" t="str">
        <f>"单位名称："&amp;"昆明市呈贡区妇幼健康服务中心"</f>
        <v>单位名称：昆明市呈贡区妇幼健康服务中心</v>
      </c>
      <c r="B5" s="9"/>
      <c r="C5" s="9"/>
      <c r="D5" s="9"/>
      <c r="L5" s="3" t="s">
        <v>55</v>
      </c>
      <c r="M5" s="10"/>
    </row>
    <row r="6" ht="18.75" customHeight="1" spans="1:13">
      <c r="A6" s="11" t="s">
        <v>465</v>
      </c>
      <c r="B6" s="11" t="s">
        <v>608</v>
      </c>
      <c r="C6" s="11" t="s">
        <v>609</v>
      </c>
      <c r="D6" s="11" t="s">
        <v>610</v>
      </c>
      <c r="E6" s="12" t="s">
        <v>611</v>
      </c>
      <c r="F6" s="13"/>
      <c r="G6" s="13"/>
      <c r="H6" s="13"/>
      <c r="I6" s="14"/>
      <c r="J6" s="11" t="s">
        <v>612</v>
      </c>
      <c r="K6" s="11" t="s">
        <v>613</v>
      </c>
      <c r="L6" s="11" t="s">
        <v>614</v>
      </c>
      <c r="M6" s="11" t="s">
        <v>615</v>
      </c>
    </row>
    <row r="7" ht="30.75" customHeight="1" spans="1:13">
      <c r="A7" s="15"/>
      <c r="B7" s="15"/>
      <c r="C7" s="15"/>
      <c r="D7" s="15"/>
      <c r="E7" s="16" t="s">
        <v>107</v>
      </c>
      <c r="F7" s="16" t="s">
        <v>616</v>
      </c>
      <c r="G7" s="16" t="s">
        <v>584</v>
      </c>
      <c r="H7" s="16" t="s">
        <v>617</v>
      </c>
      <c r="I7" s="16" t="s">
        <v>618</v>
      </c>
      <c r="J7" s="15"/>
      <c r="K7" s="15"/>
      <c r="L7" s="15"/>
      <c r="M7" s="15"/>
    </row>
    <row r="8" ht="17.25" customHeight="1" spans="1:13">
      <c r="A8" s="16" t="s">
        <v>619</v>
      </c>
      <c r="B8" s="17"/>
      <c r="C8" s="16" t="s">
        <v>620</v>
      </c>
      <c r="D8" s="16" t="s">
        <v>252</v>
      </c>
      <c r="E8" s="16" t="s">
        <v>449</v>
      </c>
      <c r="F8" s="16" t="s">
        <v>621</v>
      </c>
      <c r="G8" s="16" t="s">
        <v>622</v>
      </c>
      <c r="H8" s="16" t="s">
        <v>623</v>
      </c>
      <c r="I8" s="16" t="s">
        <v>624</v>
      </c>
      <c r="J8" s="16" t="s">
        <v>625</v>
      </c>
      <c r="K8" s="16" t="s">
        <v>626</v>
      </c>
      <c r="L8" s="16" t="s">
        <v>627</v>
      </c>
      <c r="M8" s="16" t="s">
        <v>628</v>
      </c>
    </row>
    <row r="9" s="1" customFormat="1" ht="17.25" customHeight="1" spans="1:13">
      <c r="A9" s="18"/>
      <c r="B9" s="18"/>
      <c r="C9" s="19">
        <v>66745468.37</v>
      </c>
      <c r="D9" s="19">
        <v>9846914.28</v>
      </c>
      <c r="E9" s="19">
        <v>55263677.49</v>
      </c>
      <c r="F9" s="19">
        <v>53479850.95</v>
      </c>
      <c r="G9" s="19">
        <v>253293.27</v>
      </c>
      <c r="H9" s="19"/>
      <c r="I9" s="19">
        <v>1530533.27</v>
      </c>
      <c r="J9" s="19"/>
      <c r="K9" s="19"/>
      <c r="L9" s="19">
        <v>1634876.6</v>
      </c>
      <c r="M9" s="19"/>
    </row>
    <row r="10" ht="17.25" customHeight="1" spans="1:13">
      <c r="A10" s="16"/>
      <c r="B10" s="16"/>
      <c r="C10" s="17"/>
      <c r="D10" s="17"/>
      <c r="E10" s="17"/>
      <c r="F10" s="17"/>
      <c r="G10" s="17"/>
      <c r="H10" s="17"/>
      <c r="I10" s="17"/>
      <c r="J10" s="17"/>
      <c r="K10" s="17"/>
      <c r="L10" s="17"/>
      <c r="M10" s="17"/>
    </row>
    <row r="11" ht="17.25" customHeight="1" spans="1:13">
      <c r="A11" s="16"/>
      <c r="B11" s="16"/>
      <c r="C11" s="17"/>
      <c r="D11" s="17"/>
      <c r="E11" s="17"/>
      <c r="F11" s="17"/>
      <c r="G11" s="17"/>
      <c r="H11" s="17"/>
      <c r="I11" s="17"/>
      <c r="J11" s="17"/>
      <c r="K11" s="17"/>
      <c r="L11" s="17"/>
      <c r="M11" s="17"/>
    </row>
    <row r="12" ht="17.25" customHeight="1" spans="1:13">
      <c r="A12" s="16"/>
      <c r="B12" s="16"/>
      <c r="C12" s="17"/>
      <c r="D12" s="17"/>
      <c r="E12" s="17"/>
      <c r="F12" s="17"/>
      <c r="G12" s="17"/>
      <c r="H12" s="17"/>
      <c r="I12" s="17"/>
      <c r="J12" s="17"/>
      <c r="K12" s="17"/>
      <c r="L12" s="17"/>
      <c r="M12" s="17"/>
    </row>
    <row r="13" ht="17.25" customHeight="1" spans="1:13">
      <c r="A13" s="16" t="s">
        <v>104</v>
      </c>
      <c r="B13" s="16" t="s">
        <v>620</v>
      </c>
      <c r="C13" s="17"/>
      <c r="D13" s="17"/>
      <c r="E13" s="17"/>
      <c r="F13" s="17"/>
      <c r="G13" s="17"/>
      <c r="H13" s="17"/>
      <c r="I13" s="17"/>
      <c r="J13" s="17"/>
      <c r="K13" s="17"/>
      <c r="L13" s="17"/>
      <c r="M13" s="17"/>
    </row>
    <row r="14" ht="17.25" customHeight="1" spans="1:13">
      <c r="A14" s="20"/>
      <c r="B14" s="20"/>
      <c r="C14" s="20"/>
      <c r="D14" s="20"/>
      <c r="E14" s="20"/>
      <c r="F14" s="20"/>
      <c r="G14" s="20"/>
      <c r="H14" s="20"/>
      <c r="I14" s="20"/>
      <c r="J14" s="20"/>
      <c r="K14" s="20"/>
      <c r="L14" s="20"/>
      <c r="M14" s="20"/>
    </row>
    <row r="15" customFormat="1" ht="17.25" customHeight="1" spans="1:13">
      <c r="A15" s="21" t="s">
        <v>629</v>
      </c>
    </row>
    <row r="16" customFormat="1" ht="17.25" customHeight="1" spans="1:13">
      <c r="A16" s="21"/>
      <c r="B16" s="21" t="s">
        <v>630</v>
      </c>
      <c r="L16" s="21"/>
      <c r="M16" s="21"/>
    </row>
    <row r="17" customFormat="1" ht="17.25" customHeight="1" spans="1:13">
      <c r="A17" s="21"/>
      <c r="B17" s="21" t="s">
        <v>631</v>
      </c>
      <c r="L17" s="21"/>
      <c r="M17" s="21"/>
    </row>
    <row r="18" customFormat="1" ht="17.25" customHeight="1" spans="1:13">
      <c r="A18" s="21"/>
      <c r="B18" s="21" t="s">
        <v>632</v>
      </c>
      <c r="L18" s="21"/>
      <c r="M18" s="21"/>
    </row>
  </sheetData>
  <mergeCells count="18">
    <mergeCell ref="A2:M2"/>
    <mergeCell ref="K3:M3"/>
    <mergeCell ref="A4:M4"/>
    <mergeCell ref="A5:D5"/>
    <mergeCell ref="L5:M5"/>
    <mergeCell ref="E6:I6"/>
    <mergeCell ref="A15:M15"/>
    <mergeCell ref="B16:K16"/>
    <mergeCell ref="B17:K17"/>
    <mergeCell ref="B18:K18"/>
    <mergeCell ref="A6:A7"/>
    <mergeCell ref="B6:B7"/>
    <mergeCell ref="C6:C7"/>
    <mergeCell ref="D6:D7"/>
    <mergeCell ref="J6:J7"/>
    <mergeCell ref="K6:K7"/>
    <mergeCell ref="L6:L7"/>
    <mergeCell ref="M6:M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32"/>
  <sheetViews>
    <sheetView showZeros="0" workbookViewId="0">
      <selection activeCell="D11" sqref="D11"/>
    </sheetView>
  </sheetViews>
  <sheetFormatPr defaultColWidth="8.575" defaultRowHeight="12.75" customHeight="1" outlineLevelCol="4"/>
  <cols>
    <col min="1" max="1" width="21" style="178" customWidth="1"/>
    <col min="2" max="3" width="16.625" style="178" customWidth="1"/>
    <col min="4" max="4" width="30.875" style="178" customWidth="1"/>
    <col min="5" max="5" width="15.625" style="178" customWidth="1"/>
    <col min="6" max="16384" width="8.575" style="178"/>
  </cols>
  <sheetData>
    <row r="1" ht="15" customHeight="1" spans="1:5">
      <c r="A1" s="252"/>
      <c r="B1" s="252"/>
      <c r="C1" s="252"/>
      <c r="D1" s="252"/>
      <c r="E1" s="252" t="s">
        <v>52</v>
      </c>
    </row>
    <row r="2" ht="41.25" customHeight="1" spans="1:5">
      <c r="A2" s="180" t="s">
        <v>53</v>
      </c>
    </row>
    <row r="3" ht="17.25" customHeight="1" spans="1:5">
      <c r="A3" s="181" t="s">
        <v>54</v>
      </c>
      <c r="B3" s="182"/>
      <c r="C3" s="182"/>
      <c r="E3" s="266" t="s">
        <v>55</v>
      </c>
    </row>
    <row r="4" ht="23.25" customHeight="1" spans="1:5">
      <c r="A4" s="235" t="s">
        <v>56</v>
      </c>
      <c r="B4" s="198"/>
      <c r="C4" s="198"/>
      <c r="D4" s="235" t="s">
        <v>57</v>
      </c>
      <c r="E4" s="236"/>
    </row>
    <row r="5" ht="24" customHeight="1" spans="1:5">
      <c r="A5" s="227" t="s">
        <v>58</v>
      </c>
      <c r="B5" s="227" t="s">
        <v>59</v>
      </c>
      <c r="C5" s="227" t="s">
        <v>60</v>
      </c>
      <c r="D5" s="227" t="s">
        <v>61</v>
      </c>
      <c r="E5" s="227" t="s">
        <v>59</v>
      </c>
    </row>
    <row r="6" ht="17.25" customHeight="1" spans="1:5">
      <c r="A6" s="253" t="s">
        <v>62</v>
      </c>
      <c r="B6" s="267">
        <v>10275497</v>
      </c>
      <c r="C6" s="268">
        <v>10416924</v>
      </c>
      <c r="D6" s="269" t="s">
        <v>63</v>
      </c>
      <c r="E6" s="194"/>
    </row>
    <row r="7" ht="17.25" customHeight="1" spans="1:5">
      <c r="A7" s="253" t="s">
        <v>64</v>
      </c>
      <c r="B7" s="267"/>
      <c r="C7" s="268"/>
      <c r="D7" s="269" t="s">
        <v>65</v>
      </c>
      <c r="E7" s="194"/>
    </row>
    <row r="8" ht="17.25" customHeight="1" spans="1:5">
      <c r="A8" s="253" t="s">
        <v>66</v>
      </c>
      <c r="B8" s="267"/>
      <c r="C8" s="268"/>
      <c r="D8" s="270" t="s">
        <v>67</v>
      </c>
      <c r="E8" s="194"/>
    </row>
    <row r="9" ht="17.25" customHeight="1" spans="1:5">
      <c r="A9" s="253" t="s">
        <v>68</v>
      </c>
      <c r="B9" s="267"/>
      <c r="C9" s="268"/>
      <c r="D9" s="270" t="s">
        <v>69</v>
      </c>
      <c r="E9" s="194"/>
    </row>
    <row r="10" ht="17.25" customHeight="1" spans="1:5">
      <c r="A10" s="253" t="s">
        <v>70</v>
      </c>
      <c r="B10" s="267">
        <v>16128138</v>
      </c>
      <c r="C10" s="268">
        <v>16123138</v>
      </c>
      <c r="D10" s="270" t="s">
        <v>71</v>
      </c>
      <c r="E10" s="194"/>
    </row>
    <row r="11" ht="17.25" customHeight="1" spans="1:5">
      <c r="A11" s="253" t="s">
        <v>72</v>
      </c>
      <c r="B11" s="267"/>
      <c r="C11" s="268"/>
      <c r="D11" s="270" t="s">
        <v>73</v>
      </c>
      <c r="E11" s="194"/>
    </row>
    <row r="12" ht="17.25" customHeight="1" spans="1:5">
      <c r="A12" s="253" t="s">
        <v>74</v>
      </c>
      <c r="B12" s="267"/>
      <c r="C12" s="268"/>
      <c r="D12" s="271" t="s">
        <v>75</v>
      </c>
      <c r="E12" s="194"/>
    </row>
    <row r="13" ht="17.25" customHeight="1" spans="1:5">
      <c r="A13" s="253" t="s">
        <v>76</v>
      </c>
      <c r="B13" s="267"/>
      <c r="C13" s="268"/>
      <c r="D13" s="271" t="s">
        <v>77</v>
      </c>
      <c r="E13" s="194">
        <v>1484720</v>
      </c>
    </row>
    <row r="14" ht="17.25" customHeight="1" spans="1:5">
      <c r="A14" s="253" t="s">
        <v>78</v>
      </c>
      <c r="B14" s="267"/>
      <c r="C14" s="268"/>
      <c r="D14" s="271" t="s">
        <v>79</v>
      </c>
      <c r="E14" s="194">
        <f>24190503+B15</f>
        <v>25151855.21</v>
      </c>
    </row>
    <row r="15" ht="17.25" customHeight="1" spans="1:5">
      <c r="A15" s="253" t="s">
        <v>80</v>
      </c>
      <c r="B15" s="267">
        <v>961352.21</v>
      </c>
      <c r="C15" s="268">
        <v>2055088.68</v>
      </c>
      <c r="D15" s="271" t="s">
        <v>81</v>
      </c>
      <c r="E15" s="194"/>
    </row>
    <row r="16" ht="17.25" customHeight="1" spans="1:5">
      <c r="A16" s="256"/>
      <c r="B16" s="267"/>
      <c r="C16" s="267"/>
      <c r="D16" s="271" t="s">
        <v>82</v>
      </c>
      <c r="E16" s="194"/>
    </row>
    <row r="17" ht="17.25" customHeight="1" spans="1:5">
      <c r="A17" s="256"/>
      <c r="B17" s="267"/>
      <c r="C17" s="267"/>
      <c r="D17" s="271" t="s">
        <v>83</v>
      </c>
      <c r="E17" s="194"/>
    </row>
    <row r="18" ht="17.25" customHeight="1" spans="1:5">
      <c r="A18" s="256"/>
      <c r="B18" s="267"/>
      <c r="C18" s="267"/>
      <c r="D18" s="271" t="s">
        <v>84</v>
      </c>
      <c r="E18" s="194"/>
    </row>
    <row r="19" ht="17.25" customHeight="1" spans="1:5">
      <c r="A19" s="256"/>
      <c r="B19" s="194"/>
      <c r="C19" s="194"/>
      <c r="D19" s="193" t="s">
        <v>85</v>
      </c>
      <c r="E19" s="194"/>
    </row>
    <row r="20" ht="17.25" customHeight="1" spans="1:5">
      <c r="A20" s="256"/>
      <c r="B20" s="194"/>
      <c r="C20" s="194"/>
      <c r="D20" s="193" t="s">
        <v>86</v>
      </c>
      <c r="E20" s="194"/>
    </row>
    <row r="21" ht="17.25" customHeight="1" spans="1:5">
      <c r="A21" s="256"/>
      <c r="B21" s="194"/>
      <c r="C21" s="194"/>
      <c r="D21" s="193" t="s">
        <v>87</v>
      </c>
      <c r="E21" s="194"/>
    </row>
    <row r="22" ht="17.25" customHeight="1" spans="1:5">
      <c r="A22" s="256"/>
      <c r="B22" s="194"/>
      <c r="C22" s="194"/>
      <c r="D22" s="193" t="s">
        <v>88</v>
      </c>
      <c r="E22" s="194"/>
    </row>
    <row r="23" ht="17.25" customHeight="1" spans="1:5">
      <c r="A23" s="256"/>
      <c r="B23" s="194"/>
      <c r="C23" s="194"/>
      <c r="D23" s="193" t="s">
        <v>89</v>
      </c>
      <c r="E23" s="194"/>
    </row>
    <row r="24" ht="17.25" customHeight="1" spans="1:5">
      <c r="A24" s="256"/>
      <c r="B24" s="194"/>
      <c r="C24" s="194"/>
      <c r="D24" s="193" t="s">
        <v>90</v>
      </c>
      <c r="E24" s="194">
        <v>728412</v>
      </c>
    </row>
    <row r="25" ht="17.25" customHeight="1" spans="1:5">
      <c r="A25" s="256"/>
      <c r="B25" s="194"/>
      <c r="C25" s="194"/>
      <c r="D25" s="193" t="s">
        <v>91</v>
      </c>
      <c r="E25" s="194"/>
    </row>
    <row r="26" ht="17.25" customHeight="1" spans="1:5">
      <c r="A26" s="256"/>
      <c r="B26" s="194"/>
      <c r="C26" s="194"/>
      <c r="D26" s="254" t="s">
        <v>92</v>
      </c>
      <c r="E26" s="194"/>
    </row>
    <row r="27" ht="17.25" customHeight="1" spans="1:5">
      <c r="A27" s="256"/>
      <c r="B27" s="194"/>
      <c r="C27" s="194"/>
      <c r="D27" s="193" t="s">
        <v>93</v>
      </c>
      <c r="E27" s="194"/>
    </row>
    <row r="28" ht="16.5" customHeight="1" spans="1:5">
      <c r="A28" s="256"/>
      <c r="B28" s="194"/>
      <c r="C28" s="194"/>
      <c r="D28" s="193" t="s">
        <v>94</v>
      </c>
      <c r="E28" s="194"/>
    </row>
    <row r="29" ht="16.5" customHeight="1" spans="1:5">
      <c r="A29" s="256"/>
      <c r="B29" s="194"/>
      <c r="C29" s="194"/>
      <c r="D29" s="254" t="s">
        <v>95</v>
      </c>
      <c r="E29" s="194"/>
    </row>
    <row r="30" ht="17.25" customHeight="1" spans="1:5">
      <c r="A30" s="256"/>
      <c r="B30" s="194"/>
      <c r="C30" s="194"/>
      <c r="D30" s="254" t="s">
        <v>96</v>
      </c>
      <c r="E30" s="194"/>
    </row>
    <row r="31" ht="17.25" customHeight="1" spans="1:5">
      <c r="A31" s="256"/>
      <c r="B31" s="194"/>
      <c r="C31" s="194"/>
      <c r="D31" s="193" t="s">
        <v>97</v>
      </c>
      <c r="E31" s="194"/>
    </row>
    <row r="32" ht="15" customHeight="1" spans="1:5">
      <c r="A32" s="257" t="s">
        <v>98</v>
      </c>
      <c r="B32" s="194">
        <f>B6+B10+B15</f>
        <v>27364987.21</v>
      </c>
      <c r="C32" s="194">
        <f>C6+C10+C15</f>
        <v>28595150.68</v>
      </c>
      <c r="D32" s="257" t="s">
        <v>99</v>
      </c>
      <c r="E32" s="194">
        <f>26403635+B15</f>
        <v>27364987.21</v>
      </c>
    </row>
  </sheetData>
  <mergeCells count="4">
    <mergeCell ref="A2:E2"/>
    <mergeCell ref="A3:B3"/>
    <mergeCell ref="A4:B4"/>
    <mergeCell ref="D4:E4"/>
  </mergeCells>
  <pageMargins left="0.75" right="0.75" top="1" bottom="1" header="0.5" footer="0.5"/>
  <pageSetup paperSize="9" scale="83"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7"/>
  <sheetViews>
    <sheetView showZeros="0" workbookViewId="0">
      <selection activeCell="E24" sqref="E24"/>
    </sheetView>
  </sheetViews>
  <sheetFormatPr defaultColWidth="8.575" defaultRowHeight="12.75" customHeight="1" outlineLevelRow="6"/>
  <cols>
    <col min="1" max="1" width="15.2833333333333" customWidth="1"/>
    <col min="2" max="2" width="35" customWidth="1"/>
    <col min="3" max="3" width="16.5" customWidth="1"/>
    <col min="4" max="4" width="16.125" customWidth="1"/>
    <col min="5" max="5" width="22" customWidth="1"/>
    <col min="6" max="6" width="12.875" customWidth="1"/>
    <col min="7" max="7" width="12.75" customWidth="1"/>
    <col min="8" max="8" width="14.5" customWidth="1"/>
    <col min="9" max="9" width="17.75" customWidth="1"/>
    <col min="10" max="10" width="10.625" customWidth="1"/>
    <col min="11" max="11" width="14" customWidth="1"/>
    <col min="12" max="12" width="14.75" customWidth="1"/>
    <col min="13" max="13" width="16.375" customWidth="1"/>
    <col min="14" max="19" width="22" customWidth="1"/>
  </cols>
  <sheetData>
    <row r="1" ht="17.25" customHeight="1" spans="1:19">
      <c r="A1" s="202" t="s">
        <v>100</v>
      </c>
    </row>
    <row r="2" ht="41.25" customHeight="1" spans="1:19">
      <c r="A2" s="7" t="s">
        <v>101</v>
      </c>
    </row>
    <row r="3" ht="17.25" customHeight="1" spans="1:19">
      <c r="A3" s="21" t="s">
        <v>54</v>
      </c>
      <c r="S3" s="202" t="s">
        <v>55</v>
      </c>
    </row>
    <row r="4" ht="21.75" customHeight="1" spans="1:19">
      <c r="A4" s="11" t="s">
        <v>102</v>
      </c>
      <c r="B4" s="261" t="s">
        <v>103</v>
      </c>
      <c r="C4" s="261" t="s">
        <v>104</v>
      </c>
      <c r="D4" s="262" t="s">
        <v>105</v>
      </c>
      <c r="E4" s="262"/>
      <c r="F4" s="262"/>
      <c r="G4" s="262"/>
      <c r="H4" s="262"/>
      <c r="I4" s="262"/>
      <c r="J4" s="262"/>
      <c r="K4" s="262"/>
      <c r="L4" s="262"/>
      <c r="M4" s="263"/>
      <c r="N4" s="262" t="s">
        <v>106</v>
      </c>
      <c r="O4" s="262"/>
      <c r="P4" s="262"/>
      <c r="Q4" s="262"/>
      <c r="R4" s="262"/>
      <c r="S4" s="263"/>
    </row>
    <row r="5" ht="30" customHeight="1" spans="1:19">
      <c r="A5" s="264"/>
      <c r="B5" s="265"/>
      <c r="C5" s="265"/>
      <c r="D5" s="265" t="s">
        <v>107</v>
      </c>
      <c r="E5" s="265" t="s">
        <v>108</v>
      </c>
      <c r="F5" s="265" t="s">
        <v>109</v>
      </c>
      <c r="G5" s="265" t="s">
        <v>110</v>
      </c>
      <c r="H5" s="265" t="s">
        <v>111</v>
      </c>
      <c r="I5" s="265" t="s">
        <v>112</v>
      </c>
      <c r="J5" s="265" t="s">
        <v>113</v>
      </c>
      <c r="K5" s="265" t="s">
        <v>114</v>
      </c>
      <c r="L5" s="265" t="s">
        <v>115</v>
      </c>
      <c r="M5" s="265" t="s">
        <v>116</v>
      </c>
      <c r="N5" s="265" t="s">
        <v>107</v>
      </c>
      <c r="O5" s="265" t="s">
        <v>108</v>
      </c>
      <c r="P5" s="265" t="s">
        <v>109</v>
      </c>
      <c r="Q5" s="265" t="s">
        <v>110</v>
      </c>
      <c r="R5" s="265" t="s">
        <v>111</v>
      </c>
      <c r="S5" s="265" t="s">
        <v>117</v>
      </c>
    </row>
    <row r="6" ht="17.25" customHeight="1" spans="1:19">
      <c r="A6" s="210" t="s">
        <v>118</v>
      </c>
      <c r="B6" s="210" t="s">
        <v>119</v>
      </c>
      <c r="C6" s="138">
        <f>26403635+N6</f>
        <v>27364987.21</v>
      </c>
      <c r="D6" s="138">
        <v>26403635</v>
      </c>
      <c r="E6" s="138">
        <v>10275497</v>
      </c>
      <c r="F6" s="138"/>
      <c r="G6" s="138"/>
      <c r="H6" s="138"/>
      <c r="I6" s="138">
        <v>16128138</v>
      </c>
      <c r="J6" s="138"/>
      <c r="K6" s="138"/>
      <c r="L6" s="138"/>
      <c r="M6" s="138"/>
      <c r="N6" s="138">
        <f>'1-1部门财务收支预算总表'!B15</f>
        <v>961352.21</v>
      </c>
      <c r="O6" s="138">
        <f>'1-1部门财务收支预算总表'!B15</f>
        <v>961352.21</v>
      </c>
      <c r="P6" s="138"/>
      <c r="Q6" s="138"/>
      <c r="R6" s="138"/>
      <c r="S6" s="138"/>
    </row>
    <row r="7" ht="17.25" customHeight="1" spans="1:19">
      <c r="A7" s="12" t="s">
        <v>104</v>
      </c>
      <c r="B7" s="14"/>
      <c r="C7" s="138">
        <f>26403635+'1-1部门财务收支预算总表'!B15</f>
        <v>27364987.21</v>
      </c>
      <c r="D7" s="138">
        <v>26403635</v>
      </c>
      <c r="E7" s="138">
        <v>10275497</v>
      </c>
      <c r="F7" s="138"/>
      <c r="G7" s="138"/>
      <c r="H7" s="138"/>
      <c r="I7" s="138">
        <v>16128138</v>
      </c>
      <c r="J7" s="138"/>
      <c r="K7" s="138"/>
      <c r="L7" s="138"/>
      <c r="M7" s="138"/>
      <c r="N7" s="138">
        <v>961352.21</v>
      </c>
      <c r="O7" s="138">
        <v>961352.21</v>
      </c>
      <c r="P7" s="138"/>
      <c r="Q7" s="138"/>
      <c r="R7" s="138"/>
      <c r="S7" s="138"/>
    </row>
  </sheetData>
  <mergeCells count="9">
    <mergeCell ref="A1:S1"/>
    <mergeCell ref="A2:S2"/>
    <mergeCell ref="A3:B3"/>
    <mergeCell ref="D4:M4"/>
    <mergeCell ref="N4:S4"/>
    <mergeCell ref="A7:B7"/>
    <mergeCell ref="A4:A5"/>
    <mergeCell ref="B4:B5"/>
    <mergeCell ref="C4:C5"/>
  </mergeCells>
  <pageMargins left="0.75" right="0.75" top="1" bottom="1" header="0.5" footer="0.5"/>
  <pageSetup paperSize="9" scale="36"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28"/>
  <sheetViews>
    <sheetView showZeros="0" workbookViewId="0">
      <pane xSplit="3" ySplit="4" topLeftCell="D15" activePane="bottomRight" state="frozen"/>
      <selection/>
      <selection pane="topRight"/>
      <selection pane="bottomLeft"/>
      <selection pane="bottomRight" activeCell="D22" sqref="D22"/>
    </sheetView>
  </sheetViews>
  <sheetFormatPr defaultColWidth="8.575" defaultRowHeight="12.75" customHeight="1"/>
  <cols>
    <col min="1" max="1" width="14.2833333333333" style="178" customWidth="1"/>
    <col min="2" max="2" width="37.575" style="178" customWidth="1"/>
    <col min="3" max="3" width="24.575" style="178" customWidth="1"/>
    <col min="4" max="4" width="26.7083333333333" style="178" customWidth="1"/>
    <col min="5" max="9" width="24.575" style="178" customWidth="1"/>
    <col min="10" max="16384" width="8.575" style="178"/>
  </cols>
  <sheetData>
    <row r="1" ht="17.25" customHeight="1" spans="1:9">
      <c r="A1" s="252" t="s">
        <v>120</v>
      </c>
    </row>
    <row r="2" ht="41.25" customHeight="1" spans="1:9">
      <c r="A2" s="180" t="s">
        <v>121</v>
      </c>
    </row>
    <row r="3" ht="17.25" customHeight="1" spans="1:9">
      <c r="A3" s="234" t="s">
        <v>54</v>
      </c>
      <c r="I3" s="252" t="s">
        <v>55</v>
      </c>
    </row>
    <row r="4" ht="42" customHeight="1" spans="1:9">
      <c r="A4" s="227" t="s">
        <v>122</v>
      </c>
      <c r="B4" s="227" t="s">
        <v>123</v>
      </c>
      <c r="C4" s="258" t="s">
        <v>104</v>
      </c>
      <c r="D4" s="227" t="s">
        <v>124</v>
      </c>
      <c r="E4" s="227" t="s">
        <v>125</v>
      </c>
      <c r="F4" s="227" t="s">
        <v>126</v>
      </c>
      <c r="G4" s="227" t="s">
        <v>127</v>
      </c>
      <c r="H4" s="227" t="s">
        <v>128</v>
      </c>
      <c r="I4" s="227" t="s">
        <v>129</v>
      </c>
    </row>
    <row r="5" ht="17.25" customHeight="1" spans="1:9">
      <c r="A5" s="230" t="s">
        <v>130</v>
      </c>
      <c r="B5" s="230" t="s">
        <v>131</v>
      </c>
      <c r="C5" s="194">
        <v>1484720</v>
      </c>
      <c r="D5" s="194"/>
      <c r="E5" s="194"/>
      <c r="F5" s="194"/>
      <c r="G5" s="194"/>
      <c r="H5" s="194"/>
      <c r="I5" s="194"/>
    </row>
    <row r="6" ht="17.25" customHeight="1" spans="1:9">
      <c r="A6" s="196" t="s">
        <v>132</v>
      </c>
      <c r="B6" s="196" t="s">
        <v>133</v>
      </c>
      <c r="C6" s="194">
        <v>1473800</v>
      </c>
      <c r="D6" s="194"/>
      <c r="E6" s="194"/>
      <c r="F6" s="194"/>
      <c r="G6" s="194"/>
      <c r="H6" s="194"/>
      <c r="I6" s="194"/>
    </row>
    <row r="7" ht="17.25" customHeight="1" spans="1:9">
      <c r="A7" s="250" t="s">
        <v>134</v>
      </c>
      <c r="B7" s="250" t="s">
        <v>135</v>
      </c>
      <c r="C7" s="194">
        <v>609000</v>
      </c>
      <c r="D7" s="194"/>
      <c r="E7" s="194"/>
      <c r="F7" s="194"/>
      <c r="G7" s="194"/>
      <c r="H7" s="194"/>
      <c r="I7" s="194"/>
    </row>
    <row r="8" ht="17.25" customHeight="1" spans="1:9">
      <c r="A8" s="250" t="s">
        <v>136</v>
      </c>
      <c r="B8" s="250" t="s">
        <v>137</v>
      </c>
      <c r="C8" s="194">
        <v>764800</v>
      </c>
      <c r="D8" s="194"/>
      <c r="E8" s="194"/>
      <c r="F8" s="194"/>
      <c r="G8" s="194"/>
      <c r="H8" s="194"/>
      <c r="I8" s="194"/>
    </row>
    <row r="9" ht="17.25" customHeight="1" spans="1:9">
      <c r="A9" s="250" t="s">
        <v>138</v>
      </c>
      <c r="B9" s="250" t="s">
        <v>139</v>
      </c>
      <c r="C9" s="194">
        <v>100000</v>
      </c>
      <c r="D9" s="194"/>
      <c r="E9" s="194"/>
      <c r="F9" s="194"/>
      <c r="G9" s="194"/>
      <c r="H9" s="194"/>
      <c r="I9" s="194"/>
    </row>
    <row r="10" ht="17.25" customHeight="1" spans="1:9">
      <c r="A10" s="196" t="s">
        <v>140</v>
      </c>
      <c r="B10" s="196" t="s">
        <v>141</v>
      </c>
      <c r="C10" s="194">
        <v>10920</v>
      </c>
      <c r="D10" s="194"/>
      <c r="E10" s="194"/>
      <c r="F10" s="194"/>
      <c r="G10" s="194"/>
      <c r="H10" s="194"/>
      <c r="I10" s="194"/>
    </row>
    <row r="11" ht="17.25" customHeight="1" spans="1:9">
      <c r="A11" s="250" t="s">
        <v>142</v>
      </c>
      <c r="B11" s="250" t="s">
        <v>143</v>
      </c>
      <c r="C11" s="194">
        <v>10920</v>
      </c>
      <c r="D11" s="194"/>
      <c r="E11" s="194"/>
      <c r="F11" s="194"/>
      <c r="G11" s="194"/>
      <c r="H11" s="194"/>
      <c r="I11" s="194"/>
    </row>
    <row r="12" ht="17.25" customHeight="1" spans="1:9">
      <c r="A12" s="230" t="s">
        <v>144</v>
      </c>
      <c r="B12" s="230" t="s">
        <v>145</v>
      </c>
      <c r="C12" s="194">
        <f>24190503+C14+C16+C17+C18</f>
        <v>25151855.21</v>
      </c>
      <c r="D12" s="194"/>
      <c r="E12" s="194">
        <v>16128138</v>
      </c>
      <c r="F12" s="194"/>
      <c r="G12" s="194"/>
      <c r="H12" s="194"/>
      <c r="I12" s="194"/>
    </row>
    <row r="13" ht="17.25" customHeight="1" spans="1:9">
      <c r="A13" s="196" t="s">
        <v>146</v>
      </c>
      <c r="B13" s="196" t="s">
        <v>147</v>
      </c>
      <c r="C13" s="194">
        <f>23309310+C14+C16+C17+C18</f>
        <v>24270662.21</v>
      </c>
      <c r="D13" s="194"/>
      <c r="E13" s="194">
        <v>16128138</v>
      </c>
      <c r="F13" s="194"/>
      <c r="G13" s="194"/>
      <c r="H13" s="194"/>
      <c r="I13" s="194"/>
    </row>
    <row r="14" s="178" customFormat="1" ht="17.25" customHeight="1" spans="1:9">
      <c r="A14" s="196">
        <v>2100401</v>
      </c>
      <c r="B14" s="196" t="s">
        <v>148</v>
      </c>
      <c r="C14" s="194">
        <v>13040</v>
      </c>
      <c r="D14" s="194"/>
      <c r="E14" s="194"/>
      <c r="F14" s="194"/>
      <c r="G14" s="194"/>
      <c r="H14" s="194"/>
      <c r="I14" s="194"/>
    </row>
    <row r="15" ht="17.25" customHeight="1" spans="1:9">
      <c r="A15" s="250" t="s">
        <v>149</v>
      </c>
      <c r="B15" s="250" t="s">
        <v>150</v>
      </c>
      <c r="C15" s="194">
        <v>23309310</v>
      </c>
      <c r="D15" s="194"/>
      <c r="E15" s="194">
        <v>16128138</v>
      </c>
      <c r="F15" s="194"/>
      <c r="G15" s="194"/>
      <c r="H15" s="194"/>
      <c r="I15" s="194"/>
    </row>
    <row r="16" s="178" customFormat="1" ht="17.25" customHeight="1" spans="1:9">
      <c r="A16" s="250">
        <v>2100408</v>
      </c>
      <c r="B16" s="195" t="s">
        <v>151</v>
      </c>
      <c r="C16" s="194">
        <v>661295.21</v>
      </c>
      <c r="D16" s="194"/>
      <c r="E16" s="194"/>
      <c r="F16" s="194"/>
      <c r="G16" s="194"/>
      <c r="H16" s="194"/>
      <c r="I16" s="194"/>
    </row>
    <row r="17" s="178" customFormat="1" ht="17.25" customHeight="1" spans="1:9">
      <c r="A17" s="250">
        <v>2100409</v>
      </c>
      <c r="B17" s="195" t="s">
        <v>152</v>
      </c>
      <c r="C17" s="194">
        <v>276353.03</v>
      </c>
      <c r="D17" s="194"/>
      <c r="E17" s="194"/>
      <c r="F17" s="194"/>
      <c r="G17" s="194"/>
      <c r="H17" s="194"/>
      <c r="I17" s="194"/>
    </row>
    <row r="18" s="178" customFormat="1" ht="17.25" customHeight="1" spans="1:9">
      <c r="A18" s="250">
        <v>2109999</v>
      </c>
      <c r="B18" s="195" t="s">
        <v>153</v>
      </c>
      <c r="C18" s="194">
        <v>10663.97</v>
      </c>
      <c r="D18" s="194"/>
      <c r="E18" s="194"/>
      <c r="F18" s="194"/>
      <c r="G18" s="194"/>
      <c r="H18" s="194"/>
      <c r="I18" s="194"/>
    </row>
    <row r="19" ht="17.25" customHeight="1" spans="1:9">
      <c r="A19" s="196" t="s">
        <v>154</v>
      </c>
      <c r="B19" s="196" t="s">
        <v>155</v>
      </c>
      <c r="C19" s="194">
        <v>881193</v>
      </c>
      <c r="D19" s="194"/>
      <c r="E19" s="194"/>
      <c r="F19" s="194"/>
      <c r="G19" s="194"/>
      <c r="H19" s="194"/>
      <c r="I19" s="194"/>
    </row>
    <row r="20" ht="17.25" customHeight="1" spans="1:9">
      <c r="A20" s="250" t="s">
        <v>156</v>
      </c>
      <c r="B20" s="250" t="s">
        <v>157</v>
      </c>
      <c r="C20" s="194">
        <v>385200</v>
      </c>
      <c r="D20" s="194"/>
      <c r="E20" s="194"/>
      <c r="F20" s="194"/>
      <c r="G20" s="194"/>
      <c r="H20" s="194"/>
      <c r="I20" s="194"/>
    </row>
    <row r="21" ht="17.25" customHeight="1" spans="1:9">
      <c r="A21" s="250" t="s">
        <v>158</v>
      </c>
      <c r="B21" s="250" t="s">
        <v>159</v>
      </c>
      <c r="C21" s="194">
        <v>441600</v>
      </c>
      <c r="D21" s="194"/>
      <c r="E21" s="194"/>
      <c r="F21" s="194"/>
      <c r="G21" s="194"/>
      <c r="H21" s="194"/>
      <c r="I21" s="194"/>
    </row>
    <row r="22" ht="17.25" customHeight="1" spans="1:9">
      <c r="A22" s="250" t="s">
        <v>160</v>
      </c>
      <c r="B22" s="250" t="s">
        <v>161</v>
      </c>
      <c r="C22" s="194">
        <v>54393</v>
      </c>
      <c r="D22" s="194"/>
      <c r="E22" s="194"/>
      <c r="F22" s="194"/>
      <c r="G22" s="194"/>
      <c r="H22" s="194"/>
      <c r="I22" s="194"/>
    </row>
    <row r="23" ht="17.25" customHeight="1" spans="1:9">
      <c r="A23" s="230" t="s">
        <v>162</v>
      </c>
      <c r="B23" s="230" t="s">
        <v>163</v>
      </c>
      <c r="C23" s="194">
        <v>728412</v>
      </c>
      <c r="D23" s="194"/>
      <c r="E23" s="194"/>
      <c r="F23" s="194"/>
      <c r="G23" s="194"/>
      <c r="H23" s="194"/>
      <c r="I23" s="194"/>
    </row>
    <row r="24" ht="17.25" customHeight="1" spans="1:9">
      <c r="A24" s="196" t="s">
        <v>164</v>
      </c>
      <c r="B24" s="196" t="s">
        <v>165</v>
      </c>
      <c r="C24" s="194">
        <v>728412</v>
      </c>
      <c r="D24" s="194"/>
      <c r="E24" s="194"/>
      <c r="F24" s="194"/>
      <c r="G24" s="194"/>
      <c r="H24" s="194"/>
      <c r="I24" s="194"/>
    </row>
    <row r="25" ht="17.25" customHeight="1" spans="1:9">
      <c r="A25" s="250" t="s">
        <v>166</v>
      </c>
      <c r="B25" s="250" t="s">
        <v>167</v>
      </c>
      <c r="C25" s="194">
        <v>706332</v>
      </c>
      <c r="D25" s="194"/>
      <c r="E25" s="194"/>
      <c r="F25" s="194"/>
      <c r="G25" s="194"/>
      <c r="H25" s="194"/>
      <c r="I25" s="194"/>
    </row>
    <row r="26" ht="17.25" customHeight="1" spans="1:9">
      <c r="A26" s="250" t="s">
        <v>168</v>
      </c>
      <c r="B26" s="250" t="s">
        <v>169</v>
      </c>
      <c r="C26" s="194">
        <v>22080</v>
      </c>
      <c r="D26" s="194"/>
      <c r="E26" s="194"/>
      <c r="F26" s="194"/>
      <c r="G26" s="194"/>
      <c r="H26" s="194"/>
      <c r="I26" s="194"/>
    </row>
    <row r="27" ht="17.25" customHeight="1" spans="1:9">
      <c r="A27" s="259" t="s">
        <v>104</v>
      </c>
      <c r="B27" s="254"/>
      <c r="C27" s="194">
        <f>26403635+C14+C16+C17+C18</f>
        <v>27364987.21</v>
      </c>
      <c r="D27" s="194"/>
      <c r="E27" s="194">
        <v>16128138</v>
      </c>
      <c r="F27" s="194"/>
      <c r="G27" s="194"/>
      <c r="H27" s="194"/>
      <c r="I27" s="194"/>
    </row>
    <row r="28" customFormat="1" ht="17.25" customHeight="1" spans="1:9">
      <c r="A28" s="221" t="s">
        <v>170</v>
      </c>
      <c r="B28" s="260"/>
      <c r="C28" s="138">
        <v>28595150.68</v>
      </c>
      <c r="D28" s="138">
        <v>0</v>
      </c>
      <c r="E28" s="138">
        <v>16123138</v>
      </c>
      <c r="F28" s="138">
        <v>0</v>
      </c>
      <c r="G28" s="138"/>
      <c r="H28" s="138"/>
      <c r="I28" s="138"/>
    </row>
  </sheetData>
  <mergeCells count="5">
    <mergeCell ref="A1:I1"/>
    <mergeCell ref="A2:I2"/>
    <mergeCell ref="A3:B3"/>
    <mergeCell ref="A27:B27"/>
    <mergeCell ref="A28:B28"/>
  </mergeCells>
  <pageMargins left="0.75" right="0.75" top="1" bottom="1" header="0.5" footer="0.5"/>
  <pageSetup paperSize="9" scale="4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abSelected="1" topLeftCell="A7" workbookViewId="0">
      <selection activeCell="A7" sqref="A7:B11"/>
    </sheetView>
  </sheetViews>
  <sheetFormatPr defaultColWidth="8.575" defaultRowHeight="12.75" customHeight="1" outlineLevelCol="3"/>
  <cols>
    <col min="1" max="1" width="29.375" style="178" customWidth="1"/>
    <col min="2" max="2" width="17.5" style="178" customWidth="1"/>
    <col min="3" max="3" width="32.25" style="178" customWidth="1"/>
    <col min="4" max="4" width="15.625" style="178" customWidth="1"/>
    <col min="5" max="16384" width="8.575" style="178"/>
  </cols>
  <sheetData>
    <row r="1" ht="15" customHeight="1" spans="1:4">
      <c r="A1" s="251"/>
      <c r="B1" s="252"/>
      <c r="C1" s="252"/>
      <c r="D1" s="252" t="s">
        <v>171</v>
      </c>
    </row>
    <row r="2" ht="41.25" customHeight="1" spans="1:4">
      <c r="A2" s="180" t="s">
        <v>172</v>
      </c>
    </row>
    <row r="3" ht="17.25" customHeight="1" spans="1:4">
      <c r="A3" s="181" t="s">
        <v>54</v>
      </c>
      <c r="B3" s="182"/>
      <c r="D3" s="252" t="s">
        <v>55</v>
      </c>
    </row>
    <row r="4" ht="17.25" customHeight="1" spans="1:4">
      <c r="A4" s="235" t="s">
        <v>56</v>
      </c>
      <c r="B4" s="198"/>
      <c r="C4" s="235" t="s">
        <v>57</v>
      </c>
      <c r="D4" s="236"/>
    </row>
    <row r="5" ht="18.75" customHeight="1" spans="1:4">
      <c r="A5" s="227" t="s">
        <v>58</v>
      </c>
      <c r="B5" s="227" t="s">
        <v>59</v>
      </c>
      <c r="C5" s="227" t="s">
        <v>61</v>
      </c>
      <c r="D5" s="227" t="s">
        <v>59</v>
      </c>
    </row>
    <row r="6" ht="16.5" customHeight="1" spans="1:4">
      <c r="A6" s="253" t="s">
        <v>173</v>
      </c>
      <c r="B6" s="194">
        <v>10275497</v>
      </c>
      <c r="C6" s="253" t="s">
        <v>174</v>
      </c>
      <c r="D6" s="194">
        <v>10275497</v>
      </c>
    </row>
    <row r="7" ht="16.5" customHeight="1" spans="1:4">
      <c r="A7" s="253" t="s">
        <v>175</v>
      </c>
      <c r="B7" s="194">
        <v>10275497</v>
      </c>
      <c r="C7" s="253" t="s">
        <v>176</v>
      </c>
      <c r="D7" s="194"/>
    </row>
    <row r="8" ht="16.5" customHeight="1" spans="1:4">
      <c r="A8" s="253" t="s">
        <v>177</v>
      </c>
      <c r="B8" s="194"/>
      <c r="C8" s="253" t="s">
        <v>178</v>
      </c>
      <c r="D8" s="194"/>
    </row>
    <row r="9" ht="16.5" customHeight="1" spans="1:4">
      <c r="A9" s="253" t="s">
        <v>179</v>
      </c>
      <c r="B9" s="194"/>
      <c r="C9" s="253" t="s">
        <v>180</v>
      </c>
      <c r="D9" s="194"/>
    </row>
    <row r="10" ht="16.5" customHeight="1" spans="1:4">
      <c r="A10" s="253" t="s">
        <v>181</v>
      </c>
      <c r="B10" s="194">
        <f>'1-1部门财务收支预算总表'!B15</f>
        <v>961352.21</v>
      </c>
      <c r="C10" s="253" t="s">
        <v>182</v>
      </c>
      <c r="D10" s="194"/>
    </row>
    <row r="11" ht="16.5" customHeight="1" spans="1:4">
      <c r="A11" s="253" t="s">
        <v>175</v>
      </c>
      <c r="B11" s="194">
        <f>'1-1部门财务收支预算总表'!B15</f>
        <v>961352.21</v>
      </c>
      <c r="C11" s="253" t="s">
        <v>183</v>
      </c>
      <c r="D11" s="194"/>
    </row>
    <row r="12" ht="16.5" customHeight="1" spans="1:4">
      <c r="A12" s="254" t="s">
        <v>177</v>
      </c>
      <c r="B12" s="194"/>
      <c r="C12" s="255" t="s">
        <v>184</v>
      </c>
      <c r="D12" s="194"/>
    </row>
    <row r="13" ht="16.5" customHeight="1" spans="1:4">
      <c r="A13" s="254" t="s">
        <v>179</v>
      </c>
      <c r="B13" s="194"/>
      <c r="C13" s="255" t="s">
        <v>185</v>
      </c>
      <c r="D13" s="194"/>
    </row>
    <row r="14" ht="16.5" customHeight="1" spans="1:4">
      <c r="A14" s="256"/>
      <c r="B14" s="194"/>
      <c r="C14" s="255" t="s">
        <v>186</v>
      </c>
      <c r="D14" s="194">
        <v>1484720</v>
      </c>
    </row>
    <row r="15" ht="16.5" customHeight="1" spans="1:4">
      <c r="A15" s="256"/>
      <c r="B15" s="194"/>
      <c r="C15" s="255" t="s">
        <v>187</v>
      </c>
      <c r="D15" s="194">
        <f>8062365+B10</f>
        <v>9023717.21</v>
      </c>
    </row>
    <row r="16" ht="16.5" customHeight="1" spans="1:4">
      <c r="A16" s="256"/>
      <c r="B16" s="194"/>
      <c r="C16" s="255" t="s">
        <v>188</v>
      </c>
      <c r="D16" s="194"/>
    </row>
    <row r="17" ht="16.5" customHeight="1" spans="1:4">
      <c r="A17" s="256"/>
      <c r="B17" s="194"/>
      <c r="C17" s="255" t="s">
        <v>189</v>
      </c>
      <c r="D17" s="194"/>
    </row>
    <row r="18" ht="16.5" customHeight="1" spans="1:4">
      <c r="A18" s="256"/>
      <c r="B18" s="194"/>
      <c r="C18" s="255" t="s">
        <v>190</v>
      </c>
      <c r="D18" s="194"/>
    </row>
    <row r="19" ht="16.5" customHeight="1" spans="1:4">
      <c r="A19" s="256"/>
      <c r="B19" s="194"/>
      <c r="C19" s="255" t="s">
        <v>191</v>
      </c>
      <c r="D19" s="194"/>
    </row>
    <row r="20" ht="16.5" customHeight="1" spans="1:4">
      <c r="A20" s="256"/>
      <c r="B20" s="194"/>
      <c r="C20" s="255" t="s">
        <v>192</v>
      </c>
      <c r="D20" s="194"/>
    </row>
    <row r="21" ht="16.5" customHeight="1" spans="1:4">
      <c r="A21" s="256"/>
      <c r="B21" s="194"/>
      <c r="C21" s="255" t="s">
        <v>193</v>
      </c>
      <c r="D21" s="194"/>
    </row>
    <row r="22" ht="16.5" customHeight="1" spans="1:4">
      <c r="A22" s="256"/>
      <c r="B22" s="194"/>
      <c r="C22" s="255" t="s">
        <v>194</v>
      </c>
      <c r="D22" s="194"/>
    </row>
    <row r="23" ht="16.5" customHeight="1" spans="1:4">
      <c r="A23" s="256"/>
      <c r="B23" s="194"/>
      <c r="C23" s="255" t="s">
        <v>195</v>
      </c>
      <c r="D23" s="194"/>
    </row>
    <row r="24" ht="16.5" customHeight="1" spans="1:4">
      <c r="A24" s="256"/>
      <c r="B24" s="194"/>
      <c r="C24" s="255" t="s">
        <v>196</v>
      </c>
      <c r="D24" s="194"/>
    </row>
    <row r="25" ht="16.5" customHeight="1" spans="1:4">
      <c r="A25" s="256"/>
      <c r="B25" s="194"/>
      <c r="C25" s="255" t="s">
        <v>197</v>
      </c>
      <c r="D25" s="194">
        <v>728412</v>
      </c>
    </row>
    <row r="26" ht="16.5" customHeight="1" spans="1:4">
      <c r="A26" s="256"/>
      <c r="B26" s="194"/>
      <c r="C26" s="255" t="s">
        <v>198</v>
      </c>
      <c r="D26" s="194"/>
    </row>
    <row r="27" ht="16.5" customHeight="1" spans="1:4">
      <c r="A27" s="256"/>
      <c r="B27" s="194"/>
      <c r="C27" s="255" t="s">
        <v>199</v>
      </c>
      <c r="D27" s="194"/>
    </row>
    <row r="28" ht="16.5" customHeight="1" spans="1:4">
      <c r="A28" s="256"/>
      <c r="B28" s="194"/>
      <c r="C28" s="255" t="s">
        <v>200</v>
      </c>
      <c r="D28" s="194"/>
    </row>
    <row r="29" ht="16.5" customHeight="1" spans="1:4">
      <c r="A29" s="256"/>
      <c r="B29" s="194"/>
      <c r="C29" s="255" t="s">
        <v>201</v>
      </c>
      <c r="D29" s="194"/>
    </row>
    <row r="30" ht="16.5" customHeight="1" spans="1:4">
      <c r="A30" s="256"/>
      <c r="B30" s="194"/>
      <c r="C30" s="255" t="s">
        <v>202</v>
      </c>
      <c r="D30" s="194"/>
    </row>
    <row r="31" ht="16.5" customHeight="1" spans="1:4">
      <c r="A31" s="256"/>
      <c r="B31" s="194"/>
      <c r="C31" s="254" t="s">
        <v>203</v>
      </c>
      <c r="D31" s="194"/>
    </row>
    <row r="32" ht="16.5" customHeight="1" spans="1:4">
      <c r="A32" s="256"/>
      <c r="B32" s="194"/>
      <c r="C32" s="254" t="s">
        <v>204</v>
      </c>
      <c r="D32" s="194"/>
    </row>
    <row r="33" ht="16.5" customHeight="1" spans="1:4">
      <c r="A33" s="256"/>
      <c r="B33" s="194"/>
      <c r="C33" s="230" t="s">
        <v>205</v>
      </c>
      <c r="D33" s="194"/>
    </row>
    <row r="34" ht="15" customHeight="1" spans="1:4">
      <c r="A34" s="257" t="s">
        <v>98</v>
      </c>
      <c r="B34" s="194">
        <f>10275497+'1-1部门财务收支预算总表'!B15</f>
        <v>11236849.21</v>
      </c>
      <c r="C34" s="257" t="s">
        <v>99</v>
      </c>
      <c r="D34" s="194">
        <f>10275497+961352.21</f>
        <v>11236849.21</v>
      </c>
    </row>
  </sheetData>
  <mergeCells count="4">
    <mergeCell ref="A2:D2"/>
    <mergeCell ref="A3:B3"/>
    <mergeCell ref="A4:B4"/>
    <mergeCell ref="C4:D4"/>
  </mergeCells>
  <printOptions horizontalCentered="1"/>
  <pageMargins left="0.96" right="0.96" top="0.72" bottom="0.72" header="0" footer="0"/>
  <pageSetup paperSize="9" scale="81" orientation="landscape"/>
  <headerFooter>
    <oddFooter>&amp;C第&amp;P页，共&amp;N页&amp;R&amp;N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GridLines="0" showZeros="0" topLeftCell="A6" workbookViewId="0">
      <selection activeCell="A6" sqref="$A1:$XFD1048576"/>
    </sheetView>
  </sheetViews>
  <sheetFormatPr defaultColWidth="8.575" defaultRowHeight="12.75" customHeight="1" outlineLevelCol="6"/>
  <cols>
    <col min="1" max="1" width="21" style="178" customWidth="1"/>
    <col min="2" max="2" width="33.625" style="178" customWidth="1"/>
    <col min="3" max="3" width="30.875" style="178" customWidth="1"/>
    <col min="4" max="4" width="15.625" style="178" customWidth="1"/>
    <col min="5" max="5" width="29.875" style="178" customWidth="1"/>
    <col min="6" max="16384" width="8.575" style="178"/>
  </cols>
  <sheetData>
    <row r="1" ht="17.25" customHeight="1" spans="1:7">
      <c r="A1" s="232" t="s">
        <v>206</v>
      </c>
      <c r="B1" s="232"/>
      <c r="C1" s="232"/>
      <c r="D1" s="232"/>
      <c r="E1" s="232"/>
    </row>
    <row r="2" ht="42" customHeight="1" spans="1:7">
      <c r="A2" s="233" t="s">
        <v>207</v>
      </c>
      <c r="B2" s="233"/>
      <c r="C2" s="233"/>
      <c r="D2" s="233"/>
      <c r="E2" s="233"/>
    </row>
    <row r="3" ht="17.25" customHeight="1" spans="1:7">
      <c r="A3" s="234" t="s">
        <v>54</v>
      </c>
    </row>
    <row r="4" ht="17.25" customHeight="1" spans="1:7">
      <c r="A4" s="235" t="s">
        <v>208</v>
      </c>
      <c r="B4" s="236"/>
      <c r="C4" s="237" t="s">
        <v>209</v>
      </c>
      <c r="D4" s="238"/>
      <c r="E4" s="239"/>
    </row>
    <row r="5" ht="29.25" customHeight="1" spans="1:7">
      <c r="A5" s="229" t="s">
        <v>122</v>
      </c>
      <c r="B5" s="229" t="s">
        <v>123</v>
      </c>
      <c r="C5" s="240" t="s">
        <v>107</v>
      </c>
      <c r="D5" s="241" t="s">
        <v>210</v>
      </c>
      <c r="E5" s="241" t="s">
        <v>211</v>
      </c>
    </row>
    <row r="6" ht="17.25" customHeight="1" spans="1:7">
      <c r="A6" s="193" t="s">
        <v>130</v>
      </c>
      <c r="B6" s="193" t="s">
        <v>131</v>
      </c>
      <c r="C6" s="242">
        <v>1484720</v>
      </c>
      <c r="D6" s="243">
        <v>1473800</v>
      </c>
      <c r="E6" s="244">
        <v>10920</v>
      </c>
    </row>
    <row r="7" ht="17.25" customHeight="1" spans="1:7">
      <c r="A7" s="245" t="s">
        <v>132</v>
      </c>
      <c r="B7" s="245" t="s">
        <v>133</v>
      </c>
      <c r="C7" s="242">
        <v>1473800</v>
      </c>
      <c r="D7" s="243">
        <v>1473800</v>
      </c>
      <c r="E7" s="246"/>
    </row>
    <row r="8" ht="17.25" customHeight="1" spans="1:7">
      <c r="A8" s="247" t="s">
        <v>134</v>
      </c>
      <c r="B8" s="247" t="s">
        <v>135</v>
      </c>
      <c r="C8" s="242">
        <v>609000</v>
      </c>
      <c r="D8" s="243">
        <v>609000</v>
      </c>
      <c r="E8" s="246"/>
    </row>
    <row r="9" ht="17.25" customHeight="1" spans="1:7">
      <c r="A9" s="247" t="s">
        <v>136</v>
      </c>
      <c r="B9" s="247" t="s">
        <v>137</v>
      </c>
      <c r="C9" s="242">
        <v>764800</v>
      </c>
      <c r="D9" s="243">
        <v>764800</v>
      </c>
      <c r="E9" s="246"/>
    </row>
    <row r="10" ht="17.25" customHeight="1" spans="1:7">
      <c r="A10" s="247" t="s">
        <v>138</v>
      </c>
      <c r="B10" s="247" t="s">
        <v>139</v>
      </c>
      <c r="C10" s="242">
        <v>100000</v>
      </c>
      <c r="D10" s="243">
        <v>100000</v>
      </c>
      <c r="E10" s="246"/>
      <c r="G10" s="248"/>
    </row>
    <row r="11" ht="17.25" customHeight="1" spans="1:7">
      <c r="A11" s="245" t="s">
        <v>140</v>
      </c>
      <c r="B11" s="245" t="s">
        <v>141</v>
      </c>
      <c r="C11" s="242">
        <v>10920</v>
      </c>
      <c r="D11" s="243"/>
      <c r="E11" s="244">
        <v>10920</v>
      </c>
    </row>
    <row r="12" ht="17.25" customHeight="1" spans="1:7">
      <c r="A12" s="247" t="s">
        <v>142</v>
      </c>
      <c r="B12" s="247" t="s">
        <v>143</v>
      </c>
      <c r="C12" s="242">
        <v>10920</v>
      </c>
      <c r="D12" s="243"/>
      <c r="E12" s="244">
        <v>10920</v>
      </c>
    </row>
    <row r="13" ht="17.25" customHeight="1" spans="1:7">
      <c r="A13" s="193" t="s">
        <v>144</v>
      </c>
      <c r="B13" s="193" t="s">
        <v>145</v>
      </c>
      <c r="C13" s="242">
        <f>8062365+E13</f>
        <v>9023717.21</v>
      </c>
      <c r="D13" s="243">
        <v>8062365</v>
      </c>
      <c r="E13" s="194">
        <f>'2-1部门财政拨款收支预算总表'!B10</f>
        <v>961352.21</v>
      </c>
    </row>
    <row r="14" ht="17.25" customHeight="1" spans="1:7">
      <c r="A14" s="245" t="s">
        <v>146</v>
      </c>
      <c r="B14" s="245" t="s">
        <v>147</v>
      </c>
      <c r="C14" s="242">
        <f>7181172+E14</f>
        <v>8142524.21</v>
      </c>
      <c r="D14" s="243">
        <v>7181172</v>
      </c>
      <c r="E14" s="194">
        <f>'2-1部门财政拨款收支预算总表'!B10</f>
        <v>961352.21</v>
      </c>
    </row>
    <row r="15" ht="17.25" customHeight="1" spans="1:7">
      <c r="A15" s="247">
        <v>2100401</v>
      </c>
      <c r="B15" s="196" t="s">
        <v>148</v>
      </c>
      <c r="C15" s="194">
        <v>13040</v>
      </c>
      <c r="D15" s="243"/>
      <c r="E15" s="194">
        <v>13040</v>
      </c>
    </row>
    <row r="16" ht="17.25" customHeight="1" spans="1:7">
      <c r="A16" s="247" t="s">
        <v>149</v>
      </c>
      <c r="B16" s="247" t="s">
        <v>150</v>
      </c>
      <c r="C16" s="242">
        <v>7181172</v>
      </c>
      <c r="D16" s="243">
        <v>7181172</v>
      </c>
      <c r="E16" s="249"/>
    </row>
    <row r="17" ht="17.25" customHeight="1" spans="1:5">
      <c r="A17" s="250">
        <v>2100408</v>
      </c>
      <c r="B17" s="195" t="s">
        <v>151</v>
      </c>
      <c r="C17" s="194">
        <v>661295.21</v>
      </c>
      <c r="D17" s="243"/>
      <c r="E17" s="194">
        <v>661295.21</v>
      </c>
    </row>
    <row r="18" ht="17.25" customHeight="1" spans="1:5">
      <c r="A18" s="250">
        <v>2100409</v>
      </c>
      <c r="B18" s="195" t="s">
        <v>152</v>
      </c>
      <c r="C18" s="194">
        <v>276353.03</v>
      </c>
      <c r="D18" s="243"/>
      <c r="E18" s="194">
        <v>276353.03</v>
      </c>
    </row>
    <row r="19" ht="17.25" customHeight="1" spans="1:5">
      <c r="A19" s="250">
        <v>2109999</v>
      </c>
      <c r="B19" s="195" t="s">
        <v>153</v>
      </c>
      <c r="C19" s="194">
        <v>10663.97</v>
      </c>
      <c r="D19" s="243"/>
      <c r="E19" s="194">
        <v>10663.97</v>
      </c>
    </row>
    <row r="20" ht="17.25" customHeight="1" spans="1:5">
      <c r="A20" s="245" t="s">
        <v>154</v>
      </c>
      <c r="B20" s="245" t="s">
        <v>155</v>
      </c>
      <c r="C20" s="242">
        <v>881193</v>
      </c>
      <c r="D20" s="243">
        <v>881193</v>
      </c>
      <c r="E20" s="249"/>
    </row>
    <row r="21" ht="17.25" customHeight="1" spans="1:5">
      <c r="A21" s="247" t="s">
        <v>156</v>
      </c>
      <c r="B21" s="247" t="s">
        <v>157</v>
      </c>
      <c r="C21" s="242">
        <v>385200</v>
      </c>
      <c r="D21" s="243">
        <v>385200</v>
      </c>
      <c r="E21" s="249"/>
    </row>
    <row r="22" ht="17.25" customHeight="1" spans="1:5">
      <c r="A22" s="247" t="s">
        <v>158</v>
      </c>
      <c r="B22" s="247" t="s">
        <v>159</v>
      </c>
      <c r="C22" s="242">
        <v>441600</v>
      </c>
      <c r="D22" s="243">
        <v>441600</v>
      </c>
      <c r="E22" s="249"/>
    </row>
    <row r="23" ht="17.25" customHeight="1" spans="1:5">
      <c r="A23" s="247" t="s">
        <v>160</v>
      </c>
      <c r="B23" s="247" t="s">
        <v>161</v>
      </c>
      <c r="C23" s="242">
        <v>54393</v>
      </c>
      <c r="D23" s="243">
        <v>54393</v>
      </c>
      <c r="E23" s="249"/>
    </row>
    <row r="24" ht="17.25" customHeight="1" spans="1:5">
      <c r="A24" s="193" t="s">
        <v>162</v>
      </c>
      <c r="B24" s="193" t="s">
        <v>163</v>
      </c>
      <c r="C24" s="242">
        <v>728412</v>
      </c>
      <c r="D24" s="243">
        <v>728412</v>
      </c>
      <c r="E24" s="249"/>
    </row>
    <row r="25" ht="17.25" customHeight="1" spans="1:5">
      <c r="A25" s="245" t="s">
        <v>164</v>
      </c>
      <c r="B25" s="245" t="s">
        <v>165</v>
      </c>
      <c r="C25" s="242">
        <v>728412</v>
      </c>
      <c r="D25" s="243">
        <v>728412</v>
      </c>
      <c r="E25" s="249"/>
    </row>
    <row r="26" ht="17.25" customHeight="1" spans="1:5">
      <c r="A26" s="247" t="s">
        <v>166</v>
      </c>
      <c r="B26" s="247" t="s">
        <v>167</v>
      </c>
      <c r="C26" s="242">
        <v>706332</v>
      </c>
      <c r="D26" s="243">
        <v>706332</v>
      </c>
      <c r="E26" s="249"/>
    </row>
    <row r="27" ht="17.25" customHeight="1" spans="1:5">
      <c r="A27" s="247" t="s">
        <v>168</v>
      </c>
      <c r="B27" s="247" t="s">
        <v>169</v>
      </c>
      <c r="C27" s="242">
        <v>22080</v>
      </c>
      <c r="D27" s="243">
        <v>22080</v>
      </c>
      <c r="E27" s="249"/>
    </row>
    <row r="28" ht="17.25" customHeight="1" spans="1:5">
      <c r="A28" s="192" t="s">
        <v>104</v>
      </c>
      <c r="B28" s="228"/>
      <c r="C28" s="242">
        <f>10275497+E13</f>
        <v>11236849.21</v>
      </c>
      <c r="D28" s="243">
        <v>10264577</v>
      </c>
      <c r="E28" s="194">
        <f>10920+E13</f>
        <v>972272.21</v>
      </c>
    </row>
  </sheetData>
  <mergeCells count="6">
    <mergeCell ref="A1:E1"/>
    <mergeCell ref="A2:E2"/>
    <mergeCell ref="A3:B3"/>
    <mergeCell ref="A4:B4"/>
    <mergeCell ref="C4:E4"/>
    <mergeCell ref="A28:B28"/>
  </mergeCells>
  <printOptions horizontalCentered="1"/>
  <pageMargins left="0.96" right="0.96" top="0.72" bottom="0.72" header="0" footer="0"/>
  <pageSetup paperSize="9" scale="83" orientation="landscape"/>
  <headerFooter>
    <oddFooter>&amp;C第&amp;P页，共&amp;N页&amp;R&amp;N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25"/>
  <sheetViews>
    <sheetView showZeros="0" workbookViewId="0">
      <selection activeCell="E13" sqref="E13"/>
    </sheetView>
  </sheetViews>
  <sheetFormatPr defaultColWidth="9.14166666666667" defaultRowHeight="14.25" customHeight="1" outlineLevelCol="4"/>
  <cols>
    <col min="1" max="1" width="12.1416666666667" style="178" customWidth="1"/>
    <col min="2" max="2" width="33.85" style="178" customWidth="1"/>
    <col min="3" max="3" width="29.1416666666667" style="178" customWidth="1"/>
    <col min="4" max="4" width="25.575" style="178" customWidth="1"/>
    <col min="5" max="5" width="27.575" style="178" customWidth="1"/>
    <col min="6" max="16384" width="9.14166666666667" style="178"/>
  </cols>
  <sheetData>
    <row r="1" ht="16.5" customHeight="1" spans="1:5">
      <c r="E1" s="223" t="s">
        <v>212</v>
      </c>
    </row>
    <row r="2" ht="41.25" customHeight="1" spans="1:5">
      <c r="A2" s="224" t="s">
        <v>213</v>
      </c>
      <c r="B2" s="224"/>
      <c r="C2" s="225"/>
      <c r="D2" s="224"/>
      <c r="E2" s="224"/>
    </row>
    <row r="3" ht="19.5" customHeight="1" spans="1:5">
      <c r="A3" s="226" t="s">
        <v>54</v>
      </c>
      <c r="E3" s="223" t="s">
        <v>55</v>
      </c>
    </row>
    <row r="4" ht="19.5" customHeight="1" spans="1:5">
      <c r="A4" s="227" t="s">
        <v>214</v>
      </c>
      <c r="B4" s="228"/>
      <c r="C4" s="227" t="s">
        <v>209</v>
      </c>
      <c r="D4" s="228"/>
      <c r="E4" s="228"/>
    </row>
    <row r="5" ht="17.25" customHeight="1" spans="1:5">
      <c r="A5" s="229" t="s">
        <v>122</v>
      </c>
      <c r="B5" s="229" t="s">
        <v>123</v>
      </c>
      <c r="C5" s="227" t="s">
        <v>107</v>
      </c>
      <c r="D5" s="227" t="s">
        <v>210</v>
      </c>
      <c r="E5" s="227" t="s">
        <v>211</v>
      </c>
    </row>
    <row r="6" ht="16.5" customHeight="1" spans="1:5">
      <c r="A6" s="230" t="s">
        <v>215</v>
      </c>
      <c r="B6" s="230" t="s">
        <v>216</v>
      </c>
      <c r="C6" s="194">
        <v>9638945</v>
      </c>
      <c r="D6" s="194">
        <v>9638945</v>
      </c>
      <c r="E6" s="194"/>
    </row>
    <row r="7" ht="16.5" customHeight="1" spans="1:5">
      <c r="A7" s="196" t="s">
        <v>217</v>
      </c>
      <c r="B7" s="196" t="s">
        <v>218</v>
      </c>
      <c r="C7" s="194">
        <v>2105460</v>
      </c>
      <c r="D7" s="194">
        <v>2105460</v>
      </c>
      <c r="E7" s="194"/>
    </row>
    <row r="8" ht="16.5" customHeight="1" spans="1:5">
      <c r="A8" s="196" t="s">
        <v>219</v>
      </c>
      <c r="B8" s="196" t="s">
        <v>220</v>
      </c>
      <c r="C8" s="194">
        <v>35616</v>
      </c>
      <c r="D8" s="194">
        <v>35616</v>
      </c>
      <c r="E8" s="194"/>
    </row>
    <row r="9" ht="16.5" customHeight="1" spans="1:5">
      <c r="A9" s="196" t="s">
        <v>221</v>
      </c>
      <c r="B9" s="196" t="s">
        <v>222</v>
      </c>
      <c r="C9" s="194">
        <v>1680000</v>
      </c>
      <c r="D9" s="194">
        <v>1680000</v>
      </c>
      <c r="E9" s="194"/>
    </row>
    <row r="10" ht="16.5" customHeight="1" spans="1:5">
      <c r="A10" s="196" t="s">
        <v>223</v>
      </c>
      <c r="B10" s="196" t="s">
        <v>224</v>
      </c>
      <c r="C10" s="194">
        <v>2639904</v>
      </c>
      <c r="D10" s="194">
        <v>2639904</v>
      </c>
      <c r="E10" s="194"/>
    </row>
    <row r="11" ht="16.5" customHeight="1" spans="1:5">
      <c r="A11" s="196" t="s">
        <v>225</v>
      </c>
      <c r="B11" s="196" t="s">
        <v>226</v>
      </c>
      <c r="C11" s="194">
        <v>764800</v>
      </c>
      <c r="D11" s="194">
        <v>764800</v>
      </c>
      <c r="E11" s="194"/>
    </row>
    <row r="12" ht="16.5" customHeight="1" spans="1:5">
      <c r="A12" s="196" t="s">
        <v>227</v>
      </c>
      <c r="B12" s="196" t="s">
        <v>228</v>
      </c>
      <c r="C12" s="194">
        <v>100000</v>
      </c>
      <c r="D12" s="194">
        <v>100000</v>
      </c>
      <c r="E12" s="194"/>
    </row>
    <row r="13" ht="16.5" customHeight="1" spans="1:5">
      <c r="A13" s="196" t="s">
        <v>229</v>
      </c>
      <c r="B13" s="196" t="s">
        <v>230</v>
      </c>
      <c r="C13" s="194">
        <v>385200</v>
      </c>
      <c r="D13" s="194">
        <v>385200</v>
      </c>
      <c r="E13" s="194"/>
    </row>
    <row r="14" ht="16.5" customHeight="1" spans="1:5">
      <c r="A14" s="196" t="s">
        <v>231</v>
      </c>
      <c r="B14" s="196" t="s">
        <v>232</v>
      </c>
      <c r="C14" s="194">
        <v>441600</v>
      </c>
      <c r="D14" s="194">
        <v>441600</v>
      </c>
      <c r="E14" s="194"/>
    </row>
    <row r="15" ht="16.5" customHeight="1" spans="1:5">
      <c r="A15" s="196" t="s">
        <v>233</v>
      </c>
      <c r="B15" s="196" t="s">
        <v>234</v>
      </c>
      <c r="C15" s="194">
        <v>90393</v>
      </c>
      <c r="D15" s="194">
        <v>90393</v>
      </c>
      <c r="E15" s="194"/>
    </row>
    <row r="16" ht="16.5" customHeight="1" spans="1:5">
      <c r="A16" s="196" t="s">
        <v>235</v>
      </c>
      <c r="B16" s="196" t="s">
        <v>167</v>
      </c>
      <c r="C16" s="194">
        <v>706332</v>
      </c>
      <c r="D16" s="194">
        <v>706332</v>
      </c>
      <c r="E16" s="194"/>
    </row>
    <row r="17" ht="16.5" customHeight="1" spans="1:5">
      <c r="A17" s="196" t="s">
        <v>236</v>
      </c>
      <c r="B17" s="196" t="s">
        <v>237</v>
      </c>
      <c r="C17" s="194">
        <v>689640</v>
      </c>
      <c r="D17" s="194">
        <v>689640</v>
      </c>
      <c r="E17" s="194"/>
    </row>
    <row r="18" ht="16.5" customHeight="1" spans="1:5">
      <c r="A18" s="230" t="s">
        <v>238</v>
      </c>
      <c r="B18" s="230" t="s">
        <v>239</v>
      </c>
      <c r="C18" s="194">
        <f>34032+E18</f>
        <v>995384.21</v>
      </c>
      <c r="D18" s="194">
        <v>34032</v>
      </c>
      <c r="E18" s="194">
        <v>961352.21</v>
      </c>
    </row>
    <row r="19" ht="16.5" customHeight="1" spans="1:5">
      <c r="A19" s="196" t="s">
        <v>240</v>
      </c>
      <c r="B19" s="196" t="s">
        <v>241</v>
      </c>
      <c r="C19" s="194">
        <f>22560+E19</f>
        <v>983912.21</v>
      </c>
      <c r="D19" s="194">
        <v>22560</v>
      </c>
      <c r="E19" s="194">
        <f>'2-2部门一般公共预算财政拨款支出明细表（按功能科目分类）'!E13</f>
        <v>961352.21</v>
      </c>
    </row>
    <row r="20" ht="16.5" customHeight="1" spans="1:5">
      <c r="A20" s="196" t="s">
        <v>242</v>
      </c>
      <c r="B20" s="196" t="s">
        <v>243</v>
      </c>
      <c r="C20" s="194">
        <v>4272</v>
      </c>
      <c r="D20" s="194">
        <v>4272</v>
      </c>
      <c r="E20" s="194"/>
    </row>
    <row r="21" ht="16.5" customHeight="1" spans="1:5">
      <c r="A21" s="196" t="s">
        <v>244</v>
      </c>
      <c r="B21" s="196" t="s">
        <v>245</v>
      </c>
      <c r="C21" s="194">
        <v>7200</v>
      </c>
      <c r="D21" s="194">
        <v>7200</v>
      </c>
      <c r="E21" s="194"/>
    </row>
    <row r="22" ht="16.5" customHeight="1" spans="1:5">
      <c r="A22" s="230" t="s">
        <v>246</v>
      </c>
      <c r="B22" s="230" t="s">
        <v>247</v>
      </c>
      <c r="C22" s="194">
        <v>602520</v>
      </c>
      <c r="D22" s="194">
        <v>591600</v>
      </c>
      <c r="E22" s="194">
        <v>10920</v>
      </c>
    </row>
    <row r="23" ht="16.5" customHeight="1" spans="1:5">
      <c r="A23" s="196" t="s">
        <v>248</v>
      </c>
      <c r="B23" s="196" t="s">
        <v>249</v>
      </c>
      <c r="C23" s="194">
        <v>10920</v>
      </c>
      <c r="D23" s="194"/>
      <c r="E23" s="194">
        <v>10920</v>
      </c>
    </row>
    <row r="24" ht="16.5" customHeight="1" spans="1:5">
      <c r="A24" s="196" t="s">
        <v>250</v>
      </c>
      <c r="B24" s="196" t="s">
        <v>251</v>
      </c>
      <c r="C24" s="194">
        <v>591600</v>
      </c>
      <c r="D24" s="194">
        <v>591600</v>
      </c>
      <c r="E24" s="194"/>
    </row>
    <row r="25" ht="16.5" customHeight="1" spans="1:5">
      <c r="A25" s="231" t="s">
        <v>104</v>
      </c>
      <c r="B25" s="231" t="s">
        <v>252</v>
      </c>
      <c r="C25" s="194">
        <f>10275497+E19</f>
        <v>11236849.21</v>
      </c>
      <c r="D25" s="194">
        <v>10264577</v>
      </c>
      <c r="E25" s="194">
        <f>10920+E19</f>
        <v>972272.21</v>
      </c>
    </row>
  </sheetData>
  <mergeCells count="5">
    <mergeCell ref="A2:E2"/>
    <mergeCell ref="A3:C3"/>
    <mergeCell ref="A4:B4"/>
    <mergeCell ref="C4:E4"/>
    <mergeCell ref="A25:B25"/>
  </mergeCells>
  <printOptions horizontalCentered="1"/>
  <pageMargins left="0.96" right="0.96" top="0.72" bottom="0.72" header="0" footer="0"/>
  <pageSetup paperSize="9" scale="9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7"/>
  <sheetViews>
    <sheetView showGridLines="0" showZeros="0" workbookViewId="0">
      <selection activeCell="A1" sqref="A1:E1"/>
    </sheetView>
  </sheetViews>
  <sheetFormatPr defaultColWidth="8.575" defaultRowHeight="12.75" customHeight="1" outlineLevelRow="6" outlineLevelCol="4"/>
  <cols>
    <col min="1" max="1" width="18.575" customWidth="1"/>
    <col min="2" max="2" width="54.2833333333333" customWidth="1"/>
    <col min="3" max="5" width="40.7083333333333" customWidth="1"/>
  </cols>
  <sheetData>
    <row r="1" ht="17.25" customHeight="1" spans="1:5">
      <c r="A1" s="202" t="s">
        <v>253</v>
      </c>
    </row>
    <row r="2" ht="41.25" customHeight="1" spans="1:5">
      <c r="A2" s="7" t="s">
        <v>254</v>
      </c>
    </row>
    <row r="3" ht="17.25" customHeight="1" spans="1:5">
      <c r="A3" s="21" t="s">
        <v>54</v>
      </c>
      <c r="E3" s="202" t="s">
        <v>55</v>
      </c>
    </row>
    <row r="4" ht="21.75" customHeight="1" spans="1:5">
      <c r="A4" s="31" t="s">
        <v>208</v>
      </c>
      <c r="B4" s="219"/>
      <c r="C4" s="31" t="s">
        <v>209</v>
      </c>
      <c r="D4" s="219"/>
      <c r="E4" s="219"/>
    </row>
    <row r="5" ht="29.25" customHeight="1" spans="1:5">
      <c r="A5" s="220" t="s">
        <v>122</v>
      </c>
      <c r="B5" s="220" t="s">
        <v>123</v>
      </c>
      <c r="C5" s="31" t="s">
        <v>107</v>
      </c>
      <c r="D5" s="31" t="s">
        <v>210</v>
      </c>
      <c r="E5" s="31" t="s">
        <v>211</v>
      </c>
    </row>
    <row r="6" ht="20.25" customHeight="1" spans="1:5">
      <c r="A6" s="175"/>
      <c r="B6" s="175"/>
      <c r="C6" s="138"/>
      <c r="D6" s="138"/>
      <c r="E6" s="138"/>
    </row>
    <row r="7" ht="17.25" customHeight="1" spans="1:5">
      <c r="A7" s="222" t="s">
        <v>104</v>
      </c>
      <c r="B7" s="222"/>
      <c r="C7" s="138"/>
      <c r="D7" s="138"/>
      <c r="E7" s="138"/>
    </row>
  </sheetData>
  <mergeCells count="6">
    <mergeCell ref="A1:E1"/>
    <mergeCell ref="A2:E2"/>
    <mergeCell ref="A3:B3"/>
    <mergeCell ref="A4:B4"/>
    <mergeCell ref="C4:E4"/>
    <mergeCell ref="A7:B7"/>
  </mergeCells>
  <printOptions horizontalCentered="1"/>
  <pageMargins left="0.96" right="0.96" top="0.72" bottom="0.72" header="0" footer="0"/>
  <pageSetup paperSize="9" orientation="landscape"/>
  <headerFooter>
    <oddFooter>&amp;C第&amp;P页，共&amp;N页&amp;R&amp;N</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21</vt:i4>
      </vt:variant>
    </vt:vector>
  </HeadingPairs>
  <TitlesOfParts>
    <vt:vector size="21" baseType="lpstr">
      <vt:lpstr>封面</vt:lpstr>
      <vt:lpstr>目录</vt:lpstr>
      <vt:lpstr>1-1部门财务收支预算总表</vt:lpstr>
      <vt:lpstr>1-2部门收入预算总表</vt:lpstr>
      <vt:lpstr>1-3部门支出预算总表</vt:lpstr>
      <vt:lpstr>2-1部门财政拨款收支预算总表</vt:lpstr>
      <vt:lpstr>2-2部门一般公共预算财政拨款支出明细表（按功能科目分类）</vt:lpstr>
      <vt:lpstr>2-3部门一般公共预算财政拨款支出明细表（按经济科目分类）</vt:lpstr>
      <vt:lpstr>3-1部门政府性基金预算财政拨款支出明细表（按功能科目分类）</vt:lpstr>
      <vt:lpstr>3-2部门政府性基金预算财政拨款支出明细表（按经济科目分类）</vt:lpstr>
      <vt:lpstr>4-1部门国有资本经营预算财政拨款支出明细表（按功能科目）</vt:lpstr>
      <vt:lpstr>4-2部门国有资本经营预算财政拨款支出明细表（按经济科目）</vt:lpstr>
      <vt:lpstr>5-1部门基本支出预算表</vt:lpstr>
      <vt:lpstr>5-2部门项目支出预算表</vt:lpstr>
      <vt:lpstr>5-3部门项目支出绩效目标表（本级项目）</vt:lpstr>
      <vt:lpstr>6-1部门“三公”经费财政拨款支出情况表</vt:lpstr>
      <vt:lpstr>7-1部门政府采购预算表</vt:lpstr>
      <vt:lpstr>7-2部门政府购买服务预算表</vt:lpstr>
      <vt:lpstr>8-1部门整体支出绩效目标表</vt:lpstr>
      <vt:lpstr>9-1部门单位基本信息表</vt:lpstr>
      <vt:lpstr>9-2行政事业单位资产情况表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ms</cp:lastModifiedBy>
  <dcterms:created xsi:type="dcterms:W3CDTF">2026-02-02T06:43:00Z</dcterms:created>
  <dcterms:modified xsi:type="dcterms:W3CDTF">2026-04-02T05:00:11Z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EB557F563DCA4760B1719DAA856B93C8_12</vt:lpwstr>
  </property>
  <property fmtid="{D5CDD505-2E9C-101B-9397-08002B2CF9AE}" pid="3" name="KSOProductBuildVer">
    <vt:lpwstr>2052-12.1.0.25225</vt:lpwstr>
  </property>
  <property fmtid="{D5CDD505-2E9C-101B-9397-08002B2CF9AE}" pid="4" name="CalculationRule">
    <vt:i4>0</vt:i4>
  </property>
</Properties>
</file>