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xr:revisionPtr revIDLastSave="0" documentId="13_ncr:1_{A26D8337-ED73-4457-AA48-A783CB88B444}" xr6:coauthVersionLast="47" xr6:coauthVersionMax="47" xr10:uidLastSave="{00000000-0000-0000-0000-000000000000}"/>
  <bookViews>
    <workbookView xWindow="-108" yWindow="-108" windowWidth="23256" windowHeight="12456" tabRatio="779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externalReferences>
    <externalReference r:id="rId18"/>
  </externalReference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7" l="1"/>
  <c r="A3" i="16"/>
  <c r="A3" i="15"/>
  <c r="A3" i="14"/>
  <c r="A3" i="13"/>
  <c r="A3" i="12"/>
  <c r="A3" i="11"/>
  <c r="A3" i="10"/>
  <c r="A3" i="9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I39" i="8"/>
  <c r="I17" i="8"/>
  <c r="I19" i="8"/>
  <c r="I20" i="8"/>
  <c r="I29" i="8"/>
  <c r="I31" i="8"/>
  <c r="I32" i="8"/>
  <c r="R10" i="8"/>
  <c r="R11" i="8"/>
  <c r="R12" i="8"/>
  <c r="R13" i="8"/>
  <c r="R14" i="8"/>
  <c r="R15" i="8"/>
  <c r="R16" i="8"/>
  <c r="I16" i="8" s="1"/>
  <c r="R17" i="8"/>
  <c r="R18" i="8"/>
  <c r="R19" i="8"/>
  <c r="R20" i="8"/>
  <c r="R21" i="8"/>
  <c r="R22" i="8"/>
  <c r="R23" i="8"/>
  <c r="R24" i="8"/>
  <c r="R25" i="8"/>
  <c r="R26" i="8"/>
  <c r="R27" i="8"/>
  <c r="R28" i="8"/>
  <c r="I28" i="8" s="1"/>
  <c r="R29" i="8"/>
  <c r="R30" i="8"/>
  <c r="R31" i="8"/>
  <c r="R32" i="8"/>
  <c r="R33" i="8"/>
  <c r="R34" i="8"/>
  <c r="R35" i="8"/>
  <c r="R36" i="8"/>
  <c r="R37" i="8"/>
  <c r="R9" i="8"/>
  <c r="J10" i="8"/>
  <c r="I10" i="8" s="1"/>
  <c r="J11" i="8"/>
  <c r="I11" i="8" s="1"/>
  <c r="J12" i="8"/>
  <c r="I12" i="8" s="1"/>
  <c r="J13" i="8"/>
  <c r="I13" i="8" s="1"/>
  <c r="J14" i="8"/>
  <c r="I14" i="8" s="1"/>
  <c r="J15" i="8"/>
  <c r="I15" i="8" s="1"/>
  <c r="J16" i="8"/>
  <c r="J17" i="8"/>
  <c r="J18" i="8"/>
  <c r="I18" i="8" s="1"/>
  <c r="J19" i="8"/>
  <c r="J20" i="8"/>
  <c r="J21" i="8"/>
  <c r="I21" i="8" s="1"/>
  <c r="J22" i="8"/>
  <c r="I22" i="8" s="1"/>
  <c r="J23" i="8"/>
  <c r="I23" i="8" s="1"/>
  <c r="J24" i="8"/>
  <c r="I24" i="8" s="1"/>
  <c r="J25" i="8"/>
  <c r="I25" i="8" s="1"/>
  <c r="J26" i="8"/>
  <c r="I26" i="8" s="1"/>
  <c r="J27" i="8"/>
  <c r="I27" i="8" s="1"/>
  <c r="J28" i="8"/>
  <c r="J29" i="8"/>
  <c r="J30" i="8"/>
  <c r="I30" i="8" s="1"/>
  <c r="J31" i="8"/>
  <c r="J32" i="8"/>
  <c r="J33" i="8"/>
  <c r="I33" i="8" s="1"/>
  <c r="J34" i="8"/>
  <c r="I34" i="8" s="1"/>
  <c r="J35" i="8"/>
  <c r="I35" i="8" s="1"/>
  <c r="J36" i="8"/>
  <c r="I36" i="8" s="1"/>
  <c r="J37" i="8"/>
  <c r="I37" i="8" s="1"/>
  <c r="J9" i="8"/>
  <c r="I9" i="8" s="1"/>
  <c r="A3" i="8"/>
  <c r="L27" i="7"/>
  <c r="I27" i="7"/>
  <c r="H27" i="7"/>
  <c r="A3" i="7"/>
  <c r="A3" i="6"/>
  <c r="C11" i="5"/>
  <c r="C13" i="5"/>
  <c r="C15" i="5"/>
  <c r="C18" i="5"/>
  <c r="D26" i="5"/>
  <c r="D25" i="5" s="1"/>
  <c r="D22" i="5"/>
  <c r="C22" i="5" s="1"/>
  <c r="D23" i="5"/>
  <c r="C23" i="5" s="1"/>
  <c r="D21" i="5"/>
  <c r="C21" i="5" s="1"/>
  <c r="D10" i="5"/>
  <c r="C10" i="5" s="1"/>
  <c r="D9" i="5"/>
  <c r="C9" i="5" s="1"/>
  <c r="G16" i="5"/>
  <c r="G14" i="5"/>
  <c r="G12" i="5"/>
  <c r="G8" i="5"/>
  <c r="E17" i="5"/>
  <c r="E16" i="5" s="1"/>
  <c r="F17" i="5"/>
  <c r="F16" i="5" s="1"/>
  <c r="D18" i="5"/>
  <c r="D17" i="5" s="1"/>
  <c r="E14" i="5"/>
  <c r="F14" i="5"/>
  <c r="E12" i="5"/>
  <c r="F12" i="5"/>
  <c r="E8" i="5"/>
  <c r="F8" i="5"/>
  <c r="D12" i="5"/>
  <c r="C12" i="5" s="1"/>
  <c r="D14" i="5"/>
  <c r="C14" i="5" s="1"/>
  <c r="A3" i="5"/>
  <c r="D11" i="4"/>
  <c r="D6" i="4" s="1"/>
  <c r="D34" i="4" s="1"/>
  <c r="D25" i="4"/>
  <c r="D15" i="4"/>
  <c r="D14" i="4"/>
  <c r="A3" i="4"/>
  <c r="D27" i="3"/>
  <c r="E27" i="3"/>
  <c r="F27" i="3"/>
  <c r="C2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7" i="3"/>
  <c r="A3" i="3"/>
  <c r="C8" i="2"/>
  <c r="D8" i="2"/>
  <c r="D9" i="2" s="1"/>
  <c r="I8" i="2"/>
  <c r="I9" i="2" s="1"/>
  <c r="E9" i="2"/>
  <c r="F9" i="2"/>
  <c r="G9" i="2"/>
  <c r="H9" i="2"/>
  <c r="J9" i="2"/>
  <c r="K9" i="2"/>
  <c r="L9" i="2"/>
  <c r="M9" i="2"/>
  <c r="N9" i="2"/>
  <c r="O9" i="2"/>
  <c r="P9" i="2"/>
  <c r="Q9" i="2"/>
  <c r="R9" i="2"/>
  <c r="S9" i="2"/>
  <c r="C9" i="2"/>
  <c r="A3" i="2"/>
  <c r="D24" i="1"/>
  <c r="D14" i="1"/>
  <c r="D13" i="1"/>
  <c r="D10" i="1"/>
  <c r="D32" i="1" s="1"/>
  <c r="D36" i="1" s="1"/>
  <c r="B15" i="1"/>
  <c r="B6" i="1"/>
  <c r="B32" i="1" s="1"/>
  <c r="B36" i="1" s="1"/>
  <c r="B7" i="4" l="1"/>
  <c r="B6" i="4" s="1"/>
  <c r="B34" i="4" s="1"/>
  <c r="C17" i="5"/>
  <c r="D16" i="5"/>
  <c r="C16" i="5" s="1"/>
  <c r="D24" i="5"/>
  <c r="C24" i="5" s="1"/>
  <c r="C25" i="5"/>
  <c r="E7" i="5"/>
  <c r="E27" i="5" s="1"/>
  <c r="C26" i="5"/>
  <c r="D20" i="5"/>
  <c r="D8" i="5"/>
  <c r="G7" i="5"/>
  <c r="G27" i="5" s="1"/>
  <c r="F7" i="5"/>
  <c r="F27" i="5" s="1"/>
  <c r="D7" i="5" l="1"/>
  <c r="C8" i="5"/>
  <c r="C20" i="5"/>
  <c r="D19" i="5"/>
  <c r="C19" i="5" s="1"/>
  <c r="C7" i="5" l="1"/>
  <c r="C27" i="5" s="1"/>
  <c r="D27" i="5"/>
</calcChain>
</file>

<file path=xl/sharedStrings.xml><?xml version="1.0" encoding="utf-8"?>
<sst xmlns="http://schemas.openxmlformats.org/spreadsheetml/2006/main" count="1195" uniqueCount="470">
  <si>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</si>
  <si>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</si>
  <si>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</si>
  <si>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</si>
  <si>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</si>
  <si>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</si>
  <si>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</si>
  <si>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</si>
  <si>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</si>
  <si>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</si>
  <si>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</si>
  <si>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</si>
  <si>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</si>
  <si>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</si>
  <si>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</si>
  <si>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</si>
  <si>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</si>
  <si>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</si>
  <si>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</si>
  <si>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</si>
  <si>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</si>
  <si>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</si>
  <si>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</si>
  <si>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</si>
  <si>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</si>
  <si>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</si>
  <si>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</si>
  <si>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</si>
  <si>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</si>
  <si>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</si>
  <si>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</si>
  <si>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</si>
  <si>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</si>
  <si>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</si>
  <si>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</si>
  <si>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</si>
  <si>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</si>
  <si>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</si>
  <si>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</si>
  <si>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</si>
  <si>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</si>
  <si>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</si>
  <si>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</si>
  <si>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</si>
  <si>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</si>
  <si>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</si>
  <si>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</si>
  <si>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</si>
  <si>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</si>
  <si>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</si>
  <si>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</si>
  <si>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</si>
  <si>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</si>
  <si>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</si>
  <si>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</si>
  <si>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</si>
  <si>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</si>
  <si>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</si>
  <si>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</si>
  <si>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</si>
  <si>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</si>
  <si>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</si>
  <si>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</si>
  <si>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</si>
  <si>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</si>
  <si>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</si>
  <si>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</si>
  <si>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</si>
  <si>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</si>
  <si>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</si>
  <si>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</si>
  <si>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</si>
  <si>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</si>
  <si>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</si>
  <si>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</si>
  <si>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</si>
  <si>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</si>
  <si>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</si>
  <si>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</si>
  <si>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</si>
  <si>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</si>
  <si>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</si>
  <si>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</si>
  <si>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</si>
  <si>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</si>
  <si>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</si>
  <si>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</si>
  <si>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</si>
  <si>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</si>
  <si>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</si>
  <si>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</si>
  <si>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</si>
  <si>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</si>
  <si>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</si>
  <si>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</si>
  <si>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</si>
  <si>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</si>
  <si>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</si>
  <si>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</si>
  <si>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</si>
  <si>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</si>
  <si>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</si>
  <si>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</si>
  <si>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</si>
  <si>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</si>
  <si>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</si>
  <si>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</si>
  <si>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</si>
  <si>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</si>
  <si>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</si>
  <si>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</si>
  <si>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</si>
  <si>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</si>
  <si>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</si>
  <si>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</si>
  <si>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</si>
  <si>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</si>
  <si>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</si>
  <si>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</si>
  <si>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</si>
  <si>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</si>
  <si>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</si>
  <si>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</si>
  <si>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</si>
  <si>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</si>
  <si>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</si>
  <si>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</si>
  <si>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</si>
  <si>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</si>
  <si>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</si>
  <si>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</si>
  <si>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</si>
  <si>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</si>
  <si>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</si>
  <si>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</si>
  <si>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</si>
  <si>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</si>
  <si>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</si>
  <si>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</si>
  <si>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</si>
  <si>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</si>
  <si>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</si>
  <si>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</si>
  <si>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</si>
  <si>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</si>
  <si>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</si>
  <si>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</si>
  <si>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</si>
  <si>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</si>
  <si>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</si>
  <si>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</si>
  <si>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</si>
  <si>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</si>
  <si>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</si>
  <si>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</si>
  <si>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</si>
  <si>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</si>
  <si>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</si>
  <si>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</si>
  <si>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</si>
  <si>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</si>
  <si>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</si>
  <si>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</si>
  <si>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</si>
  <si>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</si>
  <si>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</si>
  <si>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</si>
  <si>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</si>
  <si>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</si>
  <si>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</si>
  <si>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</si>
  <si>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</si>
  <si>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</si>
  <si>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</si>
  <si>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</si>
  <si>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</si>
  <si>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</si>
  <si>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</si>
  <si>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</si>
  <si>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</si>
  <si>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</si>
  <si>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</si>
  <si>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</si>
  <si>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</si>
  <si>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</si>
  <si>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</si>
  <si>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</si>
  <si>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</si>
  <si>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</si>
  <si>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</si>
  <si>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</si>
  <si>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</si>
  <si>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</si>
  <si>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</si>
  <si>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</si>
  <si>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</si>
  <si>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</si>
  <si>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</si>
  <si>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</si>
  <si>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</si>
  <si>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</si>
  <si>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</si>
  <si>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</si>
  <si>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</si>
  <si>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</si>
  <si>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</si>
  <si>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</si>
  <si>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</si>
  <si>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</si>
  <si>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</si>
  <si>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</si>
  <si>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</si>
  <si>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</si>
  <si>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</si>
  <si>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</si>
  <si>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</si>
  <si>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</si>
  <si>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</si>
  <si>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</si>
  <si>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</si>
  <si>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</si>
  <si>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</si>
  <si>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</si>
  <si>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</si>
  <si>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</si>
  <si>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</si>
  <si>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</si>
  <si>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</si>
  <si>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</si>
  <si>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</si>
  <si>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</si>
  <si>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</si>
  <si>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</si>
  <si>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</si>
  <si>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</si>
  <si>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</si>
  <si>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</si>
  <si>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</si>
  <si>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</si>
  <si>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</si>
  <si>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</si>
  <si>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</si>
  <si>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</si>
  <si>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</si>
  <si>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</si>
  <si>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</si>
  <si>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</si>
  <si>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</si>
  <si>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</si>
  <si>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</si>
  <si>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单位名称：昆明市呈贡区基础教育科学研究院附属学校</t>
    <phoneticPr fontId="17" type="noConversion"/>
  </si>
  <si>
    <t>昆明市呈贡区基础教育科学研究院附属学校</t>
  </si>
  <si>
    <t>昆明市呈贡区基础教育科学研究院附属学校</t>
    <phoneticPr fontId="17" type="noConversion"/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</si>
  <si>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</si>
  <si>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</si>
  <si>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</si>
  <si>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</si>
  <si>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</si>
  <si>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</si>
  <si>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</si>
  <si>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</si>
  <si>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</si>
  <si>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</si>
  <si>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</si>
  <si>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</si>
  <si>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</si>
  <si>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</si>
  <si>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</si>
  <si>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</si>
  <si>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</si>
  <si>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</si>
  <si>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</si>
  <si>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</si>
  <si>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</si>
  <si>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</si>
  <si>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</si>
  <si>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</si>
  <si>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</si>
  <si>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</si>
  <si>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</si>
  <si>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</si>
  <si>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</si>
  <si>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</si>
  <si>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</si>
  <si>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</si>
  <si>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</si>
  <si>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</si>
  <si>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</si>
  <si>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</si>
  <si>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</si>
  <si>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</si>
  <si>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</si>
  <si>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其他人员支出</t>
  </si>
  <si>
    <t>工会经费</t>
  </si>
  <si>
    <t>社会保障缴费</t>
  </si>
  <si>
    <t>事业人员绩效奖励</t>
  </si>
  <si>
    <t>事业人员工资支出</t>
  </si>
  <si>
    <t>一般公用运转支出</t>
  </si>
  <si>
    <t>30199</t>
  </si>
  <si>
    <t>其他工资福利支出</t>
  </si>
  <si>
    <t>30228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</si>
  <si>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</si>
  <si>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</si>
  <si>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</si>
  <si>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</si>
  <si>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</si>
  <si>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</si>
  <si>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</si>
  <si>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</si>
  <si>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30103</t>
  </si>
  <si>
    <t>奖金</t>
  </si>
  <si>
    <t>30113</t>
  </si>
  <si>
    <t>30101</t>
  </si>
  <si>
    <t>基本工资</t>
  </si>
  <si>
    <t>30102</t>
  </si>
  <si>
    <t>津贴补贴</t>
  </si>
  <si>
    <t>30107</t>
  </si>
  <si>
    <t>绩效工资</t>
  </si>
  <si>
    <t>30299</t>
  </si>
  <si>
    <t>其他商品和服务支出</t>
  </si>
  <si>
    <t>216 其他公用支出</t>
  </si>
  <si>
    <t>312 民生类</t>
  </si>
  <si>
    <t>313 事业发展类</t>
  </si>
  <si>
    <t>（小学）学生公用运转支出经费</t>
  </si>
  <si>
    <t>（初中）学生公用运转支出经费</t>
  </si>
  <si>
    <t>（公用经费）城乡义务教育公用经费区级资金</t>
  </si>
  <si>
    <t>（特殊教育公用经费）特殊教育公用经费区级资金</t>
  </si>
  <si>
    <t>（义教生活费）呈贡区2026年义务教育家庭经济困难学生生活补助资金</t>
  </si>
  <si>
    <t>（自有资金）中小学（幼儿园）自办食堂专项资金</t>
  </si>
  <si>
    <t>（自有资金）义务教育课后服务资金</t>
  </si>
  <si>
    <t>义务教育课后服务区级资金</t>
  </si>
  <si>
    <t>呈贡区基础教育科学研究院附属学校补助资金</t>
  </si>
  <si>
    <t>30216</t>
  </si>
  <si>
    <t>培训费</t>
  </si>
  <si>
    <t>30206</t>
  </si>
  <si>
    <t>电费</t>
  </si>
  <si>
    <t>30201</t>
  </si>
  <si>
    <t>办公费</t>
  </si>
  <si>
    <t>31002</t>
  </si>
  <si>
    <t>办公设备购置</t>
  </si>
  <si>
    <t>30213</t>
  </si>
  <si>
    <t>维修（护）费</t>
  </si>
  <si>
    <t>30205</t>
  </si>
  <si>
    <t>水费</t>
  </si>
  <si>
    <t>30207</t>
  </si>
  <si>
    <t>邮电费</t>
  </si>
  <si>
    <t>30308</t>
  </si>
  <si>
    <t>助学金</t>
  </si>
  <si>
    <t>30226</t>
  </si>
  <si>
    <t>劳务费</t>
  </si>
  <si>
    <t>530121251100003760779</t>
  </si>
  <si>
    <t>530121261100005073159</t>
  </si>
  <si>
    <t>530121261100005073156</t>
  </si>
  <si>
    <t>530121261100005073175</t>
  </si>
  <si>
    <t>530121261100005073176</t>
  </si>
  <si>
    <t>530121261100005073174</t>
  </si>
  <si>
    <t>530121261100005073181</t>
  </si>
  <si>
    <t>530121261100005032314</t>
  </si>
  <si>
    <t>530121261100005032325</t>
  </si>
  <si>
    <t>530121261100005032373</t>
  </si>
  <si>
    <t>530121261100005032467</t>
  </si>
  <si>
    <t>530121261100005032492</t>
  </si>
  <si>
    <t>530121261100005040549</t>
  </si>
  <si>
    <t>530121261100005045741</t>
  </si>
  <si>
    <t>530121261100005047235</t>
  </si>
  <si>
    <t>530121261100005166124</t>
  </si>
  <si>
    <t>义务教育课后服务区级资金</t>
    <phoneticPr fontId="17" type="noConversion"/>
  </si>
  <si>
    <t>义务教育课后服务区级资金，200元/人·年，2025年秋期全校学生1239人*100元=123900元；2026年秋期预计全校学生人数1515人*100元=151500元，合计：275400。</t>
    <phoneticPr fontId="17" type="noConversion"/>
  </si>
  <si>
    <t>产出指标</t>
  </si>
  <si>
    <t>数量指标</t>
  </si>
  <si>
    <t>收益对象数</t>
  </si>
  <si>
    <t>=</t>
  </si>
  <si>
    <t>1239</t>
  </si>
  <si>
    <t>人</t>
  </si>
  <si>
    <t>定量指标</t>
  </si>
  <si>
    <t>义务教育课后服务区级资金，200元/人·年，2025年秋期全校学生1239人*100元=123900元；2026年秋期预计全校学生人数1515人*100元=151500元，合计：275400。</t>
  </si>
  <si>
    <t>效益指标</t>
  </si>
  <si>
    <t>社会效益</t>
  </si>
  <si>
    <t>政策知晓率</t>
  </si>
  <si>
    <t>&gt;=</t>
  </si>
  <si>
    <t>100</t>
  </si>
  <si>
    <t>%</t>
  </si>
  <si>
    <t>反映补助政策的宣传效果情况。 政策知晓率=调查中补助政策知晓人数/调查总人数*100%</t>
  </si>
  <si>
    <t>满意度指标</t>
  </si>
  <si>
    <t>服务对象满意度</t>
  </si>
  <si>
    <t>学生、家长满意度</t>
  </si>
  <si>
    <t>95</t>
  </si>
  <si>
    <t>学生、家长满意情况</t>
  </si>
  <si>
    <t>（自有资金）中小学（幼儿园）自办食堂专项资金</t>
    <phoneticPr fontId="17" type="noConversion"/>
  </si>
  <si>
    <t>根据《昆明市呈贡区人民政府，关于同意将呈贡区公办中小学、幼儿园自办食堂收入纳入预算管理的批复》（呈政复）（2025）70号）文件的要求，我校自办食堂2026年预计收入500万元，该资金能够保障学校食品安全与卫生、提高学生的营养健康水平、控制成本与价格。</t>
    <phoneticPr fontId="17" type="noConversion"/>
  </si>
  <si>
    <t>质量指标</t>
  </si>
  <si>
    <t>饭菜质量</t>
  </si>
  <si>
    <t>90</t>
  </si>
  <si>
    <t>师生对饭菜口味、种类、营养搭配满意度</t>
  </si>
  <si>
    <t>根据《昆明市呈贡区人民政府，关于同意将呈贡区公办中小学、幼儿园自办食堂收入纳入预算管理的批复》（呈政复）（2025）70号）文件的要求，我校自办食堂2026年预计收入500万元，该资金能够保障学校食品安全与卫生、提高学生的营养健康水平、控制成本与价格。</t>
  </si>
  <si>
    <t>学校食堂对师生身体健康促进作用</t>
  </si>
  <si>
    <t>学生体质健康达标率有所提高，对学校教学秩序的保障程度，保障教学秩序正常，指标值增高。</t>
  </si>
  <si>
    <t>师生满意度</t>
  </si>
  <si>
    <t>师生满意度情况</t>
  </si>
  <si>
    <t>（初中）学生公用运转支出经费</t>
    <phoneticPr fontId="17" type="noConversion"/>
  </si>
  <si>
    <t>2026年学生公用运转支出经费测算标准：初中280元/生·年，494人*280元=138320元。</t>
    <phoneticPr fontId="17" type="noConversion"/>
  </si>
  <si>
    <t>公用经费保障人数</t>
  </si>
  <si>
    <t>494</t>
  </si>
  <si>
    <t>反映公用经费保障部门（单位）正常运转的在职人数情况。在职人数主要指办公、会议、培训、差旅、水费、电费等公用经费中服务保障的人数。</t>
  </si>
  <si>
    <t>2026年学生公用运转支出经费测算标准：初中280元/生·年，494人*280元=138320元。</t>
  </si>
  <si>
    <t>公用经费保障物业管理面积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</si>
  <si>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</si>
  <si>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</si>
  <si>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</si>
  <si>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部门运转</t>
  </si>
  <si>
    <t>正常运转</t>
  </si>
  <si>
    <t>定性指标</t>
  </si>
  <si>
    <t>反映部门（学校）正常运转情况。</t>
  </si>
  <si>
    <t>教师满意度</t>
  </si>
  <si>
    <t>98</t>
  </si>
  <si>
    <t>反映部门（学校）人员对公用经费保障的满意程度。</t>
  </si>
  <si>
    <t>（自有资金）义务教育课后服务资金</t>
    <phoneticPr fontId="17" type="noConversion"/>
  </si>
  <si>
    <t>根据《呈贡区进一步做好义务教育课后服务实施方案》等文件规定，学校根据实际开展情况和测算的服务总额，在财政资金保障的基础上，由学生家长按实际参与情况缴费，学校收取服务费最高不超过400元/生/学期。（1239人*400元/生/学期）*2=991200元</t>
    <phoneticPr fontId="17" type="noConversion"/>
  </si>
  <si>
    <t>991200</t>
  </si>
  <si>
    <t>元</t>
  </si>
  <si>
    <t>根据《呈贡区进一步做好义务教育课后服务实施方案》等文件规定，学校根据实际开展情况和测算的服务总额，在财政资金保障的基础上，由学生家长按实际参与情况缴费，学校收取服务费最高不超过400元/生/学期。（1239人*400元/生/学期）*2=991200元</t>
  </si>
  <si>
    <t>学生、家长满意</t>
  </si>
  <si>
    <t>（公用经费）城乡义务教育公用经费区级资金</t>
    <phoneticPr fontId="17" type="noConversion"/>
  </si>
  <si>
    <t>2026年（公用经费）城乡义务教育公用经费区级资金，按2025年教育统计报表填报的学生人数编制，测算标准：小学720元/生·年*12.8%；初中940元/生·年*12.8%；寄宿生300元/生·年*12.8%，小学745人*720元=536400*12.8%=68659.2元；初中494人*940元=464360元*12.8%=59438.08元；寄宿生116人*300元=34800*12.8%=4454.4元；合计132551.68元。</t>
    <phoneticPr fontId="17" type="noConversion"/>
  </si>
  <si>
    <t>小学公用经费人均补助标准</t>
  </si>
  <si>
    <t>720</t>
  </si>
  <si>
    <t>2026年（公用经费）城乡义务教育公用经费区级资金，按2025年教育统计报表填报的学生人数编制，测算标准：小学720元/生·年*12.8%</t>
  </si>
  <si>
    <t>2026年（公用经费）城乡义务教育公用经费区级资金，按2025年教育统计报表填报的学生人数编制，测算标准：小学720元/生·年*12.8%；初中940元/生·年*12.8%；寄宿生300元/生·年*12.8%，小学745人*720元=536400*12.8%=68659.2元；初中494人*940元=464360元*12.8%=59438.08元；寄宿生116人*300元=34800*12.8%=4454.4元；合计132551.68元。</t>
  </si>
  <si>
    <t>初中公用经费人均补助标准</t>
  </si>
  <si>
    <t>940</t>
  </si>
  <si>
    <t>2026年（公用经费）城乡义务教育公用经费区级资金，按2025年教育统计报表填报的学生人数编制，测算标准：初中494人*940元=464360元*12.8%=59438.08元</t>
  </si>
  <si>
    <t>寄宿生公用经费在基础标准上人均增加额度</t>
  </si>
  <si>
    <t>300</t>
  </si>
  <si>
    <t>2026年（公用经费）城乡义务教育公用经费区级资金，按2025年教育统计报表填报的学生人数编制，测算标准：寄宿生116人*300元=34800*12.8%=4454.4元</t>
  </si>
  <si>
    <t>九年义务教育巩固率</t>
  </si>
  <si>
    <t>2026年（公用经费）城乡义务教育公用经费区级资金</t>
  </si>
  <si>
    <t>（义教生活费）呈贡区2026年义务教育家庭经济困难学生生活补助资金</t>
    <phoneticPr fontId="17" type="noConversion"/>
  </si>
  <si>
    <t>（义教生活费）呈贡区2026年义务教育家庭经济困难学生生活补助资金，小学非寄宿24人*625元/年*32%=4800元；初中非寄宿25人*750元/年+32%=6000元；初中寄宿生15人*1500元/年*32%=7200元；合计18000元。</t>
    <phoneticPr fontId="17" type="noConversion"/>
  </si>
  <si>
    <t>小学非寄宿生人均补助标准</t>
  </si>
  <si>
    <t>625</t>
  </si>
  <si>
    <t>（义教生活费）呈贡区2026年义务教育家庭经济困难学生生活补助资金，小学非寄宿625元/生·年*32%；初中非寄宿*750元/生·年；初中寄宿生1500元/生·年*32%。</t>
  </si>
  <si>
    <t>（义教生活费）呈贡区2026年义务教育家庭经济困难学生生活补助资金，小学非寄宿24人*625元/年*32%=4800元；初中非寄宿25人*750元/年+32%=6000元；初中寄宿生15人*1500元/年*32%=7200元；合计18000元。</t>
  </si>
  <si>
    <t>初中寄宿生人均补助标准</t>
  </si>
  <si>
    <t>1500</t>
  </si>
  <si>
    <t>初中非寄宿生人均补助标准</t>
  </si>
  <si>
    <t>750</t>
  </si>
  <si>
    <t>时效指标</t>
  </si>
  <si>
    <t>补助资金当年到位率</t>
  </si>
  <si>
    <t>各县（市、区）教育、财政部门要按规定对义务教育学生（含民办学校学生）落实“两免一补”政策，落实各地配套责任，及时足额拨付义务教育学校公用经费、营养膳食补助等资金，严禁滞拨缓拨、虚报冒领、挤占挪用经费，规范政府采购行为，确保学校正常运转，确保符合条件的家庭经济困难学生应助尽助。</t>
  </si>
  <si>
    <t>补助对象政策的知晓度</t>
  </si>
  <si>
    <t>学生、家长对补助政策的反馈</t>
  </si>
  <si>
    <t>（小学）学生公用运转支出经费</t>
    <phoneticPr fontId="17" type="noConversion"/>
  </si>
  <si>
    <t>2026年学生公用运转支出经费测算标准：小学200元/生·年，745人*200元=149000元。</t>
    <phoneticPr fontId="17" type="noConversion"/>
  </si>
  <si>
    <t>2026年学生公用运转支出经费测算标准：小学200元/生·年，745人*200元=149000元。</t>
  </si>
  <si>
    <t>呈贡区基础教育科学研究院附属学校补助资金</t>
    <phoneticPr fontId="17" type="noConversion"/>
  </si>
  <si>
    <t>为消除学校安全隐患，更换校园监控、新增门禁系统、室外照明系统、更换防火门、灭火器，所需经费共计170万元。</t>
    <phoneticPr fontId="17" type="noConversion"/>
  </si>
  <si>
    <t>170</t>
  </si>
  <si>
    <t>万元</t>
  </si>
  <si>
    <t>为消除学校安全隐患，更换校园监控、新增门禁系统、室外照明系统、更换防火门、灭火器，所需经费共计170万元。</t>
  </si>
  <si>
    <t>师生、家长知晓度</t>
  </si>
  <si>
    <t>师生、家长满意度</t>
  </si>
  <si>
    <t>（特殊教育公用经费）特殊教育公用经费区级资金</t>
    <phoneticPr fontId="17" type="noConversion"/>
  </si>
  <si>
    <t>（特殊教育公用经费）特殊教育公用经费区级资金，按2025年教育统计报表填报的随班就读、送教上门学生数编制，测算标准7000元/生·年*12.8%，3人*7000元=21000元*12.8%=2688元。</t>
    <phoneticPr fontId="17" type="noConversion"/>
  </si>
  <si>
    <t>（特殊教育公用经费）特殊教育公用经费区级资金，按2025年教育统计报表填报的随班就读、送教上门学生数编制，测算标准7000元/生·年*12.8%，3人*7000元=21000元*12.8%=2688元。</t>
  </si>
  <si>
    <t>学生、家长满意度情况</t>
  </si>
  <si>
    <t>多功能一体机</t>
  </si>
  <si>
    <t>复印纸</t>
  </si>
  <si>
    <t>会议桌</t>
  </si>
  <si>
    <t>教学、实验用桌</t>
  </si>
  <si>
    <t>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</si>
</sst>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yyyy\-mm\-dd\ hh:mm:ss"/>
    <numFmt numFmtId="177" formatCode="yyyy\-mm\-dd"/>
    <numFmt numFmtId="178" formatCode="#,##0;\-#,##0;;@"/>
    <numFmt numFmtId="179" formatCode="#,##0.00;\-#,##0.00;;@"/>
    <numFmt numFmtId="180" formatCode="hh:mm:ss"/>
    <numFmt numFmtId="181" formatCode="#,##0.00_ "/>
    <numFmt numFmtId="182" formatCode="#,##0.0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Arial"/>
      <family val="2"/>
    </font>
    <font>
      <b/>
      <sz val="23.95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.75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.25"/>
      <color rgb="FF000000"/>
      <name val="SimSun"/>
      <charset val="134"/>
    </font>
    <font>
      <sz val="11.25"/>
      <color rgb="FF000000"/>
      <name val="宋体"/>
      <family val="3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176" fontId="15" fillId="0" borderId="7">
      <alignment horizontal="right" vertical="center"/>
    </xf>
    <xf numFmtId="43" fontId="16" fillId="0" borderId="0" applyFont="0" applyFill="0" applyBorder="0" applyAlignment="0" applyProtection="0">
      <alignment vertical="center"/>
    </xf>
    <xf numFmtId="177" fontId="15" fillId="0" borderId="7">
      <alignment horizontal="right" vertical="center"/>
    </xf>
    <xf numFmtId="10" fontId="15" fillId="0" borderId="7">
      <alignment horizontal="right" vertical="center"/>
    </xf>
    <xf numFmtId="179" fontId="15" fillId="0" borderId="7">
      <alignment horizontal="right" vertical="center"/>
    </xf>
    <xf numFmtId="49" fontId="15" fillId="0" borderId="7">
      <alignment horizontal="left" vertical="center" wrapText="1"/>
    </xf>
    <xf numFmtId="179" fontId="15" fillId="0" borderId="7">
      <alignment horizontal="right" vertical="center"/>
    </xf>
    <xf numFmtId="180" fontId="15" fillId="0" borderId="7">
      <alignment horizontal="right" vertical="center"/>
    </xf>
    <xf numFmtId="178" fontId="15" fillId="0" borderId="7">
      <alignment horizontal="right" vertical="center"/>
    </xf>
    <xf numFmtId="9" fontId="24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7" applyNumberFormat="1" applyFont="1">
      <alignment horizontal="right" vertical="center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78" fontId="5" fillId="0" borderId="7" xfId="9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43" fontId="2" fillId="2" borderId="7" xfId="2" applyFont="1" applyFill="1" applyBorder="1" applyAlignment="1">
      <alignment horizontal="right" vertical="center" wrapText="1"/>
    </xf>
    <xf numFmtId="43" fontId="2" fillId="2" borderId="7" xfId="2" applyFont="1" applyFill="1" applyBorder="1" applyAlignment="1" applyProtection="1">
      <alignment horizontal="right" vertical="center" wrapText="1"/>
      <protection locked="0"/>
    </xf>
    <xf numFmtId="43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7" xfId="2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43" fontId="1" fillId="0" borderId="7" xfId="2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43" fontId="1" fillId="0" borderId="7" xfId="2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vertical="top"/>
    </xf>
    <xf numFmtId="0" fontId="18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49" fontId="21" fillId="0" borderId="7" xfId="0" applyNumberFormat="1" applyFont="1" applyBorder="1" applyAlignment="1">
      <alignment horizontal="left" vertical="center" wrapText="1"/>
    </xf>
    <xf numFmtId="49" fontId="22" fillId="0" borderId="7" xfId="6" applyFont="1">
      <alignment horizontal="left" vertical="center" wrapText="1"/>
    </xf>
    <xf numFmtId="179" fontId="22" fillId="0" borderId="7" xfId="7" applyFont="1" applyAlignment="1">
      <alignment horizontal="left" vertical="center"/>
    </xf>
    <xf numFmtId="179" fontId="2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2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1" fillId="0" borderId="7" xfId="0" applyNumberFormat="1" applyFont="1" applyBorder="1" applyAlignment="1">
      <alignment horizontal="left" vertical="center" wrapText="1"/>
    </xf>
    <xf numFmtId="0" fontId="8" fillId="0" borderId="0" xfId="0" quotePrefix="1" applyFont="1" applyAlignment="1">
      <alignment horizontal="center" vertical="center"/>
    </xf>
    <xf numFmtId="0" fontId="10" fillId="0" borderId="0" xfId="0" quotePrefix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22" fillId="0" borderId="1" xfId="6" applyFont="1" applyBorder="1">
      <alignment horizontal="left" vertical="center" wrapText="1"/>
    </xf>
    <xf numFmtId="49" fontId="22" fillId="0" borderId="6" xfId="6" applyFont="1" applyBorder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Protection="1"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1" fontId="0" fillId="0" borderId="0" xfId="0" applyNumberFormat="1"/>
    <xf numFmtId="182" fontId="0" fillId="0" borderId="0" xfId="0" applyNumberFormat="1"/>
    <xf numFmtId="10" fontId="0" fillId="0" borderId="0" xfId="10" applyNumberFormat="1" applyFont="1" applyAlignment="1"/>
    <xf numFmtId="43" fontId="0" fillId="0" borderId="0" xfId="2" applyFont="1" applyAlignment="1"/>
  </cellXfs>
  <cellStyles count="11">
    <cellStyle name="DateStyle" xfId="3" xr:uid="{00000000-0005-0000-0000-00000D000000}"/>
    <cellStyle name="DateTimeStyle" xfId="1" xr:uid="{00000000-0005-0000-0000-000006000000}"/>
    <cellStyle name="IntegralNumberStyle" xfId="9" xr:uid="{00000000-0005-0000-0000-000038000000}"/>
    <cellStyle name="MoneyStyle" xfId="7" xr:uid="{00000000-0005-0000-0000-000036000000}"/>
    <cellStyle name="NumberStyle" xfId="5" xr:uid="{00000000-0005-0000-0000-000034000000}"/>
    <cellStyle name="PercentStyle" xfId="4" xr:uid="{00000000-0005-0000-0000-000023000000}"/>
    <cellStyle name="TextStyle" xfId="6" xr:uid="{00000000-0005-0000-0000-000035000000}"/>
    <cellStyle name="TimeStyle" xfId="8" xr:uid="{00000000-0005-0000-0000-000037000000}"/>
    <cellStyle name="百分比" xfId="10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xwechat_files/wxid_1899838998512_3581/msg/file/2026-03/&#26118;&#26126;&#24066;&#21576;&#36129;&#21306;&#22522;&#30784;&#25945;&#32946;&#31185;&#23398;&#30740;&#31350;&#38498;&#38468;&#23646;&#23398;&#26657;2026&#39044;&#31639;&#25209;&#22797;&#38468;&#34920;.xlsx" TargetMode="External"/><Relationship Id="rId2" Type="http://schemas.openxmlformats.org/officeDocument/2006/relationships/externalLinkPath" Target="file:///C:\Users\111\xwechat_files\wxid_1899838998512_3581\msg\file\2026-03\&#26118;&#26126;&#24066;&#21576;&#36129;&#21306;&#22522;&#30784;&#25945;&#32946;&#31185;&#23398;&#30740;&#31350;&#38498;&#38468;&#23646;&#23398;&#26657;2026&#39044;&#31639;&#25209;&#22797;&#38468;&#34920;.xlsx" TargetMode="External"/><Relationship Id="rId1" Type="http://schemas.openxmlformats.org/officeDocument/2006/relationships/externalLinkPath" Target="/Users/111/xwechat_files/wxid_1899838998512_3581/msg/file/2026-03/&#26118;&#26126;&#24066;&#21576;&#36129;&#21306;&#22522;&#30784;&#25945;&#32946;&#31185;&#23398;&#30740;&#31350;&#38498;&#38468;&#23646;&#23398;&#26657;2026&#39044;&#31639;&#25209;&#22797;&#3846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部门预算收支总表"/>
      <sheetName val="部门支出预算表"/>
      <sheetName val="部门预算基本支出明细表"/>
      <sheetName val="部门预算项目支出明细表（一）"/>
      <sheetName val="部门预算项目支出明细表（二） "/>
      <sheetName val="部门新增资产配置表"/>
      <sheetName val="部门政府采购预算表"/>
      <sheetName val="部门政府购买服务预算表"/>
      <sheetName val="项目支出绩效目标表"/>
      <sheetName val="部门整体支出绩效目标表"/>
    </sheetNames>
    <sheetDataSet>
      <sheetData sheetId="0">
        <row r="6">
          <cell r="B6">
            <v>13856976.640000001</v>
          </cell>
        </row>
        <row r="14">
          <cell r="B14">
            <v>5991200</v>
          </cell>
        </row>
      </sheetData>
      <sheetData sheetId="1">
        <row r="8">
          <cell r="E8">
            <v>19650104.640000001</v>
          </cell>
        </row>
        <row r="17">
          <cell r="E17">
            <v>76480</v>
          </cell>
        </row>
        <row r="20">
          <cell r="E20">
            <v>68060</v>
          </cell>
        </row>
        <row r="25">
          <cell r="E25">
            <v>53532</v>
          </cell>
        </row>
      </sheetData>
      <sheetData sheetId="2"/>
      <sheetData sheetId="3">
        <row r="9">
          <cell r="Z9">
            <v>5991200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41"/>
  <sheetViews>
    <sheetView showGridLines="0" showZeros="0" tabSelected="1" zoomScaleNormal="100" workbookViewId="0">
      <selection activeCell="C13" sqref="C13"/>
    </sheetView>
  </sheetViews>
  <sheetFormatPr defaultColWidth="8.5546875" defaultRowHeight="12.75" customHeight="1"/>
  <cols>
    <col min="1" max="4" width="41" customWidth="1"/>
  </cols>
  <sheetData>
    <row r="1" spans="1:4" ht="15" customHeight="1">
      <c r="A1" s="21"/>
      <c r="B1" s="21"/>
      <c r="C1" s="21"/>
      <c r="D1" s="22" t="s">
        <v>0</v>
      </c>
    </row>
    <row r="2" spans="1:4" ht="41.25" customHeight="1">
      <c r="A2" s="117" t="s">
        <v>1</v>
      </c>
      <c r="B2" s="118"/>
      <c r="C2" s="118"/>
      <c r="D2" s="118"/>
    </row>
    <row r="3" spans="1:4" ht="17.25" customHeight="1">
      <c r="A3" s="119" t="s">
        <v>250</v>
      </c>
      <c r="B3" s="120"/>
      <c r="D3" s="66" t="s">
        <v>2</v>
      </c>
    </row>
    <row r="4" spans="1:4" ht="23.25" customHeight="1">
      <c r="A4" s="121" t="s">
        <v>3</v>
      </c>
      <c r="B4" s="122"/>
      <c r="C4" s="121" t="s">
        <v>4</v>
      </c>
      <c r="D4" s="122"/>
    </row>
    <row r="5" spans="1:4" ht="24" customHeight="1">
      <c r="A5" s="72" t="s">
        <v>5</v>
      </c>
      <c r="B5" s="72" t="s">
        <v>6</v>
      </c>
      <c r="C5" s="72" t="s">
        <v>7</v>
      </c>
      <c r="D5" s="72" t="s">
        <v>6</v>
      </c>
    </row>
    <row r="6" spans="1:4" ht="17.25" customHeight="1">
      <c r="A6" s="73" t="s">
        <v>8</v>
      </c>
      <c r="B6" s="42">
        <f>[1]部门预算收支总表!$B$6</f>
        <v>13856976.640000001</v>
      </c>
      <c r="C6" s="73" t="s">
        <v>9</v>
      </c>
      <c r="D6" s="42"/>
    </row>
    <row r="7" spans="1:4" ht="17.25" customHeight="1">
      <c r="A7" s="73" t="s">
        <v>10</v>
      </c>
      <c r="B7" s="42"/>
      <c r="C7" s="73" t="s">
        <v>11</v>
      </c>
      <c r="D7" s="42"/>
    </row>
    <row r="8" spans="1:4" ht="17.25" customHeight="1">
      <c r="A8" s="73" t="s">
        <v>12</v>
      </c>
      <c r="B8" s="42"/>
      <c r="C8" s="80" t="s">
        <v>13</v>
      </c>
      <c r="D8" s="42"/>
    </row>
    <row r="9" spans="1:4" ht="17.25" customHeight="1">
      <c r="A9" s="73" t="s">
        <v>14</v>
      </c>
      <c r="B9" s="42"/>
      <c r="C9" s="80" t="s">
        <v>15</v>
      </c>
      <c r="D9" s="42"/>
    </row>
    <row r="10" spans="1:4" ht="17.25" customHeight="1">
      <c r="A10" s="73" t="s">
        <v>16</v>
      </c>
      <c r="B10" s="42"/>
      <c r="C10" s="80" t="s">
        <v>17</v>
      </c>
      <c r="D10" s="42">
        <f>[1]部门支出预算表!$E$8</f>
        <v>19650104.640000001</v>
      </c>
    </row>
    <row r="11" spans="1:4" ht="17.25" customHeight="1">
      <c r="A11" s="73" t="s">
        <v>18</v>
      </c>
      <c r="B11" s="42"/>
      <c r="C11" s="80" t="s">
        <v>19</v>
      </c>
      <c r="D11" s="42"/>
    </row>
    <row r="12" spans="1:4" ht="17.25" customHeight="1">
      <c r="A12" s="73" t="s">
        <v>20</v>
      </c>
      <c r="B12" s="42"/>
      <c r="C12" s="16" t="s">
        <v>21</v>
      </c>
      <c r="D12" s="42"/>
    </row>
    <row r="13" spans="1:4" ht="17.25" customHeight="1">
      <c r="A13" s="73" t="s">
        <v>22</v>
      </c>
      <c r="B13" s="42"/>
      <c r="C13" s="16" t="s">
        <v>23</v>
      </c>
      <c r="D13" s="42">
        <f>[1]部门支出预算表!$E$17</f>
        <v>76480</v>
      </c>
    </row>
    <row r="14" spans="1:4" ht="17.25" customHeight="1">
      <c r="A14" s="73" t="s">
        <v>24</v>
      </c>
      <c r="B14" s="42"/>
      <c r="C14" s="16" t="s">
        <v>25</v>
      </c>
      <c r="D14" s="42">
        <f>[1]部门支出预算表!$E$20</f>
        <v>68060</v>
      </c>
    </row>
    <row r="15" spans="1:4" ht="17.25" customHeight="1">
      <c r="A15" s="73" t="s">
        <v>26</v>
      </c>
      <c r="B15" s="42">
        <f>[1]部门预算收支总表!$B$14</f>
        <v>5991200</v>
      </c>
      <c r="C15" s="16" t="s">
        <v>27</v>
      </c>
      <c r="D15" s="42"/>
    </row>
    <row r="16" spans="1:4" ht="17.25" customHeight="1">
      <c r="A16" s="32"/>
      <c r="B16" s="42"/>
      <c r="C16" s="16" t="s">
        <v>28</v>
      </c>
      <c r="D16" s="42"/>
    </row>
    <row r="17" spans="1:4" ht="17.25" customHeight="1">
      <c r="A17" s="74"/>
      <c r="B17" s="42"/>
      <c r="C17" s="16" t="s">
        <v>29</v>
      </c>
      <c r="D17" s="42"/>
    </row>
    <row r="18" spans="1:4" ht="17.25" customHeight="1">
      <c r="A18" s="74"/>
      <c r="B18" s="42"/>
      <c r="C18" s="16" t="s">
        <v>30</v>
      </c>
      <c r="D18" s="42"/>
    </row>
    <row r="19" spans="1:4" ht="17.25" customHeight="1">
      <c r="A19" s="74"/>
      <c r="B19" s="42"/>
      <c r="C19" s="16" t="s">
        <v>31</v>
      </c>
      <c r="D19" s="42"/>
    </row>
    <row r="20" spans="1:4" ht="17.25" customHeight="1">
      <c r="A20" s="74"/>
      <c r="B20" s="42"/>
      <c r="C20" s="16" t="s">
        <v>32</v>
      </c>
      <c r="D20" s="42"/>
    </row>
    <row r="21" spans="1:4" ht="17.25" customHeight="1">
      <c r="A21" s="74"/>
      <c r="B21" s="42"/>
      <c r="C21" s="16" t="s">
        <v>33</v>
      </c>
      <c r="D21" s="42"/>
    </row>
    <row r="22" spans="1:4" ht="17.25" customHeight="1">
      <c r="A22" s="74"/>
      <c r="B22" s="42"/>
      <c r="C22" s="16" t="s">
        <v>34</v>
      </c>
      <c r="D22" s="42"/>
    </row>
    <row r="23" spans="1:4" ht="17.25" customHeight="1">
      <c r="A23" s="74"/>
      <c r="B23" s="42"/>
      <c r="C23" s="16" t="s">
        <v>35</v>
      </c>
      <c r="D23" s="42"/>
    </row>
    <row r="24" spans="1:4" ht="17.25" customHeight="1">
      <c r="A24" s="74"/>
      <c r="B24" s="42"/>
      <c r="C24" s="16" t="s">
        <v>36</v>
      </c>
      <c r="D24" s="42">
        <f>[1]部门支出预算表!$E$25</f>
        <v>53532</v>
      </c>
    </row>
    <row r="25" spans="1:4" ht="17.25" customHeight="1">
      <c r="A25" s="74"/>
      <c r="B25" s="42"/>
      <c r="C25" s="16" t="s">
        <v>37</v>
      </c>
      <c r="D25" s="42"/>
    </row>
    <row r="26" spans="1:4" ht="17.25" customHeight="1">
      <c r="A26" s="74"/>
      <c r="B26" s="42"/>
      <c r="C26" s="32" t="s">
        <v>38</v>
      </c>
      <c r="D26" s="42"/>
    </row>
    <row r="27" spans="1:4" ht="17.25" customHeight="1">
      <c r="A27" s="74"/>
      <c r="B27" s="42"/>
      <c r="C27" s="16" t="s">
        <v>39</v>
      </c>
      <c r="D27" s="42"/>
    </row>
    <row r="28" spans="1:4" ht="16.5" customHeight="1">
      <c r="A28" s="74"/>
      <c r="B28" s="42"/>
      <c r="C28" s="16" t="s">
        <v>40</v>
      </c>
      <c r="D28" s="42"/>
    </row>
    <row r="29" spans="1:4" ht="16.5" customHeight="1">
      <c r="A29" s="74"/>
      <c r="B29" s="42"/>
      <c r="C29" s="32" t="s">
        <v>41</v>
      </c>
      <c r="D29" s="42"/>
    </row>
    <row r="30" spans="1:4" ht="17.25" customHeight="1">
      <c r="A30" s="74"/>
      <c r="B30" s="42"/>
      <c r="C30" s="32" t="s">
        <v>42</v>
      </c>
      <c r="D30" s="42"/>
    </row>
    <row r="31" spans="1:4" ht="17.25" customHeight="1">
      <c r="A31" s="74"/>
      <c r="B31" s="42"/>
      <c r="C31" s="16" t="s">
        <v>43</v>
      </c>
      <c r="D31" s="42"/>
    </row>
    <row r="32" spans="1:4" ht="16.5" customHeight="1">
      <c r="A32" s="74" t="s">
        <v>44</v>
      </c>
      <c r="B32" s="42">
        <f>SUM(B6:B31)</f>
        <v>19848176.640000001</v>
      </c>
      <c r="C32" s="74" t="s">
        <v>45</v>
      </c>
      <c r="D32" s="42">
        <f>SUM(D6:D31)</f>
        <v>19848176.640000001</v>
      </c>
    </row>
    <row r="33" spans="1:4" ht="16.5" customHeight="1">
      <c r="A33" s="32" t="s">
        <v>46</v>
      </c>
      <c r="B33" s="42"/>
      <c r="C33" s="32" t="s">
        <v>47</v>
      </c>
      <c r="D33" s="42"/>
    </row>
    <row r="34" spans="1:4" ht="16.5" customHeight="1">
      <c r="A34" s="16" t="s">
        <v>48</v>
      </c>
      <c r="B34" s="42"/>
      <c r="C34" s="16" t="s">
        <v>48</v>
      </c>
      <c r="D34" s="42"/>
    </row>
    <row r="35" spans="1:4" ht="16.5" customHeight="1">
      <c r="A35" s="16" t="s">
        <v>49</v>
      </c>
      <c r="B35" s="42"/>
      <c r="C35" s="16" t="s">
        <v>49</v>
      </c>
      <c r="D35" s="42"/>
    </row>
    <row r="36" spans="1:4" ht="16.5" customHeight="1">
      <c r="A36" s="75" t="s">
        <v>50</v>
      </c>
      <c r="B36" s="42">
        <f>B32+B33</f>
        <v>19848176.640000001</v>
      </c>
      <c r="C36" s="75" t="s">
        <v>51</v>
      </c>
      <c r="D36" s="42">
        <f>D32+D33</f>
        <v>19848176.640000001</v>
      </c>
    </row>
    <row r="39" spans="1:4" ht="12.75" customHeight="1">
      <c r="B39" s="252"/>
    </row>
    <row r="41" spans="1:4" ht="12.75" customHeight="1">
      <c r="B41" s="253"/>
    </row>
  </sheetData>
  <mergeCells count="4">
    <mergeCell ref="A2:D2"/>
    <mergeCell ref="A3:B3"/>
    <mergeCell ref="A4:B4"/>
    <mergeCell ref="C4:D4"/>
  </mergeCells>
  <phoneticPr fontId="17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9"/>
  <sheetViews>
    <sheetView showZeros="0" workbookViewId="0">
      <selection activeCell="C4" sqref="C4:C5"/>
    </sheetView>
  </sheetViews>
  <sheetFormatPr defaultColWidth="9.109375" defaultRowHeight="14.25" customHeight="1"/>
  <cols>
    <col min="1" max="1" width="32.109375" customWidth="1"/>
    <col min="2" max="2" width="20.6640625" customWidth="1"/>
    <col min="3" max="3" width="32.109375" customWidth="1"/>
    <col min="4" max="4" width="27.6640625" customWidth="1"/>
    <col min="5" max="6" width="36.6640625" customWidth="1"/>
  </cols>
  <sheetData>
    <row r="1" spans="1:6" ht="12" customHeight="1">
      <c r="A1" s="59">
        <v>1</v>
      </c>
      <c r="B1" s="60">
        <v>0</v>
      </c>
      <c r="C1" s="59">
        <v>1</v>
      </c>
      <c r="D1" s="61"/>
      <c r="E1" s="61"/>
      <c r="F1" s="58" t="s">
        <v>183</v>
      </c>
    </row>
    <row r="2" spans="1:6" ht="42" customHeight="1">
      <c r="A2" s="200" t="s">
        <v>184</v>
      </c>
      <c r="B2" s="201" t="s">
        <v>185</v>
      </c>
      <c r="C2" s="202"/>
      <c r="D2" s="154"/>
      <c r="E2" s="154"/>
      <c r="F2" s="154"/>
    </row>
    <row r="3" spans="1:6" ht="13.5" customHeight="1">
      <c r="A3" s="101" t="str">
        <f>"单位名称："&amp;"昆明市呈贡区基础教育科学研究院附属学校"</f>
        <v>单位名称：昆明市呈贡区基础教育科学研究院附属学校</v>
      </c>
      <c r="B3" s="101"/>
      <c r="C3" s="203"/>
      <c r="D3" s="61"/>
      <c r="E3" s="61"/>
      <c r="F3" s="58" t="s">
        <v>2</v>
      </c>
    </row>
    <row r="4" spans="1:6" ht="19.5" customHeight="1">
      <c r="A4" s="158" t="s">
        <v>148</v>
      </c>
      <c r="B4" s="206" t="s">
        <v>72</v>
      </c>
      <c r="C4" s="158" t="s">
        <v>73</v>
      </c>
      <c r="D4" s="103" t="s">
        <v>186</v>
      </c>
      <c r="E4" s="104"/>
      <c r="F4" s="105"/>
    </row>
    <row r="5" spans="1:6" ht="18.75" customHeight="1">
      <c r="A5" s="205"/>
      <c r="B5" s="207"/>
      <c r="C5" s="205"/>
      <c r="D5" s="7" t="s">
        <v>56</v>
      </c>
      <c r="E5" s="6" t="s">
        <v>75</v>
      </c>
      <c r="F5" s="7" t="s">
        <v>76</v>
      </c>
    </row>
    <row r="6" spans="1:6" ht="18.75" customHeight="1">
      <c r="A6" s="34">
        <v>1</v>
      </c>
      <c r="B6" s="62" t="s">
        <v>83</v>
      </c>
      <c r="C6" s="34">
        <v>3</v>
      </c>
      <c r="D6" s="63">
        <v>4</v>
      </c>
      <c r="E6" s="63">
        <v>5</v>
      </c>
      <c r="F6" s="63">
        <v>6</v>
      </c>
    </row>
    <row r="7" spans="1:6" ht="21" customHeight="1">
      <c r="A7" s="10"/>
      <c r="B7" s="10"/>
      <c r="C7" s="10"/>
      <c r="D7" s="42"/>
      <c r="E7" s="42"/>
      <c r="F7" s="42"/>
    </row>
    <row r="8" spans="1:6" ht="21" customHeight="1">
      <c r="A8" s="10"/>
      <c r="B8" s="10"/>
      <c r="C8" s="10"/>
      <c r="D8" s="42"/>
      <c r="E8" s="42"/>
      <c r="F8" s="42"/>
    </row>
    <row r="9" spans="1:6" ht="18.75" customHeight="1">
      <c r="A9" s="139" t="s">
        <v>137</v>
      </c>
      <c r="B9" s="139" t="s">
        <v>137</v>
      </c>
      <c r="C9" s="204" t="s">
        <v>137</v>
      </c>
      <c r="D9" s="42"/>
      <c r="E9" s="42"/>
      <c r="F9" s="42"/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7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Q13"/>
  <sheetViews>
    <sheetView showZeros="0" zoomScale="90" zoomScaleNormal="90" workbookViewId="0">
      <selection activeCell="O15" sqref="O15"/>
    </sheetView>
  </sheetViews>
  <sheetFormatPr defaultColWidth="9.109375" defaultRowHeight="14.25" customHeight="1"/>
  <cols>
    <col min="1" max="1" width="15.44140625" customWidth="1"/>
    <col min="2" max="2" width="21.6640625" customWidth="1"/>
    <col min="3" max="3" width="15.33203125" customWidth="1"/>
    <col min="4" max="4" width="7.6640625" customWidth="1"/>
    <col min="5" max="5" width="11.109375" customWidth="1"/>
    <col min="6" max="6" width="13.33203125" customWidth="1"/>
    <col min="7" max="8" width="20" customWidth="1"/>
    <col min="9" max="9" width="9.33203125" customWidth="1"/>
    <col min="10" max="17" width="11.6640625" customWidth="1"/>
  </cols>
  <sheetData>
    <row r="1" spans="1:17" ht="15.75" customHeight="1">
      <c r="P1" s="2"/>
      <c r="Q1" s="2" t="s">
        <v>187</v>
      </c>
    </row>
    <row r="2" spans="1:17" ht="41.25" customHeight="1">
      <c r="A2" s="210" t="s">
        <v>188</v>
      </c>
      <c r="B2" s="100"/>
      <c r="C2" s="100"/>
      <c r="D2" s="100"/>
      <c r="E2" s="100"/>
      <c r="F2" s="100"/>
      <c r="G2" s="100"/>
      <c r="H2" s="100"/>
      <c r="I2" s="100"/>
      <c r="J2" s="100"/>
      <c r="K2" s="181"/>
      <c r="L2" s="100"/>
      <c r="M2" s="100"/>
      <c r="N2" s="181"/>
      <c r="O2" s="100"/>
      <c r="P2" s="181"/>
      <c r="Q2" s="181"/>
    </row>
    <row r="3" spans="1:17" ht="18.75" customHeight="1">
      <c r="A3" s="211" t="str">
        <f>"单位名称："&amp;"昆明市呈贡区基础教育科学研究院附属学校"</f>
        <v>单位名称：昆明市呈贡区基础教育科学研究院附属学校</v>
      </c>
      <c r="B3" s="212"/>
      <c r="C3" s="212"/>
      <c r="D3" s="212"/>
      <c r="E3" s="212"/>
      <c r="F3" s="212"/>
      <c r="G3" s="3"/>
      <c r="H3" s="3"/>
      <c r="I3" s="3"/>
      <c r="J3" s="3"/>
      <c r="P3" s="4"/>
      <c r="Q3" s="58" t="s">
        <v>2</v>
      </c>
    </row>
    <row r="4" spans="1:17" ht="15.75" customHeight="1">
      <c r="A4" s="112" t="s">
        <v>189</v>
      </c>
      <c r="B4" s="220" t="s">
        <v>190</v>
      </c>
      <c r="C4" s="220" t="s">
        <v>191</v>
      </c>
      <c r="D4" s="220" t="s">
        <v>192</v>
      </c>
      <c r="E4" s="220" t="s">
        <v>193</v>
      </c>
      <c r="F4" s="220" t="s">
        <v>194</v>
      </c>
      <c r="G4" s="213" t="s">
        <v>155</v>
      </c>
      <c r="H4" s="213"/>
      <c r="I4" s="213"/>
      <c r="J4" s="213"/>
      <c r="K4" s="184"/>
      <c r="L4" s="213"/>
      <c r="M4" s="213"/>
      <c r="N4" s="183"/>
      <c r="O4" s="213"/>
      <c r="P4" s="184"/>
      <c r="Q4" s="185"/>
    </row>
    <row r="5" spans="1:17" ht="17.25" customHeight="1">
      <c r="A5" s="113"/>
      <c r="B5" s="221"/>
      <c r="C5" s="221"/>
      <c r="D5" s="221"/>
      <c r="E5" s="221"/>
      <c r="F5" s="221"/>
      <c r="G5" s="221" t="s">
        <v>56</v>
      </c>
      <c r="H5" s="221" t="s">
        <v>59</v>
      </c>
      <c r="I5" s="221" t="s">
        <v>195</v>
      </c>
      <c r="J5" s="221" t="s">
        <v>196</v>
      </c>
      <c r="K5" s="223" t="s">
        <v>197</v>
      </c>
      <c r="L5" s="214" t="s">
        <v>198</v>
      </c>
      <c r="M5" s="214"/>
      <c r="N5" s="215"/>
      <c r="O5" s="214"/>
      <c r="P5" s="216"/>
      <c r="Q5" s="217"/>
    </row>
    <row r="6" spans="1:17" ht="54" customHeight="1">
      <c r="A6" s="114"/>
      <c r="B6" s="222"/>
      <c r="C6" s="222"/>
      <c r="D6" s="222"/>
      <c r="E6" s="222"/>
      <c r="F6" s="222"/>
      <c r="G6" s="222"/>
      <c r="H6" s="222" t="s">
        <v>58</v>
      </c>
      <c r="I6" s="222"/>
      <c r="J6" s="222"/>
      <c r="K6" s="224"/>
      <c r="L6" s="48" t="s">
        <v>58</v>
      </c>
      <c r="M6" s="48" t="s">
        <v>65</v>
      </c>
      <c r="N6" s="47" t="s">
        <v>66</v>
      </c>
      <c r="O6" s="48" t="s">
        <v>67</v>
      </c>
      <c r="P6" s="49" t="s">
        <v>68</v>
      </c>
      <c r="Q6" s="47" t="s">
        <v>69</v>
      </c>
    </row>
    <row r="7" spans="1:17" ht="18" customHeight="1">
      <c r="A7" s="54">
        <v>1</v>
      </c>
      <c r="B7" s="55">
        <v>2</v>
      </c>
      <c r="C7" s="54">
        <v>3</v>
      </c>
      <c r="D7" s="54">
        <v>4</v>
      </c>
      <c r="E7" s="55">
        <v>5</v>
      </c>
      <c r="F7" s="54">
        <v>6</v>
      </c>
      <c r="G7" s="54">
        <v>7</v>
      </c>
      <c r="H7" s="55">
        <v>8</v>
      </c>
      <c r="I7" s="54">
        <v>9</v>
      </c>
      <c r="J7" s="54">
        <v>10</v>
      </c>
      <c r="K7" s="55">
        <v>11</v>
      </c>
      <c r="L7" s="54">
        <v>12</v>
      </c>
      <c r="M7" s="54">
        <v>13</v>
      </c>
      <c r="N7" s="55">
        <v>14</v>
      </c>
      <c r="O7" s="54">
        <v>15</v>
      </c>
      <c r="P7" s="54">
        <v>16</v>
      </c>
      <c r="Q7" s="55">
        <v>17</v>
      </c>
    </row>
    <row r="8" spans="1:17" ht="33" customHeight="1">
      <c r="A8" s="208" t="s">
        <v>399</v>
      </c>
      <c r="B8" s="97" t="s">
        <v>324</v>
      </c>
      <c r="C8" s="97" t="s">
        <v>465</v>
      </c>
      <c r="D8" s="97" t="s">
        <v>419</v>
      </c>
      <c r="E8" s="98">
        <v>4</v>
      </c>
      <c r="F8" s="99"/>
      <c r="G8" s="99">
        <v>5400</v>
      </c>
      <c r="H8" s="99">
        <v>5400</v>
      </c>
      <c r="I8" s="42"/>
      <c r="J8" s="42"/>
      <c r="K8" s="42"/>
      <c r="L8" s="42"/>
      <c r="M8" s="42"/>
      <c r="N8" s="42"/>
      <c r="O8" s="42"/>
      <c r="P8" s="42"/>
      <c r="Q8" s="42"/>
    </row>
    <row r="9" spans="1:17" ht="33" customHeight="1">
      <c r="A9" s="209"/>
      <c r="B9" s="97" t="s">
        <v>324</v>
      </c>
      <c r="C9" s="97" t="s">
        <v>466</v>
      </c>
      <c r="D9" s="97" t="s">
        <v>419</v>
      </c>
      <c r="E9" s="98">
        <v>1</v>
      </c>
      <c r="F9" s="99">
        <v>15000</v>
      </c>
      <c r="G9" s="99">
        <v>15000</v>
      </c>
      <c r="H9" s="99">
        <v>15000</v>
      </c>
      <c r="I9" s="42"/>
      <c r="J9" s="42"/>
      <c r="K9" s="42"/>
      <c r="L9" s="42"/>
      <c r="M9" s="42"/>
      <c r="N9" s="42"/>
      <c r="O9" s="42"/>
      <c r="P9" s="42"/>
      <c r="Q9" s="42"/>
    </row>
    <row r="10" spans="1:17" ht="33" customHeight="1">
      <c r="A10" s="208" t="s">
        <v>451</v>
      </c>
      <c r="B10" s="97" t="s">
        <v>323</v>
      </c>
      <c r="C10" s="97" t="s">
        <v>467</v>
      </c>
      <c r="D10" s="97" t="s">
        <v>469</v>
      </c>
      <c r="E10" s="98">
        <v>4</v>
      </c>
      <c r="F10" s="99">
        <v>8160</v>
      </c>
      <c r="G10" s="99">
        <v>8160</v>
      </c>
      <c r="H10" s="99">
        <v>8160</v>
      </c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33" customHeight="1">
      <c r="A11" s="209"/>
      <c r="B11" s="97" t="s">
        <v>323</v>
      </c>
      <c r="C11" s="97" t="s">
        <v>468</v>
      </c>
      <c r="D11" s="97" t="s">
        <v>469</v>
      </c>
      <c r="E11" s="98">
        <v>45</v>
      </c>
      <c r="F11" s="99">
        <v>12600</v>
      </c>
      <c r="G11" s="99">
        <v>12600</v>
      </c>
      <c r="H11" s="99">
        <v>12600</v>
      </c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21" customHeight="1">
      <c r="A12" s="51"/>
      <c r="B12" s="56"/>
      <c r="C12" s="56"/>
      <c r="D12" s="56"/>
      <c r="E12" s="57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 ht="21" customHeight="1">
      <c r="A13" s="218" t="s">
        <v>137</v>
      </c>
      <c r="B13" s="219"/>
      <c r="C13" s="219"/>
      <c r="D13" s="219"/>
      <c r="E13" s="125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</row>
  </sheetData>
  <mergeCells count="18">
    <mergeCell ref="A13:E13"/>
    <mergeCell ref="A4:A6"/>
    <mergeCell ref="B4:B6"/>
    <mergeCell ref="C4:C6"/>
    <mergeCell ref="D4:D6"/>
    <mergeCell ref="E4:E6"/>
    <mergeCell ref="A8:A9"/>
    <mergeCell ref="A10:A11"/>
    <mergeCell ref="A2:Q2"/>
    <mergeCell ref="A3:F3"/>
    <mergeCell ref="G4:Q4"/>
    <mergeCell ref="L5:Q5"/>
    <mergeCell ref="F4:F6"/>
    <mergeCell ref="G5:G6"/>
    <mergeCell ref="H5:H6"/>
    <mergeCell ref="I5:I6"/>
    <mergeCell ref="J5:J6"/>
    <mergeCell ref="K5:K6"/>
  </mergeCells>
  <phoneticPr fontId="17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N11"/>
  <sheetViews>
    <sheetView showZeros="0" zoomScale="70" zoomScaleNormal="70" workbookViewId="0">
      <selection activeCell="J21" sqref="J21"/>
    </sheetView>
  </sheetViews>
  <sheetFormatPr defaultColWidth="9.109375" defaultRowHeight="14.25" customHeight="1"/>
  <cols>
    <col min="1" max="1" width="18.109375" customWidth="1"/>
    <col min="2" max="2" width="20.21875" customWidth="1"/>
    <col min="3" max="3" width="17.21875" customWidth="1"/>
    <col min="4" max="12" width="20.44140625" customWidth="1"/>
    <col min="13" max="14" width="20.33203125" customWidth="1"/>
  </cols>
  <sheetData>
    <row r="1" spans="1:14" ht="16.5" customHeight="1">
      <c r="A1" s="39"/>
      <c r="B1" s="44"/>
      <c r="C1" s="44"/>
      <c r="D1" s="39"/>
      <c r="E1" s="39"/>
      <c r="F1" s="39"/>
      <c r="G1" s="39"/>
      <c r="H1" s="45"/>
      <c r="I1" s="39"/>
      <c r="J1" s="39"/>
      <c r="K1" s="44"/>
      <c r="L1" s="39"/>
      <c r="M1" s="52"/>
      <c r="N1" s="52" t="s">
        <v>199</v>
      </c>
    </row>
    <row r="2" spans="1:14" ht="41.25" customHeight="1">
      <c r="A2" s="225" t="s">
        <v>200</v>
      </c>
      <c r="B2" s="181"/>
      <c r="C2" s="181"/>
      <c r="D2" s="226"/>
      <c r="E2" s="226"/>
      <c r="F2" s="226"/>
      <c r="G2" s="226"/>
      <c r="H2" s="227"/>
      <c r="I2" s="226"/>
      <c r="J2" s="226"/>
      <c r="K2" s="181"/>
      <c r="L2" s="226"/>
      <c r="M2" s="227"/>
      <c r="N2" s="181"/>
    </row>
    <row r="3" spans="1:14" ht="22.5" customHeight="1">
      <c r="A3" s="228" t="str">
        <f>"单位名称："&amp;"昆明市呈贡区基础教育科学研究院附属学校"</f>
        <v>单位名称：昆明市呈贡区基础教育科学研究院附属学校</v>
      </c>
      <c r="B3" s="229"/>
      <c r="C3" s="229"/>
      <c r="D3" s="38"/>
      <c r="E3" s="38"/>
      <c r="F3" s="38"/>
      <c r="G3" s="38"/>
      <c r="H3" s="45"/>
      <c r="I3" s="39"/>
      <c r="J3" s="39"/>
      <c r="K3" s="44"/>
      <c r="L3" s="39"/>
      <c r="M3" s="53"/>
      <c r="N3" s="52" t="s">
        <v>2</v>
      </c>
    </row>
    <row r="4" spans="1:14" ht="24" customHeight="1">
      <c r="A4" s="112" t="s">
        <v>189</v>
      </c>
      <c r="B4" s="231" t="s">
        <v>201</v>
      </c>
      <c r="C4" s="231" t="s">
        <v>202</v>
      </c>
      <c r="D4" s="213" t="s">
        <v>155</v>
      </c>
      <c r="E4" s="213"/>
      <c r="F4" s="213"/>
      <c r="G4" s="213"/>
      <c r="H4" s="184"/>
      <c r="I4" s="213"/>
      <c r="J4" s="213"/>
      <c r="K4" s="183"/>
      <c r="L4" s="213"/>
      <c r="M4" s="184"/>
      <c r="N4" s="185"/>
    </row>
    <row r="5" spans="1:14" ht="24" customHeight="1">
      <c r="A5" s="113"/>
      <c r="B5" s="232"/>
      <c r="C5" s="232"/>
      <c r="D5" s="221" t="s">
        <v>56</v>
      </c>
      <c r="E5" s="221" t="s">
        <v>59</v>
      </c>
      <c r="F5" s="221" t="s">
        <v>195</v>
      </c>
      <c r="G5" s="221" t="s">
        <v>196</v>
      </c>
      <c r="H5" s="223" t="s">
        <v>197</v>
      </c>
      <c r="I5" s="214" t="s">
        <v>198</v>
      </c>
      <c r="J5" s="214"/>
      <c r="K5" s="215"/>
      <c r="L5" s="214"/>
      <c r="M5" s="216"/>
      <c r="N5" s="217"/>
    </row>
    <row r="6" spans="1:14" ht="54" customHeight="1">
      <c r="A6" s="114"/>
      <c r="B6" s="217"/>
      <c r="C6" s="217"/>
      <c r="D6" s="222"/>
      <c r="E6" s="222" t="s">
        <v>58</v>
      </c>
      <c r="F6" s="222"/>
      <c r="G6" s="222"/>
      <c r="H6" s="224"/>
      <c r="I6" s="48" t="s">
        <v>58</v>
      </c>
      <c r="J6" s="48" t="s">
        <v>65</v>
      </c>
      <c r="K6" s="47" t="s">
        <v>66</v>
      </c>
      <c r="L6" s="48" t="s">
        <v>67</v>
      </c>
      <c r="M6" s="49" t="s">
        <v>68</v>
      </c>
      <c r="N6" s="47" t="s">
        <v>69</v>
      </c>
    </row>
    <row r="7" spans="1:14" ht="17.2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spans="1:14" ht="21" customHeight="1">
      <c r="A8" s="50"/>
      <c r="B8" s="51"/>
      <c r="C8" s="5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ht="21" customHeight="1">
      <c r="A9" s="51"/>
      <c r="B9" s="51"/>
      <c r="C9" s="5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21" customHeight="1">
      <c r="A10" s="51"/>
      <c r="B10" s="51"/>
      <c r="C10" s="5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21" customHeight="1">
      <c r="A11" s="218" t="s">
        <v>137</v>
      </c>
      <c r="B11" s="230"/>
      <c r="C11" s="230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17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Y8"/>
  <sheetViews>
    <sheetView showZeros="0" zoomScale="80" zoomScaleNormal="80" workbookViewId="0">
      <selection activeCell="E17" sqref="E17"/>
    </sheetView>
  </sheetViews>
  <sheetFormatPr defaultColWidth="9.109375" defaultRowHeight="14.25" customHeight="1"/>
  <cols>
    <col min="1" max="1" width="21.109375" customWidth="1"/>
    <col min="2" max="25" width="9.5546875" customWidth="1"/>
  </cols>
  <sheetData>
    <row r="1" spans="1:25" ht="17.25" customHeight="1">
      <c r="D1" s="37"/>
      <c r="W1" s="2"/>
      <c r="X1" s="2"/>
      <c r="Y1" s="2" t="s">
        <v>203</v>
      </c>
    </row>
    <row r="2" spans="1:25" ht="41.25" customHeight="1">
      <c r="A2" s="210" t="s">
        <v>204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81"/>
      <c r="X2" s="181"/>
      <c r="Y2" s="181"/>
    </row>
    <row r="3" spans="1:25" ht="18" customHeight="1">
      <c r="A3" s="228" t="str">
        <f>"单位名称："&amp;"昆明市呈贡区基础教育科学研究院附属学校"</f>
        <v>单位名称：昆明市呈贡区基础教育科学研究院附属学校</v>
      </c>
      <c r="B3" s="233"/>
      <c r="C3" s="233"/>
      <c r="D3" s="234"/>
      <c r="E3" s="235"/>
      <c r="F3" s="235"/>
      <c r="G3" s="235"/>
      <c r="H3" s="235"/>
      <c r="I3" s="235"/>
      <c r="W3" s="4"/>
      <c r="X3" s="4"/>
      <c r="Y3" s="4" t="s">
        <v>2</v>
      </c>
    </row>
    <row r="4" spans="1:25" ht="19.5" customHeight="1">
      <c r="A4" s="197" t="s">
        <v>205</v>
      </c>
      <c r="B4" s="103" t="s">
        <v>155</v>
      </c>
      <c r="C4" s="104"/>
      <c r="D4" s="104"/>
      <c r="E4" s="103" t="s">
        <v>206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83"/>
      <c r="X4" s="185"/>
      <c r="Y4" s="185"/>
    </row>
    <row r="5" spans="1:25" ht="40.5" customHeight="1">
      <c r="A5" s="116"/>
      <c r="B5" s="13" t="s">
        <v>56</v>
      </c>
      <c r="C5" s="5" t="s">
        <v>59</v>
      </c>
      <c r="D5" s="40" t="s">
        <v>195</v>
      </c>
      <c r="E5" s="23" t="s">
        <v>207</v>
      </c>
      <c r="F5" s="23" t="s">
        <v>208</v>
      </c>
      <c r="G5" s="23" t="s">
        <v>209</v>
      </c>
      <c r="H5" s="23" t="s">
        <v>210</v>
      </c>
      <c r="I5" s="23" t="s">
        <v>211</v>
      </c>
      <c r="J5" s="23" t="s">
        <v>212</v>
      </c>
      <c r="K5" s="23" t="s">
        <v>213</v>
      </c>
      <c r="L5" s="23" t="s">
        <v>214</v>
      </c>
      <c r="M5" s="23" t="s">
        <v>215</v>
      </c>
      <c r="N5" s="23" t="s">
        <v>216</v>
      </c>
      <c r="O5" s="23" t="s">
        <v>217</v>
      </c>
      <c r="P5" s="23" t="s">
        <v>218</v>
      </c>
      <c r="Q5" s="23" t="s">
        <v>219</v>
      </c>
      <c r="R5" s="23" t="s">
        <v>220</v>
      </c>
      <c r="S5" s="23" t="s">
        <v>221</v>
      </c>
      <c r="T5" s="23" t="s">
        <v>222</v>
      </c>
      <c r="U5" s="23" t="s">
        <v>223</v>
      </c>
      <c r="V5" s="23" t="s">
        <v>224</v>
      </c>
      <c r="W5" s="23" t="s">
        <v>225</v>
      </c>
      <c r="X5" s="43" t="s">
        <v>226</v>
      </c>
      <c r="Y5" s="43" t="s">
        <v>227</v>
      </c>
    </row>
    <row r="6" spans="1:25" ht="19.5" customHeight="1">
      <c r="A6" s="9">
        <v>1</v>
      </c>
      <c r="B6" s="9">
        <v>2</v>
      </c>
      <c r="C6" s="9">
        <v>3</v>
      </c>
      <c r="D6" s="41">
        <v>4</v>
      </c>
      <c r="E6" s="17">
        <v>5</v>
      </c>
      <c r="F6" s="9">
        <v>6</v>
      </c>
      <c r="G6" s="9">
        <v>7</v>
      </c>
      <c r="H6" s="41">
        <v>8</v>
      </c>
      <c r="I6" s="9">
        <v>9</v>
      </c>
      <c r="J6" s="9">
        <v>10</v>
      </c>
      <c r="K6" s="9">
        <v>11</v>
      </c>
      <c r="L6" s="41">
        <v>12</v>
      </c>
      <c r="M6" s="9">
        <v>13</v>
      </c>
      <c r="N6" s="9">
        <v>14</v>
      </c>
      <c r="O6" s="9">
        <v>15</v>
      </c>
      <c r="P6" s="41">
        <v>16</v>
      </c>
      <c r="Q6" s="9">
        <v>17</v>
      </c>
      <c r="R6" s="9">
        <v>18</v>
      </c>
      <c r="S6" s="9">
        <v>19</v>
      </c>
      <c r="T6" s="41">
        <v>20</v>
      </c>
      <c r="U6" s="41">
        <v>21</v>
      </c>
      <c r="V6" s="41">
        <v>22</v>
      </c>
      <c r="W6" s="17">
        <v>23</v>
      </c>
      <c r="X6" s="17">
        <v>24</v>
      </c>
      <c r="Y6" s="17">
        <v>25</v>
      </c>
    </row>
    <row r="7" spans="1:25" ht="19.5" customHeight="1">
      <c r="A7" s="14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19.5" customHeight="1">
      <c r="A8" s="3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</sheetData>
  <mergeCells count="5">
    <mergeCell ref="A2:Y2"/>
    <mergeCell ref="A3:I3"/>
    <mergeCell ref="B4:D4"/>
    <mergeCell ref="E4:Y4"/>
    <mergeCell ref="A4:A5"/>
  </mergeCells>
  <phoneticPr fontId="17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7"/>
  <sheetViews>
    <sheetView showZeros="0" workbookViewId="0">
      <selection activeCell="H11" sqref="H11"/>
    </sheetView>
  </sheetViews>
  <sheetFormatPr defaultColWidth="9.109375" defaultRowHeight="12" customHeight="1"/>
  <cols>
    <col min="1" max="1" width="13.88671875" customWidth="1"/>
    <col min="2" max="2" width="14.88671875" customWidth="1"/>
    <col min="3" max="3" width="16" customWidth="1"/>
    <col min="4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6.5" customHeight="1">
      <c r="J1" s="2" t="s">
        <v>228</v>
      </c>
    </row>
    <row r="2" spans="1:10" ht="41.25" customHeight="1">
      <c r="A2" s="236" t="s">
        <v>229</v>
      </c>
      <c r="B2" s="100"/>
      <c r="C2" s="100"/>
      <c r="D2" s="100"/>
      <c r="E2" s="100"/>
      <c r="F2" s="181"/>
      <c r="G2" s="100"/>
      <c r="H2" s="181"/>
      <c r="I2" s="181"/>
      <c r="J2" s="100"/>
    </row>
    <row r="3" spans="1:10" ht="17.25" customHeight="1">
      <c r="A3" s="101" t="str">
        <f>"单位名称："&amp;"昆明市呈贡区基础教育科学研究院附属学校"</f>
        <v>单位名称：昆明市呈贡区基础教育科学研究院附属学校</v>
      </c>
      <c r="B3" s="118"/>
      <c r="C3" s="118"/>
      <c r="D3" s="118"/>
      <c r="E3" s="118"/>
      <c r="F3" s="118"/>
      <c r="G3" s="118"/>
      <c r="H3" s="118"/>
    </row>
    <row r="4" spans="1:10" ht="44.25" customHeight="1">
      <c r="A4" s="33" t="s">
        <v>173</v>
      </c>
      <c r="B4" s="33" t="s">
        <v>174</v>
      </c>
      <c r="C4" s="33" t="s">
        <v>175</v>
      </c>
      <c r="D4" s="33" t="s">
        <v>176</v>
      </c>
      <c r="E4" s="33" t="s">
        <v>177</v>
      </c>
      <c r="F4" s="34" t="s">
        <v>178</v>
      </c>
      <c r="G4" s="33" t="s">
        <v>179</v>
      </c>
      <c r="H4" s="34" t="s">
        <v>180</v>
      </c>
      <c r="I4" s="34" t="s">
        <v>181</v>
      </c>
      <c r="J4" s="33" t="s">
        <v>182</v>
      </c>
    </row>
    <row r="5" spans="1:10" ht="14.25" customHeight="1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4">
        <v>6</v>
      </c>
      <c r="G5" s="33">
        <v>7</v>
      </c>
      <c r="H5" s="34">
        <v>8</v>
      </c>
      <c r="I5" s="34">
        <v>9</v>
      </c>
      <c r="J5" s="33">
        <v>10</v>
      </c>
    </row>
    <row r="6" spans="1:10" ht="42" customHeight="1">
      <c r="A6" s="14"/>
      <c r="B6" s="35"/>
      <c r="C6" s="35"/>
      <c r="D6" s="35"/>
      <c r="E6" s="25"/>
      <c r="F6" s="36"/>
      <c r="G6" s="25"/>
      <c r="H6" s="36"/>
      <c r="I6" s="36"/>
      <c r="J6" s="25"/>
    </row>
    <row r="7" spans="1:10" ht="42" customHeight="1">
      <c r="A7" s="14"/>
      <c r="B7" s="10"/>
      <c r="C7" s="10"/>
      <c r="D7" s="10"/>
      <c r="E7" s="14"/>
      <c r="F7" s="10"/>
      <c r="G7" s="14"/>
      <c r="H7" s="10"/>
      <c r="I7" s="10"/>
      <c r="J7" s="14"/>
    </row>
  </sheetData>
  <mergeCells count="2">
    <mergeCell ref="A2:J2"/>
    <mergeCell ref="A3:H3"/>
  </mergeCells>
  <phoneticPr fontId="17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H10"/>
  <sheetViews>
    <sheetView showZeros="0" workbookViewId="0">
      <selection activeCell="G15" sqref="G15"/>
    </sheetView>
  </sheetViews>
  <sheetFormatPr defaultColWidth="10.44140625" defaultRowHeight="14.25" customHeight="1"/>
  <cols>
    <col min="1" max="1" width="19.77734375" customWidth="1"/>
    <col min="2" max="2" width="23.88671875" customWidth="1"/>
    <col min="3" max="3" width="26.109375" customWidth="1"/>
    <col min="4" max="4" width="20" customWidth="1"/>
    <col min="5" max="5" width="18.44140625" customWidth="1"/>
    <col min="6" max="8" width="26.33203125" customWidth="1"/>
  </cols>
  <sheetData>
    <row r="1" spans="1:8" ht="14.25" customHeight="1">
      <c r="A1" s="243" t="s">
        <v>230</v>
      </c>
      <c r="B1" s="244"/>
      <c r="C1" s="245"/>
      <c r="D1" s="245"/>
      <c r="E1" s="245"/>
      <c r="F1" s="244"/>
      <c r="G1" s="244"/>
      <c r="H1" s="245"/>
    </row>
    <row r="2" spans="1:8" ht="41.25" customHeight="1">
      <c r="A2" s="137" t="s">
        <v>231</v>
      </c>
      <c r="B2" s="163"/>
      <c r="C2" s="162"/>
      <c r="D2" s="162"/>
      <c r="E2" s="162"/>
      <c r="F2" s="163"/>
      <c r="G2" s="163"/>
      <c r="H2" s="162"/>
    </row>
    <row r="3" spans="1:8" ht="14.25" customHeight="1">
      <c r="A3" s="246" t="str">
        <f>"单位名称："&amp;"昆明市呈贡区基础教育科学研究院附属学校"</f>
        <v>单位名称：昆明市呈贡区基础教育科学研究院附属学校</v>
      </c>
      <c r="B3" s="118"/>
      <c r="C3" s="21"/>
      <c r="E3" s="20"/>
      <c r="F3" s="19"/>
      <c r="G3" s="19"/>
      <c r="H3" s="22" t="s">
        <v>2</v>
      </c>
    </row>
    <row r="4" spans="1:8" ht="28.5" customHeight="1">
      <c r="A4" s="164" t="s">
        <v>148</v>
      </c>
      <c r="B4" s="129" t="s">
        <v>232</v>
      </c>
      <c r="C4" s="164" t="s">
        <v>233</v>
      </c>
      <c r="D4" s="164" t="s">
        <v>234</v>
      </c>
      <c r="E4" s="164" t="s">
        <v>235</v>
      </c>
      <c r="F4" s="165" t="s">
        <v>236</v>
      </c>
      <c r="G4" s="247"/>
      <c r="H4" s="164"/>
    </row>
    <row r="5" spans="1:8" ht="21" customHeight="1">
      <c r="A5" s="129"/>
      <c r="B5" s="168"/>
      <c r="C5" s="167"/>
      <c r="D5" s="168"/>
      <c r="E5" s="168"/>
      <c r="F5" s="23" t="s">
        <v>193</v>
      </c>
      <c r="G5" s="23" t="s">
        <v>237</v>
      </c>
      <c r="H5" s="23" t="s">
        <v>238</v>
      </c>
    </row>
    <row r="6" spans="1:8" ht="17.25" customHeight="1">
      <c r="A6" s="24" t="s">
        <v>82</v>
      </c>
      <c r="B6" s="24">
        <v>2</v>
      </c>
      <c r="C6" s="25">
        <v>3</v>
      </c>
      <c r="D6" s="24">
        <v>4</v>
      </c>
      <c r="E6" s="26">
        <v>5</v>
      </c>
      <c r="F6" s="27">
        <v>6</v>
      </c>
      <c r="G6" s="25">
        <v>7</v>
      </c>
      <c r="H6" s="25">
        <v>8</v>
      </c>
    </row>
    <row r="7" spans="1:8" ht="19.5" customHeight="1">
      <c r="A7" s="28"/>
      <c r="B7" s="16"/>
      <c r="C7" s="14"/>
      <c r="D7" s="10"/>
      <c r="E7" s="27"/>
      <c r="F7" s="29"/>
      <c r="G7" s="30"/>
      <c r="H7" s="30"/>
    </row>
    <row r="8" spans="1:8" ht="19.5" customHeight="1">
      <c r="A8" s="28"/>
      <c r="B8" s="16"/>
      <c r="C8" s="14"/>
      <c r="D8" s="10"/>
      <c r="E8" s="27"/>
      <c r="F8" s="29"/>
      <c r="G8" s="30"/>
      <c r="H8" s="30"/>
    </row>
    <row r="9" spans="1:8" ht="19.5" customHeight="1">
      <c r="A9" s="248" t="s">
        <v>56</v>
      </c>
      <c r="B9" s="238"/>
      <c r="C9" s="239"/>
      <c r="D9" s="249"/>
      <c r="E9" s="249"/>
      <c r="F9" s="29"/>
      <c r="G9" s="30"/>
      <c r="H9" s="30"/>
    </row>
    <row r="10" spans="1:8" ht="19.5" customHeight="1">
      <c r="A10" s="237" t="s">
        <v>239</v>
      </c>
      <c r="B10" s="238"/>
      <c r="C10" s="239"/>
      <c r="D10" s="240"/>
      <c r="E10" s="240"/>
      <c r="F10" s="241"/>
      <c r="G10" s="242"/>
      <c r="H10" s="242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honeticPr fontId="17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0"/>
  <sheetViews>
    <sheetView showZeros="0" workbookViewId="0">
      <selection activeCell="K16" sqref="K16"/>
    </sheetView>
  </sheetViews>
  <sheetFormatPr defaultColWidth="9.109375" defaultRowHeight="14.25" customHeight="1"/>
  <cols>
    <col min="1" max="1" width="13.44140625" customWidth="1"/>
    <col min="2" max="2" width="21.6640625" customWidth="1"/>
    <col min="3" max="3" width="15.33203125" customWidth="1"/>
    <col min="4" max="4" width="11.109375" customWidth="1"/>
    <col min="5" max="5" width="17.6640625" customWidth="1"/>
    <col min="6" max="6" width="9.88671875" customWidth="1"/>
    <col min="7" max="7" width="17.6640625" customWidth="1"/>
    <col min="8" max="11" width="23.109375" customWidth="1"/>
  </cols>
  <sheetData>
    <row r="1" spans="1:11" ht="14.25" customHeight="1">
      <c r="D1" s="1"/>
      <c r="E1" s="1"/>
      <c r="F1" s="1"/>
      <c r="G1" s="1"/>
      <c r="K1" s="2" t="s">
        <v>240</v>
      </c>
    </row>
    <row r="2" spans="1:11" ht="41.25" customHeight="1">
      <c r="A2" s="250" t="s">
        <v>241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3.5" customHeight="1">
      <c r="A3" s="101" t="str">
        <f>"单位名称："&amp;"昆明市呈贡区基础教育科学研究院附属学校"</f>
        <v>单位名称：昆明市呈贡区基础教育科学研究院附属学校</v>
      </c>
      <c r="B3" s="102"/>
      <c r="C3" s="102"/>
      <c r="D3" s="102"/>
      <c r="E3" s="102"/>
      <c r="F3" s="102"/>
      <c r="G3" s="102"/>
      <c r="H3" s="3"/>
      <c r="I3" s="3"/>
      <c r="J3" s="3"/>
      <c r="K3" s="4" t="s">
        <v>2</v>
      </c>
    </row>
    <row r="4" spans="1:11" ht="21.75" customHeight="1">
      <c r="A4" s="109" t="s">
        <v>167</v>
      </c>
      <c r="B4" s="109" t="s">
        <v>150</v>
      </c>
      <c r="C4" s="109" t="s">
        <v>168</v>
      </c>
      <c r="D4" s="112" t="s">
        <v>151</v>
      </c>
      <c r="E4" s="112" t="s">
        <v>152</v>
      </c>
      <c r="F4" s="112" t="s">
        <v>153</v>
      </c>
      <c r="G4" s="112" t="s">
        <v>154</v>
      </c>
      <c r="H4" s="197" t="s">
        <v>56</v>
      </c>
      <c r="I4" s="103" t="s">
        <v>242</v>
      </c>
      <c r="J4" s="104"/>
      <c r="K4" s="105"/>
    </row>
    <row r="5" spans="1:11" ht="21.75" customHeight="1">
      <c r="A5" s="110"/>
      <c r="B5" s="110"/>
      <c r="C5" s="110"/>
      <c r="D5" s="113"/>
      <c r="E5" s="113"/>
      <c r="F5" s="113"/>
      <c r="G5" s="113"/>
      <c r="H5" s="175"/>
      <c r="I5" s="112" t="s">
        <v>59</v>
      </c>
      <c r="J5" s="112" t="s">
        <v>60</v>
      </c>
      <c r="K5" s="112" t="s">
        <v>61</v>
      </c>
    </row>
    <row r="6" spans="1:11" ht="40.5" customHeight="1">
      <c r="A6" s="111"/>
      <c r="B6" s="111"/>
      <c r="C6" s="111"/>
      <c r="D6" s="114"/>
      <c r="E6" s="114"/>
      <c r="F6" s="114"/>
      <c r="G6" s="114"/>
      <c r="H6" s="116"/>
      <c r="I6" s="114" t="s">
        <v>58</v>
      </c>
      <c r="J6" s="114"/>
      <c r="K6" s="114"/>
    </row>
    <row r="7" spans="1:11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7">
        <v>10</v>
      </c>
      <c r="K7" s="17">
        <v>11</v>
      </c>
    </row>
    <row r="8" spans="1:11" ht="18.75" customHeight="1">
      <c r="A8" s="14"/>
      <c r="B8" s="10"/>
      <c r="C8" s="14"/>
      <c r="D8" s="14"/>
      <c r="E8" s="14"/>
      <c r="F8" s="14"/>
      <c r="G8" s="14"/>
      <c r="H8" s="15"/>
      <c r="I8" s="18"/>
      <c r="J8" s="18"/>
      <c r="K8" s="15"/>
    </row>
    <row r="9" spans="1:11" ht="18.75" customHeight="1">
      <c r="A9" s="16"/>
      <c r="B9" s="10"/>
      <c r="C9" s="10"/>
      <c r="D9" s="10"/>
      <c r="E9" s="10"/>
      <c r="F9" s="10"/>
      <c r="G9" s="10"/>
      <c r="H9" s="12"/>
      <c r="I9" s="12"/>
      <c r="J9" s="12"/>
      <c r="K9" s="15"/>
    </row>
    <row r="10" spans="1:11" ht="18.75" customHeight="1">
      <c r="A10" s="172" t="s">
        <v>137</v>
      </c>
      <c r="B10" s="194"/>
      <c r="C10" s="194"/>
      <c r="D10" s="194"/>
      <c r="E10" s="194"/>
      <c r="F10" s="194"/>
      <c r="G10" s="142"/>
      <c r="H10" s="12"/>
      <c r="I10" s="12"/>
      <c r="J10" s="12"/>
      <c r="K10" s="1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G10"/>
  <sheetViews>
    <sheetView showZeros="0" workbookViewId="0">
      <selection activeCell="D9" sqref="D9"/>
    </sheetView>
  </sheetViews>
  <sheetFormatPr defaultColWidth="9.109375" defaultRowHeight="14.25" customHeight="1"/>
  <cols>
    <col min="1" max="1" width="35.33203125" customWidth="1"/>
    <col min="2" max="4" width="28" customWidth="1"/>
    <col min="5" max="7" width="23.88671875" customWidth="1"/>
  </cols>
  <sheetData>
    <row r="1" spans="1:7" ht="13.5" customHeight="1">
      <c r="D1" s="1"/>
      <c r="G1" s="2" t="s">
        <v>243</v>
      </c>
    </row>
    <row r="2" spans="1:7" ht="41.25" customHeight="1">
      <c r="A2" s="100" t="s">
        <v>244</v>
      </c>
      <c r="B2" s="100"/>
      <c r="C2" s="100"/>
      <c r="D2" s="100"/>
      <c r="E2" s="100"/>
      <c r="F2" s="100"/>
      <c r="G2" s="100"/>
    </row>
    <row r="3" spans="1:7" ht="13.5" customHeight="1">
      <c r="A3" s="101" t="str">
        <f>"单位名称："&amp;"昆明市呈贡区基础教育科学研究院附属学校"</f>
        <v>单位名称：昆明市呈贡区基础教育科学研究院附属学校</v>
      </c>
      <c r="B3" s="102"/>
      <c r="C3" s="102"/>
      <c r="D3" s="102"/>
      <c r="E3" s="3"/>
      <c r="F3" s="3"/>
      <c r="G3" s="4" t="s">
        <v>2</v>
      </c>
    </row>
    <row r="4" spans="1:7" ht="21.75" customHeight="1">
      <c r="A4" s="109" t="s">
        <v>168</v>
      </c>
      <c r="B4" s="109" t="s">
        <v>167</v>
      </c>
      <c r="C4" s="109" t="s">
        <v>150</v>
      </c>
      <c r="D4" s="112" t="s">
        <v>245</v>
      </c>
      <c r="E4" s="103" t="s">
        <v>59</v>
      </c>
      <c r="F4" s="104"/>
      <c r="G4" s="105"/>
    </row>
    <row r="5" spans="1:7" ht="21.75" customHeight="1">
      <c r="A5" s="110"/>
      <c r="B5" s="110"/>
      <c r="C5" s="110"/>
      <c r="D5" s="113"/>
      <c r="E5" s="115" t="s">
        <v>246</v>
      </c>
      <c r="F5" s="112" t="s">
        <v>247</v>
      </c>
      <c r="G5" s="112" t="s">
        <v>248</v>
      </c>
    </row>
    <row r="6" spans="1:7" ht="40.5" customHeight="1">
      <c r="A6" s="111"/>
      <c r="B6" s="111"/>
      <c r="C6" s="111"/>
      <c r="D6" s="114"/>
      <c r="E6" s="116"/>
      <c r="F6" s="114" t="s">
        <v>58</v>
      </c>
      <c r="G6" s="114"/>
    </row>
    <row r="7" spans="1:7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17.25" customHeight="1">
      <c r="A8" s="10"/>
      <c r="B8" s="11"/>
      <c r="C8" s="11"/>
      <c r="D8" s="10"/>
      <c r="E8" s="12"/>
      <c r="F8" s="12"/>
      <c r="G8" s="12"/>
    </row>
    <row r="9" spans="1:7" ht="18.75" customHeight="1">
      <c r="A9" s="10"/>
      <c r="B9" s="10"/>
      <c r="C9" s="10"/>
      <c r="D9" s="10"/>
      <c r="E9" s="12"/>
      <c r="F9" s="12"/>
      <c r="G9" s="12"/>
    </row>
    <row r="10" spans="1:7" ht="18.75" customHeight="1">
      <c r="A10" s="106" t="s">
        <v>56</v>
      </c>
      <c r="B10" s="107" t="s">
        <v>249</v>
      </c>
      <c r="C10" s="107"/>
      <c r="D10" s="108"/>
      <c r="E10" s="12"/>
      <c r="F10" s="12"/>
      <c r="G10" s="1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9"/>
  <sheetViews>
    <sheetView showGridLines="0" showZeros="0" zoomScaleNormal="100" workbookViewId="0">
      <selection activeCell="C33" sqref="C33"/>
    </sheetView>
  </sheetViews>
  <sheetFormatPr defaultColWidth="8.5546875" defaultRowHeight="12.75" customHeight="1"/>
  <cols>
    <col min="1" max="1" width="15.88671875" customWidth="1"/>
    <col min="2" max="2" width="35" customWidth="1"/>
    <col min="3" max="19" width="22" customWidth="1"/>
  </cols>
  <sheetData>
    <row r="1" spans="1:19" ht="17.25" customHeight="1">
      <c r="A1" s="136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41.25" customHeight="1">
      <c r="A2" s="137" t="s">
        <v>53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7.25" customHeight="1">
      <c r="A3" s="119" t="str">
        <f>"单位名称："&amp;"昆明市呈贡区基础教育科学研究院附属学校"</f>
        <v>单位名称：昆明市呈贡区基础教育科学研究院附属学校</v>
      </c>
      <c r="B3" s="118"/>
      <c r="S3" s="21" t="s">
        <v>2</v>
      </c>
    </row>
    <row r="4" spans="1:19" ht="21.75" customHeight="1">
      <c r="A4" s="131" t="s">
        <v>54</v>
      </c>
      <c r="B4" s="134" t="s">
        <v>55</v>
      </c>
      <c r="C4" s="134" t="s">
        <v>56</v>
      </c>
      <c r="D4" s="138" t="s">
        <v>57</v>
      </c>
      <c r="E4" s="138"/>
      <c r="F4" s="138"/>
      <c r="G4" s="138"/>
      <c r="H4" s="138"/>
      <c r="I4" s="139"/>
      <c r="J4" s="138"/>
      <c r="K4" s="138"/>
      <c r="L4" s="138"/>
      <c r="M4" s="138"/>
      <c r="N4" s="140"/>
      <c r="O4" s="138" t="s">
        <v>46</v>
      </c>
      <c r="P4" s="138"/>
      <c r="Q4" s="138"/>
      <c r="R4" s="138"/>
      <c r="S4" s="140"/>
    </row>
    <row r="5" spans="1:19" ht="27" customHeight="1">
      <c r="A5" s="132"/>
      <c r="B5" s="123"/>
      <c r="C5" s="123"/>
      <c r="D5" s="123" t="s">
        <v>58</v>
      </c>
      <c r="E5" s="123" t="s">
        <v>59</v>
      </c>
      <c r="F5" s="123" t="s">
        <v>60</v>
      </c>
      <c r="G5" s="123" t="s">
        <v>61</v>
      </c>
      <c r="H5" s="123" t="s">
        <v>62</v>
      </c>
      <c r="I5" s="126" t="s">
        <v>63</v>
      </c>
      <c r="J5" s="127"/>
      <c r="K5" s="127"/>
      <c r="L5" s="127"/>
      <c r="M5" s="127"/>
      <c r="N5" s="128"/>
      <c r="O5" s="123" t="s">
        <v>58</v>
      </c>
      <c r="P5" s="123" t="s">
        <v>59</v>
      </c>
      <c r="Q5" s="123" t="s">
        <v>60</v>
      </c>
      <c r="R5" s="123" t="s">
        <v>61</v>
      </c>
      <c r="S5" s="123" t="s">
        <v>64</v>
      </c>
    </row>
    <row r="6" spans="1:19" ht="30" customHeight="1">
      <c r="A6" s="133"/>
      <c r="B6" s="135"/>
      <c r="C6" s="125"/>
      <c r="D6" s="125"/>
      <c r="E6" s="125"/>
      <c r="F6" s="125"/>
      <c r="G6" s="125"/>
      <c r="H6" s="125"/>
      <c r="I6" s="36" t="s">
        <v>58</v>
      </c>
      <c r="J6" s="79" t="s">
        <v>65</v>
      </c>
      <c r="K6" s="79" t="s">
        <v>66</v>
      </c>
      <c r="L6" s="79" t="s">
        <v>67</v>
      </c>
      <c r="M6" s="79" t="s">
        <v>68</v>
      </c>
      <c r="N6" s="79" t="s">
        <v>69</v>
      </c>
      <c r="O6" s="124"/>
      <c r="P6" s="124"/>
      <c r="Q6" s="124"/>
      <c r="R6" s="124"/>
      <c r="S6" s="125"/>
    </row>
    <row r="7" spans="1:19" ht="15" customHeight="1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36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  <c r="S7" s="78">
        <v>19</v>
      </c>
    </row>
    <row r="8" spans="1:19" ht="18" customHeight="1">
      <c r="A8" s="10">
        <v>105056</v>
      </c>
      <c r="B8" s="10" t="s">
        <v>252</v>
      </c>
      <c r="C8" s="42">
        <f>D8+I8+O8</f>
        <v>19848176.640000001</v>
      </c>
      <c r="D8" s="42">
        <f>SUM(E8:H8)</f>
        <v>13856976.640000001</v>
      </c>
      <c r="E8" s="42">
        <v>13856976.640000001</v>
      </c>
      <c r="F8" s="42"/>
      <c r="G8" s="42"/>
      <c r="H8" s="42"/>
      <c r="I8" s="42">
        <f>SUM(J8:N8)</f>
        <v>5991200</v>
      </c>
      <c r="J8" s="42"/>
      <c r="K8" s="42"/>
      <c r="L8" s="42"/>
      <c r="M8" s="42"/>
      <c r="N8" s="42">
        <v>5991200</v>
      </c>
      <c r="O8" s="42"/>
      <c r="P8" s="42"/>
      <c r="Q8" s="42"/>
      <c r="R8" s="42"/>
      <c r="S8" s="42"/>
    </row>
    <row r="9" spans="1:19" ht="18" customHeight="1">
      <c r="A9" s="129" t="s">
        <v>56</v>
      </c>
      <c r="B9" s="130"/>
      <c r="C9" s="42">
        <f>C8</f>
        <v>19848176.640000001</v>
      </c>
      <c r="D9" s="42">
        <f t="shared" ref="D9:S9" si="0">D8</f>
        <v>13856976.640000001</v>
      </c>
      <c r="E9" s="42">
        <f t="shared" si="0"/>
        <v>13856976.640000001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5991200</v>
      </c>
      <c r="J9" s="42">
        <f t="shared" si="0"/>
        <v>0</v>
      </c>
      <c r="K9" s="42">
        <f t="shared" si="0"/>
        <v>0</v>
      </c>
      <c r="L9" s="42">
        <f t="shared" si="0"/>
        <v>0</v>
      </c>
      <c r="M9" s="42">
        <f t="shared" si="0"/>
        <v>0</v>
      </c>
      <c r="N9" s="42">
        <f t="shared" si="0"/>
        <v>5991200</v>
      </c>
      <c r="O9" s="42">
        <f t="shared" si="0"/>
        <v>0</v>
      </c>
      <c r="P9" s="42">
        <f t="shared" si="0"/>
        <v>0</v>
      </c>
      <c r="Q9" s="42">
        <f t="shared" si="0"/>
        <v>0</v>
      </c>
      <c r="R9" s="42">
        <f t="shared" si="0"/>
        <v>0</v>
      </c>
      <c r="S9" s="42">
        <f t="shared" si="0"/>
        <v>0</v>
      </c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17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33"/>
  <sheetViews>
    <sheetView showGridLines="0" showZeros="0" topLeftCell="A13" zoomScale="70" zoomScaleNormal="70" workbookViewId="0">
      <selection activeCell="D36" sqref="D36"/>
    </sheetView>
  </sheetViews>
  <sheetFormatPr defaultColWidth="8.5546875" defaultRowHeight="12.75" customHeight="1"/>
  <cols>
    <col min="1" max="1" width="14.33203125" customWidth="1"/>
    <col min="2" max="2" width="37.5546875" customWidth="1"/>
    <col min="3" max="6" width="24.5546875" customWidth="1"/>
    <col min="7" max="7" width="13.21875" customWidth="1"/>
    <col min="8" max="8" width="15.77734375" customWidth="1"/>
    <col min="9" max="9" width="16.6640625" customWidth="1"/>
    <col min="10" max="15" width="13.21875" customWidth="1"/>
  </cols>
  <sheetData>
    <row r="1" spans="1:15" ht="17.25" customHeight="1">
      <c r="A1" s="147" t="s">
        <v>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41.25" customHeight="1">
      <c r="A2" s="137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17.25" customHeight="1">
      <c r="A3" s="119" t="str">
        <f>"单位名称："&amp;"昆明市呈贡区基础教育科学研究院附属学校"</f>
        <v>单位名称：昆明市呈贡区基础教育科学研究院附属学校</v>
      </c>
      <c r="B3" s="118"/>
      <c r="O3" s="21" t="s">
        <v>2</v>
      </c>
    </row>
    <row r="4" spans="1:15" ht="27" customHeight="1">
      <c r="A4" s="143" t="s">
        <v>72</v>
      </c>
      <c r="B4" s="143" t="s">
        <v>73</v>
      </c>
      <c r="C4" s="143" t="s">
        <v>56</v>
      </c>
      <c r="D4" s="148" t="s">
        <v>59</v>
      </c>
      <c r="E4" s="149"/>
      <c r="F4" s="150"/>
      <c r="G4" s="146" t="s">
        <v>60</v>
      </c>
      <c r="H4" s="146" t="s">
        <v>61</v>
      </c>
      <c r="I4" s="146" t="s">
        <v>74</v>
      </c>
      <c r="J4" s="148" t="s">
        <v>63</v>
      </c>
      <c r="K4" s="149"/>
      <c r="L4" s="149"/>
      <c r="M4" s="149"/>
      <c r="N4" s="151"/>
      <c r="O4" s="152"/>
    </row>
    <row r="5" spans="1:15" ht="42" customHeight="1">
      <c r="A5" s="144"/>
      <c r="B5" s="144"/>
      <c r="C5" s="145"/>
      <c r="D5" s="77" t="s">
        <v>58</v>
      </c>
      <c r="E5" s="77" t="s">
        <v>75</v>
      </c>
      <c r="F5" s="77" t="s">
        <v>76</v>
      </c>
      <c r="G5" s="145"/>
      <c r="H5" s="145"/>
      <c r="I5" s="153"/>
      <c r="J5" s="77" t="s">
        <v>58</v>
      </c>
      <c r="K5" s="72" t="s">
        <v>77</v>
      </c>
      <c r="L5" s="72" t="s">
        <v>78</v>
      </c>
      <c r="M5" s="72" t="s">
        <v>79</v>
      </c>
      <c r="N5" s="72" t="s">
        <v>80</v>
      </c>
      <c r="O5" s="72" t="s">
        <v>81</v>
      </c>
    </row>
    <row r="6" spans="1:15" ht="18" customHeight="1">
      <c r="A6" s="24" t="s">
        <v>82</v>
      </c>
      <c r="B6" s="24" t="s">
        <v>83</v>
      </c>
      <c r="C6" s="24" t="s">
        <v>84</v>
      </c>
      <c r="D6" s="27" t="s">
        <v>85</v>
      </c>
      <c r="E6" s="27" t="s">
        <v>86</v>
      </c>
      <c r="F6" s="27" t="s">
        <v>87</v>
      </c>
      <c r="G6" s="27" t="s">
        <v>88</v>
      </c>
      <c r="H6" s="27" t="s">
        <v>89</v>
      </c>
      <c r="I6" s="27" t="s">
        <v>90</v>
      </c>
      <c r="J6" s="27" t="s">
        <v>91</v>
      </c>
      <c r="K6" s="27" t="s">
        <v>92</v>
      </c>
      <c r="L6" s="27" t="s">
        <v>93</v>
      </c>
      <c r="M6" s="27" t="s">
        <v>94</v>
      </c>
      <c r="N6" s="24" t="s">
        <v>95</v>
      </c>
      <c r="O6" s="27" t="s">
        <v>96</v>
      </c>
    </row>
    <row r="7" spans="1:15" ht="18" customHeight="1">
      <c r="A7" s="28" t="s">
        <v>253</v>
      </c>
      <c r="B7" s="28" t="s">
        <v>254</v>
      </c>
      <c r="C7" s="81">
        <v>19650104.640000001</v>
      </c>
      <c r="D7" s="83">
        <f>E7+F7</f>
        <v>19650104.640000001</v>
      </c>
      <c r="E7" s="82">
        <v>11242944.960000001</v>
      </c>
      <c r="F7" s="82">
        <v>8407159.6799999997</v>
      </c>
      <c r="G7" s="27"/>
      <c r="H7" s="27"/>
      <c r="I7" s="27"/>
      <c r="J7" s="27"/>
      <c r="K7" s="27"/>
      <c r="L7" s="27"/>
      <c r="M7" s="27"/>
      <c r="N7" s="24"/>
      <c r="O7" s="27"/>
    </row>
    <row r="8" spans="1:15" ht="18" customHeight="1">
      <c r="A8" s="28" t="s">
        <v>255</v>
      </c>
      <c r="B8" s="28" t="s">
        <v>256</v>
      </c>
      <c r="C8" s="81">
        <v>17947416.640000001</v>
      </c>
      <c r="D8" s="83">
        <f t="shared" ref="D8:D26" si="0">E8+F8</f>
        <v>17947416.640000001</v>
      </c>
      <c r="E8" s="82">
        <v>11242944.960000001</v>
      </c>
      <c r="F8" s="82">
        <v>6704471.6799999997</v>
      </c>
      <c r="G8" s="27"/>
      <c r="H8" s="27"/>
      <c r="I8" s="27"/>
      <c r="J8" s="27"/>
      <c r="K8" s="27"/>
      <c r="L8" s="27"/>
      <c r="M8" s="27"/>
      <c r="N8" s="24"/>
      <c r="O8" s="27"/>
    </row>
    <row r="9" spans="1:15" ht="18" customHeight="1">
      <c r="A9" s="28" t="s">
        <v>257</v>
      </c>
      <c r="B9" s="28" t="s">
        <v>258</v>
      </c>
      <c r="C9" s="81">
        <v>6148787.2000000002</v>
      </c>
      <c r="D9" s="83">
        <f t="shared" si="0"/>
        <v>6148787.2000000002</v>
      </c>
      <c r="E9" s="82">
        <v>5330328</v>
      </c>
      <c r="F9" s="82">
        <v>818459.2</v>
      </c>
      <c r="G9" s="27"/>
      <c r="H9" s="27"/>
      <c r="I9" s="27"/>
      <c r="J9" s="27"/>
      <c r="K9" s="27"/>
      <c r="L9" s="27"/>
      <c r="M9" s="27"/>
      <c r="N9" s="24"/>
      <c r="O9" s="27"/>
    </row>
    <row r="10" spans="1:15" ht="18" customHeight="1">
      <c r="A10" s="28" t="s">
        <v>259</v>
      </c>
      <c r="B10" s="28" t="s">
        <v>260</v>
      </c>
      <c r="C10" s="81">
        <v>6523229.4400000004</v>
      </c>
      <c r="D10" s="83">
        <f t="shared" si="0"/>
        <v>6523229.4399999995</v>
      </c>
      <c r="E10" s="82">
        <v>5912616.96</v>
      </c>
      <c r="F10" s="82">
        <v>610612.47999999998</v>
      </c>
      <c r="G10" s="27"/>
      <c r="H10" s="27"/>
      <c r="I10" s="27"/>
      <c r="J10" s="27"/>
      <c r="K10" s="27"/>
      <c r="L10" s="27"/>
      <c r="M10" s="27"/>
      <c r="N10" s="24"/>
      <c r="O10" s="27"/>
    </row>
    <row r="11" spans="1:15" ht="18" customHeight="1">
      <c r="A11" s="28" t="s">
        <v>261</v>
      </c>
      <c r="B11" s="28" t="s">
        <v>262</v>
      </c>
      <c r="C11" s="81">
        <v>5275400</v>
      </c>
      <c r="D11" s="83">
        <f t="shared" si="0"/>
        <v>5275400</v>
      </c>
      <c r="E11" s="82"/>
      <c r="F11" s="82">
        <v>5275400</v>
      </c>
      <c r="G11" s="27"/>
      <c r="H11" s="27"/>
      <c r="I11" s="27"/>
      <c r="J11" s="27"/>
      <c r="K11" s="27"/>
      <c r="L11" s="27"/>
      <c r="M11" s="27"/>
      <c r="N11" s="24"/>
      <c r="O11" s="27"/>
    </row>
    <row r="12" spans="1:15" ht="18" customHeight="1">
      <c r="A12" s="28" t="s">
        <v>263</v>
      </c>
      <c r="B12" s="28" t="s">
        <v>264</v>
      </c>
      <c r="C12" s="81">
        <v>2688</v>
      </c>
      <c r="D12" s="83">
        <f t="shared" si="0"/>
        <v>2688</v>
      </c>
      <c r="E12" s="82"/>
      <c r="F12" s="82">
        <v>2688</v>
      </c>
      <c r="G12" s="27"/>
      <c r="H12" s="27"/>
      <c r="I12" s="27"/>
      <c r="J12" s="27"/>
      <c r="K12" s="27"/>
      <c r="L12" s="27"/>
      <c r="M12" s="27"/>
      <c r="N12" s="24"/>
      <c r="O12" s="27"/>
    </row>
    <row r="13" spans="1:15" ht="18" customHeight="1">
      <c r="A13" s="28" t="s">
        <v>265</v>
      </c>
      <c r="B13" s="28" t="s">
        <v>266</v>
      </c>
      <c r="C13" s="81">
        <v>2688</v>
      </c>
      <c r="D13" s="83">
        <f t="shared" si="0"/>
        <v>2688</v>
      </c>
      <c r="E13" s="82"/>
      <c r="F13" s="82">
        <v>2688</v>
      </c>
      <c r="G13" s="27"/>
      <c r="H13" s="27"/>
      <c r="I13" s="27"/>
      <c r="J13" s="27"/>
      <c r="K13" s="27"/>
      <c r="L13" s="27"/>
      <c r="M13" s="27"/>
      <c r="N13" s="24"/>
      <c r="O13" s="27"/>
    </row>
    <row r="14" spans="1:15" ht="18" customHeight="1">
      <c r="A14" s="28" t="s">
        <v>267</v>
      </c>
      <c r="B14" s="28" t="s">
        <v>268</v>
      </c>
      <c r="C14" s="81">
        <v>1700000</v>
      </c>
      <c r="D14" s="83">
        <f t="shared" si="0"/>
        <v>1700000</v>
      </c>
      <c r="E14" s="82"/>
      <c r="F14" s="82">
        <v>1700000</v>
      </c>
      <c r="G14" s="27"/>
      <c r="H14" s="27"/>
      <c r="I14" s="27"/>
      <c r="J14" s="27"/>
      <c r="K14" s="27"/>
      <c r="L14" s="27"/>
      <c r="M14" s="27"/>
      <c r="N14" s="24"/>
      <c r="O14" s="27"/>
    </row>
    <row r="15" spans="1:15" ht="18" customHeight="1">
      <c r="A15" s="28" t="s">
        <v>269</v>
      </c>
      <c r="B15" s="28" t="s">
        <v>268</v>
      </c>
      <c r="C15" s="81">
        <v>1700000</v>
      </c>
      <c r="D15" s="83">
        <f t="shared" si="0"/>
        <v>1700000</v>
      </c>
      <c r="E15" s="82"/>
      <c r="F15" s="82">
        <v>1700000</v>
      </c>
      <c r="G15" s="27"/>
      <c r="H15" s="27"/>
      <c r="I15" s="27"/>
      <c r="J15" s="27"/>
      <c r="K15" s="27"/>
      <c r="L15" s="27"/>
      <c r="M15" s="27"/>
      <c r="N15" s="24"/>
      <c r="O15" s="27"/>
    </row>
    <row r="16" spans="1:15" ht="18" customHeight="1">
      <c r="A16" s="28" t="s">
        <v>270</v>
      </c>
      <c r="B16" s="28" t="s">
        <v>271</v>
      </c>
      <c r="C16" s="81">
        <v>76480</v>
      </c>
      <c r="D16" s="83">
        <f t="shared" si="0"/>
        <v>76480</v>
      </c>
      <c r="E16" s="82">
        <v>76480</v>
      </c>
      <c r="F16" s="82"/>
      <c r="G16" s="27"/>
      <c r="H16" s="27"/>
      <c r="I16" s="27"/>
      <c r="J16" s="27"/>
      <c r="K16" s="27"/>
      <c r="L16" s="27"/>
      <c r="M16" s="27"/>
      <c r="N16" s="24"/>
      <c r="O16" s="27"/>
    </row>
    <row r="17" spans="1:15" ht="18" customHeight="1">
      <c r="A17" s="28" t="s">
        <v>272</v>
      </c>
      <c r="B17" s="28" t="s">
        <v>273</v>
      </c>
      <c r="C17" s="81">
        <v>76480</v>
      </c>
      <c r="D17" s="83">
        <f t="shared" si="0"/>
        <v>76480</v>
      </c>
      <c r="E17" s="82">
        <v>76480</v>
      </c>
      <c r="F17" s="82"/>
      <c r="G17" s="27"/>
      <c r="H17" s="27"/>
      <c r="I17" s="27"/>
      <c r="J17" s="27"/>
      <c r="K17" s="27"/>
      <c r="L17" s="27"/>
      <c r="M17" s="27"/>
      <c r="N17" s="24"/>
      <c r="O17" s="27"/>
    </row>
    <row r="18" spans="1:15" ht="18" customHeight="1">
      <c r="A18" s="28" t="s">
        <v>274</v>
      </c>
      <c r="B18" s="28" t="s">
        <v>275</v>
      </c>
      <c r="C18" s="81">
        <v>76480</v>
      </c>
      <c r="D18" s="83">
        <f t="shared" si="0"/>
        <v>76480</v>
      </c>
      <c r="E18" s="82">
        <v>76480</v>
      </c>
      <c r="F18" s="82"/>
      <c r="G18" s="27"/>
      <c r="H18" s="27"/>
      <c r="I18" s="27"/>
      <c r="J18" s="27"/>
      <c r="K18" s="27"/>
      <c r="L18" s="27"/>
      <c r="M18" s="27"/>
      <c r="N18" s="24"/>
      <c r="O18" s="27"/>
    </row>
    <row r="19" spans="1:15" ht="18" customHeight="1">
      <c r="A19" s="28" t="s">
        <v>276</v>
      </c>
      <c r="B19" s="28" t="s">
        <v>277</v>
      </c>
      <c r="C19" s="81">
        <v>68060</v>
      </c>
      <c r="D19" s="83">
        <f t="shared" si="0"/>
        <v>68060</v>
      </c>
      <c r="E19" s="82">
        <v>68060</v>
      </c>
      <c r="F19" s="82"/>
      <c r="G19" s="27"/>
      <c r="H19" s="27"/>
      <c r="I19" s="27"/>
      <c r="J19" s="27"/>
      <c r="K19" s="27"/>
      <c r="L19" s="27"/>
      <c r="M19" s="27"/>
      <c r="N19" s="24"/>
      <c r="O19" s="27"/>
    </row>
    <row r="20" spans="1:15" ht="18" customHeight="1">
      <c r="A20" s="28" t="s">
        <v>278</v>
      </c>
      <c r="B20" s="28" t="s">
        <v>279</v>
      </c>
      <c r="C20" s="81">
        <v>68060</v>
      </c>
      <c r="D20" s="83">
        <f t="shared" si="0"/>
        <v>68060</v>
      </c>
      <c r="E20" s="82">
        <v>68060</v>
      </c>
      <c r="F20" s="82"/>
      <c r="G20" s="27"/>
      <c r="H20" s="27"/>
      <c r="I20" s="27"/>
      <c r="J20" s="27"/>
      <c r="K20" s="27"/>
      <c r="L20" s="27"/>
      <c r="M20" s="27"/>
      <c r="N20" s="24"/>
      <c r="O20" s="27"/>
    </row>
    <row r="21" spans="1:15" ht="18" customHeight="1">
      <c r="A21" s="28" t="s">
        <v>280</v>
      </c>
      <c r="B21" s="28" t="s">
        <v>281</v>
      </c>
      <c r="C21" s="81">
        <v>38520</v>
      </c>
      <c r="D21" s="83">
        <f t="shared" si="0"/>
        <v>38520</v>
      </c>
      <c r="E21" s="82">
        <v>38520</v>
      </c>
      <c r="F21" s="82"/>
      <c r="G21" s="27"/>
      <c r="H21" s="27"/>
      <c r="I21" s="27"/>
      <c r="J21" s="27"/>
      <c r="K21" s="27"/>
      <c r="L21" s="27"/>
      <c r="M21" s="27"/>
      <c r="N21" s="24"/>
      <c r="O21" s="27"/>
    </row>
    <row r="22" spans="1:15" ht="18" customHeight="1">
      <c r="A22" s="28" t="s">
        <v>282</v>
      </c>
      <c r="B22" s="28" t="s">
        <v>283</v>
      </c>
      <c r="C22" s="81">
        <v>25600</v>
      </c>
      <c r="D22" s="83">
        <f t="shared" si="0"/>
        <v>25600</v>
      </c>
      <c r="E22" s="82">
        <v>25600</v>
      </c>
      <c r="F22" s="82"/>
      <c r="G22" s="27"/>
      <c r="H22" s="27"/>
      <c r="I22" s="27"/>
      <c r="J22" s="27"/>
      <c r="K22" s="27"/>
      <c r="L22" s="27"/>
      <c r="M22" s="27"/>
      <c r="N22" s="24"/>
      <c r="O22" s="27"/>
    </row>
    <row r="23" spans="1:15" ht="18" customHeight="1">
      <c r="A23" s="28" t="s">
        <v>284</v>
      </c>
      <c r="B23" s="28" t="s">
        <v>285</v>
      </c>
      <c r="C23" s="81">
        <v>3940</v>
      </c>
      <c r="D23" s="83">
        <f t="shared" si="0"/>
        <v>3940</v>
      </c>
      <c r="E23" s="82">
        <v>3940</v>
      </c>
      <c r="F23" s="82"/>
      <c r="G23" s="27"/>
      <c r="H23" s="27"/>
      <c r="I23" s="27"/>
      <c r="J23" s="27"/>
      <c r="K23" s="27"/>
      <c r="L23" s="27"/>
      <c r="M23" s="27"/>
      <c r="N23" s="24"/>
      <c r="O23" s="27"/>
    </row>
    <row r="24" spans="1:15" ht="18" customHeight="1">
      <c r="A24" s="28" t="s">
        <v>286</v>
      </c>
      <c r="B24" s="28" t="s">
        <v>287</v>
      </c>
      <c r="C24" s="81">
        <v>53532</v>
      </c>
      <c r="D24" s="83">
        <f t="shared" si="0"/>
        <v>53532</v>
      </c>
      <c r="E24" s="82">
        <v>53532</v>
      </c>
      <c r="F24" s="82"/>
      <c r="G24" s="27"/>
      <c r="H24" s="27"/>
      <c r="I24" s="27"/>
      <c r="J24" s="27"/>
      <c r="K24" s="27"/>
      <c r="L24" s="27"/>
      <c r="M24" s="27"/>
      <c r="N24" s="24"/>
      <c r="O24" s="27"/>
    </row>
    <row r="25" spans="1:15" ht="18" customHeight="1">
      <c r="A25" s="28" t="s">
        <v>288</v>
      </c>
      <c r="B25" s="28" t="s">
        <v>289</v>
      </c>
      <c r="C25" s="81">
        <v>53532</v>
      </c>
      <c r="D25" s="83">
        <f t="shared" si="0"/>
        <v>53532</v>
      </c>
      <c r="E25" s="82">
        <v>53532</v>
      </c>
      <c r="F25" s="82"/>
      <c r="G25" s="27"/>
      <c r="H25" s="27"/>
      <c r="I25" s="27"/>
      <c r="J25" s="27"/>
      <c r="K25" s="27"/>
      <c r="L25" s="27"/>
      <c r="M25" s="27"/>
      <c r="N25" s="24"/>
      <c r="O25" s="27"/>
    </row>
    <row r="26" spans="1:15" ht="18" customHeight="1">
      <c r="A26" s="28" t="s">
        <v>290</v>
      </c>
      <c r="B26" s="28" t="s">
        <v>291</v>
      </c>
      <c r="C26" s="81">
        <v>53532</v>
      </c>
      <c r="D26" s="83">
        <f t="shared" si="0"/>
        <v>53532</v>
      </c>
      <c r="E26" s="82">
        <v>53532</v>
      </c>
      <c r="F26" s="82"/>
      <c r="G26" s="27"/>
      <c r="H26" s="27"/>
      <c r="I26" s="27"/>
      <c r="J26" s="27"/>
      <c r="K26" s="27"/>
      <c r="L26" s="27"/>
      <c r="M26" s="27"/>
      <c r="N26" s="24"/>
      <c r="O26" s="27"/>
    </row>
    <row r="27" spans="1:15" ht="21" customHeight="1">
      <c r="A27" s="141" t="s">
        <v>56</v>
      </c>
      <c r="B27" s="142"/>
      <c r="C27" s="42">
        <f>C7+C16+C19+C24</f>
        <v>19848176.640000001</v>
      </c>
      <c r="D27" s="42">
        <f t="shared" ref="D27:F27" si="1">D7+D16+D19+D24</f>
        <v>19848176.640000001</v>
      </c>
      <c r="E27" s="42">
        <f t="shared" si="1"/>
        <v>11441016.960000001</v>
      </c>
      <c r="F27" s="42">
        <f t="shared" si="1"/>
        <v>8407159.6799999997</v>
      </c>
      <c r="G27" s="42"/>
      <c r="H27" s="42"/>
      <c r="I27" s="42"/>
      <c r="J27" s="42"/>
      <c r="K27" s="42"/>
      <c r="L27" s="42"/>
      <c r="M27" s="42"/>
      <c r="N27" s="42"/>
      <c r="O27" s="42"/>
    </row>
    <row r="29" spans="1:15" ht="12.75" customHeight="1">
      <c r="E29" s="254"/>
      <c r="F29" s="251"/>
    </row>
    <row r="33" spans="5:6" ht="12.75" customHeight="1">
      <c r="E33" s="253"/>
      <c r="F33" s="253"/>
    </row>
  </sheetData>
  <mergeCells count="12">
    <mergeCell ref="A1:O1"/>
    <mergeCell ref="A2:O2"/>
    <mergeCell ref="A3:B3"/>
    <mergeCell ref="D4:F4"/>
    <mergeCell ref="J4:O4"/>
    <mergeCell ref="H4:H5"/>
    <mergeCell ref="I4:I5"/>
    <mergeCell ref="A27:B27"/>
    <mergeCell ref="A4:A5"/>
    <mergeCell ref="B4:B5"/>
    <mergeCell ref="C4:C5"/>
    <mergeCell ref="G4:G5"/>
  </mergeCells>
  <phoneticPr fontId="17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4"/>
  <sheetViews>
    <sheetView showGridLines="0" showZeros="0" topLeftCell="A10" zoomScale="70" zoomScaleNormal="70" workbookViewId="0">
      <selection activeCell="K22" sqref="K22"/>
    </sheetView>
  </sheetViews>
  <sheetFormatPr defaultColWidth="8.5546875" defaultRowHeight="12.75" customHeight="1"/>
  <cols>
    <col min="1" max="4" width="35.5546875" customWidth="1"/>
  </cols>
  <sheetData>
    <row r="1" spans="1:4" ht="15" customHeight="1">
      <c r="A1" s="19"/>
      <c r="B1" s="21"/>
      <c r="C1" s="21"/>
      <c r="D1" s="21" t="s">
        <v>97</v>
      </c>
    </row>
    <row r="2" spans="1:4" ht="41.25" customHeight="1">
      <c r="A2" s="117" t="s">
        <v>98</v>
      </c>
      <c r="B2" s="118"/>
      <c r="C2" s="118"/>
      <c r="D2" s="118"/>
    </row>
    <row r="3" spans="1:4" ht="17.25" customHeight="1">
      <c r="A3" s="119" t="str">
        <f>"单位名称："&amp;"昆明市呈贡区基础教育科学研究院附属学校"</f>
        <v>单位名称：昆明市呈贡区基础教育科学研究院附属学校</v>
      </c>
      <c r="B3" s="118"/>
      <c r="D3" s="21" t="s">
        <v>2</v>
      </c>
    </row>
    <row r="4" spans="1:4" ht="17.25" customHeight="1">
      <c r="A4" s="121" t="s">
        <v>3</v>
      </c>
      <c r="B4" s="122"/>
      <c r="C4" s="121" t="s">
        <v>4</v>
      </c>
      <c r="D4" s="122"/>
    </row>
    <row r="5" spans="1:4" ht="18.75" customHeight="1">
      <c r="A5" s="72" t="s">
        <v>5</v>
      </c>
      <c r="B5" s="72" t="s">
        <v>6</v>
      </c>
      <c r="C5" s="72" t="s">
        <v>7</v>
      </c>
      <c r="D5" s="72" t="s">
        <v>6</v>
      </c>
    </row>
    <row r="6" spans="1:4" ht="16.5" customHeight="1">
      <c r="A6" s="73" t="s">
        <v>99</v>
      </c>
      <c r="B6" s="42">
        <f>B7+B8+B9</f>
        <v>13856976.640000001</v>
      </c>
      <c r="C6" s="73" t="s">
        <v>100</v>
      </c>
      <c r="D6" s="42">
        <f>SUM(D7:D32)</f>
        <v>13856976.640000001</v>
      </c>
    </row>
    <row r="7" spans="1:4" ht="16.5" customHeight="1">
      <c r="A7" s="73" t="s">
        <v>101</v>
      </c>
      <c r="B7" s="42">
        <f>'部门财务收支预算总表01-1'!B6</f>
        <v>13856976.640000001</v>
      </c>
      <c r="C7" s="73" t="s">
        <v>102</v>
      </c>
      <c r="D7" s="42"/>
    </row>
    <row r="8" spans="1:4" ht="16.5" customHeight="1">
      <c r="A8" s="73" t="s">
        <v>103</v>
      </c>
      <c r="B8" s="42"/>
      <c r="C8" s="73" t="s">
        <v>104</v>
      </c>
      <c r="D8" s="42"/>
    </row>
    <row r="9" spans="1:4" ht="16.5" customHeight="1">
      <c r="A9" s="73" t="s">
        <v>105</v>
      </c>
      <c r="B9" s="42"/>
      <c r="C9" s="73" t="s">
        <v>106</v>
      </c>
      <c r="D9" s="42"/>
    </row>
    <row r="10" spans="1:4" ht="16.5" customHeight="1">
      <c r="A10" s="73" t="s">
        <v>107</v>
      </c>
      <c r="B10" s="42"/>
      <c r="C10" s="73" t="s">
        <v>108</v>
      </c>
      <c r="D10" s="42"/>
    </row>
    <row r="11" spans="1:4" ht="16.5" customHeight="1">
      <c r="A11" s="73" t="s">
        <v>101</v>
      </c>
      <c r="B11" s="42"/>
      <c r="C11" s="73" t="s">
        <v>109</v>
      </c>
      <c r="D11" s="42">
        <f>'部门支出预算表01-3'!D7-'[1]部门预算项目支出明细表（一）'!$Z$9</f>
        <v>13658904.640000001</v>
      </c>
    </row>
    <row r="12" spans="1:4" ht="16.5" customHeight="1">
      <c r="A12" s="32" t="s">
        <v>103</v>
      </c>
      <c r="B12" s="42"/>
      <c r="C12" s="35" t="s">
        <v>110</v>
      </c>
      <c r="D12" s="42"/>
    </row>
    <row r="13" spans="1:4" ht="16.5" customHeight="1">
      <c r="A13" s="32" t="s">
        <v>105</v>
      </c>
      <c r="B13" s="42"/>
      <c r="C13" s="35" t="s">
        <v>111</v>
      </c>
      <c r="D13" s="42"/>
    </row>
    <row r="14" spans="1:4" ht="16.5" customHeight="1">
      <c r="A14" s="74"/>
      <c r="B14" s="42"/>
      <c r="C14" s="35" t="s">
        <v>112</v>
      </c>
      <c r="D14" s="42">
        <f>'部门支出预算表01-3'!D16</f>
        <v>76480</v>
      </c>
    </row>
    <row r="15" spans="1:4" ht="16.5" customHeight="1">
      <c r="A15" s="74"/>
      <c r="B15" s="42"/>
      <c r="C15" s="35" t="s">
        <v>113</v>
      </c>
      <c r="D15" s="42">
        <f>'部门支出预算表01-3'!D19</f>
        <v>68060</v>
      </c>
    </row>
    <row r="16" spans="1:4" ht="16.5" customHeight="1">
      <c r="A16" s="74"/>
      <c r="B16" s="42"/>
      <c r="C16" s="35" t="s">
        <v>114</v>
      </c>
      <c r="D16" s="42"/>
    </row>
    <row r="17" spans="1:4" ht="16.5" customHeight="1">
      <c r="A17" s="74"/>
      <c r="B17" s="42"/>
      <c r="C17" s="35" t="s">
        <v>115</v>
      </c>
      <c r="D17" s="42"/>
    </row>
    <row r="18" spans="1:4" ht="16.5" customHeight="1">
      <c r="A18" s="74"/>
      <c r="B18" s="42"/>
      <c r="C18" s="35" t="s">
        <v>116</v>
      </c>
      <c r="D18" s="42"/>
    </row>
    <row r="19" spans="1:4" ht="16.5" customHeight="1">
      <c r="A19" s="74"/>
      <c r="B19" s="42"/>
      <c r="C19" s="35" t="s">
        <v>117</v>
      </c>
      <c r="D19" s="42"/>
    </row>
    <row r="20" spans="1:4" ht="16.5" customHeight="1">
      <c r="A20" s="74"/>
      <c r="B20" s="42"/>
      <c r="C20" s="35" t="s">
        <v>118</v>
      </c>
      <c r="D20" s="42"/>
    </row>
    <row r="21" spans="1:4" ht="16.5" customHeight="1">
      <c r="A21" s="74"/>
      <c r="B21" s="42"/>
      <c r="C21" s="35" t="s">
        <v>119</v>
      </c>
      <c r="D21" s="42"/>
    </row>
    <row r="22" spans="1:4" ht="16.5" customHeight="1">
      <c r="A22" s="74"/>
      <c r="B22" s="42"/>
      <c r="C22" s="35" t="s">
        <v>120</v>
      </c>
      <c r="D22" s="42"/>
    </row>
    <row r="23" spans="1:4" ht="16.5" customHeight="1">
      <c r="A23" s="74"/>
      <c r="B23" s="42"/>
      <c r="C23" s="35" t="s">
        <v>121</v>
      </c>
      <c r="D23" s="42"/>
    </row>
    <row r="24" spans="1:4" ht="16.5" customHeight="1">
      <c r="A24" s="74"/>
      <c r="B24" s="42"/>
      <c r="C24" s="35" t="s">
        <v>122</v>
      </c>
      <c r="D24" s="42"/>
    </row>
    <row r="25" spans="1:4" ht="16.5" customHeight="1">
      <c r="A25" s="74"/>
      <c r="B25" s="42"/>
      <c r="C25" s="35" t="s">
        <v>123</v>
      </c>
      <c r="D25" s="42">
        <f>'部门支出预算表01-3'!D24</f>
        <v>53532</v>
      </c>
    </row>
    <row r="26" spans="1:4" ht="16.5" customHeight="1">
      <c r="A26" s="74"/>
      <c r="B26" s="42"/>
      <c r="C26" s="35" t="s">
        <v>124</v>
      </c>
      <c r="D26" s="42"/>
    </row>
    <row r="27" spans="1:4" ht="16.5" customHeight="1">
      <c r="A27" s="74"/>
      <c r="B27" s="42"/>
      <c r="C27" s="35" t="s">
        <v>125</v>
      </c>
      <c r="D27" s="42"/>
    </row>
    <row r="28" spans="1:4" ht="16.5" customHeight="1">
      <c r="A28" s="74"/>
      <c r="B28" s="42"/>
      <c r="C28" s="35" t="s">
        <v>126</v>
      </c>
      <c r="D28" s="42"/>
    </row>
    <row r="29" spans="1:4" ht="16.5" customHeight="1">
      <c r="A29" s="74"/>
      <c r="B29" s="42"/>
      <c r="C29" s="35" t="s">
        <v>127</v>
      </c>
      <c r="D29" s="42"/>
    </row>
    <row r="30" spans="1:4" ht="16.5" customHeight="1">
      <c r="A30" s="74"/>
      <c r="B30" s="42"/>
      <c r="C30" s="35" t="s">
        <v>128</v>
      </c>
      <c r="D30" s="42"/>
    </row>
    <row r="31" spans="1:4" ht="16.5" customHeight="1">
      <c r="A31" s="74"/>
      <c r="B31" s="42"/>
      <c r="C31" s="32" t="s">
        <v>129</v>
      </c>
      <c r="D31" s="42"/>
    </row>
    <row r="32" spans="1:4" ht="16.5" customHeight="1">
      <c r="A32" s="74"/>
      <c r="B32" s="42"/>
      <c r="C32" s="32" t="s">
        <v>130</v>
      </c>
      <c r="D32" s="42"/>
    </row>
    <row r="33" spans="1:4" ht="16.5" customHeight="1">
      <c r="A33" s="74"/>
      <c r="B33" s="42"/>
      <c r="C33" s="14" t="s">
        <v>131</v>
      </c>
      <c r="D33" s="42"/>
    </row>
    <row r="34" spans="1:4" ht="15" customHeight="1">
      <c r="A34" s="75" t="s">
        <v>50</v>
      </c>
      <c r="B34" s="76">
        <f>B6+B10</f>
        <v>13856976.640000001</v>
      </c>
      <c r="C34" s="75" t="s">
        <v>51</v>
      </c>
      <c r="D34" s="76">
        <f>D6+D33</f>
        <v>13856976.640000001</v>
      </c>
    </row>
  </sheetData>
  <mergeCells count="4">
    <mergeCell ref="A2:D2"/>
    <mergeCell ref="A3:B3"/>
    <mergeCell ref="A4:B4"/>
    <mergeCell ref="C4:D4"/>
  </mergeCells>
  <phoneticPr fontId="17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7"/>
  <sheetViews>
    <sheetView showZeros="0" zoomScale="80" zoomScaleNormal="80" workbookViewId="0">
      <selection activeCell="H31" sqref="H31"/>
    </sheetView>
  </sheetViews>
  <sheetFormatPr defaultColWidth="9.109375" defaultRowHeight="14.25" customHeight="1"/>
  <cols>
    <col min="1" max="1" width="20.109375" customWidth="1"/>
    <col min="2" max="2" width="44" customWidth="1"/>
    <col min="3" max="7" width="24.109375" customWidth="1"/>
  </cols>
  <sheetData>
    <row r="1" spans="1:7" ht="14.25" customHeight="1">
      <c r="D1" s="65"/>
      <c r="F1" s="37"/>
      <c r="G1" s="66" t="s">
        <v>132</v>
      </c>
    </row>
    <row r="2" spans="1:7" ht="41.25" customHeight="1">
      <c r="A2" s="154" t="s">
        <v>133</v>
      </c>
      <c r="B2" s="154"/>
      <c r="C2" s="154"/>
      <c r="D2" s="154"/>
      <c r="E2" s="154"/>
      <c r="F2" s="154"/>
      <c r="G2" s="154"/>
    </row>
    <row r="3" spans="1:7" ht="18" customHeight="1">
      <c r="A3" s="119" t="str">
        <f>"单位名称："&amp;"昆明市呈贡区基础教育科学研究院附属学校"</f>
        <v>单位名称：昆明市呈贡区基础教育科学研究院附属学校</v>
      </c>
      <c r="B3" s="118"/>
      <c r="F3" s="61"/>
      <c r="G3" s="66" t="s">
        <v>2</v>
      </c>
    </row>
    <row r="4" spans="1:7" ht="20.25" customHeight="1">
      <c r="A4" s="155" t="s">
        <v>134</v>
      </c>
      <c r="B4" s="156"/>
      <c r="C4" s="158" t="s">
        <v>56</v>
      </c>
      <c r="D4" s="157" t="s">
        <v>75</v>
      </c>
      <c r="E4" s="104"/>
      <c r="F4" s="105"/>
      <c r="G4" s="159" t="s">
        <v>76</v>
      </c>
    </row>
    <row r="5" spans="1:7" ht="20.25" customHeight="1">
      <c r="A5" s="70" t="s">
        <v>72</v>
      </c>
      <c r="B5" s="70" t="s">
        <v>73</v>
      </c>
      <c r="C5" s="116"/>
      <c r="D5" s="63" t="s">
        <v>58</v>
      </c>
      <c r="E5" s="63" t="s">
        <v>135</v>
      </c>
      <c r="F5" s="63" t="s">
        <v>136</v>
      </c>
      <c r="G5" s="160"/>
    </row>
    <row r="6" spans="1:7" ht="15" customHeight="1">
      <c r="A6" s="31" t="s">
        <v>82</v>
      </c>
      <c r="B6" s="31" t="s">
        <v>83</v>
      </c>
      <c r="C6" s="31" t="s">
        <v>84</v>
      </c>
      <c r="D6" s="31" t="s">
        <v>85</v>
      </c>
      <c r="E6" s="31" t="s">
        <v>86</v>
      </c>
      <c r="F6" s="31" t="s">
        <v>87</v>
      </c>
      <c r="G6" s="31" t="s">
        <v>88</v>
      </c>
    </row>
    <row r="7" spans="1:7" ht="15" customHeight="1">
      <c r="A7" s="28" t="s">
        <v>253</v>
      </c>
      <c r="B7" s="28" t="s">
        <v>254</v>
      </c>
      <c r="C7" s="84">
        <f>D7+G7</f>
        <v>13658904.640000001</v>
      </c>
      <c r="D7" s="84">
        <f>D8+D12+D14</f>
        <v>11242944.960000001</v>
      </c>
      <c r="E7" s="84">
        <f t="shared" ref="E7:G7" si="0">E8+E12+E14</f>
        <v>11222928</v>
      </c>
      <c r="F7" s="84">
        <f t="shared" si="0"/>
        <v>20016.96</v>
      </c>
      <c r="G7" s="84">
        <f t="shared" si="0"/>
        <v>2415959.6799999997</v>
      </c>
    </row>
    <row r="8" spans="1:7" ht="15" customHeight="1">
      <c r="A8" s="28" t="s">
        <v>255</v>
      </c>
      <c r="B8" s="28" t="s">
        <v>256</v>
      </c>
      <c r="C8" s="84">
        <f t="shared" ref="C8:C26" si="1">D8+G8</f>
        <v>11956216.640000001</v>
      </c>
      <c r="D8" s="84">
        <f>D9+D10+D11</f>
        <v>11242944.960000001</v>
      </c>
      <c r="E8" s="84">
        <f t="shared" ref="E8:G8" si="2">E9+E10+E11</f>
        <v>11222928</v>
      </c>
      <c r="F8" s="84">
        <f t="shared" si="2"/>
        <v>20016.96</v>
      </c>
      <c r="G8" s="84">
        <f t="shared" si="2"/>
        <v>713271.67999999993</v>
      </c>
    </row>
    <row r="9" spans="1:7" ht="15" customHeight="1">
      <c r="A9" s="28" t="s">
        <v>257</v>
      </c>
      <c r="B9" s="28" t="s">
        <v>258</v>
      </c>
      <c r="C9" s="84">
        <f t="shared" si="1"/>
        <v>5552787.2000000002</v>
      </c>
      <c r="D9" s="84">
        <f>E9+F9</f>
        <v>5330328</v>
      </c>
      <c r="E9" s="84">
        <v>5330328</v>
      </c>
      <c r="F9" s="84"/>
      <c r="G9" s="84">
        <v>222459.19999999998</v>
      </c>
    </row>
    <row r="10" spans="1:7" ht="15" customHeight="1">
      <c r="A10" s="28" t="s">
        <v>259</v>
      </c>
      <c r="B10" s="28" t="s">
        <v>260</v>
      </c>
      <c r="C10" s="84">
        <f t="shared" si="1"/>
        <v>6128029.4400000004</v>
      </c>
      <c r="D10" s="84">
        <f>E10+F10</f>
        <v>5912616.96</v>
      </c>
      <c r="E10" s="84">
        <v>5892600</v>
      </c>
      <c r="F10" s="84">
        <v>20016.96</v>
      </c>
      <c r="G10" s="84">
        <v>215412.48000000001</v>
      </c>
    </row>
    <row r="11" spans="1:7" ht="15" customHeight="1">
      <c r="A11" s="28" t="s">
        <v>261</v>
      </c>
      <c r="B11" s="28" t="s">
        <v>262</v>
      </c>
      <c r="C11" s="84">
        <f t="shared" si="1"/>
        <v>275400</v>
      </c>
      <c r="D11" s="84"/>
      <c r="E11" s="84"/>
      <c r="F11" s="84"/>
      <c r="G11" s="84">
        <v>275400</v>
      </c>
    </row>
    <row r="12" spans="1:7" ht="15" customHeight="1">
      <c r="A12" s="28" t="s">
        <v>263</v>
      </c>
      <c r="B12" s="28" t="s">
        <v>264</v>
      </c>
      <c r="C12" s="84">
        <f t="shared" si="1"/>
        <v>2688</v>
      </c>
      <c r="D12" s="84">
        <f>D13</f>
        <v>0</v>
      </c>
      <c r="E12" s="84">
        <f t="shared" ref="E12:G12" si="3">E13</f>
        <v>0</v>
      </c>
      <c r="F12" s="84">
        <f t="shared" si="3"/>
        <v>0</v>
      </c>
      <c r="G12" s="84">
        <f t="shared" si="3"/>
        <v>2688</v>
      </c>
    </row>
    <row r="13" spans="1:7" ht="15" customHeight="1">
      <c r="A13" s="28" t="s">
        <v>265</v>
      </c>
      <c r="B13" s="28" t="s">
        <v>266</v>
      </c>
      <c r="C13" s="84">
        <f t="shared" si="1"/>
        <v>2688</v>
      </c>
      <c r="D13" s="84"/>
      <c r="E13" s="84"/>
      <c r="F13" s="84"/>
      <c r="G13" s="84">
        <v>2688</v>
      </c>
    </row>
    <row r="14" spans="1:7" ht="15" customHeight="1">
      <c r="A14" s="28" t="s">
        <v>267</v>
      </c>
      <c r="B14" s="28" t="s">
        <v>268</v>
      </c>
      <c r="C14" s="84">
        <f t="shared" si="1"/>
        <v>1700000</v>
      </c>
      <c r="D14" s="84">
        <f>D15</f>
        <v>0</v>
      </c>
      <c r="E14" s="84">
        <f t="shared" ref="E14:G14" si="4">E15</f>
        <v>0</v>
      </c>
      <c r="F14" s="84">
        <f t="shared" si="4"/>
        <v>0</v>
      </c>
      <c r="G14" s="84">
        <f t="shared" si="4"/>
        <v>1700000</v>
      </c>
    </row>
    <row r="15" spans="1:7" ht="15" customHeight="1">
      <c r="A15" s="28" t="s">
        <v>269</v>
      </c>
      <c r="B15" s="28" t="s">
        <v>268</v>
      </c>
      <c r="C15" s="84">
        <f t="shared" si="1"/>
        <v>1700000</v>
      </c>
      <c r="D15" s="84"/>
      <c r="E15" s="84"/>
      <c r="F15" s="84"/>
      <c r="G15" s="84">
        <v>1700000</v>
      </c>
    </row>
    <row r="16" spans="1:7" ht="15" customHeight="1">
      <c r="A16" s="28" t="s">
        <v>270</v>
      </c>
      <c r="B16" s="28" t="s">
        <v>271</v>
      </c>
      <c r="C16" s="84">
        <f t="shared" si="1"/>
        <v>76480</v>
      </c>
      <c r="D16" s="84">
        <f>D17</f>
        <v>76480</v>
      </c>
      <c r="E16" s="84">
        <f t="shared" ref="E16:G16" si="5">E17</f>
        <v>76480</v>
      </c>
      <c r="F16" s="84">
        <f t="shared" si="5"/>
        <v>0</v>
      </c>
      <c r="G16" s="84">
        <f t="shared" si="5"/>
        <v>0</v>
      </c>
    </row>
    <row r="17" spans="1:7" ht="15" customHeight="1">
      <c r="A17" s="28" t="s">
        <v>272</v>
      </c>
      <c r="B17" s="28" t="s">
        <v>273</v>
      </c>
      <c r="C17" s="84">
        <f t="shared" si="1"/>
        <v>76480</v>
      </c>
      <c r="D17" s="84">
        <f>D18</f>
        <v>76480</v>
      </c>
      <c r="E17" s="84">
        <f t="shared" ref="E17:F17" si="6">E18</f>
        <v>76480</v>
      </c>
      <c r="F17" s="84">
        <f t="shared" si="6"/>
        <v>0</v>
      </c>
      <c r="G17" s="84"/>
    </row>
    <row r="18" spans="1:7" ht="15" customHeight="1">
      <c r="A18" s="28" t="s">
        <v>274</v>
      </c>
      <c r="B18" s="28" t="s">
        <v>275</v>
      </c>
      <c r="C18" s="84">
        <f t="shared" si="1"/>
        <v>76480</v>
      </c>
      <c r="D18" s="84">
        <f>E18+F18</f>
        <v>76480</v>
      </c>
      <c r="E18" s="84">
        <v>76480</v>
      </c>
      <c r="F18" s="84"/>
      <c r="G18" s="84"/>
    </row>
    <row r="19" spans="1:7" ht="15" customHeight="1">
      <c r="A19" s="28" t="s">
        <v>276</v>
      </c>
      <c r="B19" s="28" t="s">
        <v>277</v>
      </c>
      <c r="C19" s="84">
        <f t="shared" si="1"/>
        <v>68060</v>
      </c>
      <c r="D19" s="84">
        <f>D20</f>
        <v>68060</v>
      </c>
      <c r="E19" s="84"/>
      <c r="F19" s="84"/>
      <c r="G19" s="84"/>
    </row>
    <row r="20" spans="1:7" ht="15" customHeight="1">
      <c r="A20" s="28" t="s">
        <v>278</v>
      </c>
      <c r="B20" s="28" t="s">
        <v>279</v>
      </c>
      <c r="C20" s="84">
        <f t="shared" si="1"/>
        <v>68060</v>
      </c>
      <c r="D20" s="84">
        <f>D21+D22+D23</f>
        <v>68060</v>
      </c>
      <c r="E20" s="84"/>
      <c r="F20" s="84"/>
      <c r="G20" s="84"/>
    </row>
    <row r="21" spans="1:7" ht="15" customHeight="1">
      <c r="A21" s="28" t="s">
        <v>280</v>
      </c>
      <c r="B21" s="28" t="s">
        <v>281</v>
      </c>
      <c r="C21" s="84">
        <f t="shared" si="1"/>
        <v>38520</v>
      </c>
      <c r="D21" s="84">
        <f>E21+F21</f>
        <v>38520</v>
      </c>
      <c r="E21" s="84">
        <v>38520</v>
      </c>
      <c r="F21" s="84"/>
      <c r="G21" s="84"/>
    </row>
    <row r="22" spans="1:7" ht="15" customHeight="1">
      <c r="A22" s="28" t="s">
        <v>282</v>
      </c>
      <c r="B22" s="28" t="s">
        <v>283</v>
      </c>
      <c r="C22" s="84">
        <f t="shared" si="1"/>
        <v>25600</v>
      </c>
      <c r="D22" s="84">
        <f t="shared" ref="D22:D23" si="7">E22+F22</f>
        <v>25600</v>
      </c>
      <c r="E22" s="84">
        <v>25600</v>
      </c>
      <c r="F22" s="84"/>
      <c r="G22" s="84"/>
    </row>
    <row r="23" spans="1:7" ht="15" customHeight="1">
      <c r="A23" s="28" t="s">
        <v>284</v>
      </c>
      <c r="B23" s="28" t="s">
        <v>285</v>
      </c>
      <c r="C23" s="84">
        <f t="shared" si="1"/>
        <v>3940</v>
      </c>
      <c r="D23" s="84">
        <f t="shared" si="7"/>
        <v>3940</v>
      </c>
      <c r="E23" s="84">
        <v>3940</v>
      </c>
      <c r="F23" s="84"/>
      <c r="G23" s="84"/>
    </row>
    <row r="24" spans="1:7" ht="15" customHeight="1">
      <c r="A24" s="28" t="s">
        <v>286</v>
      </c>
      <c r="B24" s="28" t="s">
        <v>287</v>
      </c>
      <c r="C24" s="84">
        <f t="shared" si="1"/>
        <v>53532</v>
      </c>
      <c r="D24" s="84">
        <f>D25</f>
        <v>53532</v>
      </c>
      <c r="E24" s="84"/>
      <c r="F24" s="84"/>
      <c r="G24" s="84"/>
    </row>
    <row r="25" spans="1:7" ht="15" customHeight="1">
      <c r="A25" s="28" t="s">
        <v>288</v>
      </c>
      <c r="B25" s="28" t="s">
        <v>289</v>
      </c>
      <c r="C25" s="84">
        <f t="shared" si="1"/>
        <v>53532</v>
      </c>
      <c r="D25" s="84">
        <f>D26</f>
        <v>53532</v>
      </c>
      <c r="E25" s="84"/>
      <c r="F25" s="84"/>
      <c r="G25" s="84"/>
    </row>
    <row r="26" spans="1:7" ht="15" customHeight="1">
      <c r="A26" s="28" t="s">
        <v>290</v>
      </c>
      <c r="B26" s="28" t="s">
        <v>291</v>
      </c>
      <c r="C26" s="84">
        <f t="shared" si="1"/>
        <v>53532</v>
      </c>
      <c r="D26" s="84">
        <f t="shared" ref="D26" si="8">E26+F26</f>
        <v>53532</v>
      </c>
      <c r="E26" s="84">
        <v>53532</v>
      </c>
      <c r="F26" s="84"/>
      <c r="G26" s="84"/>
    </row>
    <row r="27" spans="1:7" ht="18" customHeight="1">
      <c r="A27" s="41" t="s">
        <v>137</v>
      </c>
      <c r="B27" s="71" t="s">
        <v>137</v>
      </c>
      <c r="C27" s="42">
        <f>C7+C16+C19+C24</f>
        <v>13856976.640000001</v>
      </c>
      <c r="D27" s="42">
        <f>D7+D16+D19+D24</f>
        <v>11441016.960000001</v>
      </c>
      <c r="E27" s="42">
        <f t="shared" ref="E27:G27" si="9">E7+E16+E19+E24</f>
        <v>11299408</v>
      </c>
      <c r="F27" s="42">
        <f t="shared" si="9"/>
        <v>20016.96</v>
      </c>
      <c r="G27" s="42">
        <f t="shared" si="9"/>
        <v>2415959.6799999997</v>
      </c>
    </row>
  </sheetData>
  <mergeCells count="6">
    <mergeCell ref="A2:G2"/>
    <mergeCell ref="A3:B3"/>
    <mergeCell ref="A4:B4"/>
    <mergeCell ref="D4:F4"/>
    <mergeCell ref="C4:C5"/>
    <mergeCell ref="G4:G5"/>
  </mergeCells>
  <phoneticPr fontId="17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7"/>
  <sheetViews>
    <sheetView showZeros="0" workbookViewId="0">
      <selection activeCell="D12" sqref="D12"/>
    </sheetView>
  </sheetViews>
  <sheetFormatPr defaultColWidth="10.44140625" defaultRowHeight="14.25" customHeight="1"/>
  <cols>
    <col min="1" max="6" width="28.109375" customWidth="1"/>
  </cols>
  <sheetData>
    <row r="1" spans="1:6" ht="14.25" customHeight="1">
      <c r="A1" s="20"/>
      <c r="B1" s="20"/>
      <c r="C1" s="20"/>
      <c r="D1" s="20"/>
      <c r="E1" s="19"/>
      <c r="F1" s="69" t="s">
        <v>138</v>
      </c>
    </row>
    <row r="2" spans="1:6" ht="41.25" customHeight="1">
      <c r="A2" s="161" t="s">
        <v>139</v>
      </c>
      <c r="B2" s="162"/>
      <c r="C2" s="162"/>
      <c r="D2" s="162"/>
      <c r="E2" s="163"/>
      <c r="F2" s="162"/>
    </row>
    <row r="3" spans="1:6" ht="14.25" customHeight="1">
      <c r="A3" s="119" t="str">
        <f>"单位名称："&amp;"昆明市呈贡区基础教育科学研究院附属学校"</f>
        <v>单位名称：昆明市呈贡区基础教育科学研究院附属学校</v>
      </c>
      <c r="B3" s="118"/>
      <c r="D3" s="20"/>
      <c r="E3" s="19"/>
      <c r="F3" s="22" t="s">
        <v>2</v>
      </c>
    </row>
    <row r="4" spans="1:6" ht="27" customHeight="1">
      <c r="A4" s="164" t="s">
        <v>140</v>
      </c>
      <c r="B4" s="164" t="s">
        <v>141</v>
      </c>
      <c r="C4" s="129" t="s">
        <v>142</v>
      </c>
      <c r="D4" s="164"/>
      <c r="E4" s="165"/>
      <c r="F4" s="164" t="s">
        <v>143</v>
      </c>
    </row>
    <row r="5" spans="1:6" ht="28.5" customHeight="1">
      <c r="A5" s="166"/>
      <c r="B5" s="167"/>
      <c r="C5" s="23" t="s">
        <v>58</v>
      </c>
      <c r="D5" s="23" t="s">
        <v>144</v>
      </c>
      <c r="E5" s="23" t="s">
        <v>145</v>
      </c>
      <c r="F5" s="168"/>
    </row>
    <row r="6" spans="1:6" ht="17.25" customHeight="1">
      <c r="A6" s="27" t="s">
        <v>82</v>
      </c>
      <c r="B6" s="27" t="s">
        <v>83</v>
      </c>
      <c r="C6" s="27" t="s">
        <v>84</v>
      </c>
      <c r="D6" s="27" t="s">
        <v>85</v>
      </c>
      <c r="E6" s="27" t="s">
        <v>86</v>
      </c>
      <c r="F6" s="27" t="s">
        <v>87</v>
      </c>
    </row>
    <row r="7" spans="1:6" ht="17.25" customHeight="1">
      <c r="A7" s="42"/>
      <c r="B7" s="42"/>
      <c r="C7" s="42"/>
      <c r="D7" s="42"/>
      <c r="E7" s="42"/>
      <c r="F7" s="42"/>
    </row>
  </sheetData>
  <mergeCells count="6">
    <mergeCell ref="A2:F2"/>
    <mergeCell ref="A3:B3"/>
    <mergeCell ref="C4:E4"/>
    <mergeCell ref="A4:A5"/>
    <mergeCell ref="B4:B5"/>
    <mergeCell ref="F4:F5"/>
  </mergeCells>
  <phoneticPr fontId="17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W27"/>
  <sheetViews>
    <sheetView showZeros="0" topLeftCell="A13" zoomScaleNormal="100" workbookViewId="0">
      <selection activeCell="Z28" sqref="Z28"/>
    </sheetView>
  </sheetViews>
  <sheetFormatPr defaultColWidth="9.109375" defaultRowHeight="14.25" customHeight="1"/>
  <cols>
    <col min="1" max="1" width="11" customWidth="1"/>
    <col min="2" max="2" width="20.6640625" style="92" customWidth="1"/>
    <col min="3" max="3" width="19.6640625" customWidth="1"/>
    <col min="4" max="4" width="10.109375" customWidth="1"/>
    <col min="5" max="5" width="29.21875" customWidth="1"/>
    <col min="6" max="6" width="10.33203125" customWidth="1"/>
    <col min="7" max="7" width="26" customWidth="1"/>
    <col min="8" max="9" width="18.6640625" customWidth="1"/>
    <col min="10" max="11" width="11.88671875" customWidth="1"/>
    <col min="12" max="12" width="18.6640625" customWidth="1"/>
    <col min="13" max="23" width="9.77734375" customWidth="1"/>
  </cols>
  <sheetData>
    <row r="1" spans="1:23" ht="13.5" customHeight="1">
      <c r="B1" s="89"/>
      <c r="D1" s="68"/>
      <c r="E1" s="68"/>
      <c r="F1" s="68"/>
      <c r="G1" s="68"/>
      <c r="H1" s="44"/>
      <c r="I1" s="44"/>
      <c r="J1" s="44"/>
      <c r="K1" s="44"/>
      <c r="L1" s="44"/>
      <c r="M1" s="44"/>
      <c r="Q1" s="44"/>
      <c r="U1" s="67"/>
      <c r="W1" s="2" t="s">
        <v>146</v>
      </c>
    </row>
    <row r="2" spans="1:23" ht="45.75" customHeight="1">
      <c r="A2" s="181" t="s">
        <v>147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00"/>
      <c r="O2" s="100"/>
      <c r="P2" s="100"/>
      <c r="Q2" s="181"/>
      <c r="R2" s="181"/>
      <c r="S2" s="181"/>
      <c r="T2" s="181"/>
      <c r="U2" s="181"/>
      <c r="V2" s="181"/>
      <c r="W2" s="181"/>
    </row>
    <row r="3" spans="1:23" ht="18.75" customHeight="1">
      <c r="A3" s="101" t="str">
        <f>"单位名称："&amp;"昆明市呈贡区基础教育科学研究院附属学校"</f>
        <v>单位名称：昆明市呈贡区基础教育科学研究院附属学校</v>
      </c>
      <c r="B3" s="182"/>
      <c r="C3" s="182"/>
      <c r="D3" s="182"/>
      <c r="E3" s="182"/>
      <c r="F3" s="182"/>
      <c r="G3" s="182"/>
      <c r="H3" s="46"/>
      <c r="I3" s="46"/>
      <c r="J3" s="46"/>
      <c r="K3" s="46"/>
      <c r="L3" s="46"/>
      <c r="M3" s="46"/>
      <c r="N3" s="3"/>
      <c r="O3" s="3"/>
      <c r="P3" s="3"/>
      <c r="Q3" s="46"/>
      <c r="U3" s="67"/>
      <c r="W3" s="2" t="s">
        <v>2</v>
      </c>
    </row>
    <row r="4" spans="1:23" ht="18" customHeight="1">
      <c r="A4" s="109" t="s">
        <v>148</v>
      </c>
      <c r="B4" s="177" t="s">
        <v>149</v>
      </c>
      <c r="C4" s="109" t="s">
        <v>150</v>
      </c>
      <c r="D4" s="109" t="s">
        <v>151</v>
      </c>
      <c r="E4" s="109" t="s">
        <v>152</v>
      </c>
      <c r="F4" s="109" t="s">
        <v>153</v>
      </c>
      <c r="G4" s="109" t="s">
        <v>154</v>
      </c>
      <c r="H4" s="157" t="s">
        <v>155</v>
      </c>
      <c r="I4" s="183" t="s">
        <v>155</v>
      </c>
      <c r="J4" s="183"/>
      <c r="K4" s="183"/>
      <c r="L4" s="183"/>
      <c r="M4" s="183"/>
      <c r="N4" s="104"/>
      <c r="O4" s="104"/>
      <c r="P4" s="104"/>
      <c r="Q4" s="184" t="s">
        <v>62</v>
      </c>
      <c r="R4" s="183" t="s">
        <v>63</v>
      </c>
      <c r="S4" s="183"/>
      <c r="T4" s="183"/>
      <c r="U4" s="183"/>
      <c r="V4" s="183"/>
      <c r="W4" s="185"/>
    </row>
    <row r="5" spans="1:23" ht="18" customHeight="1">
      <c r="A5" s="110"/>
      <c r="B5" s="178"/>
      <c r="C5" s="110"/>
      <c r="D5" s="110"/>
      <c r="E5" s="110"/>
      <c r="F5" s="110"/>
      <c r="G5" s="110"/>
      <c r="H5" s="158" t="s">
        <v>156</v>
      </c>
      <c r="I5" s="157" t="s">
        <v>59</v>
      </c>
      <c r="J5" s="183"/>
      <c r="K5" s="183"/>
      <c r="L5" s="183"/>
      <c r="M5" s="185"/>
      <c r="N5" s="103" t="s">
        <v>157</v>
      </c>
      <c r="O5" s="104"/>
      <c r="P5" s="105"/>
      <c r="Q5" s="109" t="s">
        <v>62</v>
      </c>
      <c r="R5" s="157" t="s">
        <v>63</v>
      </c>
      <c r="S5" s="184" t="s">
        <v>65</v>
      </c>
      <c r="T5" s="183" t="s">
        <v>63</v>
      </c>
      <c r="U5" s="184" t="s">
        <v>67</v>
      </c>
      <c r="V5" s="184" t="s">
        <v>68</v>
      </c>
      <c r="W5" s="186" t="s">
        <v>69</v>
      </c>
    </row>
    <row r="6" spans="1:23" ht="19.5" customHeight="1">
      <c r="A6" s="175"/>
      <c r="B6" s="179"/>
      <c r="C6" s="175"/>
      <c r="D6" s="175"/>
      <c r="E6" s="175"/>
      <c r="F6" s="175"/>
      <c r="G6" s="175"/>
      <c r="H6" s="175"/>
      <c r="I6" s="187" t="s">
        <v>158</v>
      </c>
      <c r="J6" s="109" t="s">
        <v>159</v>
      </c>
      <c r="K6" s="109" t="s">
        <v>160</v>
      </c>
      <c r="L6" s="109" t="s">
        <v>161</v>
      </c>
      <c r="M6" s="109" t="s">
        <v>162</v>
      </c>
      <c r="N6" s="109" t="s">
        <v>59</v>
      </c>
      <c r="O6" s="109" t="s">
        <v>60</v>
      </c>
      <c r="P6" s="109" t="s">
        <v>61</v>
      </c>
      <c r="Q6" s="175"/>
      <c r="R6" s="109" t="s">
        <v>58</v>
      </c>
      <c r="S6" s="109" t="s">
        <v>65</v>
      </c>
      <c r="T6" s="109" t="s">
        <v>163</v>
      </c>
      <c r="U6" s="109" t="s">
        <v>67</v>
      </c>
      <c r="V6" s="109" t="s">
        <v>68</v>
      </c>
      <c r="W6" s="109" t="s">
        <v>69</v>
      </c>
    </row>
    <row r="7" spans="1:23" ht="37.5" customHeight="1">
      <c r="A7" s="176"/>
      <c r="B7" s="180"/>
      <c r="C7" s="176"/>
      <c r="D7" s="176"/>
      <c r="E7" s="176"/>
      <c r="F7" s="176"/>
      <c r="G7" s="176"/>
      <c r="H7" s="176"/>
      <c r="I7" s="188" t="s">
        <v>58</v>
      </c>
      <c r="J7" s="111" t="s">
        <v>164</v>
      </c>
      <c r="K7" s="111" t="s">
        <v>160</v>
      </c>
      <c r="L7" s="111" t="s">
        <v>161</v>
      </c>
      <c r="M7" s="111" t="s">
        <v>162</v>
      </c>
      <c r="N7" s="111" t="s">
        <v>160</v>
      </c>
      <c r="O7" s="111" t="s">
        <v>161</v>
      </c>
      <c r="P7" s="111" t="s">
        <v>162</v>
      </c>
      <c r="Q7" s="111" t="s">
        <v>62</v>
      </c>
      <c r="R7" s="111" t="s">
        <v>58</v>
      </c>
      <c r="S7" s="111" t="s">
        <v>65</v>
      </c>
      <c r="T7" s="111" t="s">
        <v>163</v>
      </c>
      <c r="U7" s="111" t="s">
        <v>67</v>
      </c>
      <c r="V7" s="111" t="s">
        <v>68</v>
      </c>
      <c r="W7" s="111" t="s">
        <v>69</v>
      </c>
    </row>
    <row r="8" spans="1:23" ht="14.25" customHeight="1">
      <c r="A8" s="17">
        <v>1</v>
      </c>
      <c r="B8" s="90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  <c r="V8" s="17">
        <v>22</v>
      </c>
      <c r="W8" s="17">
        <v>23</v>
      </c>
    </row>
    <row r="9" spans="1:23" ht="20.25" customHeight="1">
      <c r="A9" s="169" t="s">
        <v>251</v>
      </c>
      <c r="B9" s="91" t="s">
        <v>350</v>
      </c>
      <c r="C9" s="32" t="s">
        <v>292</v>
      </c>
      <c r="D9" s="32" t="s">
        <v>257</v>
      </c>
      <c r="E9" s="32" t="s">
        <v>258</v>
      </c>
      <c r="F9" s="32" t="s">
        <v>298</v>
      </c>
      <c r="G9" s="32" t="s">
        <v>299</v>
      </c>
      <c r="H9" s="42">
        <v>5330328</v>
      </c>
      <c r="I9" s="42">
        <v>5330328</v>
      </c>
      <c r="J9" s="42"/>
      <c r="K9" s="42"/>
      <c r="L9" s="42">
        <v>5330328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20.25" customHeight="1">
      <c r="A10" s="170"/>
      <c r="B10" s="91" t="s">
        <v>350</v>
      </c>
      <c r="C10" s="32" t="s">
        <v>292</v>
      </c>
      <c r="D10" s="32" t="s">
        <v>259</v>
      </c>
      <c r="E10" s="32" t="s">
        <v>260</v>
      </c>
      <c r="F10" s="32" t="s">
        <v>298</v>
      </c>
      <c r="G10" s="32" t="s">
        <v>299</v>
      </c>
      <c r="H10" s="42">
        <v>5320152</v>
      </c>
      <c r="I10" s="42">
        <v>5320152</v>
      </c>
      <c r="J10" s="42"/>
      <c r="K10" s="42"/>
      <c r="L10" s="42">
        <v>5320152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ht="20.25" customHeight="1">
      <c r="A11" s="170"/>
      <c r="B11" s="91" t="s">
        <v>351</v>
      </c>
      <c r="C11" s="32" t="s">
        <v>293</v>
      </c>
      <c r="D11" s="32" t="s">
        <v>259</v>
      </c>
      <c r="E11" s="32" t="s">
        <v>260</v>
      </c>
      <c r="F11" s="32" t="s">
        <v>300</v>
      </c>
      <c r="G11" s="32" t="s">
        <v>293</v>
      </c>
      <c r="H11" s="42">
        <v>8016.96</v>
      </c>
      <c r="I11" s="42">
        <v>8016.96</v>
      </c>
      <c r="J11" s="42"/>
      <c r="K11" s="42"/>
      <c r="L11" s="42">
        <v>8016.96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ht="20.25" customHeight="1">
      <c r="A12" s="170"/>
      <c r="B12" s="91" t="s">
        <v>352</v>
      </c>
      <c r="C12" s="32" t="s">
        <v>294</v>
      </c>
      <c r="D12" s="32" t="s">
        <v>274</v>
      </c>
      <c r="E12" s="32" t="s">
        <v>275</v>
      </c>
      <c r="F12" s="32" t="s">
        <v>301</v>
      </c>
      <c r="G12" s="32" t="s">
        <v>302</v>
      </c>
      <c r="H12" s="42">
        <v>76480</v>
      </c>
      <c r="I12" s="42">
        <v>76480</v>
      </c>
      <c r="J12" s="42"/>
      <c r="K12" s="42"/>
      <c r="L12" s="42">
        <v>76480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ht="20.25" customHeight="1">
      <c r="A13" s="170"/>
      <c r="B13" s="91" t="s">
        <v>352</v>
      </c>
      <c r="C13" s="32" t="s">
        <v>294</v>
      </c>
      <c r="D13" s="32" t="s">
        <v>280</v>
      </c>
      <c r="E13" s="32" t="s">
        <v>281</v>
      </c>
      <c r="F13" s="32" t="s">
        <v>303</v>
      </c>
      <c r="G13" s="32" t="s">
        <v>304</v>
      </c>
      <c r="H13" s="42">
        <v>38520</v>
      </c>
      <c r="I13" s="42">
        <v>38520</v>
      </c>
      <c r="J13" s="42"/>
      <c r="K13" s="42"/>
      <c r="L13" s="42">
        <v>38520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20.25" customHeight="1">
      <c r="A14" s="170"/>
      <c r="B14" s="91" t="s">
        <v>352</v>
      </c>
      <c r="C14" s="32" t="s">
        <v>294</v>
      </c>
      <c r="D14" s="32" t="s">
        <v>282</v>
      </c>
      <c r="E14" s="32" t="s">
        <v>283</v>
      </c>
      <c r="F14" s="32" t="s">
        <v>305</v>
      </c>
      <c r="G14" s="32" t="s">
        <v>306</v>
      </c>
      <c r="H14" s="42">
        <v>25600</v>
      </c>
      <c r="I14" s="42">
        <v>25600</v>
      </c>
      <c r="J14" s="42"/>
      <c r="K14" s="42"/>
      <c r="L14" s="42">
        <v>25600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ht="20.25" customHeight="1">
      <c r="A15" s="170"/>
      <c r="B15" s="91" t="s">
        <v>352</v>
      </c>
      <c r="C15" s="32" t="s">
        <v>294</v>
      </c>
      <c r="D15" s="32" t="s">
        <v>259</v>
      </c>
      <c r="E15" s="32" t="s">
        <v>260</v>
      </c>
      <c r="F15" s="32" t="s">
        <v>307</v>
      </c>
      <c r="G15" s="32" t="s">
        <v>308</v>
      </c>
      <c r="H15" s="42">
        <v>3600</v>
      </c>
      <c r="I15" s="42">
        <v>3600</v>
      </c>
      <c r="J15" s="42"/>
      <c r="K15" s="42"/>
      <c r="L15" s="42">
        <v>3600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ht="20.25" customHeight="1">
      <c r="A16" s="170"/>
      <c r="B16" s="91" t="s">
        <v>352</v>
      </c>
      <c r="C16" s="32" t="s">
        <v>294</v>
      </c>
      <c r="D16" s="32" t="s">
        <v>284</v>
      </c>
      <c r="E16" s="32" t="s">
        <v>285</v>
      </c>
      <c r="F16" s="32" t="s">
        <v>307</v>
      </c>
      <c r="G16" s="32" t="s">
        <v>308</v>
      </c>
      <c r="H16" s="42">
        <v>2068</v>
      </c>
      <c r="I16" s="42">
        <v>2068</v>
      </c>
      <c r="J16" s="42"/>
      <c r="K16" s="42"/>
      <c r="L16" s="42">
        <v>2068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ht="20.25" customHeight="1">
      <c r="A17" s="170"/>
      <c r="B17" s="91" t="s">
        <v>352</v>
      </c>
      <c r="C17" s="32" t="s">
        <v>294</v>
      </c>
      <c r="D17" s="32" t="s">
        <v>284</v>
      </c>
      <c r="E17" s="32" t="s">
        <v>285</v>
      </c>
      <c r="F17" s="32" t="s">
        <v>307</v>
      </c>
      <c r="G17" s="32" t="s">
        <v>308</v>
      </c>
      <c r="H17" s="42">
        <v>1872</v>
      </c>
      <c r="I17" s="42">
        <v>1872</v>
      </c>
      <c r="J17" s="42"/>
      <c r="K17" s="42"/>
      <c r="L17" s="42">
        <v>1872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 ht="20.25" customHeight="1">
      <c r="A18" s="170"/>
      <c r="B18" s="91" t="s">
        <v>353</v>
      </c>
      <c r="C18" s="32" t="s">
        <v>295</v>
      </c>
      <c r="D18" s="32" t="s">
        <v>259</v>
      </c>
      <c r="E18" s="32" t="s">
        <v>260</v>
      </c>
      <c r="F18" s="32" t="s">
        <v>309</v>
      </c>
      <c r="G18" s="32" t="s">
        <v>310</v>
      </c>
      <c r="H18" s="42">
        <v>152000</v>
      </c>
      <c r="I18" s="42">
        <v>152000</v>
      </c>
      <c r="J18" s="42"/>
      <c r="K18" s="42"/>
      <c r="L18" s="42">
        <v>152000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ht="20.25" customHeight="1">
      <c r="A19" s="170"/>
      <c r="B19" s="91" t="s">
        <v>354</v>
      </c>
      <c r="C19" s="32" t="s">
        <v>291</v>
      </c>
      <c r="D19" s="32" t="s">
        <v>290</v>
      </c>
      <c r="E19" s="32" t="s">
        <v>291</v>
      </c>
      <c r="F19" s="32" t="s">
        <v>311</v>
      </c>
      <c r="G19" s="32" t="s">
        <v>291</v>
      </c>
      <c r="H19" s="42">
        <v>20808</v>
      </c>
      <c r="I19" s="42">
        <v>20808</v>
      </c>
      <c r="J19" s="42"/>
      <c r="K19" s="42"/>
      <c r="L19" s="42">
        <v>20808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ht="20.25" customHeight="1">
      <c r="A20" s="170"/>
      <c r="B20" s="91" t="s">
        <v>354</v>
      </c>
      <c r="C20" s="32" t="s">
        <v>291</v>
      </c>
      <c r="D20" s="32" t="s">
        <v>290</v>
      </c>
      <c r="E20" s="32" t="s">
        <v>291</v>
      </c>
      <c r="F20" s="32" t="s">
        <v>311</v>
      </c>
      <c r="G20" s="32" t="s">
        <v>291</v>
      </c>
      <c r="H20" s="42">
        <v>32724</v>
      </c>
      <c r="I20" s="42">
        <v>32724</v>
      </c>
      <c r="J20" s="42"/>
      <c r="K20" s="42"/>
      <c r="L20" s="42">
        <v>32724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ht="20.25" customHeight="1">
      <c r="A21" s="170"/>
      <c r="B21" s="91" t="s">
        <v>355</v>
      </c>
      <c r="C21" s="32" t="s">
        <v>296</v>
      </c>
      <c r="D21" s="32" t="s">
        <v>259</v>
      </c>
      <c r="E21" s="32" t="s">
        <v>260</v>
      </c>
      <c r="F21" s="32" t="s">
        <v>312</v>
      </c>
      <c r="G21" s="32" t="s">
        <v>313</v>
      </c>
      <c r="H21" s="42">
        <v>171456</v>
      </c>
      <c r="I21" s="42">
        <v>171456</v>
      </c>
      <c r="J21" s="42"/>
      <c r="K21" s="42"/>
      <c r="L21" s="42">
        <v>171456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ht="20.25" customHeight="1">
      <c r="A22" s="170"/>
      <c r="B22" s="91" t="s">
        <v>355</v>
      </c>
      <c r="C22" s="32" t="s">
        <v>296</v>
      </c>
      <c r="D22" s="32" t="s">
        <v>259</v>
      </c>
      <c r="E22" s="32" t="s">
        <v>260</v>
      </c>
      <c r="F22" s="32" t="s">
        <v>314</v>
      </c>
      <c r="G22" s="32" t="s">
        <v>315</v>
      </c>
      <c r="H22" s="42">
        <v>84</v>
      </c>
      <c r="I22" s="42">
        <v>84</v>
      </c>
      <c r="J22" s="42"/>
      <c r="K22" s="42"/>
      <c r="L22" s="42">
        <v>84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ht="20.25" customHeight="1">
      <c r="A23" s="170"/>
      <c r="B23" s="91" t="s">
        <v>355</v>
      </c>
      <c r="C23" s="32" t="s">
        <v>296</v>
      </c>
      <c r="D23" s="32" t="s">
        <v>259</v>
      </c>
      <c r="E23" s="32" t="s">
        <v>260</v>
      </c>
      <c r="F23" s="32" t="s">
        <v>309</v>
      </c>
      <c r="G23" s="32" t="s">
        <v>310</v>
      </c>
      <c r="H23" s="42">
        <v>16000</v>
      </c>
      <c r="I23" s="42">
        <v>16000</v>
      </c>
      <c r="J23" s="42"/>
      <c r="K23" s="42"/>
      <c r="L23" s="42">
        <v>16000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ht="20.25" customHeight="1">
      <c r="A24" s="170"/>
      <c r="B24" s="91" t="s">
        <v>355</v>
      </c>
      <c r="C24" s="32" t="s">
        <v>296</v>
      </c>
      <c r="D24" s="32" t="s">
        <v>259</v>
      </c>
      <c r="E24" s="32" t="s">
        <v>260</v>
      </c>
      <c r="F24" s="32" t="s">
        <v>316</v>
      </c>
      <c r="G24" s="32" t="s">
        <v>317</v>
      </c>
      <c r="H24" s="42">
        <v>81240</v>
      </c>
      <c r="I24" s="42">
        <v>81240</v>
      </c>
      <c r="J24" s="42"/>
      <c r="K24" s="42"/>
      <c r="L24" s="42">
        <v>81240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ht="20.25" customHeight="1">
      <c r="A25" s="170"/>
      <c r="B25" s="91" t="s">
        <v>355</v>
      </c>
      <c r="C25" s="32" t="s">
        <v>296</v>
      </c>
      <c r="D25" s="32" t="s">
        <v>259</v>
      </c>
      <c r="E25" s="32" t="s">
        <v>260</v>
      </c>
      <c r="F25" s="32" t="s">
        <v>316</v>
      </c>
      <c r="G25" s="32" t="s">
        <v>317</v>
      </c>
      <c r="H25" s="42">
        <v>148068</v>
      </c>
      <c r="I25" s="42">
        <v>148068</v>
      </c>
      <c r="J25" s="42"/>
      <c r="K25" s="42"/>
      <c r="L25" s="42">
        <v>148068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ht="20.25" customHeight="1">
      <c r="A26" s="171"/>
      <c r="B26" s="91" t="s">
        <v>356</v>
      </c>
      <c r="C26" s="32" t="s">
        <v>297</v>
      </c>
      <c r="D26" s="32" t="s">
        <v>259</v>
      </c>
      <c r="E26" s="32" t="s">
        <v>260</v>
      </c>
      <c r="F26" s="32" t="s">
        <v>318</v>
      </c>
      <c r="G26" s="32" t="s">
        <v>319</v>
      </c>
      <c r="H26" s="42">
        <v>12000</v>
      </c>
      <c r="I26" s="42">
        <v>12000</v>
      </c>
      <c r="J26" s="42"/>
      <c r="K26" s="42"/>
      <c r="L26" s="42">
        <v>12000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 ht="17.25" customHeight="1">
      <c r="A27" s="172" t="s">
        <v>137</v>
      </c>
      <c r="B27" s="173"/>
      <c r="C27" s="173"/>
      <c r="D27" s="173"/>
      <c r="E27" s="173"/>
      <c r="F27" s="173"/>
      <c r="G27" s="174"/>
      <c r="H27" s="42">
        <f>SUM(H9:H26)</f>
        <v>11441016.960000001</v>
      </c>
      <c r="I27" s="42">
        <f>SUM(I9:I26)</f>
        <v>11441016.960000001</v>
      </c>
      <c r="J27" s="42"/>
      <c r="K27" s="42"/>
      <c r="L27" s="42">
        <f>SUM(L9:L26)</f>
        <v>11441016.960000001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</sheetData>
  <mergeCells count="31"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27:G27"/>
    <mergeCell ref="A4:A7"/>
    <mergeCell ref="B4:B7"/>
    <mergeCell ref="C4:C7"/>
    <mergeCell ref="D4:D7"/>
    <mergeCell ref="E4:E7"/>
    <mergeCell ref="F4:F7"/>
    <mergeCell ref="G4:G7"/>
    <mergeCell ref="W6:W7"/>
    <mergeCell ref="A9:A26"/>
    <mergeCell ref="R6:R7"/>
    <mergeCell ref="S6:S7"/>
    <mergeCell ref="T6:T7"/>
    <mergeCell ref="U6:U7"/>
    <mergeCell ref="V6:V7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39"/>
  <sheetViews>
    <sheetView showZeros="0" zoomScale="60" zoomScaleNormal="60" workbookViewId="0">
      <selection activeCell="X23" sqref="X23"/>
    </sheetView>
  </sheetViews>
  <sheetFormatPr defaultColWidth="9.109375" defaultRowHeight="14.25" customHeight="1"/>
  <cols>
    <col min="1" max="1" width="18.21875" customWidth="1"/>
    <col min="2" max="2" width="23" style="92" customWidth="1"/>
    <col min="3" max="3" width="32.88671875" customWidth="1"/>
    <col min="4" max="4" width="13" customWidth="1"/>
    <col min="5" max="5" width="11.109375" customWidth="1"/>
    <col min="6" max="6" width="17.6640625" customWidth="1"/>
    <col min="7" max="7" width="9.88671875" customWidth="1"/>
    <col min="8" max="8" width="17.6640625" customWidth="1"/>
    <col min="9" max="11" width="20" customWidth="1"/>
    <col min="12" max="17" width="9.6640625" customWidth="1"/>
    <col min="18" max="18" width="19.88671875" customWidth="1"/>
    <col min="19" max="22" width="9.77734375" customWidth="1"/>
    <col min="23" max="23" width="17" customWidth="1"/>
  </cols>
  <sheetData>
    <row r="1" spans="1:23" ht="13.5" customHeight="1">
      <c r="B1" s="93"/>
      <c r="E1" s="1"/>
      <c r="F1" s="1"/>
      <c r="G1" s="1"/>
      <c r="H1" s="1"/>
      <c r="U1" s="65"/>
      <c r="W1" s="66" t="s">
        <v>165</v>
      </c>
    </row>
    <row r="2" spans="1:23" ht="33" customHeight="1">
      <c r="A2" s="100" t="s">
        <v>166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spans="1:23" ht="13.5" customHeight="1">
      <c r="A3" s="101" t="str">
        <f>"单位名称："&amp;"昆明市呈贡区基础教育科学研究院附属学校"</f>
        <v>单位名称：昆明市呈贡区基础教育科学研究院附属学校</v>
      </c>
      <c r="B3" s="102"/>
      <c r="C3" s="102"/>
      <c r="D3" s="102"/>
      <c r="E3" s="102"/>
      <c r="F3" s="102"/>
      <c r="G3" s="102"/>
      <c r="H3" s="102"/>
      <c r="I3" s="3"/>
      <c r="J3" s="3"/>
      <c r="K3" s="3"/>
      <c r="L3" s="3"/>
      <c r="M3" s="3"/>
      <c r="N3" s="3"/>
      <c r="O3" s="3"/>
      <c r="P3" s="3"/>
      <c r="Q3" s="3"/>
      <c r="U3" s="65"/>
      <c r="W3" s="58" t="s">
        <v>2</v>
      </c>
    </row>
    <row r="4" spans="1:23" ht="21.75" customHeight="1">
      <c r="A4" s="109" t="s">
        <v>167</v>
      </c>
      <c r="B4" s="195" t="s">
        <v>149</v>
      </c>
      <c r="C4" s="109" t="s">
        <v>150</v>
      </c>
      <c r="D4" s="109" t="s">
        <v>168</v>
      </c>
      <c r="E4" s="112" t="s">
        <v>151</v>
      </c>
      <c r="F4" s="112" t="s">
        <v>152</v>
      </c>
      <c r="G4" s="112" t="s">
        <v>153</v>
      </c>
      <c r="H4" s="112" t="s">
        <v>154</v>
      </c>
      <c r="I4" s="197" t="s">
        <v>56</v>
      </c>
      <c r="J4" s="103" t="s">
        <v>169</v>
      </c>
      <c r="K4" s="104"/>
      <c r="L4" s="104"/>
      <c r="M4" s="105"/>
      <c r="N4" s="103" t="s">
        <v>157</v>
      </c>
      <c r="O4" s="104"/>
      <c r="P4" s="105"/>
      <c r="Q4" s="112" t="s">
        <v>62</v>
      </c>
      <c r="R4" s="103" t="s">
        <v>63</v>
      </c>
      <c r="S4" s="104"/>
      <c r="T4" s="104"/>
      <c r="U4" s="104"/>
      <c r="V4" s="104"/>
      <c r="W4" s="105"/>
    </row>
    <row r="5" spans="1:23" ht="21.75" customHeight="1">
      <c r="A5" s="110"/>
      <c r="B5" s="179"/>
      <c r="C5" s="110"/>
      <c r="D5" s="110"/>
      <c r="E5" s="113"/>
      <c r="F5" s="113"/>
      <c r="G5" s="113"/>
      <c r="H5" s="113"/>
      <c r="I5" s="175"/>
      <c r="J5" s="189" t="s">
        <v>59</v>
      </c>
      <c r="K5" s="159"/>
      <c r="L5" s="112" t="s">
        <v>60</v>
      </c>
      <c r="M5" s="112" t="s">
        <v>61</v>
      </c>
      <c r="N5" s="112" t="s">
        <v>59</v>
      </c>
      <c r="O5" s="112" t="s">
        <v>60</v>
      </c>
      <c r="P5" s="112" t="s">
        <v>61</v>
      </c>
      <c r="Q5" s="113"/>
      <c r="R5" s="112" t="s">
        <v>58</v>
      </c>
      <c r="S5" s="112" t="s">
        <v>65</v>
      </c>
      <c r="T5" s="112" t="s">
        <v>163</v>
      </c>
      <c r="U5" s="112" t="s">
        <v>67</v>
      </c>
      <c r="V5" s="112" t="s">
        <v>68</v>
      </c>
      <c r="W5" s="112" t="s">
        <v>69</v>
      </c>
    </row>
    <row r="6" spans="1:23" ht="21" customHeight="1">
      <c r="A6" s="175"/>
      <c r="B6" s="179"/>
      <c r="C6" s="175"/>
      <c r="D6" s="175"/>
      <c r="E6" s="175"/>
      <c r="F6" s="175"/>
      <c r="G6" s="175"/>
      <c r="H6" s="175"/>
      <c r="I6" s="175"/>
      <c r="J6" s="190" t="s">
        <v>58</v>
      </c>
      <c r="K6" s="160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</row>
    <row r="7" spans="1:23" ht="39.75" customHeight="1">
      <c r="A7" s="111"/>
      <c r="B7" s="196"/>
      <c r="C7" s="111"/>
      <c r="D7" s="111"/>
      <c r="E7" s="114"/>
      <c r="F7" s="114"/>
      <c r="G7" s="114"/>
      <c r="H7" s="114"/>
      <c r="I7" s="116"/>
      <c r="J7" s="33" t="s">
        <v>58</v>
      </c>
      <c r="K7" s="33" t="s">
        <v>170</v>
      </c>
      <c r="L7" s="114"/>
      <c r="M7" s="114"/>
      <c r="N7" s="114"/>
      <c r="O7" s="114"/>
      <c r="P7" s="114"/>
      <c r="Q7" s="114"/>
      <c r="R7" s="114"/>
      <c r="S7" s="114"/>
      <c r="T7" s="114"/>
      <c r="U7" s="116"/>
      <c r="V7" s="114"/>
      <c r="W7" s="114"/>
    </row>
    <row r="8" spans="1:23" ht="15" customHeight="1">
      <c r="A8" s="9">
        <v>1</v>
      </c>
      <c r="B8" s="94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9">
        <v>21</v>
      </c>
      <c r="V8" s="17">
        <v>22</v>
      </c>
      <c r="W8" s="9">
        <v>23</v>
      </c>
    </row>
    <row r="9" spans="1:23" ht="15" customHeight="1">
      <c r="A9" s="9" t="s">
        <v>320</v>
      </c>
      <c r="B9" s="94" t="s">
        <v>357</v>
      </c>
      <c r="C9" s="85" t="s">
        <v>323</v>
      </c>
      <c r="D9" s="191" t="s">
        <v>252</v>
      </c>
      <c r="E9" s="9" t="s">
        <v>257</v>
      </c>
      <c r="F9" s="9" t="s">
        <v>258</v>
      </c>
      <c r="G9" s="9" t="s">
        <v>332</v>
      </c>
      <c r="H9" s="9" t="s">
        <v>333</v>
      </c>
      <c r="I9" s="87">
        <f>J9+L9+M9+N9+O9+P9+Q9+R9</f>
        <v>5000</v>
      </c>
      <c r="J9" s="87">
        <f>K9</f>
        <v>5000</v>
      </c>
      <c r="K9" s="86">
        <v>5000</v>
      </c>
      <c r="L9" s="17"/>
      <c r="M9" s="17"/>
      <c r="N9" s="17"/>
      <c r="O9" s="17"/>
      <c r="P9" s="17"/>
      <c r="Q9" s="17"/>
      <c r="R9" s="88">
        <f>SUM(S9:W9)</f>
        <v>0</v>
      </c>
      <c r="S9" s="17"/>
      <c r="T9" s="17"/>
      <c r="U9" s="9"/>
      <c r="V9" s="17"/>
      <c r="W9" s="86"/>
    </row>
    <row r="10" spans="1:23" ht="15" customHeight="1">
      <c r="A10" s="9" t="s">
        <v>320</v>
      </c>
      <c r="B10" s="94" t="s">
        <v>357</v>
      </c>
      <c r="C10" s="85" t="s">
        <v>323</v>
      </c>
      <c r="D10" s="192"/>
      <c r="E10" s="9" t="s">
        <v>257</v>
      </c>
      <c r="F10" s="9" t="s">
        <v>258</v>
      </c>
      <c r="G10" s="9" t="s">
        <v>334</v>
      </c>
      <c r="H10" s="9" t="s">
        <v>335</v>
      </c>
      <c r="I10" s="87">
        <f t="shared" ref="I10:I37" si="0">J10+L10+M10+N10+O10+P10+Q10+R10</f>
        <v>20000</v>
      </c>
      <c r="J10" s="87">
        <f t="shared" ref="J10:J37" si="1">K10</f>
        <v>20000</v>
      </c>
      <c r="K10" s="86">
        <v>20000</v>
      </c>
      <c r="L10" s="17"/>
      <c r="M10" s="17"/>
      <c r="N10" s="17"/>
      <c r="O10" s="17"/>
      <c r="P10" s="17"/>
      <c r="Q10" s="17"/>
      <c r="R10" s="88">
        <f t="shared" ref="R10:R37" si="2">SUM(S10:W10)</f>
        <v>0</v>
      </c>
      <c r="S10" s="17"/>
      <c r="T10" s="17"/>
      <c r="U10" s="9"/>
      <c r="V10" s="17"/>
      <c r="W10" s="86"/>
    </row>
    <row r="11" spans="1:23" ht="15" customHeight="1">
      <c r="A11" s="9" t="s">
        <v>320</v>
      </c>
      <c r="B11" s="94" t="s">
        <v>357</v>
      </c>
      <c r="C11" s="85" t="s">
        <v>323</v>
      </c>
      <c r="D11" s="192"/>
      <c r="E11" s="9" t="s">
        <v>257</v>
      </c>
      <c r="F11" s="9" t="s">
        <v>258</v>
      </c>
      <c r="G11" s="9" t="s">
        <v>336</v>
      </c>
      <c r="H11" s="9" t="s">
        <v>337</v>
      </c>
      <c r="I11" s="87">
        <f t="shared" si="0"/>
        <v>88240</v>
      </c>
      <c r="J11" s="87">
        <f t="shared" si="1"/>
        <v>88240</v>
      </c>
      <c r="K11" s="86">
        <v>88240</v>
      </c>
      <c r="L11" s="17"/>
      <c r="M11" s="17"/>
      <c r="N11" s="17"/>
      <c r="O11" s="17"/>
      <c r="P11" s="17"/>
      <c r="Q11" s="17"/>
      <c r="R11" s="88">
        <f t="shared" si="2"/>
        <v>0</v>
      </c>
      <c r="S11" s="17"/>
      <c r="T11" s="17"/>
      <c r="U11" s="9"/>
      <c r="V11" s="17"/>
      <c r="W11" s="86"/>
    </row>
    <row r="12" spans="1:23" ht="15" customHeight="1">
      <c r="A12" s="9" t="s">
        <v>320</v>
      </c>
      <c r="B12" s="94" t="s">
        <v>357</v>
      </c>
      <c r="C12" s="85" t="s">
        <v>323</v>
      </c>
      <c r="D12" s="192"/>
      <c r="E12" s="9" t="s">
        <v>257</v>
      </c>
      <c r="F12" s="9" t="s">
        <v>258</v>
      </c>
      <c r="G12" s="9" t="s">
        <v>338</v>
      </c>
      <c r="H12" s="9" t="s">
        <v>339</v>
      </c>
      <c r="I12" s="87">
        <f t="shared" si="0"/>
        <v>20760</v>
      </c>
      <c r="J12" s="87">
        <f t="shared" si="1"/>
        <v>20760</v>
      </c>
      <c r="K12" s="86">
        <v>20760</v>
      </c>
      <c r="L12" s="17"/>
      <c r="M12" s="17"/>
      <c r="N12" s="17"/>
      <c r="O12" s="17"/>
      <c r="P12" s="17"/>
      <c r="Q12" s="17"/>
      <c r="R12" s="88">
        <f t="shared" si="2"/>
        <v>0</v>
      </c>
      <c r="S12" s="17"/>
      <c r="T12" s="17"/>
      <c r="U12" s="9"/>
      <c r="V12" s="17"/>
      <c r="W12" s="86"/>
    </row>
    <row r="13" spans="1:23" ht="15" customHeight="1">
      <c r="A13" s="9" t="s">
        <v>320</v>
      </c>
      <c r="B13" s="94" t="s">
        <v>357</v>
      </c>
      <c r="C13" s="85" t="s">
        <v>323</v>
      </c>
      <c r="D13" s="192"/>
      <c r="E13" s="9" t="s">
        <v>257</v>
      </c>
      <c r="F13" s="9" t="s">
        <v>258</v>
      </c>
      <c r="G13" s="9" t="s">
        <v>340</v>
      </c>
      <c r="H13" s="9" t="s">
        <v>341</v>
      </c>
      <c r="I13" s="87">
        <f t="shared" si="0"/>
        <v>15000</v>
      </c>
      <c r="J13" s="87">
        <f t="shared" si="1"/>
        <v>15000</v>
      </c>
      <c r="K13" s="86">
        <v>15000</v>
      </c>
      <c r="L13" s="17"/>
      <c r="M13" s="17"/>
      <c r="N13" s="17"/>
      <c r="O13" s="17"/>
      <c r="P13" s="17"/>
      <c r="Q13" s="17"/>
      <c r="R13" s="88">
        <f t="shared" si="2"/>
        <v>0</v>
      </c>
      <c r="S13" s="17"/>
      <c r="T13" s="17"/>
      <c r="U13" s="9"/>
      <c r="V13" s="17"/>
      <c r="W13" s="86"/>
    </row>
    <row r="14" spans="1:23" ht="15" customHeight="1">
      <c r="A14" s="9" t="s">
        <v>320</v>
      </c>
      <c r="B14" s="94" t="s">
        <v>358</v>
      </c>
      <c r="C14" s="85" t="s">
        <v>324</v>
      </c>
      <c r="D14" s="192"/>
      <c r="E14" s="9" t="s">
        <v>259</v>
      </c>
      <c r="F14" s="9" t="s">
        <v>260</v>
      </c>
      <c r="G14" s="9" t="s">
        <v>338</v>
      </c>
      <c r="H14" s="9" t="s">
        <v>339</v>
      </c>
      <c r="I14" s="87">
        <f t="shared" si="0"/>
        <v>5401.2</v>
      </c>
      <c r="J14" s="87">
        <f t="shared" si="1"/>
        <v>5401.2</v>
      </c>
      <c r="K14" s="86">
        <v>5401.2</v>
      </c>
      <c r="L14" s="17"/>
      <c r="M14" s="17"/>
      <c r="N14" s="17"/>
      <c r="O14" s="17"/>
      <c r="P14" s="17"/>
      <c r="Q14" s="17"/>
      <c r="R14" s="88">
        <f t="shared" si="2"/>
        <v>0</v>
      </c>
      <c r="S14" s="17"/>
      <c r="T14" s="17"/>
      <c r="U14" s="9"/>
      <c r="V14" s="17"/>
      <c r="W14" s="86"/>
    </row>
    <row r="15" spans="1:23" ht="15" customHeight="1">
      <c r="A15" s="9" t="s">
        <v>320</v>
      </c>
      <c r="B15" s="94" t="s">
        <v>358</v>
      </c>
      <c r="C15" s="85" t="s">
        <v>324</v>
      </c>
      <c r="D15" s="192"/>
      <c r="E15" s="9" t="s">
        <v>259</v>
      </c>
      <c r="F15" s="9" t="s">
        <v>260</v>
      </c>
      <c r="G15" s="9" t="s">
        <v>334</v>
      </c>
      <c r="H15" s="9" t="s">
        <v>335</v>
      </c>
      <c r="I15" s="87">
        <f t="shared" si="0"/>
        <v>20000.400000000001</v>
      </c>
      <c r="J15" s="87">
        <f t="shared" si="1"/>
        <v>20000.400000000001</v>
      </c>
      <c r="K15" s="86">
        <v>20000.400000000001</v>
      </c>
      <c r="L15" s="17"/>
      <c r="M15" s="17"/>
      <c r="N15" s="17"/>
      <c r="O15" s="17"/>
      <c r="P15" s="17"/>
      <c r="Q15" s="17"/>
      <c r="R15" s="88">
        <f t="shared" si="2"/>
        <v>0</v>
      </c>
      <c r="S15" s="17"/>
      <c r="T15" s="17"/>
      <c r="U15" s="9"/>
      <c r="V15" s="17"/>
      <c r="W15" s="86"/>
    </row>
    <row r="16" spans="1:23" ht="15" customHeight="1">
      <c r="A16" s="9" t="s">
        <v>320</v>
      </c>
      <c r="B16" s="94" t="s">
        <v>358</v>
      </c>
      <c r="C16" s="85" t="s">
        <v>324</v>
      </c>
      <c r="D16" s="192"/>
      <c r="E16" s="9" t="s">
        <v>259</v>
      </c>
      <c r="F16" s="9" t="s">
        <v>260</v>
      </c>
      <c r="G16" s="9" t="s">
        <v>332</v>
      </c>
      <c r="H16" s="9" t="s">
        <v>333</v>
      </c>
      <c r="I16" s="87">
        <f t="shared" si="0"/>
        <v>5000.8</v>
      </c>
      <c r="J16" s="87">
        <f t="shared" si="1"/>
        <v>5000.8</v>
      </c>
      <c r="K16" s="86">
        <v>5000.8</v>
      </c>
      <c r="L16" s="17"/>
      <c r="M16" s="17"/>
      <c r="N16" s="17"/>
      <c r="O16" s="17"/>
      <c r="P16" s="17"/>
      <c r="Q16" s="17"/>
      <c r="R16" s="88">
        <f t="shared" si="2"/>
        <v>0</v>
      </c>
      <c r="S16" s="17"/>
      <c r="T16" s="17"/>
      <c r="U16" s="9"/>
      <c r="V16" s="17"/>
      <c r="W16" s="86"/>
    </row>
    <row r="17" spans="1:23" ht="15" customHeight="1">
      <c r="A17" s="9" t="s">
        <v>320</v>
      </c>
      <c r="B17" s="94" t="s">
        <v>358</v>
      </c>
      <c r="C17" s="85" t="s">
        <v>324</v>
      </c>
      <c r="D17" s="192"/>
      <c r="E17" s="9" t="s">
        <v>259</v>
      </c>
      <c r="F17" s="9" t="s">
        <v>260</v>
      </c>
      <c r="G17" s="9" t="s">
        <v>336</v>
      </c>
      <c r="H17" s="9" t="s">
        <v>337</v>
      </c>
      <c r="I17" s="87">
        <f t="shared" si="0"/>
        <v>92918</v>
      </c>
      <c r="J17" s="87">
        <f t="shared" si="1"/>
        <v>92918</v>
      </c>
      <c r="K17" s="86">
        <v>92918</v>
      </c>
      <c r="L17" s="17"/>
      <c r="M17" s="17"/>
      <c r="N17" s="17"/>
      <c r="O17" s="17"/>
      <c r="P17" s="17"/>
      <c r="Q17" s="17"/>
      <c r="R17" s="88">
        <f t="shared" si="2"/>
        <v>0</v>
      </c>
      <c r="S17" s="17"/>
      <c r="T17" s="17"/>
      <c r="U17" s="9"/>
      <c r="V17" s="17"/>
      <c r="W17" s="86"/>
    </row>
    <row r="18" spans="1:23" ht="15" customHeight="1">
      <c r="A18" s="9" t="s">
        <v>320</v>
      </c>
      <c r="B18" s="94" t="s">
        <v>358</v>
      </c>
      <c r="C18" s="85" t="s">
        <v>324</v>
      </c>
      <c r="D18" s="192"/>
      <c r="E18" s="9" t="s">
        <v>259</v>
      </c>
      <c r="F18" s="9" t="s">
        <v>260</v>
      </c>
      <c r="G18" s="9" t="s">
        <v>340</v>
      </c>
      <c r="H18" s="9" t="s">
        <v>341</v>
      </c>
      <c r="I18" s="87">
        <f t="shared" si="0"/>
        <v>14999.6</v>
      </c>
      <c r="J18" s="87">
        <f t="shared" si="1"/>
        <v>14999.6</v>
      </c>
      <c r="K18" s="86">
        <v>14999.6</v>
      </c>
      <c r="L18" s="17"/>
      <c r="M18" s="17"/>
      <c r="N18" s="17"/>
      <c r="O18" s="17"/>
      <c r="P18" s="17"/>
      <c r="Q18" s="17"/>
      <c r="R18" s="88">
        <f t="shared" si="2"/>
        <v>0</v>
      </c>
      <c r="S18" s="17"/>
      <c r="T18" s="17"/>
      <c r="U18" s="9"/>
      <c r="V18" s="17"/>
      <c r="W18" s="86"/>
    </row>
    <row r="19" spans="1:23" ht="15" customHeight="1">
      <c r="A19" s="9" t="s">
        <v>321</v>
      </c>
      <c r="B19" s="94" t="s">
        <v>359</v>
      </c>
      <c r="C19" s="85" t="s">
        <v>325</v>
      </c>
      <c r="D19" s="192"/>
      <c r="E19" s="9" t="s">
        <v>259</v>
      </c>
      <c r="F19" s="9" t="s">
        <v>260</v>
      </c>
      <c r="G19" s="9" t="s">
        <v>340</v>
      </c>
      <c r="H19" s="9" t="s">
        <v>341</v>
      </c>
      <c r="I19" s="87">
        <f t="shared" si="0"/>
        <v>7459.84</v>
      </c>
      <c r="J19" s="87">
        <f t="shared" si="1"/>
        <v>7459.84</v>
      </c>
      <c r="K19" s="86">
        <v>7459.84</v>
      </c>
      <c r="L19" s="17"/>
      <c r="M19" s="17"/>
      <c r="N19" s="17"/>
      <c r="O19" s="17"/>
      <c r="P19" s="17"/>
      <c r="Q19" s="17"/>
      <c r="R19" s="88">
        <f t="shared" si="2"/>
        <v>0</v>
      </c>
      <c r="S19" s="17"/>
      <c r="T19" s="17"/>
      <c r="U19" s="9"/>
      <c r="V19" s="17"/>
      <c r="W19" s="86"/>
    </row>
    <row r="20" spans="1:23" ht="15" customHeight="1">
      <c r="A20" s="9" t="s">
        <v>321</v>
      </c>
      <c r="B20" s="94" t="s">
        <v>359</v>
      </c>
      <c r="C20" s="85" t="s">
        <v>325</v>
      </c>
      <c r="D20" s="192"/>
      <c r="E20" s="9" t="s">
        <v>257</v>
      </c>
      <c r="F20" s="9" t="s">
        <v>258</v>
      </c>
      <c r="G20" s="9" t="s">
        <v>342</v>
      </c>
      <c r="H20" s="9" t="s">
        <v>343</v>
      </c>
      <c r="I20" s="87">
        <f t="shared" si="0"/>
        <v>10045.44</v>
      </c>
      <c r="J20" s="87">
        <f t="shared" si="1"/>
        <v>10045.44</v>
      </c>
      <c r="K20" s="86">
        <v>10045.44</v>
      </c>
      <c r="L20" s="17"/>
      <c r="M20" s="17"/>
      <c r="N20" s="17"/>
      <c r="O20" s="17"/>
      <c r="P20" s="17"/>
      <c r="Q20" s="17"/>
      <c r="R20" s="88">
        <f t="shared" si="2"/>
        <v>0</v>
      </c>
      <c r="S20" s="17"/>
      <c r="T20" s="17"/>
      <c r="U20" s="9"/>
      <c r="V20" s="17"/>
      <c r="W20" s="86"/>
    </row>
    <row r="21" spans="1:23" ht="15" customHeight="1">
      <c r="A21" s="9" t="s">
        <v>321</v>
      </c>
      <c r="B21" s="94" t="s">
        <v>359</v>
      </c>
      <c r="C21" s="85" t="s">
        <v>325</v>
      </c>
      <c r="D21" s="192"/>
      <c r="E21" s="9" t="s">
        <v>259</v>
      </c>
      <c r="F21" s="9" t="s">
        <v>260</v>
      </c>
      <c r="G21" s="9" t="s">
        <v>344</v>
      </c>
      <c r="H21" s="9" t="s">
        <v>345</v>
      </c>
      <c r="I21" s="87">
        <f t="shared" si="0"/>
        <v>1203.2</v>
      </c>
      <c r="J21" s="87">
        <f t="shared" si="1"/>
        <v>1203.2</v>
      </c>
      <c r="K21" s="86">
        <v>1203.2</v>
      </c>
      <c r="L21" s="17"/>
      <c r="M21" s="17"/>
      <c r="N21" s="17"/>
      <c r="O21" s="17"/>
      <c r="P21" s="17"/>
      <c r="Q21" s="17"/>
      <c r="R21" s="88">
        <f t="shared" si="2"/>
        <v>0</v>
      </c>
      <c r="S21" s="17"/>
      <c r="T21" s="17"/>
      <c r="U21" s="9"/>
      <c r="V21" s="17"/>
      <c r="W21" s="86"/>
    </row>
    <row r="22" spans="1:23" ht="15" customHeight="1">
      <c r="A22" s="9" t="s">
        <v>321</v>
      </c>
      <c r="B22" s="94" t="s">
        <v>359</v>
      </c>
      <c r="C22" s="85" t="s">
        <v>325</v>
      </c>
      <c r="D22" s="192"/>
      <c r="E22" s="9" t="s">
        <v>259</v>
      </c>
      <c r="F22" s="9" t="s">
        <v>260</v>
      </c>
      <c r="G22" s="9" t="s">
        <v>332</v>
      </c>
      <c r="H22" s="9" t="s">
        <v>333</v>
      </c>
      <c r="I22" s="87">
        <f t="shared" si="0"/>
        <v>5053.4399999999996</v>
      </c>
      <c r="J22" s="87">
        <f t="shared" si="1"/>
        <v>5053.4399999999996</v>
      </c>
      <c r="K22" s="86">
        <v>5053.4399999999996</v>
      </c>
      <c r="L22" s="17"/>
      <c r="M22" s="17"/>
      <c r="N22" s="17"/>
      <c r="O22" s="17"/>
      <c r="P22" s="17"/>
      <c r="Q22" s="17"/>
      <c r="R22" s="88">
        <f t="shared" si="2"/>
        <v>0</v>
      </c>
      <c r="S22" s="17"/>
      <c r="T22" s="17"/>
      <c r="U22" s="9"/>
      <c r="V22" s="17"/>
      <c r="W22" s="86"/>
    </row>
    <row r="23" spans="1:23" ht="15" customHeight="1">
      <c r="A23" s="9" t="s">
        <v>321</v>
      </c>
      <c r="B23" s="94" t="s">
        <v>359</v>
      </c>
      <c r="C23" s="85" t="s">
        <v>325</v>
      </c>
      <c r="D23" s="192"/>
      <c r="E23" s="9" t="s">
        <v>259</v>
      </c>
      <c r="F23" s="9" t="s">
        <v>260</v>
      </c>
      <c r="G23" s="9" t="s">
        <v>342</v>
      </c>
      <c r="H23" s="9" t="s">
        <v>343</v>
      </c>
      <c r="I23" s="87">
        <f t="shared" si="0"/>
        <v>9986.56</v>
      </c>
      <c r="J23" s="87">
        <f t="shared" si="1"/>
        <v>9986.56</v>
      </c>
      <c r="K23" s="86">
        <v>9986.56</v>
      </c>
      <c r="L23" s="17"/>
      <c r="M23" s="17"/>
      <c r="N23" s="17"/>
      <c r="O23" s="17"/>
      <c r="P23" s="17"/>
      <c r="Q23" s="17"/>
      <c r="R23" s="88">
        <f t="shared" si="2"/>
        <v>0</v>
      </c>
      <c r="S23" s="17"/>
      <c r="T23" s="17"/>
      <c r="U23" s="9"/>
      <c r="V23" s="17"/>
      <c r="W23" s="86"/>
    </row>
    <row r="24" spans="1:23" ht="15" customHeight="1">
      <c r="A24" s="9" t="s">
        <v>321</v>
      </c>
      <c r="B24" s="94" t="s">
        <v>359</v>
      </c>
      <c r="C24" s="85" t="s">
        <v>325</v>
      </c>
      <c r="D24" s="192"/>
      <c r="E24" s="9" t="s">
        <v>257</v>
      </c>
      <c r="F24" s="9" t="s">
        <v>258</v>
      </c>
      <c r="G24" s="9" t="s">
        <v>340</v>
      </c>
      <c r="H24" s="9" t="s">
        <v>341</v>
      </c>
      <c r="I24" s="87">
        <f t="shared" si="0"/>
        <v>9953.2800000000007</v>
      </c>
      <c r="J24" s="87">
        <f t="shared" si="1"/>
        <v>9953.2800000000007</v>
      </c>
      <c r="K24" s="86">
        <v>9953.2800000000007</v>
      </c>
      <c r="L24" s="17"/>
      <c r="M24" s="17"/>
      <c r="N24" s="17"/>
      <c r="O24" s="17"/>
      <c r="P24" s="17"/>
      <c r="Q24" s="17"/>
      <c r="R24" s="88">
        <f t="shared" si="2"/>
        <v>0</v>
      </c>
      <c r="S24" s="17"/>
      <c r="T24" s="17"/>
      <c r="U24" s="9"/>
      <c r="V24" s="17"/>
      <c r="W24" s="86"/>
    </row>
    <row r="25" spans="1:23" ht="15" customHeight="1">
      <c r="A25" s="9" t="s">
        <v>321</v>
      </c>
      <c r="B25" s="94" t="s">
        <v>359</v>
      </c>
      <c r="C25" s="85" t="s">
        <v>325</v>
      </c>
      <c r="D25" s="192"/>
      <c r="E25" s="9" t="s">
        <v>259</v>
      </c>
      <c r="F25" s="9" t="s">
        <v>260</v>
      </c>
      <c r="G25" s="9" t="s">
        <v>334</v>
      </c>
      <c r="H25" s="9" t="s">
        <v>335</v>
      </c>
      <c r="I25" s="87">
        <f t="shared" si="0"/>
        <v>11911.68</v>
      </c>
      <c r="J25" s="87">
        <f t="shared" si="1"/>
        <v>11911.68</v>
      </c>
      <c r="K25" s="86">
        <v>11911.68</v>
      </c>
      <c r="L25" s="17"/>
      <c r="M25" s="17"/>
      <c r="N25" s="17"/>
      <c r="O25" s="17"/>
      <c r="P25" s="17"/>
      <c r="Q25" s="17"/>
      <c r="R25" s="88">
        <f t="shared" si="2"/>
        <v>0</v>
      </c>
      <c r="S25" s="17"/>
      <c r="T25" s="17"/>
      <c r="U25" s="9"/>
      <c r="V25" s="17"/>
      <c r="W25" s="86"/>
    </row>
    <row r="26" spans="1:23" ht="15" customHeight="1">
      <c r="A26" s="9" t="s">
        <v>321</v>
      </c>
      <c r="B26" s="94" t="s">
        <v>359</v>
      </c>
      <c r="C26" s="85" t="s">
        <v>325</v>
      </c>
      <c r="D26" s="192"/>
      <c r="E26" s="9" t="s">
        <v>257</v>
      </c>
      <c r="F26" s="9" t="s">
        <v>258</v>
      </c>
      <c r="G26" s="9" t="s">
        <v>336</v>
      </c>
      <c r="H26" s="9" t="s">
        <v>337</v>
      </c>
      <c r="I26" s="87">
        <f t="shared" si="0"/>
        <v>25159.68</v>
      </c>
      <c r="J26" s="87">
        <f t="shared" si="1"/>
        <v>25159.68</v>
      </c>
      <c r="K26" s="86">
        <v>25159.68</v>
      </c>
      <c r="L26" s="17"/>
      <c r="M26" s="17"/>
      <c r="N26" s="17"/>
      <c r="O26" s="17"/>
      <c r="P26" s="17"/>
      <c r="Q26" s="17"/>
      <c r="R26" s="88">
        <f t="shared" si="2"/>
        <v>0</v>
      </c>
      <c r="S26" s="17"/>
      <c r="T26" s="17"/>
      <c r="U26" s="9"/>
      <c r="V26" s="17"/>
      <c r="W26" s="86"/>
    </row>
    <row r="27" spans="1:23" ht="15" customHeight="1">
      <c r="A27" s="9" t="s">
        <v>321</v>
      </c>
      <c r="B27" s="94" t="s">
        <v>359</v>
      </c>
      <c r="C27" s="85" t="s">
        <v>325</v>
      </c>
      <c r="D27" s="192"/>
      <c r="E27" s="9" t="s">
        <v>257</v>
      </c>
      <c r="F27" s="9" t="s">
        <v>258</v>
      </c>
      <c r="G27" s="9" t="s">
        <v>332</v>
      </c>
      <c r="H27" s="9" t="s">
        <v>333</v>
      </c>
      <c r="I27" s="87">
        <f t="shared" si="0"/>
        <v>5068.8</v>
      </c>
      <c r="J27" s="87">
        <f t="shared" si="1"/>
        <v>5068.8</v>
      </c>
      <c r="K27" s="86">
        <v>5068.8</v>
      </c>
      <c r="L27" s="17"/>
      <c r="M27" s="17"/>
      <c r="N27" s="17"/>
      <c r="O27" s="17"/>
      <c r="P27" s="17"/>
      <c r="Q27" s="17"/>
      <c r="R27" s="88">
        <f t="shared" si="2"/>
        <v>0</v>
      </c>
      <c r="S27" s="17"/>
      <c r="T27" s="17"/>
      <c r="U27" s="9"/>
      <c r="V27" s="17"/>
      <c r="W27" s="86"/>
    </row>
    <row r="28" spans="1:23" ht="15" customHeight="1">
      <c r="A28" s="9" t="s">
        <v>321</v>
      </c>
      <c r="B28" s="94" t="s">
        <v>359</v>
      </c>
      <c r="C28" s="85" t="s">
        <v>325</v>
      </c>
      <c r="D28" s="192"/>
      <c r="E28" s="9" t="s">
        <v>259</v>
      </c>
      <c r="F28" s="9" t="s">
        <v>260</v>
      </c>
      <c r="G28" s="9" t="s">
        <v>336</v>
      </c>
      <c r="H28" s="9" t="s">
        <v>337</v>
      </c>
      <c r="I28" s="87">
        <f t="shared" si="0"/>
        <v>28277.759999999998</v>
      </c>
      <c r="J28" s="87">
        <f t="shared" si="1"/>
        <v>28277.759999999998</v>
      </c>
      <c r="K28" s="86">
        <v>28277.759999999998</v>
      </c>
      <c r="L28" s="17"/>
      <c r="M28" s="17"/>
      <c r="N28" s="17"/>
      <c r="O28" s="17"/>
      <c r="P28" s="17"/>
      <c r="Q28" s="17"/>
      <c r="R28" s="88">
        <f t="shared" si="2"/>
        <v>0</v>
      </c>
      <c r="S28" s="17"/>
      <c r="T28" s="17"/>
      <c r="U28" s="9"/>
      <c r="V28" s="17"/>
      <c r="W28" s="86"/>
    </row>
    <row r="29" spans="1:23" ht="15" customHeight="1">
      <c r="A29" s="9" t="s">
        <v>321</v>
      </c>
      <c r="B29" s="94" t="s">
        <v>359</v>
      </c>
      <c r="C29" s="85" t="s">
        <v>325</v>
      </c>
      <c r="D29" s="192"/>
      <c r="E29" s="9" t="s">
        <v>257</v>
      </c>
      <c r="F29" s="9" t="s">
        <v>258</v>
      </c>
      <c r="G29" s="9" t="s">
        <v>334</v>
      </c>
      <c r="H29" s="9" t="s">
        <v>335</v>
      </c>
      <c r="I29" s="87">
        <f t="shared" si="0"/>
        <v>18432</v>
      </c>
      <c r="J29" s="87">
        <f t="shared" si="1"/>
        <v>18432</v>
      </c>
      <c r="K29" s="86">
        <v>18432</v>
      </c>
      <c r="L29" s="17"/>
      <c r="M29" s="17"/>
      <c r="N29" s="17"/>
      <c r="O29" s="17"/>
      <c r="P29" s="17"/>
      <c r="Q29" s="17"/>
      <c r="R29" s="88">
        <f t="shared" si="2"/>
        <v>0</v>
      </c>
      <c r="S29" s="17"/>
      <c r="T29" s="17"/>
      <c r="U29" s="9"/>
      <c r="V29" s="17"/>
      <c r="W29" s="86"/>
    </row>
    <row r="30" spans="1:23" ht="15" customHeight="1">
      <c r="A30" s="9" t="s">
        <v>321</v>
      </c>
      <c r="B30" s="94" t="s">
        <v>360</v>
      </c>
      <c r="C30" s="85" t="s">
        <v>326</v>
      </c>
      <c r="D30" s="192"/>
      <c r="E30" s="9" t="s">
        <v>265</v>
      </c>
      <c r="F30" s="9" t="s">
        <v>266</v>
      </c>
      <c r="G30" s="9" t="s">
        <v>336</v>
      </c>
      <c r="H30" s="9" t="s">
        <v>337</v>
      </c>
      <c r="I30" s="87">
        <f t="shared" si="0"/>
        <v>2688</v>
      </c>
      <c r="J30" s="87">
        <f t="shared" si="1"/>
        <v>2688</v>
      </c>
      <c r="K30" s="86">
        <v>2688</v>
      </c>
      <c r="L30" s="17"/>
      <c r="M30" s="17"/>
      <c r="N30" s="17"/>
      <c r="O30" s="17"/>
      <c r="P30" s="17"/>
      <c r="Q30" s="17"/>
      <c r="R30" s="88">
        <f t="shared" si="2"/>
        <v>0</v>
      </c>
      <c r="S30" s="17"/>
      <c r="T30" s="17"/>
      <c r="U30" s="9"/>
      <c r="V30" s="17"/>
      <c r="W30" s="86"/>
    </row>
    <row r="31" spans="1:23" ht="15" customHeight="1">
      <c r="A31" s="9" t="s">
        <v>321</v>
      </c>
      <c r="B31" s="94" t="s">
        <v>361</v>
      </c>
      <c r="C31" s="85" t="s">
        <v>327</v>
      </c>
      <c r="D31" s="192"/>
      <c r="E31" s="9" t="s">
        <v>259</v>
      </c>
      <c r="F31" s="9" t="s">
        <v>260</v>
      </c>
      <c r="G31" s="9" t="s">
        <v>346</v>
      </c>
      <c r="H31" s="9" t="s">
        <v>347</v>
      </c>
      <c r="I31" s="87">
        <f t="shared" si="0"/>
        <v>13200</v>
      </c>
      <c r="J31" s="87">
        <f t="shared" si="1"/>
        <v>13200</v>
      </c>
      <c r="K31" s="86">
        <v>13200</v>
      </c>
      <c r="L31" s="17"/>
      <c r="M31" s="17"/>
      <c r="N31" s="17"/>
      <c r="O31" s="17"/>
      <c r="P31" s="17"/>
      <c r="Q31" s="17"/>
      <c r="R31" s="88">
        <f t="shared" si="2"/>
        <v>0</v>
      </c>
      <c r="S31" s="17"/>
      <c r="T31" s="17"/>
      <c r="U31" s="9"/>
      <c r="V31" s="17"/>
      <c r="W31" s="86"/>
    </row>
    <row r="32" spans="1:23" ht="15" customHeight="1">
      <c r="A32" s="9" t="s">
        <v>321</v>
      </c>
      <c r="B32" s="94" t="s">
        <v>361</v>
      </c>
      <c r="C32" s="85" t="s">
        <v>327</v>
      </c>
      <c r="D32" s="192"/>
      <c r="E32" s="9" t="s">
        <v>257</v>
      </c>
      <c r="F32" s="9" t="s">
        <v>258</v>
      </c>
      <c r="G32" s="9" t="s">
        <v>346</v>
      </c>
      <c r="H32" s="9" t="s">
        <v>347</v>
      </c>
      <c r="I32" s="87">
        <f t="shared" si="0"/>
        <v>4800</v>
      </c>
      <c r="J32" s="87">
        <f t="shared" si="1"/>
        <v>4800</v>
      </c>
      <c r="K32" s="86">
        <v>4800</v>
      </c>
      <c r="L32" s="17"/>
      <c r="M32" s="17"/>
      <c r="N32" s="17"/>
      <c r="O32" s="17"/>
      <c r="P32" s="17"/>
      <c r="Q32" s="17"/>
      <c r="R32" s="88">
        <f t="shared" si="2"/>
        <v>0</v>
      </c>
      <c r="S32" s="17"/>
      <c r="T32" s="17"/>
      <c r="U32" s="9"/>
      <c r="V32" s="17"/>
      <c r="W32" s="86"/>
    </row>
    <row r="33" spans="1:23" ht="15" customHeight="1">
      <c r="A33" s="9" t="s">
        <v>322</v>
      </c>
      <c r="B33" s="94" t="s">
        <v>362</v>
      </c>
      <c r="C33" s="85" t="s">
        <v>328</v>
      </c>
      <c r="D33" s="192"/>
      <c r="E33" s="9" t="s">
        <v>261</v>
      </c>
      <c r="F33" s="9" t="s">
        <v>262</v>
      </c>
      <c r="G33" s="9" t="s">
        <v>336</v>
      </c>
      <c r="H33" s="9" t="s">
        <v>337</v>
      </c>
      <c r="I33" s="87">
        <f t="shared" si="0"/>
        <v>5000000</v>
      </c>
      <c r="J33" s="87">
        <f t="shared" si="1"/>
        <v>0</v>
      </c>
      <c r="K33" s="86"/>
      <c r="L33" s="17"/>
      <c r="M33" s="17"/>
      <c r="N33" s="17"/>
      <c r="O33" s="17"/>
      <c r="P33" s="17"/>
      <c r="Q33" s="17"/>
      <c r="R33" s="88">
        <f t="shared" si="2"/>
        <v>5000000</v>
      </c>
      <c r="S33" s="17"/>
      <c r="T33" s="17"/>
      <c r="U33" s="9"/>
      <c r="V33" s="17"/>
      <c r="W33" s="86">
        <v>5000000</v>
      </c>
    </row>
    <row r="34" spans="1:23" ht="15" customHeight="1">
      <c r="A34" s="9" t="s">
        <v>322</v>
      </c>
      <c r="B34" s="94" t="s">
        <v>363</v>
      </c>
      <c r="C34" s="85" t="s">
        <v>329</v>
      </c>
      <c r="D34" s="192"/>
      <c r="E34" s="9" t="s">
        <v>257</v>
      </c>
      <c r="F34" s="9" t="s">
        <v>258</v>
      </c>
      <c r="G34" s="9" t="s">
        <v>348</v>
      </c>
      <c r="H34" s="9" t="s">
        <v>349</v>
      </c>
      <c r="I34" s="87">
        <f t="shared" si="0"/>
        <v>596000</v>
      </c>
      <c r="J34" s="87">
        <f t="shared" si="1"/>
        <v>0</v>
      </c>
      <c r="K34" s="86"/>
      <c r="L34" s="17"/>
      <c r="M34" s="17"/>
      <c r="N34" s="17"/>
      <c r="O34" s="17"/>
      <c r="P34" s="17"/>
      <c r="Q34" s="17"/>
      <c r="R34" s="88">
        <f t="shared" si="2"/>
        <v>596000</v>
      </c>
      <c r="S34" s="17"/>
      <c r="T34" s="17"/>
      <c r="U34" s="9"/>
      <c r="V34" s="17"/>
      <c r="W34" s="86">
        <v>596000</v>
      </c>
    </row>
    <row r="35" spans="1:23" ht="15" customHeight="1">
      <c r="A35" s="9" t="s">
        <v>322</v>
      </c>
      <c r="B35" s="94" t="s">
        <v>363</v>
      </c>
      <c r="C35" s="85" t="s">
        <v>329</v>
      </c>
      <c r="D35" s="192"/>
      <c r="E35" s="9" t="s">
        <v>259</v>
      </c>
      <c r="F35" s="9" t="s">
        <v>260</v>
      </c>
      <c r="G35" s="9" t="s">
        <v>348</v>
      </c>
      <c r="H35" s="9" t="s">
        <v>349</v>
      </c>
      <c r="I35" s="87">
        <f t="shared" si="0"/>
        <v>395200</v>
      </c>
      <c r="J35" s="87">
        <f t="shared" si="1"/>
        <v>0</v>
      </c>
      <c r="K35" s="86"/>
      <c r="L35" s="17"/>
      <c r="M35" s="17"/>
      <c r="N35" s="17"/>
      <c r="O35" s="17"/>
      <c r="P35" s="17"/>
      <c r="Q35" s="17"/>
      <c r="R35" s="88">
        <f t="shared" si="2"/>
        <v>395200</v>
      </c>
      <c r="S35" s="17"/>
      <c r="T35" s="17"/>
      <c r="U35" s="9"/>
      <c r="V35" s="17"/>
      <c r="W35" s="86">
        <v>395200</v>
      </c>
    </row>
    <row r="36" spans="1:23" ht="15" customHeight="1">
      <c r="A36" s="9" t="s">
        <v>322</v>
      </c>
      <c r="B36" s="94" t="s">
        <v>364</v>
      </c>
      <c r="C36" s="85" t="s">
        <v>330</v>
      </c>
      <c r="D36" s="192"/>
      <c r="E36" s="9" t="s">
        <v>261</v>
      </c>
      <c r="F36" s="9" t="s">
        <v>262</v>
      </c>
      <c r="G36" s="9" t="s">
        <v>348</v>
      </c>
      <c r="H36" s="9" t="s">
        <v>349</v>
      </c>
      <c r="I36" s="87">
        <f t="shared" si="0"/>
        <v>275400</v>
      </c>
      <c r="J36" s="87">
        <f t="shared" si="1"/>
        <v>275400</v>
      </c>
      <c r="K36" s="86">
        <v>275400</v>
      </c>
      <c r="L36" s="17"/>
      <c r="M36" s="17"/>
      <c r="N36" s="17"/>
      <c r="O36" s="17"/>
      <c r="P36" s="17"/>
      <c r="Q36" s="17"/>
      <c r="R36" s="88">
        <f t="shared" si="2"/>
        <v>0</v>
      </c>
      <c r="S36" s="17"/>
      <c r="T36" s="17"/>
      <c r="U36" s="9"/>
      <c r="V36" s="17"/>
      <c r="W36" s="86"/>
    </row>
    <row r="37" spans="1:23" ht="15" customHeight="1">
      <c r="A37" s="9" t="s">
        <v>322</v>
      </c>
      <c r="B37" s="94" t="s">
        <v>365</v>
      </c>
      <c r="C37" s="85" t="s">
        <v>331</v>
      </c>
      <c r="D37" s="193"/>
      <c r="E37" s="9" t="s">
        <v>269</v>
      </c>
      <c r="F37" s="9" t="s">
        <v>268</v>
      </c>
      <c r="G37" s="9" t="s">
        <v>336</v>
      </c>
      <c r="H37" s="9" t="s">
        <v>337</v>
      </c>
      <c r="I37" s="87">
        <f t="shared" si="0"/>
        <v>1700000</v>
      </c>
      <c r="J37" s="87">
        <f t="shared" si="1"/>
        <v>1700000</v>
      </c>
      <c r="K37" s="86">
        <v>1700000</v>
      </c>
      <c r="L37" s="17"/>
      <c r="M37" s="17"/>
      <c r="N37" s="17"/>
      <c r="O37" s="17"/>
      <c r="P37" s="17"/>
      <c r="Q37" s="17"/>
      <c r="R37" s="88">
        <f t="shared" si="2"/>
        <v>0</v>
      </c>
      <c r="S37" s="17"/>
      <c r="T37" s="17"/>
      <c r="U37" s="9"/>
      <c r="V37" s="17"/>
      <c r="W37" s="86"/>
    </row>
    <row r="38" spans="1:23" ht="21.75" customHeight="1">
      <c r="A38" s="35"/>
      <c r="B38" s="95"/>
      <c r="C38" s="35"/>
      <c r="D38" s="35"/>
      <c r="E38" s="35"/>
      <c r="F38" s="35"/>
      <c r="G38" s="35"/>
      <c r="H38" s="3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1:23" ht="18.75" customHeight="1">
      <c r="A39" s="172" t="s">
        <v>137</v>
      </c>
      <c r="B39" s="194"/>
      <c r="C39" s="194"/>
      <c r="D39" s="194"/>
      <c r="E39" s="194"/>
      <c r="F39" s="194"/>
      <c r="G39" s="194"/>
      <c r="H39" s="142"/>
      <c r="I39" s="42">
        <f>SUM(I9:I38)</f>
        <v>8407159.6799999997</v>
      </c>
      <c r="J39" s="42">
        <f t="shared" ref="J39:W39" si="3">SUM(J9:J38)</f>
        <v>2415959.6800000002</v>
      </c>
      <c r="K39" s="42">
        <f t="shared" si="3"/>
        <v>2415959.6800000002</v>
      </c>
      <c r="L39" s="42">
        <f t="shared" si="3"/>
        <v>0</v>
      </c>
      <c r="M39" s="42">
        <f t="shared" si="3"/>
        <v>0</v>
      </c>
      <c r="N39" s="42">
        <f t="shared" si="3"/>
        <v>0</v>
      </c>
      <c r="O39" s="42">
        <f t="shared" si="3"/>
        <v>0</v>
      </c>
      <c r="P39" s="42">
        <f t="shared" si="3"/>
        <v>0</v>
      </c>
      <c r="Q39" s="42">
        <f t="shared" si="3"/>
        <v>0</v>
      </c>
      <c r="R39" s="42">
        <f t="shared" si="3"/>
        <v>5991200</v>
      </c>
      <c r="S39" s="42">
        <f t="shared" si="3"/>
        <v>0</v>
      </c>
      <c r="T39" s="42">
        <f t="shared" si="3"/>
        <v>0</v>
      </c>
      <c r="U39" s="42">
        <f t="shared" si="3"/>
        <v>0</v>
      </c>
      <c r="V39" s="42">
        <f t="shared" si="3"/>
        <v>0</v>
      </c>
      <c r="W39" s="42">
        <f t="shared" si="3"/>
        <v>5991200</v>
      </c>
    </row>
  </sheetData>
  <mergeCells count="29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D9:D37"/>
    <mergeCell ref="A39:H39"/>
    <mergeCell ref="A4:A7"/>
    <mergeCell ref="B4:B7"/>
    <mergeCell ref="C4:C7"/>
    <mergeCell ref="D4:D7"/>
    <mergeCell ref="E4:E7"/>
    <mergeCell ref="F4:F7"/>
    <mergeCell ref="G4:G7"/>
    <mergeCell ref="H4:H7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40"/>
  <sheetViews>
    <sheetView showZeros="0" topLeftCell="A4" zoomScale="80" zoomScaleNormal="80" workbookViewId="0">
      <selection activeCell="K7" sqref="K7"/>
    </sheetView>
  </sheetViews>
  <sheetFormatPr defaultColWidth="9.109375" defaultRowHeight="12" customHeight="1"/>
  <cols>
    <col min="1" max="1" width="34.33203125" customWidth="1"/>
    <col min="2" max="2" width="48.21875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31.88671875" customWidth="1"/>
  </cols>
  <sheetData>
    <row r="1" spans="1:10" ht="18" customHeight="1">
      <c r="J1" s="2" t="s">
        <v>171</v>
      </c>
    </row>
    <row r="2" spans="1:10" ht="39.75" customHeight="1">
      <c r="A2" s="199" t="s">
        <v>172</v>
      </c>
      <c r="B2" s="100"/>
      <c r="C2" s="100"/>
      <c r="D2" s="100"/>
      <c r="E2" s="100"/>
      <c r="F2" s="181"/>
      <c r="G2" s="100"/>
      <c r="H2" s="181"/>
      <c r="I2" s="181"/>
      <c r="J2" s="100"/>
    </row>
    <row r="3" spans="1:10" ht="17.25" customHeight="1">
      <c r="A3" s="101" t="str">
        <f>"单位名称："&amp;"昆明市呈贡区基础教育科学研究院附属学校"</f>
        <v>单位名称：昆明市呈贡区基础教育科学研究院附属学校</v>
      </c>
      <c r="B3" s="102"/>
      <c r="C3" s="102"/>
      <c r="D3" s="102"/>
      <c r="E3" s="102"/>
      <c r="F3" s="102"/>
      <c r="G3" s="102"/>
      <c r="H3" s="102"/>
    </row>
    <row r="4" spans="1:10" ht="44.25" customHeight="1">
      <c r="A4" s="33" t="s">
        <v>173</v>
      </c>
      <c r="B4" s="33" t="s">
        <v>174</v>
      </c>
      <c r="C4" s="33" t="s">
        <v>175</v>
      </c>
      <c r="D4" s="33" t="s">
        <v>176</v>
      </c>
      <c r="E4" s="33" t="s">
        <v>177</v>
      </c>
      <c r="F4" s="34" t="s">
        <v>178</v>
      </c>
      <c r="G4" s="33" t="s">
        <v>179</v>
      </c>
      <c r="H4" s="34" t="s">
        <v>180</v>
      </c>
      <c r="I4" s="34" t="s">
        <v>181</v>
      </c>
      <c r="J4" s="33" t="s">
        <v>182</v>
      </c>
    </row>
    <row r="5" spans="1:10" ht="18.75" customHeight="1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17">
        <v>6</v>
      </c>
      <c r="G5" s="64">
        <v>7</v>
      </c>
      <c r="H5" s="17">
        <v>8</v>
      </c>
      <c r="I5" s="17">
        <v>9</v>
      </c>
      <c r="J5" s="64">
        <v>10</v>
      </c>
    </row>
    <row r="6" spans="1:10" ht="42" customHeight="1">
      <c r="A6" s="96" t="s">
        <v>251</v>
      </c>
      <c r="B6" s="96"/>
      <c r="C6" s="96"/>
      <c r="D6" s="96"/>
      <c r="E6" s="96"/>
      <c r="F6" s="96"/>
      <c r="G6" s="96"/>
      <c r="H6" s="96"/>
      <c r="I6" s="96"/>
      <c r="J6" s="96"/>
    </row>
    <row r="7" spans="1:10" ht="99" customHeight="1">
      <c r="A7" s="198" t="s">
        <v>366</v>
      </c>
      <c r="B7" s="198" t="s">
        <v>367</v>
      </c>
      <c r="C7" s="96" t="s">
        <v>368</v>
      </c>
      <c r="D7" s="96" t="s">
        <v>369</v>
      </c>
      <c r="E7" s="96" t="s">
        <v>370</v>
      </c>
      <c r="F7" s="96" t="s">
        <v>371</v>
      </c>
      <c r="G7" s="96" t="s">
        <v>372</v>
      </c>
      <c r="H7" s="96" t="s">
        <v>373</v>
      </c>
      <c r="I7" s="96" t="s">
        <v>374</v>
      </c>
      <c r="J7" s="96" t="s">
        <v>375</v>
      </c>
    </row>
    <row r="8" spans="1:10" ht="59.4" customHeight="1">
      <c r="A8" s="198" t="s">
        <v>330</v>
      </c>
      <c r="B8" s="198" t="s">
        <v>375</v>
      </c>
      <c r="C8" s="96" t="s">
        <v>376</v>
      </c>
      <c r="D8" s="96" t="s">
        <v>377</v>
      </c>
      <c r="E8" s="96" t="s">
        <v>378</v>
      </c>
      <c r="F8" s="96" t="s">
        <v>379</v>
      </c>
      <c r="G8" s="96" t="s">
        <v>380</v>
      </c>
      <c r="H8" s="96" t="s">
        <v>381</v>
      </c>
      <c r="I8" s="96" t="s">
        <v>374</v>
      </c>
      <c r="J8" s="96" t="s">
        <v>382</v>
      </c>
    </row>
    <row r="9" spans="1:10" ht="15.6">
      <c r="A9" s="198" t="s">
        <v>330</v>
      </c>
      <c r="B9" s="198" t="s">
        <v>375</v>
      </c>
      <c r="C9" s="96" t="s">
        <v>383</v>
      </c>
      <c r="D9" s="96" t="s">
        <v>384</v>
      </c>
      <c r="E9" s="96" t="s">
        <v>385</v>
      </c>
      <c r="F9" s="96" t="s">
        <v>379</v>
      </c>
      <c r="G9" s="96" t="s">
        <v>386</v>
      </c>
      <c r="H9" s="96" t="s">
        <v>381</v>
      </c>
      <c r="I9" s="96" t="s">
        <v>374</v>
      </c>
      <c r="J9" s="96" t="s">
        <v>387</v>
      </c>
    </row>
    <row r="10" spans="1:10" ht="59.4" customHeight="1">
      <c r="A10" s="198" t="s">
        <v>388</v>
      </c>
      <c r="B10" s="198" t="s">
        <v>389</v>
      </c>
      <c r="C10" s="96" t="s">
        <v>368</v>
      </c>
      <c r="D10" s="96" t="s">
        <v>390</v>
      </c>
      <c r="E10" s="96" t="s">
        <v>391</v>
      </c>
      <c r="F10" s="96" t="s">
        <v>379</v>
      </c>
      <c r="G10" s="96" t="s">
        <v>392</v>
      </c>
      <c r="H10" s="96" t="s">
        <v>381</v>
      </c>
      <c r="I10" s="96" t="s">
        <v>374</v>
      </c>
      <c r="J10" s="96" t="s">
        <v>393</v>
      </c>
    </row>
    <row r="11" spans="1:10" ht="59.4" customHeight="1">
      <c r="A11" s="198" t="s">
        <v>328</v>
      </c>
      <c r="B11" s="198" t="s">
        <v>394</v>
      </c>
      <c r="C11" s="96" t="s">
        <v>376</v>
      </c>
      <c r="D11" s="96" t="s">
        <v>377</v>
      </c>
      <c r="E11" s="96" t="s">
        <v>395</v>
      </c>
      <c r="F11" s="96" t="s">
        <v>379</v>
      </c>
      <c r="G11" s="96" t="s">
        <v>392</v>
      </c>
      <c r="H11" s="96" t="s">
        <v>381</v>
      </c>
      <c r="I11" s="96" t="s">
        <v>374</v>
      </c>
      <c r="J11" s="96" t="s">
        <v>396</v>
      </c>
    </row>
    <row r="12" spans="1:10" ht="15.6">
      <c r="A12" s="198" t="s">
        <v>328</v>
      </c>
      <c r="B12" s="198" t="s">
        <v>394</v>
      </c>
      <c r="C12" s="96" t="s">
        <v>383</v>
      </c>
      <c r="D12" s="96" t="s">
        <v>384</v>
      </c>
      <c r="E12" s="96" t="s">
        <v>397</v>
      </c>
      <c r="F12" s="96" t="s">
        <v>379</v>
      </c>
      <c r="G12" s="96" t="s">
        <v>392</v>
      </c>
      <c r="H12" s="96" t="s">
        <v>381</v>
      </c>
      <c r="I12" s="96" t="s">
        <v>374</v>
      </c>
      <c r="J12" s="96" t="s">
        <v>398</v>
      </c>
    </row>
    <row r="13" spans="1:10" ht="90" customHeight="1">
      <c r="A13" s="198" t="s">
        <v>399</v>
      </c>
      <c r="B13" s="198" t="s">
        <v>400</v>
      </c>
      <c r="C13" s="96" t="s">
        <v>368</v>
      </c>
      <c r="D13" s="96" t="s">
        <v>369</v>
      </c>
      <c r="E13" s="96" t="s">
        <v>401</v>
      </c>
      <c r="F13" s="96" t="s">
        <v>371</v>
      </c>
      <c r="G13" s="96" t="s">
        <v>402</v>
      </c>
      <c r="H13" s="96" t="s">
        <v>373</v>
      </c>
      <c r="I13" s="96" t="s">
        <v>374</v>
      </c>
      <c r="J13" s="96" t="s">
        <v>403</v>
      </c>
    </row>
    <row r="14" spans="1:10" ht="88.8" customHeight="1">
      <c r="A14" s="198" t="s">
        <v>324</v>
      </c>
      <c r="B14" s="198" t="s">
        <v>404</v>
      </c>
      <c r="C14" s="96" t="s">
        <v>368</v>
      </c>
      <c r="D14" s="96" t="s">
        <v>369</v>
      </c>
      <c r="E14" s="96" t="s">
        <v>405</v>
      </c>
      <c r="F14" s="96" t="s">
        <v>379</v>
      </c>
      <c r="G14" s="96" t="s">
        <v>406</v>
      </c>
      <c r="H14" s="96" t="s">
        <v>407</v>
      </c>
      <c r="I14" s="96" t="s">
        <v>374</v>
      </c>
      <c r="J14" s="96" t="s">
        <v>408</v>
      </c>
    </row>
    <row r="15" spans="1:10" ht="31.2">
      <c r="A15" s="198" t="s">
        <v>324</v>
      </c>
      <c r="B15" s="198" t="s">
        <v>404</v>
      </c>
      <c r="C15" s="96" t="s">
        <v>376</v>
      </c>
      <c r="D15" s="96" t="s">
        <v>377</v>
      </c>
      <c r="E15" s="96" t="s">
        <v>409</v>
      </c>
      <c r="F15" s="96" t="s">
        <v>371</v>
      </c>
      <c r="G15" s="96" t="s">
        <v>410</v>
      </c>
      <c r="H15" s="96"/>
      <c r="I15" s="96" t="s">
        <v>411</v>
      </c>
      <c r="J15" s="96" t="s">
        <v>412</v>
      </c>
    </row>
    <row r="16" spans="1:10" ht="31.2">
      <c r="A16" s="198" t="s">
        <v>324</v>
      </c>
      <c r="B16" s="198" t="s">
        <v>404</v>
      </c>
      <c r="C16" s="96" t="s">
        <v>376</v>
      </c>
      <c r="D16" s="96" t="s">
        <v>377</v>
      </c>
      <c r="E16" s="96" t="s">
        <v>413</v>
      </c>
      <c r="F16" s="96" t="s">
        <v>379</v>
      </c>
      <c r="G16" s="96" t="s">
        <v>414</v>
      </c>
      <c r="H16" s="96" t="s">
        <v>381</v>
      </c>
      <c r="I16" s="96" t="s">
        <v>374</v>
      </c>
      <c r="J16" s="96" t="s">
        <v>415</v>
      </c>
    </row>
    <row r="17" spans="1:10" ht="150" customHeight="1">
      <c r="A17" s="198" t="s">
        <v>416</v>
      </c>
      <c r="B17" s="198" t="s">
        <v>417</v>
      </c>
      <c r="C17" s="96" t="s">
        <v>368</v>
      </c>
      <c r="D17" s="96" t="s">
        <v>369</v>
      </c>
      <c r="E17" s="96" t="s">
        <v>329</v>
      </c>
      <c r="F17" s="96" t="s">
        <v>371</v>
      </c>
      <c r="G17" s="96" t="s">
        <v>418</v>
      </c>
      <c r="H17" s="96" t="s">
        <v>419</v>
      </c>
      <c r="I17" s="96" t="s">
        <v>374</v>
      </c>
      <c r="J17" s="96" t="s">
        <v>420</v>
      </c>
    </row>
    <row r="18" spans="1:10" ht="59.4" customHeight="1">
      <c r="A18" s="198" t="s">
        <v>329</v>
      </c>
      <c r="B18" s="198" t="s">
        <v>420</v>
      </c>
      <c r="C18" s="96" t="s">
        <v>376</v>
      </c>
      <c r="D18" s="96" t="s">
        <v>377</v>
      </c>
      <c r="E18" s="96" t="s">
        <v>378</v>
      </c>
      <c r="F18" s="96" t="s">
        <v>379</v>
      </c>
      <c r="G18" s="96" t="s">
        <v>386</v>
      </c>
      <c r="H18" s="96" t="s">
        <v>381</v>
      </c>
      <c r="I18" s="96" t="s">
        <v>374</v>
      </c>
      <c r="J18" s="96" t="s">
        <v>420</v>
      </c>
    </row>
    <row r="19" spans="1:10" ht="59.4" customHeight="1">
      <c r="A19" s="198" t="s">
        <v>329</v>
      </c>
      <c r="B19" s="198" t="s">
        <v>420</v>
      </c>
      <c r="C19" s="96" t="s">
        <v>383</v>
      </c>
      <c r="D19" s="96" t="s">
        <v>384</v>
      </c>
      <c r="E19" s="96" t="s">
        <v>385</v>
      </c>
      <c r="F19" s="96" t="s">
        <v>379</v>
      </c>
      <c r="G19" s="96" t="s">
        <v>386</v>
      </c>
      <c r="H19" s="96" t="s">
        <v>381</v>
      </c>
      <c r="I19" s="96" t="s">
        <v>374</v>
      </c>
      <c r="J19" s="96" t="s">
        <v>421</v>
      </c>
    </row>
    <row r="20" spans="1:10" ht="119.4" customHeight="1">
      <c r="A20" s="198" t="s">
        <v>422</v>
      </c>
      <c r="B20" s="198" t="s">
        <v>423</v>
      </c>
      <c r="C20" s="96" t="s">
        <v>368</v>
      </c>
      <c r="D20" s="96" t="s">
        <v>390</v>
      </c>
      <c r="E20" s="96" t="s">
        <v>424</v>
      </c>
      <c r="F20" s="96" t="s">
        <v>371</v>
      </c>
      <c r="G20" s="96" t="s">
        <v>425</v>
      </c>
      <c r="H20" s="96" t="s">
        <v>419</v>
      </c>
      <c r="I20" s="96" t="s">
        <v>374</v>
      </c>
      <c r="J20" s="96" t="s">
        <v>426</v>
      </c>
    </row>
    <row r="21" spans="1:10" ht="59.4" customHeight="1">
      <c r="A21" s="198" t="s">
        <v>325</v>
      </c>
      <c r="B21" s="198" t="s">
        <v>427</v>
      </c>
      <c r="C21" s="96" t="s">
        <v>368</v>
      </c>
      <c r="D21" s="96" t="s">
        <v>390</v>
      </c>
      <c r="E21" s="96" t="s">
        <v>428</v>
      </c>
      <c r="F21" s="96" t="s">
        <v>371</v>
      </c>
      <c r="G21" s="96" t="s">
        <v>429</v>
      </c>
      <c r="H21" s="96" t="s">
        <v>419</v>
      </c>
      <c r="I21" s="96" t="s">
        <v>374</v>
      </c>
      <c r="J21" s="96" t="s">
        <v>430</v>
      </c>
    </row>
    <row r="22" spans="1:10" ht="59.4" customHeight="1">
      <c r="A22" s="198" t="s">
        <v>325</v>
      </c>
      <c r="B22" s="198" t="s">
        <v>427</v>
      </c>
      <c r="C22" s="96" t="s">
        <v>368</v>
      </c>
      <c r="D22" s="96" t="s">
        <v>390</v>
      </c>
      <c r="E22" s="96" t="s">
        <v>431</v>
      </c>
      <c r="F22" s="96" t="s">
        <v>371</v>
      </c>
      <c r="G22" s="96" t="s">
        <v>432</v>
      </c>
      <c r="H22" s="96" t="s">
        <v>419</v>
      </c>
      <c r="I22" s="96" t="s">
        <v>374</v>
      </c>
      <c r="J22" s="96" t="s">
        <v>433</v>
      </c>
    </row>
    <row r="23" spans="1:10" ht="59.4" customHeight="1">
      <c r="A23" s="198" t="s">
        <v>325</v>
      </c>
      <c r="B23" s="198" t="s">
        <v>427</v>
      </c>
      <c r="C23" s="96" t="s">
        <v>376</v>
      </c>
      <c r="D23" s="96" t="s">
        <v>377</v>
      </c>
      <c r="E23" s="96" t="s">
        <v>434</v>
      </c>
      <c r="F23" s="96" t="s">
        <v>379</v>
      </c>
      <c r="G23" s="96" t="s">
        <v>386</v>
      </c>
      <c r="H23" s="96" t="s">
        <v>381</v>
      </c>
      <c r="I23" s="96" t="s">
        <v>374</v>
      </c>
      <c r="J23" s="96" t="s">
        <v>435</v>
      </c>
    </row>
    <row r="24" spans="1:10" ht="59.4" customHeight="1">
      <c r="A24" s="198" t="s">
        <v>325</v>
      </c>
      <c r="B24" s="198" t="s">
        <v>427</v>
      </c>
      <c r="C24" s="96" t="s">
        <v>383</v>
      </c>
      <c r="D24" s="96" t="s">
        <v>384</v>
      </c>
      <c r="E24" s="96" t="s">
        <v>385</v>
      </c>
      <c r="F24" s="96" t="s">
        <v>379</v>
      </c>
      <c r="G24" s="96" t="s">
        <v>414</v>
      </c>
      <c r="H24" s="96" t="s">
        <v>381</v>
      </c>
      <c r="I24" s="96" t="s">
        <v>374</v>
      </c>
      <c r="J24" s="96" t="s">
        <v>421</v>
      </c>
    </row>
    <row r="25" spans="1:10" ht="59.4" customHeight="1">
      <c r="A25" s="198" t="s">
        <v>436</v>
      </c>
      <c r="B25" s="198" t="s">
        <v>437</v>
      </c>
      <c r="C25" s="96" t="s">
        <v>368</v>
      </c>
      <c r="D25" s="96" t="s">
        <v>369</v>
      </c>
      <c r="E25" s="96" t="s">
        <v>438</v>
      </c>
      <c r="F25" s="96" t="s">
        <v>371</v>
      </c>
      <c r="G25" s="96" t="s">
        <v>439</v>
      </c>
      <c r="H25" s="96" t="s">
        <v>419</v>
      </c>
      <c r="I25" s="96" t="s">
        <v>374</v>
      </c>
      <c r="J25" s="96" t="s">
        <v>440</v>
      </c>
    </row>
    <row r="26" spans="1:10" ht="59.4" customHeight="1">
      <c r="A26" s="198" t="s">
        <v>327</v>
      </c>
      <c r="B26" s="198" t="s">
        <v>441</v>
      </c>
      <c r="C26" s="96" t="s">
        <v>368</v>
      </c>
      <c r="D26" s="96" t="s">
        <v>369</v>
      </c>
      <c r="E26" s="96" t="s">
        <v>442</v>
      </c>
      <c r="F26" s="96" t="s">
        <v>371</v>
      </c>
      <c r="G26" s="96" t="s">
        <v>443</v>
      </c>
      <c r="H26" s="96" t="s">
        <v>419</v>
      </c>
      <c r="I26" s="96" t="s">
        <v>374</v>
      </c>
      <c r="J26" s="96" t="s">
        <v>440</v>
      </c>
    </row>
    <row r="27" spans="1:10" ht="59.4" customHeight="1">
      <c r="A27" s="198" t="s">
        <v>327</v>
      </c>
      <c r="B27" s="198" t="s">
        <v>441</v>
      </c>
      <c r="C27" s="96" t="s">
        <v>368</v>
      </c>
      <c r="D27" s="96" t="s">
        <v>369</v>
      </c>
      <c r="E27" s="96" t="s">
        <v>444</v>
      </c>
      <c r="F27" s="96" t="s">
        <v>371</v>
      </c>
      <c r="G27" s="96" t="s">
        <v>445</v>
      </c>
      <c r="H27" s="96" t="s">
        <v>419</v>
      </c>
      <c r="I27" s="96" t="s">
        <v>374</v>
      </c>
      <c r="J27" s="96" t="s">
        <v>440</v>
      </c>
    </row>
    <row r="28" spans="1:10" ht="59.4" customHeight="1">
      <c r="A28" s="198" t="s">
        <v>327</v>
      </c>
      <c r="B28" s="198" t="s">
        <v>441</v>
      </c>
      <c r="C28" s="96" t="s">
        <v>368</v>
      </c>
      <c r="D28" s="96" t="s">
        <v>446</v>
      </c>
      <c r="E28" s="96" t="s">
        <v>447</v>
      </c>
      <c r="F28" s="96" t="s">
        <v>371</v>
      </c>
      <c r="G28" s="96" t="s">
        <v>380</v>
      </c>
      <c r="H28" s="96" t="s">
        <v>381</v>
      </c>
      <c r="I28" s="96" t="s">
        <v>374</v>
      </c>
      <c r="J28" s="96" t="s">
        <v>448</v>
      </c>
    </row>
    <row r="29" spans="1:10" ht="59.4" customHeight="1">
      <c r="A29" s="198" t="s">
        <v>327</v>
      </c>
      <c r="B29" s="198" t="s">
        <v>441</v>
      </c>
      <c r="C29" s="96" t="s">
        <v>376</v>
      </c>
      <c r="D29" s="96" t="s">
        <v>377</v>
      </c>
      <c r="E29" s="96" t="s">
        <v>449</v>
      </c>
      <c r="F29" s="96" t="s">
        <v>371</v>
      </c>
      <c r="G29" s="96" t="s">
        <v>380</v>
      </c>
      <c r="H29" s="96" t="s">
        <v>381</v>
      </c>
      <c r="I29" s="96" t="s">
        <v>374</v>
      </c>
      <c r="J29" s="96" t="s">
        <v>448</v>
      </c>
    </row>
    <row r="30" spans="1:10" ht="59.4" customHeight="1">
      <c r="A30" s="198" t="s">
        <v>327</v>
      </c>
      <c r="B30" s="198" t="s">
        <v>441</v>
      </c>
      <c r="C30" s="96" t="s">
        <v>383</v>
      </c>
      <c r="D30" s="96" t="s">
        <v>384</v>
      </c>
      <c r="E30" s="96" t="s">
        <v>385</v>
      </c>
      <c r="F30" s="96" t="s">
        <v>379</v>
      </c>
      <c r="G30" s="96" t="s">
        <v>414</v>
      </c>
      <c r="H30" s="96" t="s">
        <v>381</v>
      </c>
      <c r="I30" s="96" t="s">
        <v>374</v>
      </c>
      <c r="J30" s="96" t="s">
        <v>450</v>
      </c>
    </row>
    <row r="31" spans="1:10" ht="59.4" customHeight="1">
      <c r="A31" s="198" t="s">
        <v>451</v>
      </c>
      <c r="B31" s="198" t="s">
        <v>452</v>
      </c>
      <c r="C31" s="96" t="s">
        <v>368</v>
      </c>
      <c r="D31" s="96" t="s">
        <v>369</v>
      </c>
      <c r="E31" s="96" t="s">
        <v>401</v>
      </c>
      <c r="F31" s="96" t="s">
        <v>371</v>
      </c>
      <c r="G31" s="96" t="s">
        <v>406</v>
      </c>
      <c r="H31" s="96" t="s">
        <v>373</v>
      </c>
      <c r="I31" s="96" t="s">
        <v>374</v>
      </c>
      <c r="J31" s="96" t="s">
        <v>403</v>
      </c>
    </row>
    <row r="32" spans="1:10" ht="59.4" customHeight="1">
      <c r="A32" s="198" t="s">
        <v>323</v>
      </c>
      <c r="B32" s="198" t="s">
        <v>453</v>
      </c>
      <c r="C32" s="96" t="s">
        <v>368</v>
      </c>
      <c r="D32" s="96" t="s">
        <v>369</v>
      </c>
      <c r="E32" s="96" t="s">
        <v>405</v>
      </c>
      <c r="F32" s="96" t="s">
        <v>379</v>
      </c>
      <c r="G32" s="96" t="s">
        <v>406</v>
      </c>
      <c r="H32" s="96" t="s">
        <v>407</v>
      </c>
      <c r="I32" s="96" t="s">
        <v>374</v>
      </c>
      <c r="J32" s="96" t="s">
        <v>408</v>
      </c>
    </row>
    <row r="33" spans="1:10" ht="59.4" customHeight="1">
      <c r="A33" s="198" t="s">
        <v>323</v>
      </c>
      <c r="B33" s="198" t="s">
        <v>453</v>
      </c>
      <c r="C33" s="96" t="s">
        <v>376</v>
      </c>
      <c r="D33" s="96" t="s">
        <v>377</v>
      </c>
      <c r="E33" s="96" t="s">
        <v>409</v>
      </c>
      <c r="F33" s="96" t="s">
        <v>371</v>
      </c>
      <c r="G33" s="96" t="s">
        <v>410</v>
      </c>
      <c r="H33" s="96"/>
      <c r="I33" s="96" t="s">
        <v>411</v>
      </c>
      <c r="J33" s="96" t="s">
        <v>412</v>
      </c>
    </row>
    <row r="34" spans="1:10" ht="59.4" customHeight="1">
      <c r="A34" s="198" t="s">
        <v>323</v>
      </c>
      <c r="B34" s="198" t="s">
        <v>453</v>
      </c>
      <c r="C34" s="96" t="s">
        <v>383</v>
      </c>
      <c r="D34" s="96" t="s">
        <v>384</v>
      </c>
      <c r="E34" s="96" t="s">
        <v>413</v>
      </c>
      <c r="F34" s="96" t="s">
        <v>379</v>
      </c>
      <c r="G34" s="96" t="s">
        <v>414</v>
      </c>
      <c r="H34" s="96" t="s">
        <v>381</v>
      </c>
      <c r="I34" s="96" t="s">
        <v>374</v>
      </c>
      <c r="J34" s="96" t="s">
        <v>415</v>
      </c>
    </row>
    <row r="35" spans="1:10" ht="59.4" customHeight="1">
      <c r="A35" s="198" t="s">
        <v>454</v>
      </c>
      <c r="B35" s="198" t="s">
        <v>455</v>
      </c>
      <c r="C35" s="96" t="s">
        <v>368</v>
      </c>
      <c r="D35" s="96" t="s">
        <v>390</v>
      </c>
      <c r="E35" s="96" t="s">
        <v>331</v>
      </c>
      <c r="F35" s="96" t="s">
        <v>371</v>
      </c>
      <c r="G35" s="96" t="s">
        <v>456</v>
      </c>
      <c r="H35" s="96" t="s">
        <v>457</v>
      </c>
      <c r="I35" s="96" t="s">
        <v>374</v>
      </c>
      <c r="J35" s="96" t="s">
        <v>458</v>
      </c>
    </row>
    <row r="36" spans="1:10" ht="59.4" customHeight="1">
      <c r="A36" s="198" t="s">
        <v>331</v>
      </c>
      <c r="B36" s="198" t="s">
        <v>458</v>
      </c>
      <c r="C36" s="96" t="s">
        <v>376</v>
      </c>
      <c r="D36" s="96" t="s">
        <v>377</v>
      </c>
      <c r="E36" s="96" t="s">
        <v>459</v>
      </c>
      <c r="F36" s="96" t="s">
        <v>379</v>
      </c>
      <c r="G36" s="96" t="s">
        <v>414</v>
      </c>
      <c r="H36" s="96" t="s">
        <v>381</v>
      </c>
      <c r="I36" s="96" t="s">
        <v>374</v>
      </c>
      <c r="J36" s="96" t="s">
        <v>458</v>
      </c>
    </row>
    <row r="37" spans="1:10" ht="59.4" customHeight="1">
      <c r="A37" s="198" t="s">
        <v>331</v>
      </c>
      <c r="B37" s="198" t="s">
        <v>458</v>
      </c>
      <c r="C37" s="96" t="s">
        <v>383</v>
      </c>
      <c r="D37" s="96" t="s">
        <v>384</v>
      </c>
      <c r="E37" s="96" t="s">
        <v>460</v>
      </c>
      <c r="F37" s="96" t="s">
        <v>379</v>
      </c>
      <c r="G37" s="96" t="s">
        <v>414</v>
      </c>
      <c r="H37" s="96" t="s">
        <v>381</v>
      </c>
      <c r="I37" s="96" t="s">
        <v>374</v>
      </c>
      <c r="J37" s="96" t="s">
        <v>458</v>
      </c>
    </row>
    <row r="38" spans="1:10" ht="59.4" customHeight="1">
      <c r="A38" s="198" t="s">
        <v>461</v>
      </c>
      <c r="B38" s="198" t="s">
        <v>462</v>
      </c>
      <c r="C38" s="96" t="s">
        <v>368</v>
      </c>
      <c r="D38" s="96" t="s">
        <v>446</v>
      </c>
      <c r="E38" s="96" t="s">
        <v>447</v>
      </c>
      <c r="F38" s="96" t="s">
        <v>371</v>
      </c>
      <c r="G38" s="96" t="s">
        <v>380</v>
      </c>
      <c r="H38" s="96" t="s">
        <v>381</v>
      </c>
      <c r="I38" s="96" t="s">
        <v>374</v>
      </c>
      <c r="J38" s="96" t="s">
        <v>463</v>
      </c>
    </row>
    <row r="39" spans="1:10" ht="59.4" customHeight="1">
      <c r="A39" s="198" t="s">
        <v>326</v>
      </c>
      <c r="B39" s="198" t="s">
        <v>463</v>
      </c>
      <c r="C39" s="96" t="s">
        <v>376</v>
      </c>
      <c r="D39" s="96" t="s">
        <v>377</v>
      </c>
      <c r="E39" s="96" t="s">
        <v>449</v>
      </c>
      <c r="F39" s="96" t="s">
        <v>371</v>
      </c>
      <c r="G39" s="96" t="s">
        <v>380</v>
      </c>
      <c r="H39" s="96" t="s">
        <v>381</v>
      </c>
      <c r="I39" s="96" t="s">
        <v>374</v>
      </c>
      <c r="J39" s="96" t="s">
        <v>326</v>
      </c>
    </row>
    <row r="40" spans="1:10" ht="59.4" customHeight="1">
      <c r="A40" s="198" t="s">
        <v>326</v>
      </c>
      <c r="B40" s="198" t="s">
        <v>463</v>
      </c>
      <c r="C40" s="96" t="s">
        <v>376</v>
      </c>
      <c r="D40" s="96" t="s">
        <v>377</v>
      </c>
      <c r="E40" s="96" t="s">
        <v>385</v>
      </c>
      <c r="F40" s="96" t="s">
        <v>379</v>
      </c>
      <c r="G40" s="96" t="s">
        <v>386</v>
      </c>
      <c r="H40" s="96" t="s">
        <v>381</v>
      </c>
      <c r="I40" s="96" t="s">
        <v>374</v>
      </c>
      <c r="J40" s="96" t="s">
        <v>464</v>
      </c>
    </row>
  </sheetData>
  <mergeCells count="20">
    <mergeCell ref="A2:J2"/>
    <mergeCell ref="A3:H3"/>
    <mergeCell ref="B7:B9"/>
    <mergeCell ref="B10:B12"/>
    <mergeCell ref="B38:B40"/>
    <mergeCell ref="A7:A9"/>
    <mergeCell ref="A10:A12"/>
    <mergeCell ref="A13:A16"/>
    <mergeCell ref="A17:A19"/>
    <mergeCell ref="A20:A24"/>
    <mergeCell ref="A25:A30"/>
    <mergeCell ref="A31:A34"/>
    <mergeCell ref="A35:A37"/>
    <mergeCell ref="A38:A40"/>
    <mergeCell ref="B25:B30"/>
    <mergeCell ref="B31:B34"/>
    <mergeCell ref="B35:B37"/>
    <mergeCell ref="B13:B16"/>
    <mergeCell ref="B17:B19"/>
    <mergeCell ref="B20:B24"/>
  </mergeCells>
  <phoneticPr fontId="17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竹 小</cp:lastModifiedBy>
  <dcterms:created xsi:type="dcterms:W3CDTF">2026-02-03T07:40:00Z</dcterms:created>
  <dcterms:modified xsi:type="dcterms:W3CDTF">2026-03-28T04:43:52Z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