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60" activeTab="7"/>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部门新增资产配置表10" sheetId="15" r:id="rId15"/>
    <sheet name="上级转移支付补助项目支出预算表11" sheetId="16" r:id="rId16"/>
    <sheet name="部门项目中期规划预算表12" sheetId="17" r:id="rId17"/>
  </sheets>
  <definedNames>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部门新增资产配置表10!$A:$A,部门新增资产配置表10!$1:$1</definedName>
    <definedName name="_xlnm.Print_Titles" localSheetId="15">上级转移支付补助项目支出预算表11!$A:$A,上级转移支付补助项目支出预算表11!$1:$1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<sst xmlns="http://schemas.openxmlformats.org/spreadsheetml/2006/main" count="1490" uniqueCount="505">
  <si>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</si>
  <si>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</si>
  <si>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</si>
  <si>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</si>
  <si>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</si>
  <si>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</si>
  <si>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</si>
  <si>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</si>
  <si>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</si>
  <si>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</si>
  <si>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</si>
  <si>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</si>
  <si>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</si>
  <si>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</si>
  <si>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</si>
  <si>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</si>
  <si>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</si>
  <si>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</si>
  <si>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</si>
  <si>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</si>
  <si>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</si>
  <si>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</si>
  <si>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</si>
  <si>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</si>
  <si>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</si>
  <si>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</si>
  <si>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</si>
  <si>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</si>
  <si>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</si>
  <si>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</si>
  <si>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</si>
  <si>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</si>
  <si>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</si>
  <si>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</si>
  <si>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</si>
  <si>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</si>
  <si>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</si>
  <si>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</si>
  <si>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</si>
  <si>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</si>
  <si>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</si>
  <si>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</si>
  <si>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</si>
  <si>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</si>
  <si>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</si>
  <si>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</si>
  <si>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</si>
  <si>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</si>
  <si>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</si>
  <si>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</si>
  <si>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</si>
  <si>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</si>
  <si>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</si>
  <si>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</si>
  <si>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</si>
  <si>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</si>
  <si>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</si>
  <si>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</si>
  <si>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</si>
  <si>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</si>
  <si>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</si>
  <si>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</si>
  <si>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</si>
  <si>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</si>
  <si>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</si>
  <si>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</si>
  <si>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</si>
  <si>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</si>
  <si>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</si>
  <si>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105047</t>
  </si>
  <si>
    <t>昆明高新技术产业开发区第三中学</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</si>
  <si>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</si>
  <si>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</si>
  <si>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</si>
  <si>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</si>
  <si>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</si>
  <si>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</si>
  <si>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</si>
  <si>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</si>
  <si>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</si>
  <si>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</si>
  <si>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</si>
  <si>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</si>
  <si>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</si>
  <si>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</si>
  <si>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</si>
  <si>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</si>
  <si>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</si>
  <si>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</si>
  <si>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</si>
  <si>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</si>
  <si>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</si>
  <si>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</si>
  <si>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</si>
  <si>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</si>
  <si>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</si>
  <si>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</si>
  <si>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205</t>
  </si>
  <si>
    <t>教育支出</t>
  </si>
  <si>
    <t>20502</t>
  </si>
  <si>
    <t>普通教育</t>
  </si>
  <si>
    <t>2050203</t>
  </si>
  <si>
    <t>初中教育</t>
  </si>
  <si>
    <t>2050204</t>
  </si>
  <si>
    <t>高中教育</t>
  </si>
  <si>
    <t>20507</t>
  </si>
  <si>
    <t>特殊教育</t>
  </si>
  <si>
    <t>2050701</t>
  </si>
  <si>
    <t>特殊学校教育</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</si>
  <si>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</si>
  <si>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</si>
  <si>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</si>
  <si>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</si>
  <si>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</si>
  <si>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</si>
  <si>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</si>
  <si>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</si>
  <si>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</si>
  <si>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</si>
  <si>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</si>
  <si>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</si>
  <si>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</si>
  <si>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</si>
  <si>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</si>
  <si>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</si>
  <si>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</si>
  <si>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</si>
  <si>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</si>
  <si>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</si>
  <si>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</si>
  <si>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</si>
  <si>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</si>
  <si>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</si>
  <si>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</si>
  <si>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</si>
  <si>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</si>
  <si>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</si>
  <si>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</si>
  <si>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</si>
  <si>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2210203</t>
  </si>
  <si>
    <t>购房补贴</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</si>
  <si>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</si>
  <si>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</si>
  <si>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</si>
  <si>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</si>
  <si>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</si>
  <si>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</si>
  <si>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</si>
  <si>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</si>
  <si>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</si>
  <si>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</si>
  <si>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</si>
  <si>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</si>
  <si>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</si>
  <si>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</si>
  <si>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</si>
  <si>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</si>
  <si>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</si>
  <si>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</si>
  <si>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</si>
  <si>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</si>
  <si>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</si>
  <si>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</si>
  <si>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</si>
  <si>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</si>
  <si>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</si>
  <si>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</si>
  <si>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</si>
  <si>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</si>
  <si>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</si>
  <si>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</si>
  <si>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</si>
  <si>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</si>
  <si>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</si>
  <si>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</si>
  <si>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</si>
  <si>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</si>
  <si>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</si>
  <si>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</si>
  <si>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</si>
  <si>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</si>
  <si>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</si>
  <si>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</si>
  <si>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</si>
  <si>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</si>
  <si>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</si>
  <si>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</si>
  <si>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</si>
  <si>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</si>
  <si>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</si>
  <si>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</si>
  <si>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</si>
  <si>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</si>
  <si>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</si>
  <si>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</si>
  <si>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</si>
  <si>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</si>
  <si>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</si>
  <si>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</si>
  <si>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</si>
  <si>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</si>
  <si>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</si>
  <si>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</si>
  <si>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</si>
  <si>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</si>
  <si>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</si>
  <si>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昆明市呈贡区教育体育局</t>
  </si>
  <si>
    <t>530121210000000003471</t>
  </si>
  <si>
    <t>事业人员工资支出</t>
  </si>
  <si>
    <t>30101</t>
  </si>
  <si>
    <t>基本工资</t>
  </si>
  <si>
    <t>30102</t>
  </si>
  <si>
    <t>津贴补贴</t>
  </si>
  <si>
    <t>30103</t>
  </si>
  <si>
    <t>奖金</t>
  </si>
  <si>
    <t>30107</t>
  </si>
  <si>
    <t>绩效工资</t>
  </si>
  <si>
    <t>530121210000000003472</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</si>
  <si>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</si>
  <si>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</si>
  <si>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</si>
  <si>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</si>
  <si>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</si>
  <si>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</si>
  <si>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</si>
  <si>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</si>
  <si>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</si>
  <si>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</si>
  <si>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</si>
  <si>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530121210000000003473</t>
  </si>
  <si>
    <t>30113</t>
  </si>
  <si>
    <t>530121210000000003477</t>
  </si>
  <si>
    <t>工会经费</t>
  </si>
  <si>
    <t>30228</t>
  </si>
  <si>
    <t>530121210000000003479</t>
  </si>
  <si>
    <t>一般公用运转支出</t>
  </si>
  <si>
    <t>30201</t>
  </si>
  <si>
    <t>办公费</t>
  </si>
  <si>
    <t>30299</t>
  </si>
  <si>
    <t>其他商品和服务支出</t>
  </si>
  <si>
    <t>530121221100000527832</t>
  </si>
  <si>
    <t>事业购房补贴</t>
  </si>
  <si>
    <t>530121231100001185278</t>
  </si>
  <si>
    <t>离退休人员支出</t>
  </si>
  <si>
    <t>30302</t>
  </si>
  <si>
    <t>退休费</t>
  </si>
  <si>
    <t>30305</t>
  </si>
  <si>
    <t>生活补助</t>
  </si>
  <si>
    <t>530121231100001415508</t>
  </si>
  <si>
    <t>事业人员绩效奖励</t>
  </si>
  <si>
    <t>530121241100002258588</t>
  </si>
  <si>
    <t>其他人员支出</t>
  </si>
  <si>
    <t>30199</t>
  </si>
  <si>
    <t>其他工资福利支出</t>
  </si>
  <si>
    <t>预算05-1表</t>
  </si>
  <si>
    <t>项目分类</t>
  </si>
  <si>
    <t>项目单位</t>
  </si>
  <si>
    <t>经济科目编码</t>
  </si>
  <si>
    <t>经济科目名称</t>
  </si>
  <si>
    <t>本年拨款</t>
  </si>
  <si>
    <t>其中：本次下达</t>
  </si>
  <si>
    <t>对个人和家庭的补助</t>
  </si>
  <si>
    <t>530121261100005021902</t>
  </si>
  <si>
    <t>遗属生活困难补助专项经费</t>
  </si>
  <si>
    <t>其他公用支出</t>
  </si>
  <si>
    <t>530121261100005017263</t>
  </si>
  <si>
    <t>（初中）学生公用运转支出经费</t>
  </si>
  <si>
    <t>530121261100005018207</t>
  </si>
  <si>
    <t>（高中）学生公用运转支出经费</t>
  </si>
  <si>
    <t>30205</t>
  </si>
  <si>
    <t>水费</t>
  </si>
  <si>
    <t>30206</t>
  </si>
  <si>
    <t>电费</t>
  </si>
  <si>
    <t>30216</t>
  </si>
  <si>
    <t>培训费</t>
  </si>
  <si>
    <t>民生类</t>
  </si>
  <si>
    <t>530121241100002197372</t>
  </si>
  <si>
    <t>城乡义务教育公用经费区级资金</t>
  </si>
  <si>
    <t>530121241100002197553</t>
  </si>
  <si>
    <t>义务教育家庭经济困难学生生活费补助区级资金</t>
  </si>
  <si>
    <t>30308</t>
  </si>
  <si>
    <t>助学金</t>
  </si>
  <si>
    <t>530121241100002197606</t>
  </si>
  <si>
    <t>城乡义务教育特殊教育公用经费区级资金</t>
  </si>
  <si>
    <t>530121241100002199086</t>
  </si>
  <si>
    <t>普通高中国家助学金区级补助资金</t>
  </si>
  <si>
    <t>530121241100002199249</t>
  </si>
  <si>
    <t>普通高中家庭经济困难学生免学杂费区级补助资金</t>
  </si>
  <si>
    <t>530121241100002199328</t>
  </si>
  <si>
    <t>普通高中脱贫家庭经济困难学生生活费区级补助资金</t>
  </si>
  <si>
    <t>事业发展类</t>
  </si>
  <si>
    <t>530121241100002380582</t>
  </si>
  <si>
    <t>校园维护维修项目经费</t>
  </si>
  <si>
    <t>530121251100003765586</t>
  </si>
  <si>
    <t>（自有资金）义务教育课后服务专项经费</t>
  </si>
  <si>
    <t>530121251100004370552</t>
  </si>
  <si>
    <t>（自有资金)中小学（幼儿园）自办食堂专项资金</t>
  </si>
  <si>
    <t>530121261100005037744</t>
  </si>
  <si>
    <t>学生课后服务区级资金</t>
  </si>
  <si>
    <t>530121261100005037779</t>
  </si>
  <si>
    <t>后勤服务管理经费</t>
  </si>
  <si>
    <t>30209</t>
  </si>
  <si>
    <t>物业管理费</t>
  </si>
  <si>
    <t>30226</t>
  </si>
  <si>
    <t>劳务费</t>
  </si>
  <si>
    <t>预算05-2表</t>
  </si>
  <si>
    <t>项目年度绩效目标</t>
  </si>
  <si>
    <t>一级指标</t>
  </si>
  <si>
    <t>二级指标</t>
  </si>
  <si>
    <t>三级指标</t>
  </si>
  <si>
    <t>指标性质</t>
  </si>
  <si>
    <t>指标值</t>
  </si>
  <si>
    <t>度量单位</t>
  </si>
  <si>
    <t>指标属性</t>
  </si>
  <si>
    <t>指标内容</t>
  </si>
  <si>
    <t>加强对义务教育阶段学生食堂和食堂工作人员的管理，提高财政专项资金的使用效益，提升学生食堂供餐质量，保障学校师生用餐安全，保障教育教学正常开展。落实好教育部“进一步做好中小学幼儿园安全工作六条措施”，做好预防各类学生安全事故发生、做好校园安全工作。维护校园及周边良好的治安秩序，保证师生人身财产安全及校园财产安全。负责校园内的树木、花草灌木等、修剪、施肥和病虫害杂草防止等工作；负责校内公共区域的卫生保洁、公共设施的维护管理等工作，为学校的教育教学创造良好的环境条件。</t>
  </si>
  <si>
    <t>产出指标</t>
  </si>
  <si>
    <t>数量指标</t>
  </si>
  <si>
    <t>安保巡查次数</t>
  </si>
  <si>
    <t>&gt;=</t>
  </si>
  <si>
    <t>次/天</t>
  </si>
  <si>
    <t>定量指标</t>
  </si>
  <si>
    <t>反映每天安保巡查次数的情况。</t>
  </si>
  <si>
    <t>质量指标</t>
  </si>
  <si>
    <t>物管人员在岗率</t>
  </si>
  <si>
    <t>=</t>
  </si>
  <si>
    <t>100</t>
  </si>
  <si>
    <t>%</t>
  </si>
  <si>
    <t>反映安保、消防服务人员等物管人员在岗的情况。物管人员在岗率=实际在岗工时/应在岗工时*100%</t>
  </si>
  <si>
    <t>时效指标</t>
  </si>
  <si>
    <t>按时、足额支付食堂工作人员工资。</t>
  </si>
  <si>
    <t>反映对食堂工作人员工资支付情况。</t>
  </si>
  <si>
    <t>效益指标</t>
  </si>
  <si>
    <t>经济效益</t>
  </si>
  <si>
    <t>切实加强对义务教育阶段学生食堂和食堂工作人员的管理，提高财政专项资金的使用效益</t>
  </si>
  <si>
    <t>定性指标</t>
  </si>
  <si>
    <t>反映财政补助资金使用效益情况。</t>
  </si>
  <si>
    <t>社会效益</t>
  </si>
  <si>
    <t>物业服务需求保障程度</t>
  </si>
  <si>
    <t>反映绿化、安保、安防、保洁等服务满足委托单位的程度。（实际运用时根据项目对物业的需求，主要通过整体评价的方式进行评价。）</t>
  </si>
  <si>
    <t>安全事故发生次数</t>
  </si>
  <si>
    <t>0</t>
  </si>
  <si>
    <t>次</t>
  </si>
  <si>
    <t>反映安全事故发生的次数情况。</t>
  </si>
  <si>
    <t>满意度指标</t>
  </si>
  <si>
    <t>服务对象满意度</t>
  </si>
  <si>
    <t>服务受益人员满意度</t>
  </si>
  <si>
    <t>98</t>
  </si>
  <si>
    <t>反映保安、保洁、餐饮服务、绿化养护服务受益人员满意程度。</t>
  </si>
  <si>
    <t>目标1:普通高中阶段教育各项资助政策按规定得到落实；
目标2:满足家庭经济困难学生基本学习生活需要；国家助学金学生资助政策，对普通高中家庭经济困难在校学生，尤其是“三类”农村低收入学生发放国家助学 金，确保家庭经济困难学生就学。</t>
  </si>
  <si>
    <t>获补人数</t>
  </si>
  <si>
    <t>30</t>
  </si>
  <si>
    <t>人</t>
  </si>
  <si>
    <t>反映获补助人员、企业的数量情况，也适用补贴、资助等形式的补助。</t>
  </si>
  <si>
    <t>政策知晓率</t>
  </si>
  <si>
    <t>反映补助政策的宣传效果情况。
政策知晓率=调查中补助政策知晓人数/调查总人数*100%</t>
  </si>
  <si>
    <t>受益对象满意度</t>
  </si>
  <si>
    <t>反映获补助受益对象的满意程度。</t>
  </si>
  <si>
    <t>依据呈政复【2025】70号文件政策要求，申请资金3000000元，通过将学校开办食堂资金纳入预算一体化系统统一结算，达成资金监管的作用。
目标一：资金流向清楚明了。目标二：资金使用范围合理合法。目标三：师生满意度达到90%。</t>
  </si>
  <si>
    <t>保障教师用餐人数</t>
  </si>
  <si>
    <t>149</t>
  </si>
  <si>
    <t>食堂保障教师用餐人数分量足够</t>
  </si>
  <si>
    <t>保障学生用餐人数</t>
  </si>
  <si>
    <t>1195</t>
  </si>
  <si>
    <t>保障在校学生用餐人数的份量</t>
  </si>
  <si>
    <t>食堂卫生安全情况</t>
  </si>
  <si>
    <t>按照呈政复【2025】70号文件，我校需将学校自办食堂收支纳入预算一体化系统。</t>
  </si>
  <si>
    <t>可持续影响</t>
  </si>
  <si>
    <t>食堂的可持续运行</t>
  </si>
  <si>
    <t>&gt;</t>
  </si>
  <si>
    <t>95</t>
  </si>
  <si>
    <t>学生满意度</t>
  </si>
  <si>
    <t>为深入贯彻落实党的二十大精神，不断增强教育服务能力，持续提升学生和家长的幸福指数。</t>
  </si>
  <si>
    <t>全校学生</t>
  </si>
  <si>
    <t>852</t>
  </si>
  <si>
    <t>反映预算部门（单位）组织开展课后服务的学生人数。</t>
  </si>
  <si>
    <t>对全校学生开展课后服务率</t>
  </si>
  <si>
    <t>反映预算部门（单位）组织开展课后服务的覆盖率。
课后服务的覆盖率=（开展课后服务的学生人数/学生总人数）*100%。</t>
  </si>
  <si>
    <t>完成时间</t>
  </si>
  <si>
    <t>2025</t>
  </si>
  <si>
    <t>年</t>
  </si>
  <si>
    <t>家长支持，学生喜欢参加活动</t>
  </si>
  <si>
    <t>不断提升</t>
  </si>
  <si>
    <t>参益人员满意度</t>
  </si>
  <si>
    <t>反映学生、家长对课后服务的满意度。
参训人员满意度=（对课后服务整体满意的课后服务人数/参加课后服务总人数）*100%</t>
  </si>
  <si>
    <t>依据呈财〔2022〕21号政策要求呈贡区财政局关于预算单位收支资金管理相关事项的补充通知，该项资金为我校学费收入，上缴国库之后，按照非税资金性质用于学校日常发展。目标一；用于学校日常发展建设，目标二；提高学校教学水平，目标三：学校教师及学生满意度达到95%。</t>
  </si>
  <si>
    <t>维修项目完成率</t>
  </si>
  <si>
    <t>维修学校设备</t>
  </si>
  <si>
    <t>维修工程验收合格率</t>
  </si>
  <si>
    <t>此资金用于我校校园维护维修，维修我校校园围墙需要资金100000.00元，校园操场建设费用尾款支付165800.00元，校园监控设备升级资金50000.00元，宿舍窗户加装防护栏14600.00元。合计金额100000+165800+50000+14600=330400元。</t>
  </si>
  <si>
    <t>维修项目按期完成率</t>
  </si>
  <si>
    <t>学校在群众安全满意度的评价率</t>
  </si>
  <si>
    <t>85</t>
  </si>
  <si>
    <t>全校师生对学校的满意的</t>
  </si>
  <si>
    <t>80</t>
  </si>
  <si>
    <t>成本指标</t>
  </si>
  <si>
    <t>经济成本指标</t>
  </si>
  <si>
    <t>维修成本</t>
  </si>
  <si>
    <t>&lt;=</t>
  </si>
  <si>
    <t>914902.82</t>
  </si>
  <si>
    <t>元</t>
  </si>
  <si>
    <t>根据呈财【2025】23号政策要求，通过开展课后服务活动，丰富学生课外知识获取通道，达到减轻家长负担的目标。目标一：在完成基础学业辅导与兴趣拓展的基础上，激发学生自主学习能力及协作能力。目标二：有效缓解了家长接送和辅导压力，保障了学生课后时间的安全与充实。目标三；学生家长满意度达到90%。</t>
  </si>
  <si>
    <t>843</t>
  </si>
  <si>
    <t>2026</t>
  </si>
  <si>
    <t>普通高中阶段教育各项资助政策按规定得到落实；满足家庭经济困难学生基本学习生活需要；普通高中脱贫家庭困难学生生活费补助资金，确保家庭经济困难学生就学。</t>
  </si>
  <si>
    <t>获补对象数</t>
  </si>
  <si>
    <t>以2022至2023学年度在校学生人数为依据，按时、足额下达城乡义务教育学校生均公用经费补助资金。确保所有城乡义务教育学校公用经费补助资金能够有效保障学校年初正常运转，不因资金短缺而影响学校正常的教育教学秩序，确保教师培训所需资金得到有效保障。</t>
  </si>
  <si>
    <t>819</t>
  </si>
  <si>
    <t>寄宿生人数</t>
  </si>
  <si>
    <t>50</t>
  </si>
  <si>
    <t>反映应保尽保、应救尽救对象的寄宿生应补助人数情况。</t>
  </si>
  <si>
    <t>补助范围占在校学生数比例</t>
  </si>
  <si>
    <t>映获补助对象认定的准确性情况。
反映补助对象认定的准确情况。
补助范围占在校学生数比例=抽检符合标准的补助对象数/抽检实际补助对象数*100%</t>
  </si>
  <si>
    <t>补助标准执行合规率</t>
  </si>
  <si>
    <t>反映发放单位及时发放补助资金的情况。
发放及时率=在时限内发放资金/应发放资金*100%</t>
  </si>
  <si>
    <t>发放及时率</t>
  </si>
  <si>
    <t>反映补助对象认定的人均补助标准</t>
  </si>
  <si>
    <t>九年义务教育巩固率</t>
  </si>
  <si>
    <t>反映寄宿生公用经费在基础标准上人均增加额度标准</t>
  </si>
  <si>
    <t>确保所有城乡义务教育学校公用经费补助资金能够有效保障学校年初正常运转，不因资金短缺而影响学校正常的教育教学秩序，确保教师培训所需资金得到有效保障。</t>
  </si>
  <si>
    <t>获补对象</t>
  </si>
  <si>
    <t>获补准确率</t>
  </si>
  <si>
    <t>反映获补助对象认定的准确性情况。
获补对象准确率=抽检符合标准的补助对象数/抽检实际补助对象数*100%</t>
  </si>
  <si>
    <t>服务对象满意率</t>
  </si>
  <si>
    <t>以2021至2022学年度在校学生人数为依据，按时、足额下达城乡义务教育学校生均公用经费补助资金。确保所有城乡义务教育学校公用经费补助资金能够有效保障学校年初正常运转，不因资金短缺而影响学校正常的教育教学秩序，确保教师培训所需资金得到有效保障。</t>
  </si>
  <si>
    <t>下达资金数</t>
  </si>
  <si>
    <t>14000</t>
  </si>
  <si>
    <t>反映下达资金数量情况。</t>
  </si>
  <si>
    <t>获补对象准确率</t>
  </si>
  <si>
    <t>兑现准确率</t>
  </si>
  <si>
    <t>反映补助准确发放的情况。
补助兑现准确率=补助兑付额/应付额*100%</t>
  </si>
  <si>
    <t>生产生活能力提高率</t>
  </si>
  <si>
    <t>反映补助促进受助对象生产生活能力提高的情况。</t>
  </si>
  <si>
    <t>预算06表</t>
  </si>
  <si>
    <t>政府性基金预算支出预算表</t>
  </si>
  <si>
    <t>单位名称：昆明市发展和改革委员会</t>
  </si>
  <si>
    <t>政府性基金预算支出</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</si>
  <si>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</si>
  <si>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</si>
  <si>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</si>
  <si>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</si>
  <si>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</si>
  <si>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</si>
  <si>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</si>
  <si>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</si>
  <si>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</si>
  <si>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</si>
  <si>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</si>
  <si>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食堂食材采购</t>
  </si>
  <si>
    <t>其他食品、饮料和烟草原料</t>
  </si>
  <si>
    <t>后勤保障经费</t>
  </si>
  <si>
    <t>餐饮服务</t>
  </si>
  <si>
    <t>安保经费</t>
  </si>
  <si>
    <t>物业管理服务</t>
  </si>
  <si>
    <t>物业管理服务费</t>
  </si>
  <si>
    <t>备注：当面向中小企业预留资金大于合计时，面向中小企业预留资金为三年预计数。</t>
  </si>
  <si>
    <t>预算08表</t>
  </si>
  <si>
    <t>政府购买服务项目</t>
  </si>
  <si>
    <t>政府购买服务指导性目录代码</t>
  </si>
  <si>
    <t>基本支出/项目支出</t>
  </si>
  <si>
    <t>所属服务类别</t>
  </si>
  <si>
    <t>所属服务领域</t>
  </si>
  <si>
    <t>购买内容简述</t>
  </si>
  <si>
    <t>预算09-1表</t>
  </si>
  <si>
    <t>单位名称（项目）</t>
  </si>
  <si>
    <t>地区</t>
  </si>
  <si>
    <t>盘龙区</t>
  </si>
  <si>
    <t>五华区</t>
  </si>
  <si>
    <t>西山区</t>
  </si>
  <si>
    <t>官渡区</t>
  </si>
  <si>
    <t>呈贡区</t>
  </si>
  <si>
    <t>晋宁区</t>
  </si>
  <si>
    <t>东川区</t>
  </si>
  <si>
    <t>富民县</t>
  </si>
  <si>
    <t>宜良县</t>
  </si>
  <si>
    <t>石林县</t>
  </si>
  <si>
    <t>禄劝县</t>
  </si>
  <si>
    <t>寻甸县</t>
  </si>
  <si>
    <t>高新区</t>
  </si>
  <si>
    <t>滇池旅游度假区</t>
  </si>
  <si>
    <t>阳宗海管委会</t>
  </si>
  <si>
    <t>滇中新区</t>
  </si>
  <si>
    <t>安宁市</t>
  </si>
  <si>
    <t>经开区</t>
  </si>
  <si>
    <t>嵩明县</t>
  </si>
  <si>
    <t>磨憨经济合作区</t>
  </si>
  <si>
    <t>预算09-2表</t>
  </si>
  <si>
    <t xml:space="preserve">预算10表
</t>
  </si>
  <si>
    <t>资产类别</t>
  </si>
  <si>
    <t>资产分类代码.名称</t>
  </si>
  <si>
    <t>资产名称</t>
  </si>
  <si>
    <t>计量单位</t>
  </si>
  <si>
    <t>财政部门批复数（元）</t>
  </si>
  <si>
    <t>单价</t>
  </si>
  <si>
    <t>金额</t>
  </si>
  <si>
    <t>预算11表</t>
  </si>
  <si>
    <t>上级补助</t>
  </si>
  <si>
    <t>预算12表</t>
  </si>
  <si>
    <t>项目级次</t>
  </si>
  <si>
    <t>2026年</t>
  </si>
  <si>
    <t>2027年</t>
  </si>
  <si>
    <t>2028年</t>
  </si>
  <si>
    <t>313 事业发展类</t>
  </si>
  <si>
    <t>本级</t>
  </si>
  <si>
    <t>312 民生类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</si>
</sst>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39">
    <font>
      <sz val="11"/>
      <color theme="1"/>
      <name val="宋体"/>
      <charset val="134"/>
      <scheme val="minor"/>
    </font>
    <font>
      <sz val="11.25"/>
      <color rgb="FF000000"/>
      <name val="SimSun"/>
      <charset val="134"/>
    </font>
    <font>
      <sz val="9"/>
      <color rgb="FF000000"/>
      <name val="SimSun"/>
      <charset val="134"/>
    </font>
    <font>
      <b/>
      <sz val="21"/>
      <color rgb="FF000000"/>
      <name val="SimSun"/>
      <charset val="134"/>
    </font>
    <font>
      <sz val="11"/>
      <color rgb="FF000000"/>
      <name val="宋体"/>
      <charset val="134"/>
    </font>
    <font>
      <sz val="9"/>
      <color theme="1"/>
      <name val="宋体"/>
      <charset val="134"/>
    </font>
    <font>
      <sz val="9"/>
      <color rgb="FF000000"/>
      <name val="Times New Roman"/>
      <charset val="134"/>
    </font>
    <font>
      <sz val="10"/>
      <color rgb="FF000000"/>
      <name val="宋体"/>
      <charset val="134"/>
    </font>
    <font>
      <sz val="9"/>
      <color rgb="FF000000"/>
      <name val="宋体"/>
      <charset val="134"/>
    </font>
    <font>
      <b/>
      <sz val="23"/>
      <color rgb="FF000000"/>
      <name val="宋体"/>
      <charset val="134"/>
    </font>
    <font>
      <sz val="10"/>
      <color rgb="FF000000"/>
      <name val="Arial"/>
      <charset val="134"/>
    </font>
    <font>
      <b/>
      <sz val="23.95"/>
      <color rgb="FF000000"/>
      <name val="宋体"/>
      <charset val="134"/>
    </font>
    <font>
      <b/>
      <sz val="22"/>
      <color rgb="FF000000"/>
      <name val="宋体"/>
      <charset val="134"/>
    </font>
    <font>
      <sz val="10"/>
      <color rgb="FFFFFFFF"/>
      <name val="宋体"/>
      <charset val="134"/>
    </font>
    <font>
      <b/>
      <sz val="21"/>
      <color rgb="FF000000"/>
      <name val="宋体"/>
      <charset val="134"/>
    </font>
    <font>
      <b/>
      <sz val="18"/>
      <color rgb="FF000000"/>
      <name val="宋体"/>
      <charset val="134"/>
    </font>
    <font>
      <sz val="9.75"/>
      <color rgb="FF000000"/>
      <name val="SimSun"/>
      <charset val="134"/>
    </font>
    <font>
      <b/>
      <sz val="9"/>
      <color rgb="FF000000"/>
      <name val="宋体"/>
      <charset val="134"/>
    </font>
    <font>
      <b/>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3" borderId="14"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5" applyNumberFormat="0" applyFill="0" applyAlignment="0" applyProtection="0">
      <alignment vertical="center"/>
    </xf>
    <xf numFmtId="0" fontId="25" fillId="0" borderId="15" applyNumberFormat="0" applyFill="0" applyAlignment="0" applyProtection="0">
      <alignment vertical="center"/>
    </xf>
    <xf numFmtId="0" fontId="26" fillId="0" borderId="16" applyNumberFormat="0" applyFill="0" applyAlignment="0" applyProtection="0">
      <alignment vertical="center"/>
    </xf>
    <xf numFmtId="0" fontId="26" fillId="0" borderId="0" applyNumberFormat="0" applyFill="0" applyBorder="0" applyAlignment="0" applyProtection="0">
      <alignment vertical="center"/>
    </xf>
    <xf numFmtId="0" fontId="27" fillId="4" borderId="17" applyNumberFormat="0" applyAlignment="0" applyProtection="0">
      <alignment vertical="center"/>
    </xf>
    <xf numFmtId="0" fontId="28" fillId="5" borderId="18" applyNumberFormat="0" applyAlignment="0" applyProtection="0">
      <alignment vertical="center"/>
    </xf>
    <xf numFmtId="0" fontId="29" fillId="5" borderId="17" applyNumberFormat="0" applyAlignment="0" applyProtection="0">
      <alignment vertical="center"/>
    </xf>
    <xf numFmtId="0" fontId="30" fillId="6" borderId="19" applyNumberFormat="0" applyAlignment="0" applyProtection="0">
      <alignment vertical="center"/>
    </xf>
    <xf numFmtId="0" fontId="31" fillId="0" borderId="20" applyNumberFormat="0" applyFill="0" applyAlignment="0" applyProtection="0">
      <alignment vertical="center"/>
    </xf>
    <xf numFmtId="0" fontId="32" fillId="0" borderId="21"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xf numFmtId="176" fontId="38" fillId="0" borderId="1">
      <alignment horizontal="right" vertical="center"/>
    </xf>
    <xf numFmtId="49" fontId="38" fillId="0" borderId="1">
      <alignment horizontal="left" vertical="center" wrapText="1"/>
    </xf>
    <xf numFmtId="176" fontId="38" fillId="0" borderId="1">
      <alignment horizontal="right" vertical="center"/>
    </xf>
    <xf numFmtId="177" fontId="38" fillId="0" borderId="1">
      <alignment horizontal="right" vertical="center"/>
    </xf>
    <xf numFmtId="178" fontId="38" fillId="0" borderId="1">
      <alignment horizontal="right" vertical="center"/>
    </xf>
    <xf numFmtId="179" fontId="38" fillId="0" borderId="1">
      <alignment horizontal="right" vertical="center"/>
    </xf>
    <xf numFmtId="10" fontId="38" fillId="0" borderId="1">
      <alignment horizontal="right" vertical="center"/>
    </xf>
    <xf numFmtId="180" fontId="38" fillId="0" borderId="1">
      <alignment horizontal="right" vertical="center"/>
    </xf>
  </cellStyleXfs>
  <cellXfs count="197">
    <xf numFmtId="0" fontId="0" fillId="0" borderId="0" xfId="0" applyFont="1" applyBorder="1"/>
    <xf numFmtId="49" fontId="1" fillId="0" borderId="0" xfId="50" applyNumberFormat="1" applyFont="1" applyBorder="1">
      <alignment horizontal="left" vertical="center" wrapText="1"/>
    </xf>
    <xf numFmtId="49" fontId="2" fillId="0" borderId="0" xfId="0" applyNumberFormat="1" applyFont="1" applyBorder="1" applyAlignment="1">
      <alignment horizontal="right" vertical="center" wrapText="1"/>
    </xf>
    <xf numFmtId="49" fontId="3" fillId="0" borderId="0" xfId="0" applyNumberFormat="1" applyFont="1" applyBorder="1" applyAlignment="1">
      <alignment horizontal="center" vertical="center" wrapText="1"/>
    </xf>
    <xf numFmtId="49" fontId="2" fillId="0" borderId="0" xfId="0" applyNumberFormat="1" applyFont="1" applyBorder="1" applyAlignment="1">
      <alignment horizontal="left" vertical="center" wrapText="1"/>
    </xf>
    <xf numFmtId="49" fontId="2" fillId="0" borderId="1" xfId="50" applyNumberFormat="1" applyFont="1" applyBorder="1" applyAlignment="1">
      <alignment horizontal="center" vertical="center" wrapText="1"/>
    </xf>
    <xf numFmtId="0" fontId="4" fillId="2" borderId="1" xfId="0" applyFont="1" applyFill="1" applyBorder="1" applyAlignment="1" applyProtection="1">
      <alignment horizontal="center" vertical="center"/>
      <protection locked="0"/>
    </xf>
    <xf numFmtId="49" fontId="5" fillId="0" borderId="1" xfId="50" applyNumberFormat="1" applyFont="1" applyBorder="1">
      <alignment horizontal="left" vertical="center" wrapText="1"/>
    </xf>
    <xf numFmtId="176" fontId="6" fillId="0" borderId="1" xfId="51" applyNumberFormat="1" applyFont="1" applyBorder="1">
      <alignment horizontal="right" vertical="center"/>
    </xf>
    <xf numFmtId="49" fontId="5" fillId="0" borderId="1" xfId="50" applyNumberFormat="1" applyFont="1" applyBorder="1" applyAlignment="1">
      <alignment horizontal="center" vertical="center" wrapText="1"/>
    </xf>
    <xf numFmtId="49" fontId="7" fillId="0" borderId="0" xfId="0" applyNumberFormat="1" applyFont="1" applyBorder="1"/>
    <xf numFmtId="0" fontId="8" fillId="0" borderId="0" xfId="0" applyFont="1" applyBorder="1" applyAlignment="1" applyProtection="1">
      <alignment horizontal="right" vertical="center"/>
      <protection locked="0"/>
    </xf>
    <xf numFmtId="0" fontId="9" fillId="0" borderId="0" xfId="0" applyFont="1" applyBorder="1" applyAlignment="1">
      <alignment horizontal="center" vertical="center"/>
    </xf>
    <xf numFmtId="0" fontId="8"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8" fillId="0" borderId="0" xfId="0" applyFont="1" applyBorder="1" applyAlignment="1" applyProtection="1">
      <alignment horizontal="right"/>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lignment horizontal="center" vertical="center" wrapText="1"/>
    </xf>
    <xf numFmtId="0" fontId="4" fillId="2" borderId="2" xfId="0" applyFont="1" applyFill="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4" fillId="2" borderId="7" xfId="0" applyFont="1" applyFill="1" applyBorder="1" applyAlignment="1" applyProtection="1">
      <alignment horizontal="center" vertical="center" wrapText="1"/>
      <protection locked="0"/>
    </xf>
    <xf numFmtId="0" fontId="4" fillId="0" borderId="7" xfId="0" applyFont="1" applyBorder="1" applyAlignment="1">
      <alignment horizontal="center" vertical="center" wrapText="1"/>
    </xf>
    <xf numFmtId="0" fontId="4" fillId="0" borderId="7"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pplyProtection="1">
      <alignment horizontal="center" vertical="center"/>
      <protection locked="0"/>
    </xf>
    <xf numFmtId="0" fontId="8" fillId="0" borderId="1" xfId="0" applyFont="1" applyBorder="1" applyAlignment="1">
      <alignment horizontal="left" vertical="center" wrapText="1"/>
    </xf>
    <xf numFmtId="0" fontId="8" fillId="2" borderId="1" xfId="0" applyFont="1" applyFill="1" applyBorder="1" applyAlignment="1" applyProtection="1">
      <alignment horizontal="left" vertical="center" wrapText="1"/>
      <protection locked="0"/>
    </xf>
    <xf numFmtId="4" fontId="8" fillId="0" borderId="1" xfId="0" applyNumberFormat="1" applyFont="1" applyBorder="1" applyAlignment="1">
      <alignment horizontal="right" vertical="center" wrapText="1"/>
    </xf>
    <xf numFmtId="4" fontId="5" fillId="0" borderId="1" xfId="51" applyNumberFormat="1" applyFont="1" applyBorder="1">
      <alignment horizontal="right" vertical="center"/>
    </xf>
    <xf numFmtId="0" fontId="8" fillId="0" borderId="1" xfId="0" applyFont="1" applyBorder="1" applyAlignment="1" applyProtection="1">
      <alignment horizontal="left" vertical="center" wrapText="1"/>
      <protection locked="0"/>
    </xf>
    <xf numFmtId="4" fontId="8" fillId="0" borderId="1" xfId="0" applyNumberFormat="1" applyFont="1" applyBorder="1" applyAlignment="1" applyProtection="1">
      <alignment horizontal="right" vertical="center" wrapText="1"/>
      <protection locked="0"/>
    </xf>
    <xf numFmtId="0" fontId="7" fillId="0" borderId="3" xfId="0" applyFont="1" applyBorder="1" applyAlignment="1" applyProtection="1">
      <alignment horizontal="center" vertical="center" wrapText="1"/>
      <protection locked="0"/>
    </xf>
    <xf numFmtId="0" fontId="8" fillId="0" borderId="4" xfId="0" applyFont="1" applyBorder="1" applyAlignment="1">
      <alignment horizontal="left" vertical="center"/>
    </xf>
    <xf numFmtId="0" fontId="8" fillId="2" borderId="5" xfId="0" applyFont="1" applyFill="1" applyBorder="1" applyAlignment="1">
      <alignment horizontal="left" vertical="center"/>
    </xf>
    <xf numFmtId="0" fontId="8" fillId="2" borderId="0" xfId="0" applyFont="1" applyFill="1" applyBorder="1" applyAlignment="1" applyProtection="1">
      <alignment horizontal="right" vertical="top" wrapText="1"/>
      <protection locked="0"/>
    </xf>
    <xf numFmtId="0" fontId="10" fillId="0" borderId="0" xfId="0" applyFont="1" applyBorder="1" applyAlignment="1" applyProtection="1">
      <alignment vertical="top"/>
      <protection locked="0"/>
    </xf>
    <xf numFmtId="0" fontId="10" fillId="0" borderId="0" xfId="0" applyFont="1" applyBorder="1" applyAlignment="1">
      <alignment vertical="top"/>
    </xf>
    <xf numFmtId="0" fontId="11" fillId="2" borderId="0" xfId="0" applyFont="1" applyFill="1" applyBorder="1" applyAlignment="1" applyProtection="1">
      <alignment horizontal="center" vertical="center" wrapText="1"/>
      <protection locked="0"/>
    </xf>
    <xf numFmtId="0" fontId="10" fillId="0" borderId="0" xfId="0" applyFont="1" applyBorder="1" applyProtection="1">
      <protection locked="0"/>
    </xf>
    <xf numFmtId="0" fontId="10" fillId="0" borderId="0" xfId="0" applyFont="1" applyBorder="1"/>
    <xf numFmtId="0" fontId="8" fillId="2" borderId="0" xfId="0" applyFont="1" applyFill="1" applyBorder="1" applyAlignment="1" applyProtection="1">
      <alignment horizontal="left" vertical="center" wrapText="1"/>
      <protection locked="0"/>
    </xf>
    <xf numFmtId="0" fontId="7" fillId="2" borderId="0" xfId="0" applyFont="1" applyFill="1" applyBorder="1" applyAlignment="1" applyProtection="1">
      <alignment horizontal="right" vertical="center"/>
      <protection locked="0"/>
    </xf>
    <xf numFmtId="0" fontId="7" fillId="2" borderId="0" xfId="0" applyFont="1" applyFill="1" applyBorder="1" applyAlignment="1" applyProtection="1">
      <alignment horizontal="right" vertical="center" wrapText="1"/>
      <protection locked="0"/>
    </xf>
    <xf numFmtId="0" fontId="8" fillId="2" borderId="0" xfId="0" applyFont="1" applyFill="1" applyBorder="1" applyAlignment="1" applyProtection="1">
      <alignment horizontal="right" vertical="center" wrapText="1"/>
      <protection locked="0"/>
    </xf>
    <xf numFmtId="0" fontId="7" fillId="0" borderId="1" xfId="0" applyFont="1" applyBorder="1" applyAlignment="1" applyProtection="1">
      <alignment horizontal="center" vertical="center" wrapText="1"/>
      <protection locked="0"/>
    </xf>
    <xf numFmtId="0" fontId="7" fillId="2" borderId="1" xfId="0"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right" vertical="center"/>
      <protection locked="0"/>
    </xf>
    <xf numFmtId="0" fontId="7" fillId="2" borderId="1" xfId="0" applyFont="1" applyFill="1" applyBorder="1" applyAlignment="1" applyProtection="1">
      <alignment horizontal="right" vertical="center" wrapText="1"/>
      <protection locked="0"/>
    </xf>
    <xf numFmtId="0" fontId="8" fillId="2"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1" xfId="0" applyFont="1" applyFill="1" applyBorder="1" applyAlignment="1">
      <alignment horizontal="left" vertical="center" wrapText="1"/>
    </xf>
    <xf numFmtId="3" fontId="8" fillId="2" borderId="1" xfId="0" applyNumberFormat="1" applyFont="1" applyFill="1" applyBorder="1" applyAlignment="1" applyProtection="1">
      <alignment horizontal="right" vertical="center"/>
      <protection locked="0"/>
    </xf>
    <xf numFmtId="4" fontId="8" fillId="0" borderId="1" xfId="0" applyNumberFormat="1" applyFont="1" applyBorder="1" applyAlignment="1" applyProtection="1">
      <alignment horizontal="right" vertical="center"/>
      <protection locked="0"/>
    </xf>
    <xf numFmtId="0" fontId="8" fillId="0" borderId="1" xfId="0" applyFont="1" applyBorder="1" applyAlignment="1">
      <alignment horizontal="center" vertical="center"/>
    </xf>
    <xf numFmtId="0" fontId="8" fillId="0" borderId="1" xfId="0" applyFont="1" applyBorder="1" applyAlignment="1" applyProtection="1">
      <alignment horizontal="left"/>
      <protection locked="0"/>
    </xf>
    <xf numFmtId="0" fontId="8" fillId="0" borderId="1" xfId="0" applyFont="1" applyBorder="1" applyAlignment="1">
      <alignment horizontal="left"/>
    </xf>
    <xf numFmtId="0" fontId="8" fillId="2" borderId="1" xfId="0" applyFont="1" applyFill="1" applyBorder="1" applyAlignment="1">
      <alignment horizontal="right" vertical="center"/>
    </xf>
    <xf numFmtId="0" fontId="12" fillId="0" borderId="0" xfId="0" applyFont="1" applyBorder="1" applyAlignment="1">
      <alignment horizontal="center" vertical="center"/>
    </xf>
    <xf numFmtId="0" fontId="9" fillId="0" borderId="0" xfId="0" applyFont="1" applyBorder="1" applyAlignment="1" applyProtection="1">
      <alignment horizontal="center" vertical="center"/>
      <protection locked="0"/>
    </xf>
    <xf numFmtId="0" fontId="4" fillId="0" borderId="1" xfId="0" applyFont="1" applyBorder="1" applyAlignment="1">
      <alignment horizontal="center" vertical="center" wrapText="1"/>
    </xf>
    <xf numFmtId="0" fontId="4" fillId="0" borderId="1" xfId="0" applyFont="1" applyBorder="1" applyAlignment="1" applyProtection="1">
      <alignment horizontal="center" vertical="center"/>
      <protection locked="0"/>
    </xf>
    <xf numFmtId="0" fontId="8" fillId="0" borderId="1" xfId="0" applyFont="1" applyBorder="1" applyAlignment="1">
      <alignment vertical="center" wrapText="1"/>
    </xf>
    <xf numFmtId="0" fontId="8" fillId="2" borderId="1" xfId="0" applyFont="1" applyFill="1" applyBorder="1" applyAlignment="1" applyProtection="1">
      <alignment horizontal="center" vertical="center"/>
      <protection locked="0"/>
    </xf>
    <xf numFmtId="0" fontId="7" fillId="0" borderId="0" xfId="0" applyFont="1" applyBorder="1" applyAlignment="1">
      <alignment horizontal="right" vertical="center"/>
    </xf>
    <xf numFmtId="0" fontId="12" fillId="0" borderId="0" xfId="0" applyFont="1" applyBorder="1" applyAlignment="1">
      <alignment horizontal="center" vertical="center" wrapText="1"/>
    </xf>
    <xf numFmtId="0" fontId="8" fillId="0" borderId="0" xfId="0" applyFont="1" applyBorder="1" applyAlignment="1">
      <alignment horizontal="left" vertical="center" wrapText="1"/>
    </xf>
    <xf numFmtId="0" fontId="4" fillId="0" borderId="0" xfId="0" applyFont="1" applyBorder="1" applyAlignment="1">
      <alignment wrapText="1"/>
    </xf>
    <xf numFmtId="0" fontId="7" fillId="0" borderId="0" xfId="0" applyFont="1" applyBorder="1" applyAlignment="1">
      <alignment horizontal="right" wrapText="1"/>
    </xf>
    <xf numFmtId="0" fontId="7" fillId="0" borderId="0" xfId="0" applyFont="1" applyBorder="1" applyAlignment="1">
      <alignment wrapText="1"/>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8" xfId="0" applyFont="1" applyBorder="1" applyAlignment="1">
      <alignment horizontal="center" vertical="center" wrapText="1"/>
    </xf>
    <xf numFmtId="0" fontId="7" fillId="0" borderId="7" xfId="0" applyFont="1" applyBorder="1" applyAlignment="1" applyProtection="1">
      <alignment horizontal="center" vertical="center"/>
      <protection locked="0"/>
    </xf>
    <xf numFmtId="0" fontId="7" fillId="0" borderId="3" xfId="0" applyFont="1" applyBorder="1" applyAlignment="1">
      <alignment horizontal="center" vertical="center"/>
    </xf>
    <xf numFmtId="176" fontId="5" fillId="0" borderId="1" xfId="0" applyNumberFormat="1" applyFont="1" applyBorder="1" applyAlignment="1">
      <alignment horizontal="right" vertical="center"/>
    </xf>
    <xf numFmtId="0" fontId="7" fillId="0" borderId="0" xfId="0" applyFont="1" applyBorder="1" applyProtection="1">
      <protection locked="0"/>
    </xf>
    <xf numFmtId="0" fontId="8" fillId="0" borderId="0" xfId="0" applyFont="1" applyBorder="1" applyAlignment="1" applyProtection="1">
      <alignment vertical="top" wrapText="1"/>
      <protection locked="0"/>
    </xf>
    <xf numFmtId="0" fontId="8" fillId="0" borderId="0" xfId="0" applyFont="1" applyBorder="1" applyAlignment="1" applyProtection="1">
      <alignment horizontal="right" vertical="center" wrapText="1"/>
      <protection locked="0"/>
    </xf>
    <xf numFmtId="0" fontId="9" fillId="0" borderId="0" xfId="0" applyFont="1" applyBorder="1" applyAlignment="1">
      <alignment horizontal="center" vertical="center" wrapText="1"/>
    </xf>
    <xf numFmtId="0" fontId="9" fillId="0" borderId="0" xfId="0" applyFont="1" applyBorder="1" applyAlignment="1" applyProtection="1">
      <alignment horizontal="center" vertical="center" wrapText="1"/>
      <protection locked="0"/>
    </xf>
    <xf numFmtId="0" fontId="4" fillId="0" borderId="0" xfId="0" applyFont="1" applyBorder="1" applyProtection="1">
      <protection locked="0"/>
    </xf>
    <xf numFmtId="0" fontId="8" fillId="0" borderId="0" xfId="0" applyFont="1" applyBorder="1" applyAlignment="1" applyProtection="1">
      <alignment horizontal="right" wrapText="1"/>
      <protection locked="0"/>
    </xf>
    <xf numFmtId="0" fontId="4" fillId="0" borderId="9" xfId="0" applyFont="1" applyBorder="1" applyAlignment="1" applyProtection="1">
      <alignment horizontal="center" vertical="center"/>
      <protection locked="0"/>
    </xf>
    <xf numFmtId="0" fontId="4" fillId="0" borderId="9"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8" fillId="0" borderId="7" xfId="0" applyFont="1" applyBorder="1" applyAlignment="1">
      <alignment horizontal="left" vertical="center" wrapText="1"/>
    </xf>
    <xf numFmtId="0" fontId="8" fillId="0" borderId="12" xfId="0" applyFont="1" applyBorder="1" applyAlignment="1" applyProtection="1">
      <alignment horizontal="left" vertical="center"/>
      <protection locked="0"/>
    </xf>
    <xf numFmtId="0" fontId="8" fillId="0" borderId="12" xfId="0" applyFont="1" applyBorder="1" applyAlignment="1">
      <alignment horizontal="left" vertical="center" wrapText="1"/>
    </xf>
    <xf numFmtId="0" fontId="8" fillId="0" borderId="13" xfId="0" applyFont="1" applyBorder="1" applyAlignment="1">
      <alignment horizontal="center" vertical="center"/>
    </xf>
    <xf numFmtId="0" fontId="8" fillId="0" borderId="11" xfId="0" applyFont="1" applyBorder="1" applyAlignment="1" applyProtection="1">
      <alignment horizontal="left" vertical="center"/>
      <protection locked="0"/>
    </xf>
    <xf numFmtId="0" fontId="8" fillId="0" borderId="11" xfId="0" applyFont="1" applyBorder="1" applyAlignment="1">
      <alignment horizontal="left" vertical="center"/>
    </xf>
    <xf numFmtId="0" fontId="8" fillId="2" borderId="12" xfId="0" applyFont="1" applyFill="1" applyBorder="1" applyAlignment="1">
      <alignment horizontal="left" vertical="center"/>
    </xf>
    <xf numFmtId="0" fontId="8" fillId="0" borderId="0" xfId="0" applyFont="1" applyBorder="1" applyAlignment="1">
      <alignment horizontal="left" vertical="center"/>
    </xf>
    <xf numFmtId="0" fontId="8" fillId="0" borderId="0" xfId="0" applyFont="1" applyBorder="1" applyAlignment="1">
      <alignment horizontal="right"/>
    </xf>
    <xf numFmtId="180" fontId="5" fillId="0" borderId="1" xfId="56" applyNumberFormat="1" applyFont="1" applyBorder="1" applyAlignment="1">
      <alignment horizontal="center" vertical="center"/>
    </xf>
    <xf numFmtId="180" fontId="5" fillId="0" borderId="1" xfId="0" applyNumberFormat="1" applyFont="1" applyBorder="1" applyAlignment="1">
      <alignment horizontal="center" vertical="center"/>
    </xf>
    <xf numFmtId="3" fontId="8" fillId="0" borderId="12" xfId="0" applyNumberFormat="1" applyFont="1" applyBorder="1" applyAlignment="1">
      <alignment horizontal="right" vertical="center"/>
    </xf>
    <xf numFmtId="0" fontId="8" fillId="2" borderId="12" xfId="0" applyFont="1" applyFill="1" applyBorder="1" applyAlignment="1">
      <alignment horizontal="right" vertical="center"/>
    </xf>
    <xf numFmtId="0" fontId="8" fillId="2" borderId="0" xfId="0" applyFont="1" applyFill="1" applyBorder="1" applyAlignment="1">
      <alignment horizontal="left" vertical="center"/>
    </xf>
    <xf numFmtId="176" fontId="5" fillId="0" borderId="0" xfId="0" applyNumberFormat="1" applyFont="1" applyBorder="1" applyAlignment="1">
      <alignment horizontal="left" vertical="center"/>
    </xf>
    <xf numFmtId="0" fontId="13" fillId="0" borderId="0" xfId="0" applyFont="1" applyBorder="1" applyAlignment="1" applyProtection="1">
      <alignment horizontal="right"/>
      <protection locked="0"/>
    </xf>
    <xf numFmtId="49" fontId="13" fillId="0" borderId="0" xfId="0" applyNumberFormat="1" applyFont="1" applyBorder="1" applyProtection="1">
      <protection locked="0"/>
    </xf>
    <xf numFmtId="0" fontId="7" fillId="0" borderId="0" xfId="0" applyFont="1" applyBorder="1" applyAlignment="1">
      <alignment horizontal="right"/>
    </xf>
    <xf numFmtId="0" fontId="14" fillId="0" borderId="0" xfId="0" applyFont="1" applyBorder="1" applyAlignment="1" applyProtection="1">
      <alignment horizontal="center" vertical="center" wrapText="1"/>
      <protection locked="0"/>
    </xf>
    <xf numFmtId="0" fontId="14" fillId="0" borderId="0" xfId="0" applyFont="1" applyBorder="1" applyAlignment="1" applyProtection="1">
      <alignment horizontal="center" vertical="center"/>
      <protection locked="0"/>
    </xf>
    <xf numFmtId="0" fontId="14" fillId="0" borderId="0" xfId="0" applyFont="1" applyBorder="1" applyAlignment="1">
      <alignment horizontal="center" vertical="center"/>
    </xf>
    <xf numFmtId="0" fontId="4" fillId="0" borderId="2" xfId="0" applyFont="1" applyBorder="1" applyAlignment="1" applyProtection="1">
      <alignment horizontal="center" vertical="center"/>
      <protection locked="0"/>
    </xf>
    <xf numFmtId="49" fontId="4" fillId="0" borderId="2" xfId="0" applyNumberFormat="1" applyFont="1" applyBorder="1" applyAlignment="1" applyProtection="1">
      <alignment horizontal="center" vertical="center" wrapText="1"/>
      <protection locked="0"/>
    </xf>
    <xf numFmtId="0" fontId="4" fillId="0" borderId="6" xfId="0"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wrapText="1"/>
      <protection locked="0"/>
    </xf>
    <xf numFmtId="0" fontId="4" fillId="0" borderId="2" xfId="0" applyFont="1" applyBorder="1" applyAlignment="1">
      <alignment horizontal="center" vertical="center"/>
    </xf>
    <xf numFmtId="49" fontId="4" fillId="0" borderId="1" xfId="0" applyNumberFormat="1" applyFont="1" applyBorder="1" applyAlignment="1" applyProtection="1">
      <alignment horizontal="center" vertical="center"/>
      <protection locked="0"/>
    </xf>
    <xf numFmtId="0" fontId="4" fillId="0" borderId="1" xfId="0" applyFont="1" applyBorder="1" applyAlignment="1">
      <alignment horizontal="center" vertical="center"/>
    </xf>
    <xf numFmtId="0" fontId="7" fillId="0" borderId="4"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1" xfId="0" applyFont="1" applyBorder="1" applyAlignment="1">
      <alignment horizontal="center" vertical="center" wrapText="1"/>
    </xf>
    <xf numFmtId="0" fontId="8" fillId="0" borderId="1" xfId="0" applyFont="1" applyBorder="1" applyAlignment="1">
      <alignment horizontal="left" vertical="center" wrapText="1" indent="1"/>
    </xf>
    <xf numFmtId="0" fontId="7" fillId="0" borderId="0" xfId="0" applyFont="1" applyBorder="1" applyAlignment="1">
      <alignment vertical="top"/>
    </xf>
    <xf numFmtId="0" fontId="8" fillId="0" borderId="0" xfId="0" applyFont="1" applyBorder="1" applyAlignment="1">
      <alignment horizontal="righ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pplyProtection="1">
      <alignment horizontal="center" vertical="center" wrapText="1"/>
      <protection locked="0"/>
    </xf>
    <xf numFmtId="0" fontId="4" fillId="0" borderId="12" xfId="0" applyFont="1" applyBorder="1" applyAlignment="1">
      <alignment horizontal="center" vertical="center"/>
    </xf>
    <xf numFmtId="0" fontId="7" fillId="0" borderId="0" xfId="0" applyFont="1" applyBorder="1" applyAlignment="1" applyProtection="1">
      <alignment vertical="top"/>
      <protection locked="0"/>
    </xf>
    <xf numFmtId="49" fontId="7" fillId="0" borderId="0" xfId="0" applyNumberFormat="1" applyFont="1" applyBorder="1" applyProtection="1">
      <protection locked="0"/>
    </xf>
    <xf numFmtId="0" fontId="4" fillId="0" borderId="0" xfId="0" applyFont="1" applyBorder="1" applyAlignment="1" applyProtection="1">
      <alignment horizontal="left" vertical="center"/>
      <protection locked="0"/>
    </xf>
    <xf numFmtId="0" fontId="4" fillId="0" borderId="3" xfId="0" applyFont="1" applyBorder="1" applyAlignment="1" applyProtection="1">
      <alignment horizontal="center" vertical="center"/>
      <protection locked="0"/>
    </xf>
    <xf numFmtId="0" fontId="4" fillId="0" borderId="5"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0" fontId="8" fillId="0" borderId="1" xfId="0" applyFont="1" applyBorder="1" applyAlignment="1">
      <alignment horizontal="left" vertical="center"/>
    </xf>
    <xf numFmtId="0" fontId="8" fillId="0" borderId="4" xfId="0" applyFont="1" applyBorder="1" applyAlignment="1" applyProtection="1">
      <alignment horizontal="left" vertical="center"/>
      <protection locked="0"/>
    </xf>
    <xf numFmtId="0" fontId="8" fillId="0" borderId="5" xfId="0" applyFont="1" applyBorder="1" applyAlignment="1" applyProtection="1">
      <alignment horizontal="left" vertical="center"/>
      <protection locked="0"/>
    </xf>
    <xf numFmtId="0" fontId="8" fillId="0" borderId="0" xfId="0" applyFont="1" applyBorder="1" applyAlignment="1">
      <alignment horizontal="right" vertical="center" wrapText="1"/>
    </xf>
    <xf numFmtId="0" fontId="15" fillId="0" borderId="0" xfId="0" applyFont="1" applyBorder="1" applyAlignment="1">
      <alignment horizontal="center" vertical="center"/>
    </xf>
    <xf numFmtId="0" fontId="7" fillId="2" borderId="0" xfId="0" applyFont="1" applyFill="1" applyBorder="1" applyAlignment="1" applyProtection="1">
      <alignment horizontal="left" vertical="center" wrapText="1"/>
      <protection locked="0"/>
    </xf>
    <xf numFmtId="0" fontId="10" fillId="2" borderId="1" xfId="0" applyFont="1" applyFill="1" applyBorder="1" applyAlignment="1" applyProtection="1">
      <alignment vertical="top" wrapText="1"/>
      <protection locked="0"/>
    </xf>
    <xf numFmtId="49" fontId="4" fillId="0" borderId="3" xfId="0" applyNumberFormat="1" applyFont="1" applyBorder="1" applyAlignment="1">
      <alignment horizontal="center" vertical="center" wrapText="1"/>
    </xf>
    <xf numFmtId="49" fontId="4" fillId="0" borderId="5"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0" fontId="8" fillId="0" borderId="1" xfId="0" applyFont="1" applyBorder="1" applyAlignment="1">
      <alignment horizontal="left" vertical="center" wrapText="1" indent="2"/>
    </xf>
    <xf numFmtId="0" fontId="7" fillId="0" borderId="5" xfId="0" applyFont="1" applyBorder="1" applyAlignment="1">
      <alignment horizontal="center" vertical="center"/>
    </xf>
    <xf numFmtId="0" fontId="10" fillId="2" borderId="0" xfId="0" applyFont="1" applyFill="1" applyBorder="1" applyAlignment="1">
      <alignment horizontal="left" vertical="center"/>
    </xf>
    <xf numFmtId="0" fontId="16" fillId="0" borderId="1" xfId="0" applyFont="1" applyBorder="1" applyAlignment="1" applyProtection="1">
      <alignment horizontal="center" vertical="center" wrapText="1"/>
      <protection locked="0"/>
    </xf>
    <xf numFmtId="0" fontId="16" fillId="0" borderId="1" xfId="0" applyFont="1" applyBorder="1" applyAlignment="1" applyProtection="1">
      <alignment vertical="top" wrapText="1"/>
      <protection locked="0"/>
    </xf>
    <xf numFmtId="0" fontId="8" fillId="0" borderId="1" xfId="0" applyFont="1" applyBorder="1" applyAlignment="1" applyProtection="1">
      <alignment vertical="center" wrapText="1"/>
      <protection locked="0"/>
    </xf>
    <xf numFmtId="0" fontId="17" fillId="0" borderId="1" xfId="0" applyFont="1" applyBorder="1" applyAlignment="1">
      <alignment horizontal="center" vertical="center"/>
    </xf>
    <xf numFmtId="0" fontId="17" fillId="0" borderId="1" xfId="0" applyFont="1" applyBorder="1" applyAlignment="1" applyProtection="1">
      <alignment horizontal="center" vertical="center" wrapText="1"/>
      <protection locked="0"/>
    </xf>
    <xf numFmtId="176" fontId="18" fillId="0" borderId="1" xfId="0" applyNumberFormat="1" applyFont="1" applyBorder="1" applyAlignment="1">
      <alignment horizontal="right" vertical="center"/>
    </xf>
    <xf numFmtId="0" fontId="16" fillId="2" borderId="2" xfId="0" applyFont="1" applyFill="1" applyBorder="1" applyAlignment="1">
      <alignment horizontal="center" vertical="center"/>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2" borderId="7" xfId="0" applyFont="1" applyFill="1" applyBorder="1" applyAlignment="1" applyProtection="1">
      <alignment horizontal="center" vertical="center" wrapText="1"/>
      <protection locked="0"/>
    </xf>
    <xf numFmtId="0" fontId="16" fillId="0" borderId="7" xfId="0"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6" fillId="0" borderId="7" xfId="0" applyFont="1" applyBorder="1" applyAlignment="1" applyProtection="1">
      <alignment horizontal="center" vertical="center" wrapText="1"/>
      <protection locked="0"/>
    </xf>
    <xf numFmtId="0" fontId="8" fillId="2" borderId="1" xfId="0" applyFont="1" applyFill="1" applyBorder="1" applyAlignment="1">
      <alignment horizontal="left" vertical="center" wrapText="1" indent="1"/>
    </xf>
    <xf numFmtId="0" fontId="8" fillId="2" borderId="1" xfId="0" applyFont="1" applyFill="1" applyBorder="1" applyAlignment="1">
      <alignment horizontal="left" vertical="center" wrapText="1" indent="2"/>
    </xf>
    <xf numFmtId="0" fontId="8" fillId="2" borderId="3" xfId="0" applyFont="1" applyFill="1" applyBorder="1" applyAlignment="1">
      <alignment horizontal="center" vertical="center" wrapText="1"/>
    </xf>
    <xf numFmtId="0" fontId="7" fillId="0" borderId="2"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11" xfId="0" applyFont="1" applyBorder="1" applyAlignment="1" applyProtection="1">
      <alignment horizontal="center" vertical="center"/>
      <protection locked="0"/>
    </xf>
    <xf numFmtId="0" fontId="7"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8" fillId="2" borderId="7" xfId="0" applyFont="1" applyFill="1" applyBorder="1" applyAlignment="1">
      <alignment horizontal="left" vertical="center"/>
    </xf>
    <xf numFmtId="0" fontId="8" fillId="2" borderId="12" xfId="0" applyFont="1" applyFill="1" applyBorder="1" applyAlignment="1" applyProtection="1">
      <alignment horizontal="right" vertical="center"/>
      <protection locked="0"/>
    </xf>
    <xf numFmtId="0" fontId="8" fillId="2" borderId="1" xfId="0" applyFont="1" applyFill="1" applyBorder="1" applyAlignment="1">
      <alignment horizontal="center" vertical="center"/>
    </xf>
    <xf numFmtId="0" fontId="10" fillId="0" borderId="1" xfId="0" applyFont="1" applyBorder="1" applyAlignment="1" applyProtection="1">
      <alignment vertical="top" wrapText="1"/>
      <protection locked="0"/>
    </xf>
    <xf numFmtId="0" fontId="8" fillId="0" borderId="1" xfId="0" applyFont="1" applyBorder="1" applyAlignment="1" applyProtection="1">
      <alignment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6"/>
  <sheetViews>
    <sheetView showGridLines="0" showZeros="0" zoomScale="80" zoomScaleNormal="80" topLeftCell="A4" workbookViewId="0">
      <selection activeCell="F34" sqref="F34"/>
    </sheetView>
  </sheetViews>
  <sheetFormatPr defaultColWidth="8.57407407407407" defaultRowHeight="12.75" customHeight="1" outlineLevelCol="3"/>
  <cols>
    <col min="1" max="4" width="41" customWidth="1"/>
  </cols>
  <sheetData>
    <row r="1" ht="15" customHeight="1" spans="1:4">
      <c r="A1" s="48"/>
      <c r="B1" s="48"/>
      <c r="C1" s="48"/>
      <c r="D1" s="49" t="s">
        <v>0</v>
      </c>
    </row>
    <row r="2" ht="41.25" customHeight="1" spans="1:4">
      <c r="A2" s="43" t="str">
        <f>"2026"&amp;"年部门财务收支预算总表"</f>
        <v>2026年部门财务收支预算总表</v>
      </c>
    </row>
    <row r="3" ht="17.25" customHeight="1" spans="1:4">
      <c r="A3" s="46" t="str">
        <f>"单位名称："&amp;"昆明高新技术产业开发区第三中学"</f>
        <v>单位名称：昆明高新技术产业开发区第三中学</v>
      </c>
      <c r="B3" s="162"/>
      <c r="D3" s="137" t="s">
        <v>1</v>
      </c>
    </row>
    <row r="4" ht="23.25" customHeight="1" spans="1:4">
      <c r="A4" s="163" t="s">
        <v>2</v>
      </c>
      <c r="B4" s="164"/>
      <c r="C4" s="163" t="s">
        <v>3</v>
      </c>
      <c r="D4" s="164"/>
    </row>
    <row r="5" ht="24" customHeight="1" spans="1:4">
      <c r="A5" s="163" t="s">
        <v>4</v>
      </c>
      <c r="B5" s="163" t="s">
        <v>5</v>
      </c>
      <c r="C5" s="163" t="s">
        <v>6</v>
      </c>
      <c r="D5" s="163" t="s">
        <v>5</v>
      </c>
    </row>
    <row r="6" ht="17.25" customHeight="1" spans="1:4">
      <c r="A6" s="165" t="s">
        <v>7</v>
      </c>
      <c r="B6" s="83">
        <v>35340412.44</v>
      </c>
      <c r="C6" s="165" t="s">
        <v>8</v>
      </c>
      <c r="D6" s="83"/>
    </row>
    <row r="7" ht="17.25" customHeight="1" spans="1:4">
      <c r="A7" s="165" t="s">
        <v>9</v>
      </c>
      <c r="B7" s="83"/>
      <c r="C7" s="165" t="s">
        <v>10</v>
      </c>
      <c r="D7" s="83"/>
    </row>
    <row r="8" ht="17.25" customHeight="1" spans="1:4">
      <c r="A8" s="165" t="s">
        <v>11</v>
      </c>
      <c r="B8" s="83"/>
      <c r="C8" s="196" t="s">
        <v>12</v>
      </c>
      <c r="D8" s="83"/>
    </row>
    <row r="9" ht="17.25" customHeight="1" spans="1:4">
      <c r="A9" s="165" t="s">
        <v>13</v>
      </c>
      <c r="B9" s="83">
        <v>914902.82</v>
      </c>
      <c r="C9" s="196" t="s">
        <v>14</v>
      </c>
      <c r="D9" s="83"/>
    </row>
    <row r="10" ht="17.25" customHeight="1" spans="1:4">
      <c r="A10" s="165" t="s">
        <v>15</v>
      </c>
      <c r="B10" s="83">
        <v>3681600</v>
      </c>
      <c r="C10" s="196" t="s">
        <v>16</v>
      </c>
      <c r="D10" s="83">
        <v>32904423.46</v>
      </c>
    </row>
    <row r="11" ht="17.25" customHeight="1" spans="1:4">
      <c r="A11" s="165" t="s">
        <v>17</v>
      </c>
      <c r="B11" s="83"/>
      <c r="C11" s="196" t="s">
        <v>18</v>
      </c>
      <c r="D11" s="83"/>
    </row>
    <row r="12" ht="17.25" customHeight="1" spans="1:4">
      <c r="A12" s="165" t="s">
        <v>19</v>
      </c>
      <c r="B12" s="83"/>
      <c r="C12" s="35" t="s">
        <v>20</v>
      </c>
      <c r="D12" s="83"/>
    </row>
    <row r="13" ht="17.25" customHeight="1" spans="1:4">
      <c r="A13" s="165" t="s">
        <v>21</v>
      </c>
      <c r="B13" s="83"/>
      <c r="C13" s="35" t="s">
        <v>22</v>
      </c>
      <c r="D13" s="83">
        <v>3066374.8</v>
      </c>
    </row>
    <row r="14" ht="17.25" customHeight="1" spans="1:4">
      <c r="A14" s="165" t="s">
        <v>23</v>
      </c>
      <c r="B14" s="83"/>
      <c r="C14" s="35" t="s">
        <v>24</v>
      </c>
      <c r="D14" s="83">
        <v>1870689</v>
      </c>
    </row>
    <row r="15" ht="17.25" customHeight="1" spans="1:4">
      <c r="A15" s="165" t="s">
        <v>25</v>
      </c>
      <c r="B15" s="83">
        <v>3681600</v>
      </c>
      <c r="C15" s="35" t="s">
        <v>26</v>
      </c>
      <c r="D15" s="83"/>
    </row>
    <row r="16" ht="17.25" customHeight="1" spans="1:4">
      <c r="A16" s="150"/>
      <c r="B16" s="83"/>
      <c r="C16" s="35" t="s">
        <v>27</v>
      </c>
      <c r="D16" s="83"/>
    </row>
    <row r="17" ht="17.25" customHeight="1" spans="1:4">
      <c r="A17" s="166"/>
      <c r="B17" s="83"/>
      <c r="C17" s="35" t="s">
        <v>28</v>
      </c>
      <c r="D17" s="83"/>
    </row>
    <row r="18" ht="17.25" customHeight="1" spans="1:4">
      <c r="A18" s="166"/>
      <c r="B18" s="83"/>
      <c r="C18" s="35" t="s">
        <v>29</v>
      </c>
      <c r="D18" s="83"/>
    </row>
    <row r="19" ht="17.25" customHeight="1" spans="1:4">
      <c r="A19" s="166"/>
      <c r="B19" s="83"/>
      <c r="C19" s="35" t="s">
        <v>30</v>
      </c>
      <c r="D19" s="83"/>
    </row>
    <row r="20" ht="17.25" customHeight="1" spans="1:4">
      <c r="A20" s="166"/>
      <c r="B20" s="83"/>
      <c r="C20" s="35" t="s">
        <v>31</v>
      </c>
      <c r="D20" s="83"/>
    </row>
    <row r="21" ht="17.25" customHeight="1" spans="1:4">
      <c r="A21" s="166"/>
      <c r="B21" s="83"/>
      <c r="C21" s="35" t="s">
        <v>32</v>
      </c>
      <c r="D21" s="83"/>
    </row>
    <row r="22" ht="17.25" customHeight="1" spans="1:4">
      <c r="A22" s="166"/>
      <c r="B22" s="83"/>
      <c r="C22" s="35" t="s">
        <v>33</v>
      </c>
      <c r="D22" s="83"/>
    </row>
    <row r="23" ht="17.25" customHeight="1" spans="1:4">
      <c r="A23" s="166"/>
      <c r="B23" s="83"/>
      <c r="C23" s="35" t="s">
        <v>34</v>
      </c>
      <c r="D23" s="83"/>
    </row>
    <row r="24" ht="17.25" customHeight="1" spans="1:4">
      <c r="A24" s="166"/>
      <c r="B24" s="83"/>
      <c r="C24" s="35" t="s">
        <v>35</v>
      </c>
      <c r="D24" s="83">
        <v>2095428</v>
      </c>
    </row>
    <row r="25" ht="17.25" customHeight="1" spans="1:4">
      <c r="A25" s="166"/>
      <c r="B25" s="83"/>
      <c r="C25" s="35" t="s">
        <v>36</v>
      </c>
      <c r="D25" s="83"/>
    </row>
    <row r="26" ht="17.25" customHeight="1" spans="1:4">
      <c r="A26" s="166"/>
      <c r="B26" s="83"/>
      <c r="C26" s="150" t="s">
        <v>37</v>
      </c>
      <c r="D26" s="83"/>
    </row>
    <row r="27" ht="17.25" customHeight="1" spans="1:4">
      <c r="A27" s="166"/>
      <c r="B27" s="83"/>
      <c r="C27" s="35" t="s">
        <v>38</v>
      </c>
      <c r="D27" s="83"/>
    </row>
    <row r="28" ht="16.5" customHeight="1" spans="1:4">
      <c r="A28" s="166"/>
      <c r="B28" s="83"/>
      <c r="C28" s="35" t="s">
        <v>39</v>
      </c>
      <c r="D28" s="83"/>
    </row>
    <row r="29" ht="16.5" customHeight="1" spans="1:4">
      <c r="A29" s="166"/>
      <c r="B29" s="83"/>
      <c r="C29" s="150" t="s">
        <v>40</v>
      </c>
      <c r="D29" s="83"/>
    </row>
    <row r="30" ht="17.25" customHeight="1" spans="1:4">
      <c r="A30" s="166"/>
      <c r="B30" s="83"/>
      <c r="C30" s="150" t="s">
        <v>41</v>
      </c>
      <c r="D30" s="83"/>
    </row>
    <row r="31" ht="17.25" customHeight="1" spans="1:4">
      <c r="A31" s="166"/>
      <c r="B31" s="83"/>
      <c r="C31" s="35" t="s">
        <v>42</v>
      </c>
      <c r="D31" s="83"/>
    </row>
    <row r="32" ht="16.5" customHeight="1" spans="1:4">
      <c r="A32" s="166" t="s">
        <v>43</v>
      </c>
      <c r="B32" s="83">
        <v>39936915.26</v>
      </c>
      <c r="C32" s="166" t="s">
        <v>44</v>
      </c>
      <c r="D32" s="83">
        <v>39936915.26</v>
      </c>
    </row>
    <row r="33" ht="16.5" customHeight="1" spans="1:4">
      <c r="A33" s="150" t="s">
        <v>45</v>
      </c>
      <c r="B33" s="83">
        <v>48779.2</v>
      </c>
      <c r="C33" s="150" t="s">
        <v>46</v>
      </c>
      <c r="D33" s="83">
        <v>48779.2</v>
      </c>
    </row>
    <row r="34" ht="16.5" customHeight="1" spans="1:4">
      <c r="A34" s="35" t="s">
        <v>47</v>
      </c>
      <c r="B34" s="83">
        <v>48779.2</v>
      </c>
      <c r="C34" s="35" t="s">
        <v>47</v>
      </c>
      <c r="D34" s="83">
        <v>48779.2</v>
      </c>
    </row>
    <row r="35" ht="16.5" customHeight="1" spans="1:4">
      <c r="A35" s="35" t="s">
        <v>48</v>
      </c>
      <c r="B35" s="83"/>
      <c r="C35" s="35" t="s">
        <v>49</v>
      </c>
      <c r="D35" s="83"/>
    </row>
    <row r="36" ht="16.5" customHeight="1" spans="1:4">
      <c r="A36" s="167" t="s">
        <v>50</v>
      </c>
      <c r="B36" s="83">
        <v>39985694.46</v>
      </c>
      <c r="C36" s="167" t="s">
        <v>51</v>
      </c>
      <c r="D36" s="83">
        <v>39985694.46</v>
      </c>
    </row>
  </sheetData>
  <mergeCells count="4">
    <mergeCell ref="A2:D2"/>
    <mergeCell ref="A3:B3"/>
    <mergeCell ref="A4:B4"/>
    <mergeCell ref="C4:D4"/>
  </mergeCells>
  <printOptions horizontalCentered="1"/>
  <pageMargins left="0.96" right="0.96" top="0.72" bottom="0.72" header="0" footer="0"/>
  <pageSetup paperSize="9" orientation="landscape"/>
  <headerFooter>
    <oddFooter>&amp;C第&amp;P页，共&amp;N页&amp;R&amp;N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9"/>
  <sheetViews>
    <sheetView showZeros="0" workbookViewId="0">
      <selection activeCell="A1" sqref="A1"/>
    </sheetView>
  </sheetViews>
  <sheetFormatPr defaultColWidth="9.13888888888889" defaultRowHeight="14.25" customHeight="1" outlineLevelCol="5"/>
  <cols>
    <col min="1" max="1" width="32.1388888888889" customWidth="1"/>
    <col min="2" max="2" width="20.7037037037037" customWidth="1"/>
    <col min="3" max="3" width="32.1388888888889" customWidth="1"/>
    <col min="4" max="4" width="27.7037037037037" customWidth="1"/>
    <col min="5" max="6" width="36.7037037037037" customWidth="1"/>
  </cols>
  <sheetData>
    <row r="1" ht="12" customHeight="1" spans="1:6">
      <c r="A1" s="119">
        <v>1</v>
      </c>
      <c r="B1" s="120">
        <v>0</v>
      </c>
      <c r="C1" s="119">
        <v>1</v>
      </c>
      <c r="D1" s="121"/>
      <c r="E1" s="121"/>
      <c r="F1" s="112" t="s">
        <v>433</v>
      </c>
    </row>
    <row r="2" ht="42" customHeight="1" spans="1:6">
      <c r="A2" s="122" t="str">
        <f>"2026"&amp;"年部门政府性基金预算支出预算表"</f>
        <v>2026年部门政府性基金预算支出预算表</v>
      </c>
      <c r="B2" s="122" t="s">
        <v>434</v>
      </c>
      <c r="C2" s="123"/>
      <c r="D2" s="124"/>
      <c r="E2" s="124"/>
      <c r="F2" s="124"/>
    </row>
    <row r="3" ht="13.5" customHeight="1" spans="1:6">
      <c r="A3" s="13" t="str">
        <f>"单位名称："&amp;"昆明高新技术产业开发区第三中学"</f>
        <v>单位名称：昆明高新技术产业开发区第三中学</v>
      </c>
      <c r="B3" s="13" t="s">
        <v>435</v>
      </c>
      <c r="C3" s="119"/>
      <c r="D3" s="121"/>
      <c r="E3" s="121"/>
      <c r="F3" s="112" t="s">
        <v>1</v>
      </c>
    </row>
    <row r="4" ht="19.5" customHeight="1" spans="1:6">
      <c r="A4" s="125" t="s">
        <v>189</v>
      </c>
      <c r="B4" s="126" t="s">
        <v>72</v>
      </c>
      <c r="C4" s="125" t="s">
        <v>73</v>
      </c>
      <c r="D4" s="20" t="s">
        <v>436</v>
      </c>
      <c r="E4" s="21"/>
      <c r="F4" s="22"/>
    </row>
    <row r="5" ht="18.75" customHeight="1" spans="1:6">
      <c r="A5" s="127"/>
      <c r="B5" s="128"/>
      <c r="C5" s="127"/>
      <c r="D5" s="129" t="s">
        <v>55</v>
      </c>
      <c r="E5" s="20" t="s">
        <v>75</v>
      </c>
      <c r="F5" s="129" t="s">
        <v>76</v>
      </c>
    </row>
    <row r="6" ht="18.75" customHeight="1" spans="1:6">
      <c r="A6" s="69">
        <v>1</v>
      </c>
      <c r="B6" s="130" t="s">
        <v>83</v>
      </c>
      <c r="C6" s="69">
        <v>3</v>
      </c>
      <c r="D6" s="131">
        <v>4</v>
      </c>
      <c r="E6" s="131">
        <v>5</v>
      </c>
      <c r="F6" s="131">
        <v>6</v>
      </c>
    </row>
    <row r="7" ht="21" customHeight="1" spans="1:6">
      <c r="A7" s="32"/>
      <c r="B7" s="32"/>
      <c r="C7" s="32"/>
      <c r="D7" s="83"/>
      <c r="E7" s="83"/>
      <c r="F7" s="83"/>
    </row>
    <row r="8" ht="21" customHeight="1" spans="1:6">
      <c r="A8" s="32"/>
      <c r="B8" s="32"/>
      <c r="C8" s="32"/>
      <c r="D8" s="83"/>
      <c r="E8" s="83"/>
      <c r="F8" s="83"/>
    </row>
    <row r="9" ht="18.75" customHeight="1" spans="1:6">
      <c r="A9" s="132" t="s">
        <v>179</v>
      </c>
      <c r="B9" s="132" t="s">
        <v>179</v>
      </c>
      <c r="C9" s="133" t="s">
        <v>179</v>
      </c>
      <c r="D9" s="83"/>
      <c r="E9" s="83"/>
      <c r="F9" s="83"/>
    </row>
  </sheetData>
  <mergeCells count="7">
    <mergeCell ref="A2:F2"/>
    <mergeCell ref="A3:C3"/>
    <mergeCell ref="D4:F4"/>
    <mergeCell ref="A9:C9"/>
    <mergeCell ref="A4:A5"/>
    <mergeCell ref="B4:B5"/>
    <mergeCell ref="C4:C5"/>
  </mergeCells>
  <printOptions horizontalCentered="1"/>
  <pageMargins left="0.37" right="0.37" top="0.56" bottom="0.56" header="0.48" footer="0.48"/>
  <pageSetup paperSize="9" scale="98"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3"/>
  <sheetViews>
    <sheetView showZeros="0" workbookViewId="0">
      <selection activeCell="A1" sqref="A1"/>
    </sheetView>
  </sheetViews>
  <sheetFormatPr defaultColWidth="9.13888888888889" defaultRowHeight="14.25" customHeight="1"/>
  <cols>
    <col min="1" max="2" width="32.5740740740741" customWidth="1"/>
    <col min="3" max="3" width="41.1388888888889" customWidth="1"/>
    <col min="4" max="4" width="21.7037037037037" customWidth="1"/>
    <col min="5" max="5" width="35.287037037037" customWidth="1"/>
    <col min="6" max="6" width="7.7037037037037" customWidth="1"/>
    <col min="7" max="7" width="11.1388888888889" customWidth="1"/>
    <col min="8" max="8" width="13.287037037037" customWidth="1"/>
    <col min="9" max="18" width="20" customWidth="1"/>
    <col min="19" max="19" width="19.8518518518519" customWidth="1"/>
  </cols>
  <sheetData>
    <row r="1" ht="15.75" customHeight="1" spans="1:19">
      <c r="B1" s="84"/>
      <c r="C1" s="84"/>
      <c r="R1" s="11"/>
      <c r="S1" s="11" t="s">
        <v>437</v>
      </c>
    </row>
    <row r="2" ht="41.25" customHeight="1" spans="1:19">
      <c r="A2" s="73" t="str">
        <f>"2026"&amp;"年部门政府采购预算表"</f>
        <v>2026年部门政府采购预算表</v>
      </c>
      <c r="B2" s="67"/>
      <c r="C2" s="67"/>
      <c r="D2" s="12"/>
      <c r="E2" s="12"/>
      <c r="F2" s="12"/>
      <c r="G2" s="12"/>
      <c r="H2" s="12"/>
      <c r="I2" s="12"/>
      <c r="J2" s="12"/>
      <c r="K2" s="12"/>
      <c r="L2" s="12"/>
      <c r="M2" s="67"/>
      <c r="N2" s="12"/>
      <c r="O2" s="12"/>
      <c r="P2" s="67"/>
      <c r="Q2" s="12"/>
      <c r="R2" s="67"/>
      <c r="S2" s="67"/>
    </row>
    <row r="3" ht="18.75" customHeight="1" spans="1:19">
      <c r="A3" s="111" t="str">
        <f>"单位名称："&amp;"昆明高新技术产业开发区第三中学"</f>
        <v>单位名称：昆明高新技术产业开发区第三中学</v>
      </c>
      <c r="B3" s="89"/>
      <c r="C3" s="89"/>
      <c r="D3" s="15"/>
      <c r="E3" s="15"/>
      <c r="F3" s="15"/>
      <c r="G3" s="15"/>
      <c r="H3" s="15"/>
      <c r="I3" s="15"/>
      <c r="J3" s="15"/>
      <c r="K3" s="15"/>
      <c r="L3" s="15"/>
      <c r="R3" s="16"/>
      <c r="S3" s="112" t="s">
        <v>1</v>
      </c>
    </row>
    <row r="4" ht="15.75" customHeight="1" spans="1:19">
      <c r="A4" s="18" t="s">
        <v>188</v>
      </c>
      <c r="B4" s="91" t="s">
        <v>189</v>
      </c>
      <c r="C4" s="91" t="s">
        <v>438</v>
      </c>
      <c r="D4" s="92" t="s">
        <v>439</v>
      </c>
      <c r="E4" s="92" t="s">
        <v>440</v>
      </c>
      <c r="F4" s="92" t="s">
        <v>441</v>
      </c>
      <c r="G4" s="92" t="s">
        <v>442</v>
      </c>
      <c r="H4" s="92" t="s">
        <v>443</v>
      </c>
      <c r="I4" s="93" t="s">
        <v>196</v>
      </c>
      <c r="J4" s="93"/>
      <c r="K4" s="93"/>
      <c r="L4" s="93"/>
      <c r="M4" s="94"/>
      <c r="N4" s="93"/>
      <c r="O4" s="93"/>
      <c r="P4" s="78"/>
      <c r="Q4" s="93"/>
      <c r="R4" s="94"/>
      <c r="S4" s="79"/>
    </row>
    <row r="5" ht="17.25" customHeight="1" spans="1:19">
      <c r="A5" s="24"/>
      <c r="B5" s="95"/>
      <c r="C5" s="95"/>
      <c r="D5" s="96"/>
      <c r="E5" s="96"/>
      <c r="F5" s="96"/>
      <c r="G5" s="96"/>
      <c r="H5" s="96"/>
      <c r="I5" s="96" t="s">
        <v>55</v>
      </c>
      <c r="J5" s="96" t="s">
        <v>58</v>
      </c>
      <c r="K5" s="96" t="s">
        <v>444</v>
      </c>
      <c r="L5" s="96" t="s">
        <v>445</v>
      </c>
      <c r="M5" s="97" t="s">
        <v>446</v>
      </c>
      <c r="N5" s="98" t="s">
        <v>447</v>
      </c>
      <c r="O5" s="98"/>
      <c r="P5" s="99"/>
      <c r="Q5" s="98"/>
      <c r="R5" s="100"/>
      <c r="S5" s="101"/>
    </row>
    <row r="6" ht="54" customHeight="1" spans="1:19">
      <c r="A6" s="27"/>
      <c r="B6" s="101"/>
      <c r="C6" s="101"/>
      <c r="D6" s="102"/>
      <c r="E6" s="102"/>
      <c r="F6" s="102"/>
      <c r="G6" s="102"/>
      <c r="H6" s="102"/>
      <c r="I6" s="102"/>
      <c r="J6" s="102" t="s">
        <v>57</v>
      </c>
      <c r="K6" s="102"/>
      <c r="L6" s="102"/>
      <c r="M6" s="103"/>
      <c r="N6" s="102" t="s">
        <v>57</v>
      </c>
      <c r="O6" s="102" t="s">
        <v>64</v>
      </c>
      <c r="P6" s="101" t="s">
        <v>65</v>
      </c>
      <c r="Q6" s="102" t="s">
        <v>66</v>
      </c>
      <c r="R6" s="103" t="s">
        <v>67</v>
      </c>
      <c r="S6" s="101" t="s">
        <v>68</v>
      </c>
    </row>
    <row r="7" ht="18" customHeight="1" spans="1:19">
      <c r="A7" s="113">
        <v>1</v>
      </c>
      <c r="B7" s="113" t="s">
        <v>83</v>
      </c>
      <c r="C7" s="114">
        <v>3</v>
      </c>
      <c r="D7" s="114">
        <v>4</v>
      </c>
      <c r="E7" s="113">
        <v>5</v>
      </c>
      <c r="F7" s="113">
        <v>6</v>
      </c>
      <c r="G7" s="113">
        <v>7</v>
      </c>
      <c r="H7" s="113">
        <v>8</v>
      </c>
      <c r="I7" s="113">
        <v>9</v>
      </c>
      <c r="J7" s="113">
        <v>10</v>
      </c>
      <c r="K7" s="113">
        <v>11</v>
      </c>
      <c r="L7" s="113">
        <v>12</v>
      </c>
      <c r="M7" s="113">
        <v>13</v>
      </c>
      <c r="N7" s="113">
        <v>14</v>
      </c>
      <c r="O7" s="113">
        <v>15</v>
      </c>
      <c r="P7" s="113">
        <v>16</v>
      </c>
      <c r="Q7" s="113">
        <v>17</v>
      </c>
      <c r="R7" s="113">
        <v>18</v>
      </c>
      <c r="S7" s="113">
        <v>19</v>
      </c>
    </row>
    <row r="8" ht="21" customHeight="1" spans="1:19">
      <c r="A8" s="104" t="s">
        <v>206</v>
      </c>
      <c r="B8" s="105" t="s">
        <v>70</v>
      </c>
      <c r="C8" s="105" t="s">
        <v>296</v>
      </c>
      <c r="D8" s="106" t="s">
        <v>448</v>
      </c>
      <c r="E8" s="106" t="s">
        <v>449</v>
      </c>
      <c r="F8" s="106" t="s">
        <v>400</v>
      </c>
      <c r="G8" s="115">
        <v>1</v>
      </c>
      <c r="H8" s="83"/>
      <c r="I8" s="83">
        <v>2400000</v>
      </c>
      <c r="J8" s="83"/>
      <c r="K8" s="83"/>
      <c r="L8" s="83"/>
      <c r="M8" s="83"/>
      <c r="N8" s="83">
        <v>2400000</v>
      </c>
      <c r="O8" s="83"/>
      <c r="P8" s="83"/>
      <c r="Q8" s="83"/>
      <c r="R8" s="83"/>
      <c r="S8" s="83">
        <v>2400000</v>
      </c>
    </row>
    <row r="9" ht="21" customHeight="1" spans="1:19">
      <c r="A9" s="104" t="s">
        <v>206</v>
      </c>
      <c r="B9" s="105" t="s">
        <v>70</v>
      </c>
      <c r="C9" s="105" t="s">
        <v>300</v>
      </c>
      <c r="D9" s="106" t="s">
        <v>450</v>
      </c>
      <c r="E9" s="106" t="s">
        <v>451</v>
      </c>
      <c r="F9" s="106" t="s">
        <v>400</v>
      </c>
      <c r="G9" s="115">
        <v>1</v>
      </c>
      <c r="H9" s="83">
        <v>760000</v>
      </c>
      <c r="I9" s="83">
        <v>760000</v>
      </c>
      <c r="J9" s="83">
        <v>760000</v>
      </c>
      <c r="K9" s="83"/>
      <c r="L9" s="83"/>
      <c r="M9" s="83"/>
      <c r="N9" s="83"/>
      <c r="O9" s="83"/>
      <c r="P9" s="83"/>
      <c r="Q9" s="83"/>
      <c r="R9" s="83"/>
      <c r="S9" s="83"/>
    </row>
    <row r="10" ht="21" customHeight="1" spans="1:19">
      <c r="A10" s="104" t="s">
        <v>206</v>
      </c>
      <c r="B10" s="105" t="s">
        <v>70</v>
      </c>
      <c r="C10" s="105" t="s">
        <v>300</v>
      </c>
      <c r="D10" s="106" t="s">
        <v>452</v>
      </c>
      <c r="E10" s="106" t="s">
        <v>453</v>
      </c>
      <c r="F10" s="106" t="s">
        <v>400</v>
      </c>
      <c r="G10" s="115">
        <v>1</v>
      </c>
      <c r="H10" s="83">
        <v>369360</v>
      </c>
      <c r="I10" s="83">
        <v>369360</v>
      </c>
      <c r="J10" s="83">
        <v>369360</v>
      </c>
      <c r="K10" s="83"/>
      <c r="L10" s="83"/>
      <c r="M10" s="83"/>
      <c r="N10" s="83"/>
      <c r="O10" s="83"/>
      <c r="P10" s="83"/>
      <c r="Q10" s="83"/>
      <c r="R10" s="83"/>
      <c r="S10" s="83"/>
    </row>
    <row r="11" ht="21" customHeight="1" spans="1:19">
      <c r="A11" s="104" t="s">
        <v>206</v>
      </c>
      <c r="B11" s="105" t="s">
        <v>70</v>
      </c>
      <c r="C11" s="105" t="s">
        <v>300</v>
      </c>
      <c r="D11" s="106" t="s">
        <v>454</v>
      </c>
      <c r="E11" s="106" t="s">
        <v>453</v>
      </c>
      <c r="F11" s="106" t="s">
        <v>400</v>
      </c>
      <c r="G11" s="115">
        <v>1</v>
      </c>
      <c r="H11" s="83">
        <v>490000</v>
      </c>
      <c r="I11" s="83">
        <v>490000</v>
      </c>
      <c r="J11" s="83">
        <v>490000</v>
      </c>
      <c r="K11" s="83"/>
      <c r="L11" s="83"/>
      <c r="M11" s="83"/>
      <c r="N11" s="83"/>
      <c r="O11" s="83"/>
      <c r="P11" s="83"/>
      <c r="Q11" s="83"/>
      <c r="R11" s="83"/>
      <c r="S11" s="83"/>
    </row>
    <row r="12" ht="21" customHeight="1" spans="1:19">
      <c r="A12" s="107" t="s">
        <v>179</v>
      </c>
      <c r="B12" s="108"/>
      <c r="C12" s="108"/>
      <c r="D12" s="109"/>
      <c r="E12" s="109"/>
      <c r="F12" s="109"/>
      <c r="G12" s="116"/>
      <c r="H12" s="83">
        <v>1619360</v>
      </c>
      <c r="I12" s="83">
        <v>4019360</v>
      </c>
      <c r="J12" s="83">
        <v>1619360</v>
      </c>
      <c r="K12" s="83"/>
      <c r="L12" s="83"/>
      <c r="M12" s="83"/>
      <c r="N12" s="83">
        <v>2400000</v>
      </c>
      <c r="O12" s="83"/>
      <c r="P12" s="83"/>
      <c r="Q12" s="83"/>
      <c r="R12" s="83"/>
      <c r="S12" s="83">
        <v>2400000</v>
      </c>
    </row>
    <row r="13" ht="21" customHeight="1" spans="1:19">
      <c r="A13" s="111" t="s">
        <v>455</v>
      </c>
      <c r="B13" s="13"/>
      <c r="C13" s="13"/>
      <c r="D13" s="111"/>
      <c r="E13" s="111"/>
      <c r="F13" s="111"/>
      <c r="G13" s="117"/>
      <c r="H13" s="118"/>
      <c r="I13" s="118"/>
      <c r="J13" s="118"/>
      <c r="K13" s="118"/>
      <c r="L13" s="118"/>
      <c r="M13" s="118"/>
      <c r="N13" s="118"/>
      <c r="O13" s="118"/>
      <c r="P13" s="118"/>
      <c r="Q13" s="118"/>
      <c r="R13" s="118"/>
      <c r="S13" s="118"/>
    </row>
  </sheetData>
  <mergeCells count="19">
    <mergeCell ref="A2:S2"/>
    <mergeCell ref="A3:H3"/>
    <mergeCell ref="I4:S4"/>
    <mergeCell ref="N5:S5"/>
    <mergeCell ref="A12:G12"/>
    <mergeCell ref="A13:S13"/>
    <mergeCell ref="A4:A6"/>
    <mergeCell ref="B4:B6"/>
    <mergeCell ref="C4:C6"/>
    <mergeCell ref="D4:D6"/>
    <mergeCell ref="E4:E6"/>
    <mergeCell ref="F4:F6"/>
    <mergeCell ref="G4:G6"/>
    <mergeCell ref="H4:H6"/>
    <mergeCell ref="I5:I6"/>
    <mergeCell ref="J5:J6"/>
    <mergeCell ref="K5:K6"/>
    <mergeCell ref="L5:L6"/>
    <mergeCell ref="M5:M6"/>
  </mergeCells>
  <printOptions horizontalCentered="1"/>
  <pageMargins left="0.96" right="0.96" top="0.72" bottom="0.72" header="0" footer="0"/>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T9"/>
  <sheetViews>
    <sheetView showZeros="0" workbookViewId="0">
      <selection activeCell="A1" sqref="A1"/>
    </sheetView>
  </sheetViews>
  <sheetFormatPr defaultColWidth="9.13888888888889" defaultRowHeight="14.25" customHeight="1"/>
  <cols>
    <col min="1" max="5" width="39.1388888888889" customWidth="1"/>
    <col min="6" max="6" width="27.5740740740741" customWidth="1"/>
    <col min="7" max="7" width="28.5740740740741" customWidth="1"/>
    <col min="8" max="8" width="28.1388888888889" customWidth="1"/>
    <col min="9" max="9" width="39.1388888888889" customWidth="1"/>
    <col min="10" max="18" width="20.4259259259259" customWidth="1"/>
    <col min="19" max="20" width="20.287037037037" customWidth="1"/>
  </cols>
  <sheetData>
    <row r="1" ht="16.5" customHeight="1" spans="1:20">
      <c r="A1" s="77"/>
      <c r="B1" s="84"/>
      <c r="C1" s="84"/>
      <c r="D1" s="84"/>
      <c r="E1" s="84"/>
      <c r="F1" s="84"/>
      <c r="G1" s="84"/>
      <c r="H1" s="77"/>
      <c r="I1" s="77"/>
      <c r="J1" s="77"/>
      <c r="K1" s="77"/>
      <c r="L1" s="77"/>
      <c r="M1" s="77"/>
      <c r="N1" s="85"/>
      <c r="O1" s="77"/>
      <c r="P1" s="77"/>
      <c r="Q1" s="84"/>
      <c r="R1" s="77"/>
      <c r="S1" s="86"/>
      <c r="T1" s="86" t="s">
        <v>456</v>
      </c>
    </row>
    <row r="2" ht="41.25" customHeight="1" spans="1:20">
      <c r="A2" s="73" t="str">
        <f>"2026"&amp;"年部门政府购买服务预算表"</f>
        <v>2026年部门政府购买服务预算表</v>
      </c>
      <c r="B2" s="67"/>
      <c r="C2" s="67"/>
      <c r="D2" s="67"/>
      <c r="E2" s="67"/>
      <c r="F2" s="67"/>
      <c r="G2" s="67"/>
      <c r="H2" s="87"/>
      <c r="I2" s="87"/>
      <c r="J2" s="87"/>
      <c r="K2" s="87"/>
      <c r="L2" s="87"/>
      <c r="M2" s="87"/>
      <c r="N2" s="88"/>
      <c r="O2" s="87"/>
      <c r="P2" s="87"/>
      <c r="Q2" s="67"/>
      <c r="R2" s="87"/>
      <c r="S2" s="88"/>
      <c r="T2" s="67"/>
    </row>
    <row r="3" ht="22.5" customHeight="1" spans="1:20">
      <c r="A3" s="74" t="str">
        <f>"单位名称："&amp;"昆明高新技术产业开发区第三中学"</f>
        <v>单位名称：昆明高新技术产业开发区第三中学</v>
      </c>
      <c r="B3" s="89"/>
      <c r="C3" s="89"/>
      <c r="D3" s="89"/>
      <c r="E3" s="89"/>
      <c r="F3" s="89"/>
      <c r="G3" s="89"/>
      <c r="H3" s="75"/>
      <c r="I3" s="75"/>
      <c r="J3" s="75"/>
      <c r="K3" s="75"/>
      <c r="L3" s="75"/>
      <c r="M3" s="75"/>
      <c r="N3" s="85"/>
      <c r="O3" s="77"/>
      <c r="P3" s="77"/>
      <c r="Q3" s="84"/>
      <c r="R3" s="77"/>
      <c r="S3" s="90"/>
      <c r="T3" s="86" t="s">
        <v>1</v>
      </c>
    </row>
    <row r="4" ht="24" customHeight="1" spans="1:20">
      <c r="A4" s="18" t="s">
        <v>188</v>
      </c>
      <c r="B4" s="91" t="s">
        <v>189</v>
      </c>
      <c r="C4" s="91" t="s">
        <v>438</v>
      </c>
      <c r="D4" s="91" t="s">
        <v>457</v>
      </c>
      <c r="E4" s="91" t="s">
        <v>458</v>
      </c>
      <c r="F4" s="91" t="s">
        <v>459</v>
      </c>
      <c r="G4" s="91" t="s">
        <v>460</v>
      </c>
      <c r="H4" s="92" t="s">
        <v>461</v>
      </c>
      <c r="I4" s="92" t="s">
        <v>462</v>
      </c>
      <c r="J4" s="93" t="s">
        <v>196</v>
      </c>
      <c r="K4" s="93"/>
      <c r="L4" s="93"/>
      <c r="M4" s="93"/>
      <c r="N4" s="94"/>
      <c r="O4" s="93"/>
      <c r="P4" s="93"/>
      <c r="Q4" s="78"/>
      <c r="R4" s="93"/>
      <c r="S4" s="94"/>
      <c r="T4" s="79"/>
    </row>
    <row r="5" ht="24" customHeight="1" spans="1:20">
      <c r="A5" s="24"/>
      <c r="B5" s="95"/>
      <c r="C5" s="95"/>
      <c r="D5" s="95"/>
      <c r="E5" s="95"/>
      <c r="F5" s="95"/>
      <c r="G5" s="95"/>
      <c r="H5" s="96"/>
      <c r="I5" s="96"/>
      <c r="J5" s="96" t="s">
        <v>55</v>
      </c>
      <c r="K5" s="96" t="s">
        <v>58</v>
      </c>
      <c r="L5" s="96" t="s">
        <v>444</v>
      </c>
      <c r="M5" s="96" t="s">
        <v>445</v>
      </c>
      <c r="N5" s="97" t="s">
        <v>446</v>
      </c>
      <c r="O5" s="98" t="s">
        <v>447</v>
      </c>
      <c r="P5" s="98"/>
      <c r="Q5" s="99"/>
      <c r="R5" s="98"/>
      <c r="S5" s="100"/>
      <c r="T5" s="101"/>
    </row>
    <row r="6" ht="54" customHeight="1" spans="1:20">
      <c r="A6" s="27"/>
      <c r="B6" s="101"/>
      <c r="C6" s="101"/>
      <c r="D6" s="101"/>
      <c r="E6" s="101"/>
      <c r="F6" s="101"/>
      <c r="G6" s="101"/>
      <c r="H6" s="102"/>
      <c r="I6" s="102"/>
      <c r="J6" s="102"/>
      <c r="K6" s="102" t="s">
        <v>57</v>
      </c>
      <c r="L6" s="102"/>
      <c r="M6" s="102"/>
      <c r="N6" s="103"/>
      <c r="O6" s="102" t="s">
        <v>57</v>
      </c>
      <c r="P6" s="102" t="s">
        <v>64</v>
      </c>
      <c r="Q6" s="101" t="s">
        <v>65</v>
      </c>
      <c r="R6" s="102" t="s">
        <v>66</v>
      </c>
      <c r="S6" s="103" t="s">
        <v>67</v>
      </c>
      <c r="T6" s="101" t="s">
        <v>68</v>
      </c>
    </row>
    <row r="7" ht="17.25" customHeight="1" spans="1:20">
      <c r="A7" s="28">
        <v>1</v>
      </c>
      <c r="B7" s="101">
        <v>2</v>
      </c>
      <c r="C7" s="28">
        <v>3</v>
      </c>
      <c r="D7" s="28">
        <v>4</v>
      </c>
      <c r="E7" s="101">
        <v>5</v>
      </c>
      <c r="F7" s="28">
        <v>6</v>
      </c>
      <c r="G7" s="28">
        <v>7</v>
      </c>
      <c r="H7" s="101">
        <v>8</v>
      </c>
      <c r="I7" s="28">
        <v>9</v>
      </c>
      <c r="J7" s="28">
        <v>10</v>
      </c>
      <c r="K7" s="101">
        <v>11</v>
      </c>
      <c r="L7" s="28">
        <v>12</v>
      </c>
      <c r="M7" s="28">
        <v>13</v>
      </c>
      <c r="N7" s="101">
        <v>14</v>
      </c>
      <c r="O7" s="28">
        <v>15</v>
      </c>
      <c r="P7" s="28">
        <v>16</v>
      </c>
      <c r="Q7" s="101">
        <v>17</v>
      </c>
      <c r="R7" s="28">
        <v>18</v>
      </c>
      <c r="S7" s="28">
        <v>19</v>
      </c>
      <c r="T7" s="28">
        <v>20</v>
      </c>
    </row>
    <row r="8" ht="21" customHeight="1" spans="1:20">
      <c r="A8" s="104"/>
      <c r="B8" s="105"/>
      <c r="C8" s="105"/>
      <c r="D8" s="105"/>
      <c r="E8" s="105"/>
      <c r="F8" s="105"/>
      <c r="G8" s="105"/>
      <c r="H8" s="106"/>
      <c r="I8" s="106"/>
      <c r="J8" s="83"/>
      <c r="K8" s="83"/>
      <c r="L8" s="83"/>
      <c r="M8" s="83"/>
      <c r="N8" s="83"/>
      <c r="O8" s="83"/>
      <c r="P8" s="83"/>
      <c r="Q8" s="83"/>
      <c r="R8" s="83"/>
      <c r="S8" s="83"/>
      <c r="T8" s="83"/>
    </row>
    <row r="9" ht="21" customHeight="1" spans="1:20">
      <c r="A9" s="107" t="s">
        <v>179</v>
      </c>
      <c r="B9" s="108"/>
      <c r="C9" s="108"/>
      <c r="D9" s="108"/>
      <c r="E9" s="108"/>
      <c r="F9" s="108"/>
      <c r="G9" s="108"/>
      <c r="H9" s="109"/>
      <c r="I9" s="110"/>
      <c r="J9" s="83"/>
      <c r="K9" s="83"/>
      <c r="L9" s="83"/>
      <c r="M9" s="83"/>
      <c r="N9" s="83"/>
      <c r="O9" s="83"/>
      <c r="P9" s="83"/>
      <c r="Q9" s="83"/>
      <c r="R9" s="83"/>
      <c r="S9" s="83"/>
      <c r="T9" s="83"/>
    </row>
  </sheetData>
  <mergeCells count="19">
    <mergeCell ref="A2:T2"/>
    <mergeCell ref="A3:I3"/>
    <mergeCell ref="J4:T4"/>
    <mergeCell ref="O5:T5"/>
    <mergeCell ref="A9:I9"/>
    <mergeCell ref="A4:A6"/>
    <mergeCell ref="B4:B6"/>
    <mergeCell ref="C4:C6"/>
    <mergeCell ref="D4:D6"/>
    <mergeCell ref="E4:E6"/>
    <mergeCell ref="F4:F6"/>
    <mergeCell ref="G4:G6"/>
    <mergeCell ref="H4:H6"/>
    <mergeCell ref="I4:I6"/>
    <mergeCell ref="J5:J6"/>
    <mergeCell ref="K5:K6"/>
    <mergeCell ref="L5:L6"/>
    <mergeCell ref="M5:M6"/>
    <mergeCell ref="N5:N6"/>
  </mergeCells>
  <printOptions horizontalCentered="1"/>
  <pageMargins left="0.96" right="0.96" top="0.72" bottom="0.72" header="0" footer="0"/>
  <pageSetup paperSize="9" scale="6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8"/>
  <sheetViews>
    <sheetView showZeros="0" workbookViewId="0">
      <selection activeCell="A1" sqref="A1"/>
    </sheetView>
  </sheetViews>
  <sheetFormatPr defaultColWidth="9.13888888888889" defaultRowHeight="14.25" customHeight="1" outlineLevelRow="7"/>
  <cols>
    <col min="1" max="1" width="37.7037037037037" customWidth="1"/>
    <col min="2" max="24" width="20" customWidth="1"/>
  </cols>
  <sheetData>
    <row r="1" ht="17.25" customHeight="1" spans="1:24">
      <c r="D1" s="72"/>
      <c r="W1" s="11"/>
      <c r="X1" s="11" t="s">
        <v>463</v>
      </c>
    </row>
    <row r="2" ht="41.25" customHeight="1" spans="1:24">
      <c r="A2" s="73" t="str">
        <f>"2026"&amp;"年对下转移支付预算表"</f>
        <v>2026年对下转移支付预算表</v>
      </c>
      <c r="B2" s="12"/>
      <c r="C2" s="12"/>
      <c r="D2" s="12"/>
      <c r="E2" s="12"/>
      <c r="F2" s="12"/>
      <c r="G2" s="12"/>
      <c r="H2" s="12"/>
      <c r="I2" s="12"/>
      <c r="J2" s="12"/>
      <c r="K2" s="12"/>
      <c r="L2" s="12"/>
      <c r="M2" s="12"/>
      <c r="N2" s="12"/>
      <c r="O2" s="12"/>
      <c r="P2" s="12"/>
      <c r="Q2" s="12"/>
      <c r="R2" s="12"/>
      <c r="S2" s="12"/>
      <c r="T2" s="12"/>
      <c r="U2" s="12"/>
      <c r="V2" s="12"/>
      <c r="W2" s="67"/>
      <c r="X2" s="67"/>
    </row>
    <row r="3" ht="18" customHeight="1" spans="1:24">
      <c r="A3" s="74" t="str">
        <f>"单位名称："&amp;"昆明高新技术产业开发区第三中学"</f>
        <v>单位名称：昆明高新技术产业开发区第三中学</v>
      </c>
      <c r="B3" s="75"/>
      <c r="C3" s="75"/>
      <c r="D3" s="76"/>
      <c r="E3" s="77"/>
      <c r="F3" s="77"/>
      <c r="G3" s="77"/>
      <c r="H3" s="77"/>
      <c r="I3" s="77"/>
      <c r="W3" s="16"/>
      <c r="X3" s="16" t="s">
        <v>1</v>
      </c>
    </row>
    <row r="4" ht="19.5" customHeight="1" spans="1:24">
      <c r="A4" s="19" t="s">
        <v>464</v>
      </c>
      <c r="B4" s="20" t="s">
        <v>196</v>
      </c>
      <c r="C4" s="21"/>
      <c r="D4" s="21"/>
      <c r="E4" s="20" t="s">
        <v>465</v>
      </c>
      <c r="F4" s="21"/>
      <c r="G4" s="21"/>
      <c r="H4" s="21"/>
      <c r="I4" s="21"/>
      <c r="J4" s="21"/>
      <c r="K4" s="21"/>
      <c r="L4" s="21"/>
      <c r="M4" s="21"/>
      <c r="N4" s="21"/>
      <c r="O4" s="21"/>
      <c r="P4" s="21"/>
      <c r="Q4" s="21"/>
      <c r="R4" s="21"/>
      <c r="S4" s="21"/>
      <c r="T4" s="21"/>
      <c r="U4" s="21"/>
      <c r="V4" s="21"/>
      <c r="W4" s="78"/>
      <c r="X4" s="79"/>
    </row>
    <row r="5" ht="40.5" customHeight="1" spans="1:24">
      <c r="A5" s="28"/>
      <c r="B5" s="25" t="s">
        <v>55</v>
      </c>
      <c r="C5" s="18" t="s">
        <v>58</v>
      </c>
      <c r="D5" s="80" t="s">
        <v>444</v>
      </c>
      <c r="E5" s="51" t="s">
        <v>466</v>
      </c>
      <c r="F5" s="51" t="s">
        <v>467</v>
      </c>
      <c r="G5" s="51" t="s">
        <v>468</v>
      </c>
      <c r="H5" s="51" t="s">
        <v>469</v>
      </c>
      <c r="I5" s="51" t="s">
        <v>470</v>
      </c>
      <c r="J5" s="51" t="s">
        <v>471</v>
      </c>
      <c r="K5" s="51" t="s">
        <v>472</v>
      </c>
      <c r="L5" s="51" t="s">
        <v>473</v>
      </c>
      <c r="M5" s="51" t="s">
        <v>474</v>
      </c>
      <c r="N5" s="51" t="s">
        <v>475</v>
      </c>
      <c r="O5" s="51" t="s">
        <v>476</v>
      </c>
      <c r="P5" s="51" t="s">
        <v>477</v>
      </c>
      <c r="Q5" s="51" t="s">
        <v>478</v>
      </c>
      <c r="R5" s="51" t="s">
        <v>479</v>
      </c>
      <c r="S5" s="51" t="s">
        <v>480</v>
      </c>
      <c r="T5" s="51" t="s">
        <v>481</v>
      </c>
      <c r="U5" s="51" t="s">
        <v>482</v>
      </c>
      <c r="V5" s="51" t="s">
        <v>483</v>
      </c>
      <c r="W5" s="51" t="s">
        <v>484</v>
      </c>
      <c r="X5" s="81" t="s">
        <v>485</v>
      </c>
    </row>
    <row r="6" ht="19.5" customHeight="1" spans="1:24">
      <c r="A6" s="29">
        <v>1</v>
      </c>
      <c r="B6" s="29">
        <v>2</v>
      </c>
      <c r="C6" s="29">
        <v>3</v>
      </c>
      <c r="D6" s="82">
        <v>4</v>
      </c>
      <c r="E6" s="30">
        <v>5</v>
      </c>
      <c r="F6" s="29">
        <v>6</v>
      </c>
      <c r="G6" s="29">
        <v>7</v>
      </c>
      <c r="H6" s="82">
        <v>8</v>
      </c>
      <c r="I6" s="29">
        <v>9</v>
      </c>
      <c r="J6" s="29">
        <v>10</v>
      </c>
      <c r="K6" s="29">
        <v>11</v>
      </c>
      <c r="L6" s="82">
        <v>12</v>
      </c>
      <c r="M6" s="29">
        <v>13</v>
      </c>
      <c r="N6" s="29">
        <v>14</v>
      </c>
      <c r="O6" s="29">
        <v>15</v>
      </c>
      <c r="P6" s="82">
        <v>16</v>
      </c>
      <c r="Q6" s="29">
        <v>17</v>
      </c>
      <c r="R6" s="29">
        <v>18</v>
      </c>
      <c r="S6" s="29">
        <v>19</v>
      </c>
      <c r="T6" s="82">
        <v>20</v>
      </c>
      <c r="U6" s="82">
        <v>21</v>
      </c>
      <c r="V6" s="82">
        <v>22</v>
      </c>
      <c r="W6" s="30">
        <v>23</v>
      </c>
      <c r="X6" s="30">
        <v>24</v>
      </c>
    </row>
    <row r="7" ht="19.5" customHeight="1" spans="1:24">
      <c r="A7" s="31"/>
      <c r="B7" s="83"/>
      <c r="C7" s="83"/>
      <c r="D7" s="83"/>
      <c r="E7" s="83"/>
      <c r="F7" s="83"/>
      <c r="G7" s="83"/>
      <c r="H7" s="83"/>
      <c r="I7" s="83"/>
      <c r="J7" s="83"/>
      <c r="K7" s="83"/>
      <c r="L7" s="83"/>
      <c r="M7" s="83"/>
      <c r="N7" s="83"/>
      <c r="O7" s="83"/>
      <c r="P7" s="83"/>
      <c r="Q7" s="83"/>
      <c r="R7" s="83"/>
      <c r="S7" s="83"/>
      <c r="T7" s="83"/>
      <c r="U7" s="83"/>
      <c r="V7" s="83"/>
      <c r="W7" s="83"/>
      <c r="X7" s="83"/>
    </row>
    <row r="8" ht="19.5" customHeight="1" spans="1:24">
      <c r="A8" s="70"/>
      <c r="B8" s="83"/>
      <c r="C8" s="83"/>
      <c r="D8" s="83"/>
      <c r="E8" s="83"/>
      <c r="F8" s="83"/>
      <c r="G8" s="83"/>
      <c r="H8" s="83"/>
      <c r="I8" s="83"/>
      <c r="J8" s="83"/>
      <c r="K8" s="83"/>
      <c r="L8" s="83"/>
      <c r="M8" s="83"/>
      <c r="N8" s="83"/>
      <c r="O8" s="83"/>
      <c r="P8" s="83"/>
      <c r="Q8" s="83"/>
      <c r="R8" s="83"/>
      <c r="S8" s="83"/>
      <c r="T8" s="83"/>
      <c r="U8" s="83"/>
      <c r="V8" s="83"/>
      <c r="W8" s="83"/>
      <c r="X8" s="83"/>
    </row>
  </sheetData>
  <mergeCells count="5">
    <mergeCell ref="A2:X2"/>
    <mergeCell ref="A3:I3"/>
    <mergeCell ref="B4:D4"/>
    <mergeCell ref="E4:X4"/>
    <mergeCell ref="A4:A5"/>
  </mergeCells>
  <printOptions horizontalCentered="1"/>
  <pageMargins left="0.96" right="0.96" top="0.72" bottom="0.72" header="0" footer="0"/>
  <pageSetup paperSize="9" scale="57"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7"/>
  <sheetViews>
    <sheetView showZeros="0" workbookViewId="0">
      <selection activeCell="A1" sqref="A1"/>
    </sheetView>
  </sheetViews>
  <sheetFormatPr defaultColWidth="9.13888888888889" defaultRowHeight="12" customHeight="1" outlineLevelRow="6"/>
  <cols>
    <col min="1" max="1" width="34.287037037037" customWidth="1"/>
    <col min="2" max="2" width="29" customWidth="1"/>
    <col min="3" max="5" width="23.5740740740741" customWidth="1"/>
    <col min="6" max="6" width="11.287037037037" customWidth="1"/>
    <col min="7" max="7" width="25.1388888888889" customWidth="1"/>
    <col min="8" max="8" width="15.5740740740741" customWidth="1"/>
    <col min="9" max="9" width="13.4259259259259" customWidth="1"/>
    <col min="10" max="10" width="18.8518518518519" customWidth="1"/>
  </cols>
  <sheetData>
    <row r="1" ht="16.5" customHeight="1" spans="1:10">
      <c r="J1" s="11" t="s">
        <v>486</v>
      </c>
    </row>
    <row r="2" ht="41.25" customHeight="1" spans="1:10">
      <c r="A2" s="66" t="str">
        <f>"2026"&amp;"年对下转移支付绩效目标表"</f>
        <v>2026年对下转移支付绩效目标表</v>
      </c>
      <c r="B2" s="12"/>
      <c r="C2" s="12"/>
      <c r="D2" s="12"/>
      <c r="E2" s="12"/>
      <c r="F2" s="67"/>
      <c r="G2" s="12"/>
      <c r="H2" s="67"/>
      <c r="I2" s="67"/>
      <c r="J2" s="12"/>
    </row>
    <row r="3" ht="17.25" customHeight="1" spans="1:10">
      <c r="A3" s="13" t="str">
        <f>"单位名称："&amp;"昆明高新技术产业开发区第三中学"</f>
        <v>单位名称：昆明高新技术产业开发区第三中学</v>
      </c>
    </row>
    <row r="4" ht="44.25" customHeight="1" spans="1:10">
      <c r="A4" s="68" t="s">
        <v>464</v>
      </c>
      <c r="B4" s="68" t="s">
        <v>306</v>
      </c>
      <c r="C4" s="68" t="s">
        <v>307</v>
      </c>
      <c r="D4" s="68" t="s">
        <v>308</v>
      </c>
      <c r="E4" s="68" t="s">
        <v>309</v>
      </c>
      <c r="F4" s="69" t="s">
        <v>310</v>
      </c>
      <c r="G4" s="68" t="s">
        <v>311</v>
      </c>
      <c r="H4" s="69" t="s">
        <v>312</v>
      </c>
      <c r="I4" s="69" t="s">
        <v>313</v>
      </c>
      <c r="J4" s="68" t="s">
        <v>314</v>
      </c>
    </row>
    <row r="5" ht="14.25" customHeight="1" spans="1:10">
      <c r="A5" s="68">
        <v>1</v>
      </c>
      <c r="B5" s="68">
        <v>2</v>
      </c>
      <c r="C5" s="68">
        <v>3</v>
      </c>
      <c r="D5" s="68">
        <v>4</v>
      </c>
      <c r="E5" s="68">
        <v>5</v>
      </c>
      <c r="F5" s="69">
        <v>6</v>
      </c>
      <c r="G5" s="68">
        <v>7</v>
      </c>
      <c r="H5" s="69">
        <v>8</v>
      </c>
      <c r="I5" s="69">
        <v>9</v>
      </c>
      <c r="J5" s="68">
        <v>10</v>
      </c>
    </row>
    <row r="6" ht="42" customHeight="1" spans="1:10">
      <c r="A6" s="31"/>
      <c r="B6" s="70"/>
      <c r="C6" s="70"/>
      <c r="D6" s="70"/>
      <c r="E6" s="57"/>
      <c r="F6" s="71"/>
      <c r="G6" s="57"/>
      <c r="H6" s="71"/>
      <c r="I6" s="71"/>
      <c r="J6" s="57"/>
    </row>
    <row r="7" ht="42" customHeight="1" spans="1:10">
      <c r="A7" s="31"/>
      <c r="B7" s="32"/>
      <c r="C7" s="32"/>
      <c r="D7" s="32"/>
      <c r="E7" s="31"/>
      <c r="F7" s="32"/>
      <c r="G7" s="31"/>
      <c r="H7" s="32"/>
      <c r="I7" s="32"/>
      <c r="J7" s="31"/>
    </row>
  </sheetData>
  <mergeCells count="2">
    <mergeCell ref="A2:J2"/>
    <mergeCell ref="A3:H3"/>
  </mergeCells>
  <printOptions horizontalCentered="1"/>
  <pageMargins left="0.96" right="0.96" top="0.72" bottom="0.72" header="0" footer="0"/>
  <pageSetup paperSize="9" scale="6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I8"/>
  <sheetViews>
    <sheetView showZeros="0" workbookViewId="0">
      <selection activeCell="G15" sqref="G15"/>
    </sheetView>
  </sheetViews>
  <sheetFormatPr defaultColWidth="10.4259259259259" defaultRowHeight="14.25" customHeight="1" outlineLevelRow="7"/>
  <cols>
    <col min="1" max="3" width="33.7037037037037" customWidth="1"/>
    <col min="4" max="4" width="45.5740740740741" customWidth="1"/>
    <col min="5" max="5" width="27.5740740740741" customWidth="1"/>
    <col min="6" max="6" width="21.7037037037037" customWidth="1"/>
    <col min="7" max="9" width="26.287037037037" customWidth="1"/>
  </cols>
  <sheetData>
    <row r="1" customHeight="1" spans="1:9">
      <c r="A1" s="40" t="s">
        <v>487</v>
      </c>
      <c r="B1" s="41"/>
      <c r="C1" s="41"/>
      <c r="D1" s="42"/>
      <c r="E1" s="42"/>
      <c r="F1" s="42"/>
      <c r="G1" s="41"/>
      <c r="H1" s="41"/>
      <c r="I1" s="42"/>
    </row>
    <row r="2" ht="41.25" customHeight="1" spans="1:9">
      <c r="A2" s="43" t="str">
        <f>"2026"&amp;"年新增资产配置预算表"</f>
        <v>2026年新增资产配置预算表</v>
      </c>
      <c r="B2" s="44"/>
      <c r="C2" s="44"/>
      <c r="D2" s="45"/>
      <c r="E2" s="45"/>
      <c r="F2" s="45"/>
      <c r="G2" s="44"/>
      <c r="H2" s="44"/>
      <c r="I2" s="45"/>
    </row>
    <row r="3" customHeight="1" spans="1:9">
      <c r="A3" s="46" t="str">
        <f>"单位名称："&amp;"昆明高新技术产业开发区第三中学"</f>
        <v>单位名称：昆明高新技术产业开发区第三中学</v>
      </c>
      <c r="B3" s="47"/>
      <c r="C3" s="47"/>
      <c r="D3" s="48"/>
      <c r="F3" s="45"/>
      <c r="G3" s="44"/>
      <c r="H3" s="44"/>
      <c r="I3" s="49" t="s">
        <v>1</v>
      </c>
    </row>
    <row r="4" ht="28.5" customHeight="1" spans="1:9">
      <c r="A4" s="50" t="s">
        <v>188</v>
      </c>
      <c r="B4" s="51" t="s">
        <v>189</v>
      </c>
      <c r="C4" s="52" t="s">
        <v>488</v>
      </c>
      <c r="D4" s="50" t="s">
        <v>489</v>
      </c>
      <c r="E4" s="50" t="s">
        <v>490</v>
      </c>
      <c r="F4" s="50" t="s">
        <v>491</v>
      </c>
      <c r="G4" s="51" t="s">
        <v>492</v>
      </c>
      <c r="H4" s="30"/>
      <c r="I4" s="50"/>
    </row>
    <row r="5" ht="21" customHeight="1" spans="1:9">
      <c r="A5" s="52"/>
      <c r="B5" s="53"/>
      <c r="C5" s="53"/>
      <c r="D5" s="54"/>
      <c r="E5" s="53"/>
      <c r="F5" s="53"/>
      <c r="G5" s="51" t="s">
        <v>442</v>
      </c>
      <c r="H5" s="51" t="s">
        <v>493</v>
      </c>
      <c r="I5" s="51" t="s">
        <v>494</v>
      </c>
    </row>
    <row r="6" ht="17.25" customHeight="1" spans="1:9">
      <c r="A6" s="55" t="s">
        <v>82</v>
      </c>
      <c r="B6" s="56" t="s">
        <v>83</v>
      </c>
      <c r="C6" s="55" t="s">
        <v>84</v>
      </c>
      <c r="D6" s="57" t="s">
        <v>85</v>
      </c>
      <c r="E6" s="55" t="s">
        <v>86</v>
      </c>
      <c r="F6" s="56" t="s">
        <v>87</v>
      </c>
      <c r="G6" s="58" t="s">
        <v>88</v>
      </c>
      <c r="H6" s="57" t="s">
        <v>89</v>
      </c>
      <c r="I6" s="57">
        <v>9</v>
      </c>
    </row>
    <row r="7" ht="19.5" customHeight="1" spans="1:9">
      <c r="A7" s="59"/>
      <c r="B7" s="35"/>
      <c r="C7" s="35"/>
      <c r="D7" s="31"/>
      <c r="E7" s="32"/>
      <c r="F7" s="58"/>
      <c r="G7" s="60"/>
      <c r="H7" s="61"/>
      <c r="I7" s="61"/>
    </row>
    <row r="8" ht="19.5" customHeight="1" spans="1:9">
      <c r="A8" s="62" t="s">
        <v>55</v>
      </c>
      <c r="B8" s="63"/>
      <c r="C8" s="63"/>
      <c r="D8" s="64"/>
      <c r="E8" s="65"/>
      <c r="F8" s="65"/>
      <c r="G8" s="60"/>
      <c r="H8" s="61"/>
      <c r="I8" s="61"/>
    </row>
  </sheetData>
  <mergeCells count="11">
    <mergeCell ref="A1:I1"/>
    <mergeCell ref="A2:I2"/>
    <mergeCell ref="A3:C3"/>
    <mergeCell ref="G4:I4"/>
    <mergeCell ref="A8:F8"/>
    <mergeCell ref="A4:A5"/>
    <mergeCell ref="B4:B5"/>
    <mergeCell ref="C4:C5"/>
    <mergeCell ref="D4:D5"/>
    <mergeCell ref="E4:E5"/>
    <mergeCell ref="F4:F5"/>
  </mergeCells>
  <pageMargins left="0.67" right="0.67" top="0.72" bottom="0.72" header="0.28" footer="0.28"/>
  <pageSetup paperSize="9" fitToWidth="0"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0"/>
  <sheetViews>
    <sheetView showZeros="0" workbookViewId="0">
      <selection activeCell="A1" sqref="A1"/>
    </sheetView>
  </sheetViews>
  <sheetFormatPr defaultColWidth="9.13888888888889" defaultRowHeight="14.25" customHeight="1"/>
  <cols>
    <col min="1" max="1" width="19.287037037037" customWidth="1"/>
    <col min="2" max="2" width="33.8518518518519" customWidth="1"/>
    <col min="3" max="3" width="23.8518518518519" customWidth="1"/>
    <col min="4" max="4" width="11.1388888888889" customWidth="1"/>
    <col min="5" max="5" width="17.7037037037037" customWidth="1"/>
    <col min="6" max="6" width="9.85185185185185" customWidth="1"/>
    <col min="7" max="7" width="17.7037037037037" customWidth="1"/>
    <col min="8" max="11" width="23.1388888888889" customWidth="1"/>
  </cols>
  <sheetData>
    <row r="1" customHeight="1" spans="1:11">
      <c r="D1" s="10"/>
      <c r="E1" s="10"/>
      <c r="F1" s="10"/>
      <c r="G1" s="10"/>
      <c r="K1" s="11" t="s">
        <v>495</v>
      </c>
    </row>
    <row r="2" ht="41.25" customHeight="1" spans="1:11">
      <c r="A2" s="12" t="str">
        <f>"2026"&amp;"年上级转移支付补助项目支出预算表"</f>
        <v>2026年上级转移支付补助项目支出预算表</v>
      </c>
      <c r="B2" s="12"/>
      <c r="C2" s="12"/>
      <c r="D2" s="12"/>
      <c r="E2" s="12"/>
      <c r="F2" s="12"/>
      <c r="G2" s="12"/>
      <c r="H2" s="12"/>
      <c r="I2" s="12"/>
      <c r="J2" s="12"/>
      <c r="K2" s="12"/>
    </row>
    <row r="3" ht="13.5" customHeight="1" spans="1:11">
      <c r="A3" s="13" t="str">
        <f>"单位名称："&amp;"昆明高新技术产业开发区第三中学"</f>
        <v>单位名称：昆明高新技术产业开发区第三中学</v>
      </c>
      <c r="B3" s="14"/>
      <c r="C3" s="14"/>
      <c r="D3" s="14"/>
      <c r="E3" s="14"/>
      <c r="F3" s="14"/>
      <c r="G3" s="14"/>
      <c r="H3" s="15"/>
      <c r="I3" s="15"/>
      <c r="J3" s="15"/>
      <c r="K3" s="16" t="s">
        <v>1</v>
      </c>
    </row>
    <row r="4" ht="21.75" customHeight="1" spans="1:11">
      <c r="A4" s="17" t="s">
        <v>255</v>
      </c>
      <c r="B4" s="17" t="s">
        <v>191</v>
      </c>
      <c r="C4" s="17" t="s">
        <v>256</v>
      </c>
      <c r="D4" s="18" t="s">
        <v>192</v>
      </c>
      <c r="E4" s="18" t="s">
        <v>193</v>
      </c>
      <c r="F4" s="18" t="s">
        <v>257</v>
      </c>
      <c r="G4" s="18" t="s">
        <v>258</v>
      </c>
      <c r="H4" s="19" t="s">
        <v>55</v>
      </c>
      <c r="I4" s="20" t="s">
        <v>496</v>
      </c>
      <c r="J4" s="21"/>
      <c r="K4" s="22"/>
    </row>
    <row r="5" ht="21.75" customHeight="1" spans="1:11">
      <c r="A5" s="23"/>
      <c r="B5" s="23"/>
      <c r="C5" s="23"/>
      <c r="D5" s="24"/>
      <c r="E5" s="24"/>
      <c r="F5" s="24"/>
      <c r="G5" s="24"/>
      <c r="H5" s="25"/>
      <c r="I5" s="18" t="s">
        <v>58</v>
      </c>
      <c r="J5" s="18" t="s">
        <v>59</v>
      </c>
      <c r="K5" s="18" t="s">
        <v>60</v>
      </c>
    </row>
    <row r="6" ht="40.5" customHeight="1" spans="1:11">
      <c r="A6" s="26"/>
      <c r="B6" s="26"/>
      <c r="C6" s="26"/>
      <c r="D6" s="27"/>
      <c r="E6" s="27"/>
      <c r="F6" s="27"/>
      <c r="G6" s="27"/>
      <c r="H6" s="28"/>
      <c r="I6" s="27" t="s">
        <v>57</v>
      </c>
      <c r="J6" s="27"/>
      <c r="K6" s="27"/>
    </row>
    <row r="7" ht="15" customHeight="1" spans="1:11">
      <c r="A7" s="29">
        <v>1</v>
      </c>
      <c r="B7" s="29">
        <v>2</v>
      </c>
      <c r="C7" s="29">
        <v>3</v>
      </c>
      <c r="D7" s="29">
        <v>4</v>
      </c>
      <c r="E7" s="29">
        <v>5</v>
      </c>
      <c r="F7" s="29">
        <v>6</v>
      </c>
      <c r="G7" s="29">
        <v>7</v>
      </c>
      <c r="H7" s="29">
        <v>8</v>
      </c>
      <c r="I7" s="29">
        <v>9</v>
      </c>
      <c r="J7" s="30">
        <v>10</v>
      </c>
      <c r="K7" s="30">
        <v>11</v>
      </c>
    </row>
    <row r="8" ht="18.75" customHeight="1" spans="1:11">
      <c r="A8" s="31"/>
      <c r="B8" s="32"/>
      <c r="C8" s="31"/>
      <c r="D8" s="31"/>
      <c r="E8" s="31"/>
      <c r="F8" s="31"/>
      <c r="G8" s="31"/>
      <c r="H8" s="33"/>
      <c r="I8" s="34"/>
      <c r="J8" s="34"/>
      <c r="K8" s="33"/>
    </row>
    <row r="9" ht="18.75" customHeight="1" spans="1:11">
      <c r="A9" s="35"/>
      <c r="B9" s="32"/>
      <c r="C9" s="32"/>
      <c r="D9" s="32"/>
      <c r="E9" s="32"/>
      <c r="F9" s="32"/>
      <c r="G9" s="32"/>
      <c r="H9" s="36"/>
      <c r="I9" s="36"/>
      <c r="J9" s="36"/>
      <c r="K9" s="33"/>
    </row>
    <row r="10" ht="18.75" customHeight="1" spans="1:11">
      <c r="A10" s="37" t="s">
        <v>179</v>
      </c>
      <c r="B10" s="38"/>
      <c r="C10" s="38"/>
      <c r="D10" s="38"/>
      <c r="E10" s="38"/>
      <c r="F10" s="38"/>
      <c r="G10" s="39"/>
      <c r="H10" s="36"/>
      <c r="I10" s="36"/>
      <c r="J10" s="36"/>
      <c r="K10" s="33"/>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7" right="0.37" top="0.56" bottom="0.56" header="0.48" footer="0.48"/>
  <pageSetup paperSize="9" scale="56"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16"/>
  <sheetViews>
    <sheetView showGridLines="0" showZeros="0" workbookViewId="0">
      <selection activeCell="A1" sqref="A1"/>
    </sheetView>
  </sheetViews>
  <sheetFormatPr defaultColWidth="10" defaultRowHeight="12.75" customHeight="1" outlineLevelCol="6"/>
  <cols>
    <col min="1" max="1" width="49" customWidth="1"/>
    <col min="2" max="2" width="19.1388888888889" customWidth="1"/>
    <col min="3" max="3" width="64.287037037037" customWidth="1"/>
    <col min="4" max="4" width="8.7037037037037" customWidth="1"/>
    <col min="5" max="7" width="20.5740740740741" customWidth="1"/>
  </cols>
  <sheetData>
    <row r="1" ht="15" customHeight="1" spans="1:7">
      <c r="A1" s="1"/>
      <c r="B1" s="1"/>
      <c r="C1" s="1"/>
      <c r="D1" s="1"/>
      <c r="E1" s="1"/>
      <c r="F1" s="1"/>
      <c r="G1" s="2" t="s">
        <v>497</v>
      </c>
    </row>
    <row r="2" ht="45" customHeight="1" spans="1:7">
      <c r="A2" s="3" t="str">
        <f>"2026"&amp;"年部门项目支出中期规划预算表"</f>
        <v>2026年部门项目支出中期规划预算表</v>
      </c>
      <c r="B2" s="3"/>
      <c r="C2" s="3"/>
      <c r="D2" s="3"/>
      <c r="E2" s="3"/>
      <c r="F2" s="3"/>
      <c r="G2" s="3"/>
    </row>
    <row r="3" ht="15" customHeight="1" spans="1:7">
      <c r="A3" s="4" t="str">
        <f>"单位名称："&amp;"昆明高新技术产业开发区第三中学"</f>
        <v>单位名称：昆明高新技术产业开发区第三中学</v>
      </c>
      <c r="B3" s="4"/>
      <c r="C3" s="1"/>
      <c r="D3" s="1"/>
      <c r="E3" s="1"/>
      <c r="F3" s="1"/>
      <c r="G3" s="2" t="s">
        <v>1</v>
      </c>
    </row>
    <row r="4" ht="45" customHeight="1" spans="1:7">
      <c r="A4" s="5" t="s">
        <v>256</v>
      </c>
      <c r="B4" s="5" t="s">
        <v>255</v>
      </c>
      <c r="C4" s="5" t="s">
        <v>191</v>
      </c>
      <c r="D4" s="5" t="s">
        <v>498</v>
      </c>
      <c r="E4" s="5" t="s">
        <v>58</v>
      </c>
      <c r="F4" s="5"/>
      <c r="G4" s="5"/>
    </row>
    <row r="5" ht="45" customHeight="1" spans="1:7">
      <c r="A5" s="5"/>
      <c r="B5" s="5"/>
      <c r="C5" s="5"/>
      <c r="D5" s="5"/>
      <c r="E5" s="5" t="s">
        <v>499</v>
      </c>
      <c r="F5" s="5" t="s">
        <v>500</v>
      </c>
      <c r="G5" s="5" t="s">
        <v>501</v>
      </c>
    </row>
    <row r="6" ht="15" customHeight="1" spans="1:7">
      <c r="A6" s="6">
        <v>1</v>
      </c>
      <c r="B6" s="6">
        <v>2</v>
      </c>
      <c r="C6" s="6">
        <v>3</v>
      </c>
      <c r="D6" s="6">
        <v>4</v>
      </c>
      <c r="E6" s="6">
        <v>5</v>
      </c>
      <c r="F6" s="6">
        <v>6</v>
      </c>
      <c r="G6" s="6">
        <v>7</v>
      </c>
    </row>
    <row r="7" ht="22.5" customHeight="1" spans="1:7">
      <c r="A7" s="7" t="s">
        <v>70</v>
      </c>
      <c r="B7" s="7"/>
      <c r="C7" s="7"/>
      <c r="D7" s="7"/>
      <c r="E7" s="8">
        <v>1964947.2</v>
      </c>
      <c r="F7" s="8"/>
      <c r="G7" s="8"/>
    </row>
    <row r="8" ht="22.5" customHeight="1" spans="1:7">
      <c r="A8" s="7"/>
      <c r="B8" s="7" t="s">
        <v>502</v>
      </c>
      <c r="C8" s="7" t="s">
        <v>300</v>
      </c>
      <c r="D8" s="7" t="s">
        <v>503</v>
      </c>
      <c r="E8" s="8">
        <v>1619360</v>
      </c>
      <c r="F8" s="8"/>
      <c r="G8" s="8"/>
    </row>
    <row r="9" ht="22.5" customHeight="1" spans="1:7">
      <c r="A9" s="7"/>
      <c r="B9" s="7" t="s">
        <v>504</v>
      </c>
      <c r="C9" s="7" t="s">
        <v>287</v>
      </c>
      <c r="D9" s="7" t="s">
        <v>503</v>
      </c>
      <c r="E9" s="8">
        <v>5120</v>
      </c>
      <c r="F9" s="8"/>
      <c r="G9" s="8"/>
    </row>
    <row r="10" ht="22.5" customHeight="1" spans="1:7">
      <c r="A10" s="7"/>
      <c r="B10" s="7" t="s">
        <v>502</v>
      </c>
      <c r="C10" s="7" t="s">
        <v>298</v>
      </c>
      <c r="D10" s="7" t="s">
        <v>503</v>
      </c>
      <c r="E10" s="8">
        <v>170400</v>
      </c>
      <c r="F10" s="8"/>
      <c r="G10" s="8"/>
    </row>
    <row r="11" ht="22.5" customHeight="1" spans="1:7">
      <c r="A11" s="7"/>
      <c r="B11" s="7" t="s">
        <v>504</v>
      </c>
      <c r="C11" s="7" t="s">
        <v>289</v>
      </c>
      <c r="D11" s="7" t="s">
        <v>503</v>
      </c>
      <c r="E11" s="8">
        <v>8000</v>
      </c>
      <c r="F11" s="8"/>
      <c r="G11" s="8"/>
    </row>
    <row r="12" ht="22.5" customHeight="1" spans="1:7">
      <c r="A12" s="7"/>
      <c r="B12" s="7" t="s">
        <v>504</v>
      </c>
      <c r="C12" s="7" t="s">
        <v>277</v>
      </c>
      <c r="D12" s="7" t="s">
        <v>503</v>
      </c>
      <c r="E12" s="8">
        <v>103347.2</v>
      </c>
      <c r="F12" s="8"/>
      <c r="G12" s="8"/>
    </row>
    <row r="13" ht="22.5" customHeight="1" spans="1:7">
      <c r="A13" s="7"/>
      <c r="B13" s="7" t="s">
        <v>504</v>
      </c>
      <c r="C13" s="7" t="s">
        <v>283</v>
      </c>
      <c r="D13" s="7" t="s">
        <v>503</v>
      </c>
      <c r="E13" s="8">
        <v>1792</v>
      </c>
      <c r="F13" s="8"/>
      <c r="G13" s="8"/>
    </row>
    <row r="14" ht="22.5" customHeight="1" spans="1:7">
      <c r="A14" s="7"/>
      <c r="B14" s="7" t="s">
        <v>504</v>
      </c>
      <c r="C14" s="7" t="s">
        <v>285</v>
      </c>
      <c r="D14" s="7" t="s">
        <v>503</v>
      </c>
      <c r="E14" s="8">
        <v>25728</v>
      </c>
      <c r="F14" s="8"/>
      <c r="G14" s="8"/>
    </row>
    <row r="15" ht="22.5" customHeight="1" spans="1:7">
      <c r="A15" s="7"/>
      <c r="B15" s="7" t="s">
        <v>504</v>
      </c>
      <c r="C15" s="7" t="s">
        <v>279</v>
      </c>
      <c r="D15" s="7" t="s">
        <v>503</v>
      </c>
      <c r="E15" s="8">
        <v>31200</v>
      </c>
      <c r="F15" s="8"/>
      <c r="G15" s="8"/>
    </row>
    <row r="16" ht="22.5" customHeight="1" spans="1:7">
      <c r="A16" s="9" t="s">
        <v>55</v>
      </c>
      <c r="B16" s="9"/>
      <c r="C16" s="9"/>
      <c r="D16" s="9"/>
      <c r="E16" s="8">
        <v>1964947.2</v>
      </c>
      <c r="F16" s="8"/>
      <c r="G16" s="8"/>
    </row>
  </sheetData>
  <mergeCells count="8">
    <mergeCell ref="A2:G2"/>
    <mergeCell ref="A3:B3"/>
    <mergeCell ref="E4:G4"/>
    <mergeCell ref="A16:D16"/>
    <mergeCell ref="A4:A5"/>
    <mergeCell ref="B4:B5"/>
    <mergeCell ref="C4:C5"/>
    <mergeCell ref="D4:D5"/>
  </mergeCells>
  <pageMargins left="0.19" right="0.19" top="0.19" bottom="0.2" header="0.19" footer="0.19"/>
  <pageSetup paperSize="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9"/>
  <sheetViews>
    <sheetView showGridLines="0" showZeros="0" zoomScale="70" zoomScaleNormal="70" topLeftCell="I1" workbookViewId="0">
      <selection activeCell="P8" sqref="P8"/>
    </sheetView>
  </sheetViews>
  <sheetFormatPr defaultColWidth="8.57407407407407" defaultRowHeight="12.75" customHeight="1"/>
  <cols>
    <col min="1" max="1" width="15.8981481481481" customWidth="1"/>
    <col min="2" max="2" width="35" customWidth="1"/>
    <col min="3" max="19" width="22" customWidth="1"/>
  </cols>
  <sheetData>
    <row r="1" ht="17.25" customHeight="1" spans="1:19">
      <c r="A1" s="49" t="s">
        <v>52</v>
      </c>
    </row>
    <row r="2" ht="41.25" customHeight="1" spans="1:19">
      <c r="A2" s="43" t="str">
        <f>"2026"&amp;"年部门收入预算表"</f>
        <v>2026年部门收入预算表</v>
      </c>
    </row>
    <row r="3" ht="17.25" customHeight="1" spans="1:19">
      <c r="A3" s="46" t="str">
        <f>"单位名称："&amp;"昆明高新技术产业开发区第三中学"</f>
        <v>单位名称：昆明高新技术产业开发区第三中学</v>
      </c>
      <c r="S3" s="48" t="s">
        <v>1</v>
      </c>
    </row>
    <row r="4" ht="21.75" customHeight="1" spans="1:19">
      <c r="A4" s="183" t="s">
        <v>53</v>
      </c>
      <c r="B4" s="184" t="s">
        <v>54</v>
      </c>
      <c r="C4" s="184" t="s">
        <v>55</v>
      </c>
      <c r="D4" s="185" t="s">
        <v>56</v>
      </c>
      <c r="E4" s="185"/>
      <c r="F4" s="185"/>
      <c r="G4" s="185"/>
      <c r="H4" s="185"/>
      <c r="I4" s="132"/>
      <c r="J4" s="185"/>
      <c r="K4" s="185"/>
      <c r="L4" s="185"/>
      <c r="M4" s="185"/>
      <c r="N4" s="186"/>
      <c r="O4" s="185" t="s">
        <v>45</v>
      </c>
      <c r="P4" s="185"/>
      <c r="Q4" s="185"/>
      <c r="R4" s="185"/>
      <c r="S4" s="186"/>
    </row>
    <row r="5" ht="27" customHeight="1" spans="1:19">
      <c r="A5" s="187"/>
      <c r="B5" s="188"/>
      <c r="C5" s="188"/>
      <c r="D5" s="188" t="s">
        <v>57</v>
      </c>
      <c r="E5" s="188" t="s">
        <v>58</v>
      </c>
      <c r="F5" s="188" t="s">
        <v>59</v>
      </c>
      <c r="G5" s="188" t="s">
        <v>60</v>
      </c>
      <c r="H5" s="188" t="s">
        <v>61</v>
      </c>
      <c r="I5" s="189" t="s">
        <v>62</v>
      </c>
      <c r="J5" s="190"/>
      <c r="K5" s="190"/>
      <c r="L5" s="190"/>
      <c r="M5" s="190"/>
      <c r="N5" s="191"/>
      <c r="O5" s="188" t="s">
        <v>57</v>
      </c>
      <c r="P5" s="188" t="s">
        <v>58</v>
      </c>
      <c r="Q5" s="188" t="s">
        <v>59</v>
      </c>
      <c r="R5" s="188" t="s">
        <v>60</v>
      </c>
      <c r="S5" s="188" t="s">
        <v>63</v>
      </c>
    </row>
    <row r="6" ht="30" customHeight="1" spans="1:19">
      <c r="A6" s="192"/>
      <c r="B6" s="110"/>
      <c r="C6" s="116"/>
      <c r="D6" s="116"/>
      <c r="E6" s="116"/>
      <c r="F6" s="116"/>
      <c r="G6" s="116"/>
      <c r="H6" s="116"/>
      <c r="I6" s="71" t="s">
        <v>57</v>
      </c>
      <c r="J6" s="191" t="s">
        <v>64</v>
      </c>
      <c r="K6" s="191" t="s">
        <v>65</v>
      </c>
      <c r="L6" s="191" t="s">
        <v>66</v>
      </c>
      <c r="M6" s="191" t="s">
        <v>67</v>
      </c>
      <c r="N6" s="191" t="s">
        <v>68</v>
      </c>
      <c r="O6" s="193"/>
      <c r="P6" s="193"/>
      <c r="Q6" s="193"/>
      <c r="R6" s="193"/>
      <c r="S6" s="116"/>
    </row>
    <row r="7" ht="15" customHeight="1" spans="1:19">
      <c r="A7" s="194">
        <v>1</v>
      </c>
      <c r="B7" s="194">
        <v>2</v>
      </c>
      <c r="C7" s="194">
        <v>3</v>
      </c>
      <c r="D7" s="194">
        <v>4</v>
      </c>
      <c r="E7" s="194">
        <v>5</v>
      </c>
      <c r="F7" s="194">
        <v>6</v>
      </c>
      <c r="G7" s="194">
        <v>7</v>
      </c>
      <c r="H7" s="194">
        <v>8</v>
      </c>
      <c r="I7" s="71">
        <v>9</v>
      </c>
      <c r="J7" s="194">
        <v>10</v>
      </c>
      <c r="K7" s="194">
        <v>11</v>
      </c>
      <c r="L7" s="194">
        <v>12</v>
      </c>
      <c r="M7" s="194">
        <v>13</v>
      </c>
      <c r="N7" s="194">
        <v>14</v>
      </c>
      <c r="O7" s="194">
        <v>15</v>
      </c>
      <c r="P7" s="194">
        <v>16</v>
      </c>
      <c r="Q7" s="194">
        <v>17</v>
      </c>
      <c r="R7" s="194">
        <v>18</v>
      </c>
      <c r="S7" s="194">
        <v>19</v>
      </c>
    </row>
    <row r="8" ht="18" customHeight="1" spans="1:19">
      <c r="A8" s="32" t="s">
        <v>69</v>
      </c>
      <c r="B8" s="32" t="s">
        <v>70</v>
      </c>
      <c r="C8" s="83">
        <v>39985694.46</v>
      </c>
      <c r="D8" s="83">
        <v>39936915.26</v>
      </c>
      <c r="E8" s="83">
        <v>35340412.44</v>
      </c>
      <c r="F8" s="83"/>
      <c r="G8" s="83"/>
      <c r="H8" s="83">
        <v>914902.82</v>
      </c>
      <c r="I8" s="83">
        <v>3681600</v>
      </c>
      <c r="J8" s="83"/>
      <c r="K8" s="83"/>
      <c r="L8" s="83"/>
      <c r="M8" s="83"/>
      <c r="N8" s="83">
        <v>3681600</v>
      </c>
      <c r="O8" s="83">
        <v>48779.2</v>
      </c>
      <c r="P8" s="83">
        <v>48779.2</v>
      </c>
      <c r="Q8" s="83"/>
      <c r="R8" s="83"/>
      <c r="S8" s="83"/>
    </row>
    <row r="9" ht="18" customHeight="1" spans="1:19">
      <c r="A9" s="52" t="s">
        <v>55</v>
      </c>
      <c r="B9" s="195"/>
      <c r="C9" s="83">
        <v>39985694.46</v>
      </c>
      <c r="D9" s="83">
        <v>39936915.26</v>
      </c>
      <c r="E9" s="83">
        <v>35340412.44</v>
      </c>
      <c r="F9" s="83"/>
      <c r="G9" s="83"/>
      <c r="H9" s="83">
        <v>914902.82</v>
      </c>
      <c r="I9" s="83">
        <v>3681600</v>
      </c>
      <c r="J9" s="83"/>
      <c r="K9" s="83"/>
      <c r="L9" s="83"/>
      <c r="M9" s="83"/>
      <c r="N9" s="83">
        <v>3681600</v>
      </c>
      <c r="O9" s="83"/>
      <c r="P9" s="83"/>
      <c r="Q9" s="83"/>
      <c r="R9" s="83"/>
      <c r="S9" s="83"/>
    </row>
  </sheetData>
  <mergeCells count="20">
    <mergeCell ref="A1:S1"/>
    <mergeCell ref="A2:S2"/>
    <mergeCell ref="A3:B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96" right="0.96" top="0.72" bottom="0.72" header="0" footer="0"/>
  <pageSetup paperSize="9" orientation="landscape"/>
  <headerFooter>
    <oddFooter>&amp;C第&amp;P页，共&amp;N页&amp;R&amp;N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9"/>
  <sheetViews>
    <sheetView showGridLines="0" showZeros="0" zoomScale="90" zoomScaleNormal="90" topLeftCell="A5" workbookViewId="0">
      <selection activeCell="D32" sqref="D32"/>
    </sheetView>
  </sheetViews>
  <sheetFormatPr defaultColWidth="8.57407407407407" defaultRowHeight="12.75" customHeight="1"/>
  <cols>
    <col min="1" max="1" width="14.287037037037" customWidth="1"/>
    <col min="2" max="2" width="37.5740740740741" customWidth="1"/>
    <col min="3" max="8" width="24.5740740740741" customWidth="1"/>
    <col min="9" max="9" width="26.7037037037037" customWidth="1"/>
    <col min="10" max="11" width="24.4259259259259" customWidth="1"/>
    <col min="12" max="15" width="24.5740740740741" customWidth="1"/>
  </cols>
  <sheetData>
    <row r="1" ht="17.25" customHeight="1" spans="1:15">
      <c r="A1" s="48" t="s">
        <v>71</v>
      </c>
    </row>
    <row r="2" ht="41.25" customHeight="1" spans="1:15">
      <c r="A2" s="43" t="str">
        <f>"2026"&amp;"年部门支出预算表"</f>
        <v>2026年部门支出预算表</v>
      </c>
    </row>
    <row r="3" ht="17.25" customHeight="1" spans="1:15">
      <c r="A3" s="46" t="str">
        <f>"单位名称："&amp;"昆明高新技术产业开发区第三中学"</f>
        <v>单位名称：昆明高新技术产业开发区第三中学</v>
      </c>
      <c r="O3" s="48" t="s">
        <v>1</v>
      </c>
    </row>
    <row r="4" ht="27" customHeight="1" spans="1:15">
      <c r="A4" s="169" t="s">
        <v>72</v>
      </c>
      <c r="B4" s="169" t="s">
        <v>73</v>
      </c>
      <c r="C4" s="169" t="s">
        <v>55</v>
      </c>
      <c r="D4" s="170" t="s">
        <v>58</v>
      </c>
      <c r="E4" s="171"/>
      <c r="F4" s="172"/>
      <c r="G4" s="173" t="s">
        <v>59</v>
      </c>
      <c r="H4" s="173" t="s">
        <v>60</v>
      </c>
      <c r="I4" s="173" t="s">
        <v>74</v>
      </c>
      <c r="J4" s="170" t="s">
        <v>62</v>
      </c>
      <c r="K4" s="171"/>
      <c r="L4" s="171"/>
      <c r="M4" s="171"/>
      <c r="N4" s="174"/>
      <c r="O4" s="175"/>
    </row>
    <row r="5" ht="42" customHeight="1" spans="1:15">
      <c r="A5" s="176"/>
      <c r="B5" s="176"/>
      <c r="C5" s="177"/>
      <c r="D5" s="178" t="s">
        <v>57</v>
      </c>
      <c r="E5" s="178" t="s">
        <v>75</v>
      </c>
      <c r="F5" s="178" t="s">
        <v>76</v>
      </c>
      <c r="G5" s="177"/>
      <c r="H5" s="177"/>
      <c r="I5" s="179"/>
      <c r="J5" s="178" t="s">
        <v>57</v>
      </c>
      <c r="K5" s="163" t="s">
        <v>77</v>
      </c>
      <c r="L5" s="163" t="s">
        <v>78</v>
      </c>
      <c r="M5" s="163" t="s">
        <v>79</v>
      </c>
      <c r="N5" s="163" t="s">
        <v>80</v>
      </c>
      <c r="O5" s="163" t="s">
        <v>81</v>
      </c>
    </row>
    <row r="6" ht="18" customHeight="1" spans="1:15">
      <c r="A6" s="55" t="s">
        <v>82</v>
      </c>
      <c r="B6" s="55" t="s">
        <v>83</v>
      </c>
      <c r="C6" s="55" t="s">
        <v>84</v>
      </c>
      <c r="D6" s="58" t="s">
        <v>85</v>
      </c>
      <c r="E6" s="58" t="s">
        <v>86</v>
      </c>
      <c r="F6" s="58" t="s">
        <v>87</v>
      </c>
      <c r="G6" s="58" t="s">
        <v>88</v>
      </c>
      <c r="H6" s="58" t="s">
        <v>89</v>
      </c>
      <c r="I6" s="58" t="s">
        <v>90</v>
      </c>
      <c r="J6" s="58" t="s">
        <v>91</v>
      </c>
      <c r="K6" s="58" t="s">
        <v>92</v>
      </c>
      <c r="L6" s="58" t="s">
        <v>93</v>
      </c>
      <c r="M6" s="58" t="s">
        <v>94</v>
      </c>
      <c r="N6" s="55" t="s">
        <v>95</v>
      </c>
      <c r="O6" s="58" t="s">
        <v>96</v>
      </c>
    </row>
    <row r="7" ht="21" customHeight="1" spans="1:15">
      <c r="A7" s="59" t="s">
        <v>97</v>
      </c>
      <c r="B7" s="59" t="s">
        <v>98</v>
      </c>
      <c r="C7" s="83">
        <v>32904423.46</v>
      </c>
      <c r="D7" s="83">
        <v>28307920.64</v>
      </c>
      <c r="E7" s="83">
        <v>25208413.44</v>
      </c>
      <c r="F7" s="83">
        <v>3099507.2</v>
      </c>
      <c r="G7" s="83"/>
      <c r="H7" s="83"/>
      <c r="I7" s="83">
        <v>914902.82</v>
      </c>
      <c r="J7" s="83">
        <v>3681600</v>
      </c>
      <c r="K7" s="83"/>
      <c r="L7" s="83"/>
      <c r="M7" s="83"/>
      <c r="N7" s="83"/>
      <c r="O7" s="83">
        <v>3681600</v>
      </c>
    </row>
    <row r="8" ht="21" customHeight="1" spans="1:15">
      <c r="A8" s="180" t="s">
        <v>99</v>
      </c>
      <c r="B8" s="180" t="s">
        <v>100</v>
      </c>
      <c r="C8" s="83">
        <v>32902631.46</v>
      </c>
      <c r="D8" s="83">
        <v>28306128.64</v>
      </c>
      <c r="E8" s="83">
        <v>25208413.44</v>
      </c>
      <c r="F8" s="83">
        <v>3097715.2</v>
      </c>
      <c r="G8" s="83"/>
      <c r="H8" s="83"/>
      <c r="I8" s="83">
        <v>914902.82</v>
      </c>
      <c r="J8" s="83">
        <v>3681600</v>
      </c>
      <c r="K8" s="83"/>
      <c r="L8" s="83"/>
      <c r="M8" s="83"/>
      <c r="N8" s="83"/>
      <c r="O8" s="83">
        <v>3681600</v>
      </c>
    </row>
    <row r="9" ht="21" customHeight="1" spans="1:15">
      <c r="A9" s="181" t="s">
        <v>101</v>
      </c>
      <c r="B9" s="181" t="s">
        <v>102</v>
      </c>
      <c r="C9" s="83">
        <v>29476883.46</v>
      </c>
      <c r="D9" s="83">
        <v>24880380.64</v>
      </c>
      <c r="E9" s="83">
        <v>22717513.44</v>
      </c>
      <c r="F9" s="83">
        <v>2162867.2</v>
      </c>
      <c r="G9" s="83"/>
      <c r="H9" s="83"/>
      <c r="I9" s="83">
        <v>914902.82</v>
      </c>
      <c r="J9" s="83">
        <v>3681600</v>
      </c>
      <c r="K9" s="83"/>
      <c r="L9" s="83"/>
      <c r="M9" s="83"/>
      <c r="N9" s="83"/>
      <c r="O9" s="83">
        <v>3681600</v>
      </c>
    </row>
    <row r="10" ht="21" customHeight="1" spans="1:15">
      <c r="A10" s="181" t="s">
        <v>103</v>
      </c>
      <c r="B10" s="181" t="s">
        <v>104</v>
      </c>
      <c r="C10" s="83">
        <v>3425748</v>
      </c>
      <c r="D10" s="83">
        <v>3425748</v>
      </c>
      <c r="E10" s="83">
        <v>2490900</v>
      </c>
      <c r="F10" s="83">
        <v>934848</v>
      </c>
      <c r="G10" s="83"/>
      <c r="H10" s="83"/>
      <c r="I10" s="83"/>
      <c r="J10" s="83"/>
      <c r="K10" s="83"/>
      <c r="L10" s="83"/>
      <c r="M10" s="83"/>
      <c r="N10" s="83"/>
      <c r="O10" s="83"/>
    </row>
    <row r="11" ht="21" customHeight="1" spans="1:15">
      <c r="A11" s="180" t="s">
        <v>105</v>
      </c>
      <c r="B11" s="180" t="s">
        <v>106</v>
      </c>
      <c r="C11" s="83">
        <v>1792</v>
      </c>
      <c r="D11" s="83">
        <v>1792</v>
      </c>
      <c r="E11" s="83"/>
      <c r="F11" s="83">
        <v>1792</v>
      </c>
      <c r="G11" s="83"/>
      <c r="H11" s="83"/>
      <c r="I11" s="83"/>
      <c r="J11" s="83"/>
      <c r="K11" s="83"/>
      <c r="L11" s="83"/>
      <c r="M11" s="83"/>
      <c r="N11" s="83"/>
      <c r="O11" s="83"/>
    </row>
    <row r="12" ht="21" customHeight="1" spans="1:15">
      <c r="A12" s="181" t="s">
        <v>107</v>
      </c>
      <c r="B12" s="181" t="s">
        <v>108</v>
      </c>
      <c r="C12" s="83">
        <v>1792</v>
      </c>
      <c r="D12" s="83">
        <v>1792</v>
      </c>
      <c r="E12" s="83"/>
      <c r="F12" s="83">
        <v>1792</v>
      </c>
      <c r="G12" s="83"/>
      <c r="H12" s="83"/>
      <c r="I12" s="83"/>
      <c r="J12" s="83"/>
      <c r="K12" s="83"/>
      <c r="L12" s="83"/>
      <c r="M12" s="83"/>
      <c r="N12" s="83"/>
      <c r="O12" s="83"/>
    </row>
    <row r="13" ht="21" customHeight="1" spans="1:15">
      <c r="A13" s="59" t="s">
        <v>109</v>
      </c>
      <c r="B13" s="59" t="s">
        <v>110</v>
      </c>
      <c r="C13" s="83">
        <v>3066374.8</v>
      </c>
      <c r="D13" s="83">
        <v>3066374.8</v>
      </c>
      <c r="E13" s="83">
        <v>3062184.4</v>
      </c>
      <c r="F13" s="83">
        <v>4190.4</v>
      </c>
      <c r="G13" s="83"/>
      <c r="H13" s="83"/>
      <c r="I13" s="83"/>
      <c r="J13" s="83"/>
      <c r="K13" s="83"/>
      <c r="L13" s="83"/>
      <c r="M13" s="83"/>
      <c r="N13" s="83"/>
      <c r="O13" s="83"/>
    </row>
    <row r="14" ht="21" customHeight="1" spans="1:15">
      <c r="A14" s="180" t="s">
        <v>111</v>
      </c>
      <c r="B14" s="180" t="s">
        <v>112</v>
      </c>
      <c r="C14" s="83">
        <v>3062184.4</v>
      </c>
      <c r="D14" s="83">
        <v>3062184.4</v>
      </c>
      <c r="E14" s="83">
        <v>3062184.4</v>
      </c>
      <c r="F14" s="83"/>
      <c r="G14" s="83"/>
      <c r="H14" s="83"/>
      <c r="I14" s="83"/>
      <c r="J14" s="83"/>
      <c r="K14" s="83"/>
      <c r="L14" s="83"/>
      <c r="M14" s="83"/>
      <c r="N14" s="83"/>
      <c r="O14" s="83"/>
    </row>
    <row r="15" ht="21" customHeight="1" spans="1:15">
      <c r="A15" s="181" t="s">
        <v>113</v>
      </c>
      <c r="B15" s="181" t="s">
        <v>114</v>
      </c>
      <c r="C15" s="83">
        <v>631064.4</v>
      </c>
      <c r="D15" s="83">
        <v>631064.4</v>
      </c>
      <c r="E15" s="83">
        <v>631064.4</v>
      </c>
      <c r="F15" s="83"/>
      <c r="G15" s="83"/>
      <c r="H15" s="83"/>
      <c r="I15" s="83"/>
      <c r="J15" s="83"/>
      <c r="K15" s="83"/>
      <c r="L15" s="83"/>
      <c r="M15" s="83"/>
      <c r="N15" s="83"/>
      <c r="O15" s="83"/>
    </row>
    <row r="16" ht="21" customHeight="1" spans="1:15">
      <c r="A16" s="181" t="s">
        <v>115</v>
      </c>
      <c r="B16" s="181" t="s">
        <v>116</v>
      </c>
      <c r="C16" s="83">
        <v>1931120</v>
      </c>
      <c r="D16" s="83">
        <v>1931120</v>
      </c>
      <c r="E16" s="83">
        <v>1931120</v>
      </c>
      <c r="F16" s="83"/>
      <c r="G16" s="83"/>
      <c r="H16" s="83"/>
      <c r="I16" s="83"/>
      <c r="J16" s="83"/>
      <c r="K16" s="83"/>
      <c r="L16" s="83"/>
      <c r="M16" s="83"/>
      <c r="N16" s="83"/>
      <c r="O16" s="83"/>
    </row>
    <row r="17" ht="21" customHeight="1" spans="1:15">
      <c r="A17" s="181" t="s">
        <v>117</v>
      </c>
      <c r="B17" s="181" t="s">
        <v>118</v>
      </c>
      <c r="C17" s="83">
        <v>500000</v>
      </c>
      <c r="D17" s="83">
        <v>500000</v>
      </c>
      <c r="E17" s="83">
        <v>500000</v>
      </c>
      <c r="F17" s="83"/>
      <c r="G17" s="83"/>
      <c r="H17" s="83"/>
      <c r="I17" s="83"/>
      <c r="J17" s="83"/>
      <c r="K17" s="83"/>
      <c r="L17" s="83"/>
      <c r="M17" s="83"/>
      <c r="N17" s="83"/>
      <c r="O17" s="83"/>
    </row>
    <row r="18" ht="21" customHeight="1" spans="1:15">
      <c r="A18" s="180" t="s">
        <v>119</v>
      </c>
      <c r="B18" s="180" t="s">
        <v>120</v>
      </c>
      <c r="C18" s="83">
        <v>4190.4</v>
      </c>
      <c r="D18" s="83">
        <v>4190.4</v>
      </c>
      <c r="E18" s="83"/>
      <c r="F18" s="83">
        <v>4190.4</v>
      </c>
      <c r="G18" s="83"/>
      <c r="H18" s="83"/>
      <c r="I18" s="83"/>
      <c r="J18" s="83"/>
      <c r="K18" s="83"/>
      <c r="L18" s="83"/>
      <c r="M18" s="83"/>
      <c r="N18" s="83"/>
      <c r="O18" s="83"/>
    </row>
    <row r="19" ht="21" customHeight="1" spans="1:15">
      <c r="A19" s="181" t="s">
        <v>121</v>
      </c>
      <c r="B19" s="181" t="s">
        <v>122</v>
      </c>
      <c r="C19" s="83">
        <v>4190.4</v>
      </c>
      <c r="D19" s="83">
        <v>4190.4</v>
      </c>
      <c r="E19" s="83"/>
      <c r="F19" s="83">
        <v>4190.4</v>
      </c>
      <c r="G19" s="83"/>
      <c r="H19" s="83"/>
      <c r="I19" s="83"/>
      <c r="J19" s="83"/>
      <c r="K19" s="83"/>
      <c r="L19" s="83"/>
      <c r="M19" s="83"/>
      <c r="N19" s="83"/>
      <c r="O19" s="83"/>
    </row>
    <row r="20" ht="21" customHeight="1" spans="1:15">
      <c r="A20" s="59" t="s">
        <v>123</v>
      </c>
      <c r="B20" s="59" t="s">
        <v>124</v>
      </c>
      <c r="C20" s="83">
        <v>1870689</v>
      </c>
      <c r="D20" s="83">
        <v>1870689</v>
      </c>
      <c r="E20" s="83">
        <v>1870689</v>
      </c>
      <c r="F20" s="83"/>
      <c r="G20" s="83"/>
      <c r="H20" s="83"/>
      <c r="I20" s="83"/>
      <c r="J20" s="83"/>
      <c r="K20" s="83"/>
      <c r="L20" s="83"/>
      <c r="M20" s="83"/>
      <c r="N20" s="83"/>
      <c r="O20" s="83"/>
    </row>
    <row r="21" ht="21" customHeight="1" spans="1:15">
      <c r="A21" s="180" t="s">
        <v>125</v>
      </c>
      <c r="B21" s="180" t="s">
        <v>126</v>
      </c>
      <c r="C21" s="83">
        <v>1870689</v>
      </c>
      <c r="D21" s="83">
        <v>1870689</v>
      </c>
      <c r="E21" s="83">
        <v>1870689</v>
      </c>
      <c r="F21" s="83"/>
      <c r="G21" s="83"/>
      <c r="H21" s="83"/>
      <c r="I21" s="83"/>
      <c r="J21" s="83"/>
      <c r="K21" s="83"/>
      <c r="L21" s="83"/>
      <c r="M21" s="83"/>
      <c r="N21" s="83"/>
      <c r="O21" s="83"/>
    </row>
    <row r="22" ht="21" customHeight="1" spans="1:15">
      <c r="A22" s="181" t="s">
        <v>127</v>
      </c>
      <c r="B22" s="181" t="s">
        <v>128</v>
      </c>
      <c r="C22" s="83">
        <v>972630</v>
      </c>
      <c r="D22" s="83">
        <v>972630</v>
      </c>
      <c r="E22" s="83">
        <v>972630</v>
      </c>
      <c r="F22" s="83"/>
      <c r="G22" s="83"/>
      <c r="H22" s="83"/>
      <c r="I22" s="83"/>
      <c r="J22" s="83"/>
      <c r="K22" s="83"/>
      <c r="L22" s="83"/>
      <c r="M22" s="83"/>
      <c r="N22" s="83"/>
      <c r="O22" s="83"/>
    </row>
    <row r="23" ht="21" customHeight="1" spans="1:15">
      <c r="A23" s="181" t="s">
        <v>129</v>
      </c>
      <c r="B23" s="181" t="s">
        <v>130</v>
      </c>
      <c r="C23" s="83">
        <v>787200</v>
      </c>
      <c r="D23" s="83">
        <v>787200</v>
      </c>
      <c r="E23" s="83">
        <v>787200</v>
      </c>
      <c r="F23" s="83"/>
      <c r="G23" s="83"/>
      <c r="H23" s="83"/>
      <c r="I23" s="83"/>
      <c r="J23" s="83"/>
      <c r="K23" s="83"/>
      <c r="L23" s="83"/>
      <c r="M23" s="83"/>
      <c r="N23" s="83"/>
      <c r="O23" s="83"/>
    </row>
    <row r="24" ht="21" customHeight="1" spans="1:15">
      <c r="A24" s="181" t="s">
        <v>131</v>
      </c>
      <c r="B24" s="181" t="s">
        <v>132</v>
      </c>
      <c r="C24" s="83">
        <v>110859</v>
      </c>
      <c r="D24" s="83">
        <v>110859</v>
      </c>
      <c r="E24" s="83">
        <v>110859</v>
      </c>
      <c r="F24" s="83"/>
      <c r="G24" s="83"/>
      <c r="H24" s="83"/>
      <c r="I24" s="83"/>
      <c r="J24" s="83"/>
      <c r="K24" s="83"/>
      <c r="L24" s="83"/>
      <c r="M24" s="83"/>
      <c r="N24" s="83"/>
      <c r="O24" s="83"/>
    </row>
    <row r="25" ht="21" customHeight="1" spans="1:15">
      <c r="A25" s="59" t="s">
        <v>133</v>
      </c>
      <c r="B25" s="59" t="s">
        <v>134</v>
      </c>
      <c r="C25" s="83">
        <v>2095428</v>
      </c>
      <c r="D25" s="83">
        <v>2095428</v>
      </c>
      <c r="E25" s="83">
        <v>2095428</v>
      </c>
      <c r="F25" s="83"/>
      <c r="G25" s="83"/>
      <c r="H25" s="83"/>
      <c r="I25" s="83"/>
      <c r="J25" s="83"/>
      <c r="K25" s="83"/>
      <c r="L25" s="83"/>
      <c r="M25" s="83"/>
      <c r="N25" s="83"/>
      <c r="O25" s="83"/>
    </row>
    <row r="26" ht="21" customHeight="1" spans="1:15">
      <c r="A26" s="180" t="s">
        <v>135</v>
      </c>
      <c r="B26" s="180" t="s">
        <v>136</v>
      </c>
      <c r="C26" s="83">
        <v>2095428</v>
      </c>
      <c r="D26" s="83">
        <v>2095428</v>
      </c>
      <c r="E26" s="83">
        <v>2095428</v>
      </c>
      <c r="F26" s="83"/>
      <c r="G26" s="83"/>
      <c r="H26" s="83"/>
      <c r="I26" s="83"/>
      <c r="J26" s="83"/>
      <c r="K26" s="83"/>
      <c r="L26" s="83"/>
      <c r="M26" s="83"/>
      <c r="N26" s="83"/>
      <c r="O26" s="83"/>
    </row>
    <row r="27" ht="21" customHeight="1" spans="1:15">
      <c r="A27" s="181" t="s">
        <v>137</v>
      </c>
      <c r="B27" s="181" t="s">
        <v>138</v>
      </c>
      <c r="C27" s="83">
        <v>2072868</v>
      </c>
      <c r="D27" s="83">
        <v>2072868</v>
      </c>
      <c r="E27" s="83">
        <v>2072868</v>
      </c>
      <c r="F27" s="83"/>
      <c r="G27" s="83"/>
      <c r="H27" s="83"/>
      <c r="I27" s="83"/>
      <c r="J27" s="83"/>
      <c r="K27" s="83"/>
      <c r="L27" s="83"/>
      <c r="M27" s="83"/>
      <c r="N27" s="83"/>
      <c r="O27" s="83"/>
    </row>
    <row r="28" ht="21" customHeight="1" spans="1:15">
      <c r="A28" s="181" t="s">
        <v>139</v>
      </c>
      <c r="B28" s="181" t="s">
        <v>140</v>
      </c>
      <c r="C28" s="83">
        <v>22560</v>
      </c>
      <c r="D28" s="83">
        <v>22560</v>
      </c>
      <c r="E28" s="83">
        <v>22560</v>
      </c>
      <c r="F28" s="83"/>
      <c r="G28" s="83"/>
      <c r="H28" s="83"/>
      <c r="I28" s="83"/>
      <c r="J28" s="83"/>
      <c r="K28" s="83"/>
      <c r="L28" s="83"/>
      <c r="M28" s="83"/>
      <c r="N28" s="83"/>
      <c r="O28" s="83"/>
    </row>
    <row r="29" ht="21" customHeight="1" spans="1:15">
      <c r="A29" s="182" t="s">
        <v>55</v>
      </c>
      <c r="B29" s="39"/>
      <c r="C29" s="83">
        <v>39936915.26</v>
      </c>
      <c r="D29" s="83">
        <v>35340412.44</v>
      </c>
      <c r="E29" s="83">
        <v>32236714.84</v>
      </c>
      <c r="F29" s="83">
        <v>3103697.6</v>
      </c>
      <c r="G29" s="83"/>
      <c r="H29" s="83"/>
      <c r="I29" s="83">
        <v>914902.82</v>
      </c>
      <c r="J29" s="83">
        <v>3681600</v>
      </c>
      <c r="K29" s="83"/>
      <c r="L29" s="83"/>
      <c r="M29" s="83"/>
      <c r="N29" s="83"/>
      <c r="O29" s="83">
        <v>3681600</v>
      </c>
    </row>
  </sheetData>
  <mergeCells count="12">
    <mergeCell ref="A1:O1"/>
    <mergeCell ref="A2:O2"/>
    <mergeCell ref="A3:B3"/>
    <mergeCell ref="D4:F4"/>
    <mergeCell ref="J4:O4"/>
    <mergeCell ref="A29:B29"/>
    <mergeCell ref="A4:A5"/>
    <mergeCell ref="B4:B5"/>
    <mergeCell ref="C4:C5"/>
    <mergeCell ref="G4:G5"/>
    <mergeCell ref="H4:H5"/>
    <mergeCell ref="I4:I5"/>
  </mergeCells>
  <printOptions horizontalCentered="1"/>
  <pageMargins left="0.96" right="0.96" top="0.72" bottom="0.72" header="0" footer="0"/>
  <pageSetup paperSize="9" orientation="landscape"/>
  <headerFooter>
    <oddFooter>&amp;C第&amp;P页，共&amp;N页&amp;R&amp;N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4"/>
  <sheetViews>
    <sheetView showGridLines="0" showZeros="0" topLeftCell="A12" workbookViewId="0">
      <selection activeCell="A16" sqref="A16"/>
    </sheetView>
  </sheetViews>
  <sheetFormatPr defaultColWidth="8.57407407407407" defaultRowHeight="12.75" customHeight="1" outlineLevelCol="3"/>
  <cols>
    <col min="1" max="4" width="35.5740740740741" customWidth="1"/>
  </cols>
  <sheetData>
    <row r="1" ht="15" customHeight="1" spans="1:4">
      <c r="A1" s="44"/>
      <c r="B1" s="48"/>
      <c r="C1" s="48"/>
      <c r="D1" s="48" t="s">
        <v>141</v>
      </c>
    </row>
    <row r="2" ht="41.25" customHeight="1" spans="1:4">
      <c r="A2" s="43" t="str">
        <f>"2026"&amp;"年部门财政拨款收支预算总表"</f>
        <v>2026年部门财政拨款收支预算总表</v>
      </c>
    </row>
    <row r="3" ht="17.25" customHeight="1" spans="1:4">
      <c r="A3" s="46" t="str">
        <f>"单位名称："&amp;"昆明高新技术产业开发区第三中学"</f>
        <v>单位名称：昆明高新技术产业开发区第三中学</v>
      </c>
      <c r="B3" s="162"/>
      <c r="D3" s="48" t="s">
        <v>1</v>
      </c>
    </row>
    <row r="4" ht="17.25" customHeight="1" spans="1:4">
      <c r="A4" s="163" t="s">
        <v>2</v>
      </c>
      <c r="B4" s="164"/>
      <c r="C4" s="163" t="s">
        <v>3</v>
      </c>
      <c r="D4" s="164"/>
    </row>
    <row r="5" ht="18.75" customHeight="1" spans="1:4">
      <c r="A5" s="163" t="s">
        <v>4</v>
      </c>
      <c r="B5" s="163" t="s">
        <v>5</v>
      </c>
      <c r="C5" s="163" t="s">
        <v>6</v>
      </c>
      <c r="D5" s="163" t="s">
        <v>5</v>
      </c>
    </row>
    <row r="6" ht="16.5" customHeight="1" spans="1:4">
      <c r="A6" s="165" t="s">
        <v>142</v>
      </c>
      <c r="B6" s="83">
        <v>35340412.44</v>
      </c>
      <c r="C6" s="165" t="s">
        <v>143</v>
      </c>
      <c r="D6" s="83">
        <v>35340412.44</v>
      </c>
    </row>
    <row r="7" ht="16.5" customHeight="1" spans="1:4">
      <c r="A7" s="165" t="s">
        <v>144</v>
      </c>
      <c r="B7" s="83">
        <v>35340412.44</v>
      </c>
      <c r="C7" s="165" t="s">
        <v>145</v>
      </c>
      <c r="D7" s="83"/>
    </row>
    <row r="8" ht="16.5" customHeight="1" spans="1:4">
      <c r="A8" s="165" t="s">
        <v>146</v>
      </c>
      <c r="B8" s="83"/>
      <c r="C8" s="165" t="s">
        <v>147</v>
      </c>
      <c r="D8" s="83"/>
    </row>
    <row r="9" ht="16.5" customHeight="1" spans="1:4">
      <c r="A9" s="165" t="s">
        <v>148</v>
      </c>
      <c r="B9" s="83"/>
      <c r="C9" s="165" t="s">
        <v>149</v>
      </c>
      <c r="D9" s="83"/>
    </row>
    <row r="10" ht="16.5" customHeight="1" spans="1:4">
      <c r="A10" s="165" t="s">
        <v>150</v>
      </c>
      <c r="B10" s="83"/>
      <c r="C10" s="165" t="s">
        <v>151</v>
      </c>
      <c r="D10" s="83"/>
    </row>
    <row r="11" ht="16.5" customHeight="1" spans="1:4">
      <c r="A11" s="165" t="s">
        <v>144</v>
      </c>
      <c r="B11" s="83"/>
      <c r="C11" s="165" t="s">
        <v>152</v>
      </c>
      <c r="D11" s="83">
        <v>28307920.64</v>
      </c>
    </row>
    <row r="12" ht="16.5" customHeight="1" spans="1:4">
      <c r="A12" s="150" t="s">
        <v>146</v>
      </c>
      <c r="B12" s="83"/>
      <c r="C12" s="70" t="s">
        <v>153</v>
      </c>
      <c r="D12" s="83"/>
    </row>
    <row r="13" ht="16.5" customHeight="1" spans="1:4">
      <c r="A13" s="150" t="s">
        <v>148</v>
      </c>
      <c r="B13" s="83"/>
      <c r="C13" s="70" t="s">
        <v>154</v>
      </c>
      <c r="D13" s="83"/>
    </row>
    <row r="14" ht="16.5" customHeight="1" spans="1:4">
      <c r="A14" s="166"/>
      <c r="B14" s="83"/>
      <c r="C14" s="70" t="s">
        <v>155</v>
      </c>
      <c r="D14" s="83">
        <v>3066374.8</v>
      </c>
    </row>
    <row r="15" ht="16.5" customHeight="1" spans="1:4">
      <c r="A15" s="166"/>
      <c r="B15" s="83"/>
      <c r="C15" s="70" t="s">
        <v>156</v>
      </c>
      <c r="D15" s="83">
        <v>1870689</v>
      </c>
    </row>
    <row r="16" ht="16.5" customHeight="1" spans="1:4">
      <c r="A16" s="166"/>
      <c r="B16" s="83"/>
      <c r="C16" s="70" t="s">
        <v>157</v>
      </c>
      <c r="D16" s="83"/>
    </row>
    <row r="17" ht="16.5" customHeight="1" spans="1:4">
      <c r="A17" s="166"/>
      <c r="B17" s="83"/>
      <c r="C17" s="70" t="s">
        <v>158</v>
      </c>
      <c r="D17" s="83"/>
    </row>
    <row r="18" ht="16.5" customHeight="1" spans="1:4">
      <c r="A18" s="166"/>
      <c r="B18" s="83"/>
      <c r="C18" s="70" t="s">
        <v>159</v>
      </c>
      <c r="D18" s="83"/>
    </row>
    <row r="19" ht="16.5" customHeight="1" spans="1:4">
      <c r="A19" s="166"/>
      <c r="B19" s="83"/>
      <c r="C19" s="70" t="s">
        <v>160</v>
      </c>
      <c r="D19" s="83"/>
    </row>
    <row r="20" ht="16.5" customHeight="1" spans="1:4">
      <c r="A20" s="166"/>
      <c r="B20" s="83"/>
      <c r="C20" s="70" t="s">
        <v>161</v>
      </c>
      <c r="D20" s="83"/>
    </row>
    <row r="21" ht="16.5" customHeight="1" spans="1:4">
      <c r="A21" s="166"/>
      <c r="B21" s="83"/>
      <c r="C21" s="70" t="s">
        <v>162</v>
      </c>
      <c r="D21" s="83"/>
    </row>
    <row r="22" ht="16.5" customHeight="1" spans="1:4">
      <c r="A22" s="166"/>
      <c r="B22" s="83"/>
      <c r="C22" s="70" t="s">
        <v>163</v>
      </c>
      <c r="D22" s="83"/>
    </row>
    <row r="23" ht="16.5" customHeight="1" spans="1:4">
      <c r="A23" s="166"/>
      <c r="B23" s="83"/>
      <c r="C23" s="70" t="s">
        <v>164</v>
      </c>
      <c r="D23" s="83"/>
    </row>
    <row r="24" ht="16.5" customHeight="1" spans="1:4">
      <c r="A24" s="166"/>
      <c r="B24" s="83"/>
      <c r="C24" s="70" t="s">
        <v>165</v>
      </c>
      <c r="D24" s="83"/>
    </row>
    <row r="25" ht="16.5" customHeight="1" spans="1:4">
      <c r="A25" s="166"/>
      <c r="B25" s="83"/>
      <c r="C25" s="70" t="s">
        <v>166</v>
      </c>
      <c r="D25" s="83">
        <v>2095428</v>
      </c>
    </row>
    <row r="26" ht="16.5" customHeight="1" spans="1:4">
      <c r="A26" s="166"/>
      <c r="B26" s="83"/>
      <c r="C26" s="70" t="s">
        <v>167</v>
      </c>
      <c r="D26" s="83"/>
    </row>
    <row r="27" ht="16.5" customHeight="1" spans="1:4">
      <c r="A27" s="166"/>
      <c r="B27" s="83"/>
      <c r="C27" s="70" t="s">
        <v>168</v>
      </c>
      <c r="D27" s="83"/>
    </row>
    <row r="28" ht="16.5" customHeight="1" spans="1:4">
      <c r="A28" s="166"/>
      <c r="B28" s="83"/>
      <c r="C28" s="70" t="s">
        <v>169</v>
      </c>
      <c r="D28" s="83"/>
    </row>
    <row r="29" ht="16.5" customHeight="1" spans="1:4">
      <c r="A29" s="166"/>
      <c r="B29" s="83"/>
      <c r="C29" s="70" t="s">
        <v>170</v>
      </c>
      <c r="D29" s="83"/>
    </row>
    <row r="30" ht="16.5" customHeight="1" spans="1:4">
      <c r="A30" s="166"/>
      <c r="B30" s="83"/>
      <c r="C30" s="70" t="s">
        <v>171</v>
      </c>
      <c r="D30" s="83"/>
    </row>
    <row r="31" ht="16.5" customHeight="1" spans="1:4">
      <c r="A31" s="166"/>
      <c r="B31" s="83"/>
      <c r="C31" s="150" t="s">
        <v>172</v>
      </c>
      <c r="D31" s="83"/>
    </row>
    <row r="32" ht="16.5" customHeight="1" spans="1:4">
      <c r="A32" s="166"/>
      <c r="B32" s="83"/>
      <c r="C32" s="150" t="s">
        <v>173</v>
      </c>
      <c r="D32" s="83"/>
    </row>
    <row r="33" ht="16.5" customHeight="1" spans="1:4">
      <c r="A33" s="166"/>
      <c r="B33" s="83"/>
      <c r="C33" s="31" t="s">
        <v>174</v>
      </c>
      <c r="D33" s="83"/>
    </row>
    <row r="34" ht="15" customHeight="1" spans="1:4">
      <c r="A34" s="167" t="s">
        <v>50</v>
      </c>
      <c r="B34" s="168">
        <v>35340412.44</v>
      </c>
      <c r="C34" s="167" t="s">
        <v>51</v>
      </c>
      <c r="D34" s="168">
        <v>35340412.44</v>
      </c>
    </row>
  </sheetData>
  <mergeCells count="4">
    <mergeCell ref="A2:D2"/>
    <mergeCell ref="A3:B3"/>
    <mergeCell ref="A4:B4"/>
    <mergeCell ref="C4:D4"/>
  </mergeCells>
  <printOptions horizontalCentered="1"/>
  <pageMargins left="0.96" right="0.96" top="0.72" bottom="0.72" header="0" footer="0"/>
  <pageSetup paperSize="9" orientation="landscape"/>
  <headerFooter>
    <oddFooter>&amp;C第&amp;P页，共&amp;N页&amp;R&amp;N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9"/>
  <sheetViews>
    <sheetView showZeros="0" topLeftCell="A6" workbookViewId="0">
      <selection activeCell="A1" sqref="A1"/>
    </sheetView>
  </sheetViews>
  <sheetFormatPr defaultColWidth="9.13888888888889" defaultRowHeight="14.25" customHeight="1" outlineLevelCol="6"/>
  <cols>
    <col min="1" max="1" width="20.1388888888889" customWidth="1"/>
    <col min="2" max="2" width="44" customWidth="1"/>
    <col min="3" max="7" width="24.1388888888889" customWidth="1"/>
  </cols>
  <sheetData>
    <row r="1" customHeight="1" spans="1:7">
      <c r="D1" s="136"/>
      <c r="F1" s="72"/>
      <c r="G1" s="137" t="s">
        <v>175</v>
      </c>
    </row>
    <row r="2" ht="41.25" customHeight="1" spans="1:7">
      <c r="A2" s="124" t="str">
        <f>"2026"&amp;"年一般公共预算支出预算表（按功能科目分类）"</f>
        <v>2026年一般公共预算支出预算表（按功能科目分类）</v>
      </c>
      <c r="B2" s="124"/>
      <c r="C2" s="124"/>
      <c r="D2" s="124"/>
      <c r="E2" s="124"/>
      <c r="F2" s="124"/>
      <c r="G2" s="124"/>
    </row>
    <row r="3" ht="18" customHeight="1" spans="1:7">
      <c r="A3" s="13" t="str">
        <f>"单位名称："&amp;"昆明高新技术产业开发区第三中学"</f>
        <v>单位名称：昆明高新技术产业开发区第三中学</v>
      </c>
      <c r="F3" s="121"/>
      <c r="G3" s="137" t="s">
        <v>1</v>
      </c>
    </row>
    <row r="4" ht="20.25" customHeight="1" spans="1:7">
      <c r="A4" s="157" t="s">
        <v>176</v>
      </c>
      <c r="B4" s="158"/>
      <c r="C4" s="125" t="s">
        <v>55</v>
      </c>
      <c r="D4" s="145" t="s">
        <v>75</v>
      </c>
      <c r="E4" s="21"/>
      <c r="F4" s="22"/>
      <c r="G4" s="139" t="s">
        <v>76</v>
      </c>
    </row>
    <row r="5" ht="20.25" customHeight="1" spans="1:7">
      <c r="A5" s="159" t="s">
        <v>72</v>
      </c>
      <c r="B5" s="159" t="s">
        <v>73</v>
      </c>
      <c r="C5" s="28"/>
      <c r="D5" s="131" t="s">
        <v>57</v>
      </c>
      <c r="E5" s="131" t="s">
        <v>177</v>
      </c>
      <c r="F5" s="131" t="s">
        <v>178</v>
      </c>
      <c r="G5" s="141"/>
    </row>
    <row r="6" ht="15" customHeight="1" spans="1:7">
      <c r="A6" s="62" t="s">
        <v>82</v>
      </c>
      <c r="B6" s="62" t="s">
        <v>83</v>
      </c>
      <c r="C6" s="62" t="s">
        <v>84</v>
      </c>
      <c r="D6" s="62" t="s">
        <v>85</v>
      </c>
      <c r="E6" s="62" t="s">
        <v>86</v>
      </c>
      <c r="F6" s="62" t="s">
        <v>87</v>
      </c>
      <c r="G6" s="62" t="s">
        <v>88</v>
      </c>
    </row>
    <row r="7" ht="18" customHeight="1" spans="1:7">
      <c r="A7" s="31" t="s">
        <v>97</v>
      </c>
      <c r="B7" s="31" t="s">
        <v>98</v>
      </c>
      <c r="C7" s="83">
        <v>28307920.64</v>
      </c>
      <c r="D7" s="83">
        <v>25208413.44</v>
      </c>
      <c r="E7" s="83">
        <v>24604872</v>
      </c>
      <c r="F7" s="83">
        <v>603541.44</v>
      </c>
      <c r="G7" s="83">
        <v>3099507.2</v>
      </c>
    </row>
    <row r="8" ht="18" customHeight="1" spans="1:7">
      <c r="A8" s="135" t="s">
        <v>99</v>
      </c>
      <c r="B8" s="135" t="s">
        <v>100</v>
      </c>
      <c r="C8" s="83">
        <v>28306128.64</v>
      </c>
      <c r="D8" s="83">
        <v>25208413.44</v>
      </c>
      <c r="E8" s="83">
        <v>24604872</v>
      </c>
      <c r="F8" s="83">
        <v>603541.44</v>
      </c>
      <c r="G8" s="83">
        <v>3097715.2</v>
      </c>
    </row>
    <row r="9" ht="18" customHeight="1" spans="1:7">
      <c r="A9" s="160" t="s">
        <v>101</v>
      </c>
      <c r="B9" s="160" t="s">
        <v>102</v>
      </c>
      <c r="C9" s="83">
        <v>24880380.64</v>
      </c>
      <c r="D9" s="83">
        <v>22717513.44</v>
      </c>
      <c r="E9" s="83">
        <v>22113972</v>
      </c>
      <c r="F9" s="83">
        <v>603541.44</v>
      </c>
      <c r="G9" s="83">
        <v>2162867.2</v>
      </c>
    </row>
    <row r="10" ht="18" customHeight="1" spans="1:7">
      <c r="A10" s="160" t="s">
        <v>103</v>
      </c>
      <c r="B10" s="160" t="s">
        <v>104</v>
      </c>
      <c r="C10" s="83">
        <v>3425748</v>
      </c>
      <c r="D10" s="83">
        <v>2490900</v>
      </c>
      <c r="E10" s="83">
        <v>2490900</v>
      </c>
      <c r="F10" s="83"/>
      <c r="G10" s="83">
        <v>934848</v>
      </c>
    </row>
    <row r="11" ht="18" customHeight="1" spans="1:7">
      <c r="A11" s="135" t="s">
        <v>105</v>
      </c>
      <c r="B11" s="135" t="s">
        <v>106</v>
      </c>
      <c r="C11" s="83">
        <v>1792</v>
      </c>
      <c r="D11" s="83"/>
      <c r="E11" s="83"/>
      <c r="F11" s="83"/>
      <c r="G11" s="83">
        <v>1792</v>
      </c>
    </row>
    <row r="12" ht="18" customHeight="1" spans="1:7">
      <c r="A12" s="160" t="s">
        <v>107</v>
      </c>
      <c r="B12" s="160" t="s">
        <v>108</v>
      </c>
      <c r="C12" s="83">
        <v>1792</v>
      </c>
      <c r="D12" s="83"/>
      <c r="E12" s="83"/>
      <c r="F12" s="83"/>
      <c r="G12" s="83">
        <v>1792</v>
      </c>
    </row>
    <row r="13" ht="18" customHeight="1" spans="1:7">
      <c r="A13" s="31" t="s">
        <v>109</v>
      </c>
      <c r="B13" s="31" t="s">
        <v>110</v>
      </c>
      <c r="C13" s="83">
        <v>3066374.8</v>
      </c>
      <c r="D13" s="83">
        <v>3062184.4</v>
      </c>
      <c r="E13" s="83">
        <v>3048984.4</v>
      </c>
      <c r="F13" s="83">
        <v>13200</v>
      </c>
      <c r="G13" s="83">
        <v>4190.4</v>
      </c>
    </row>
    <row r="14" ht="18" customHeight="1" spans="1:7">
      <c r="A14" s="135" t="s">
        <v>111</v>
      </c>
      <c r="B14" s="135" t="s">
        <v>112</v>
      </c>
      <c r="C14" s="83">
        <v>3062184.4</v>
      </c>
      <c r="D14" s="83">
        <v>3062184.4</v>
      </c>
      <c r="E14" s="83">
        <v>3048984.4</v>
      </c>
      <c r="F14" s="83">
        <v>13200</v>
      </c>
      <c r="G14" s="83"/>
    </row>
    <row r="15" ht="18" customHeight="1" spans="1:7">
      <c r="A15" s="160" t="s">
        <v>113</v>
      </c>
      <c r="B15" s="160" t="s">
        <v>114</v>
      </c>
      <c r="C15" s="83">
        <v>631064.4</v>
      </c>
      <c r="D15" s="83">
        <v>631064.4</v>
      </c>
      <c r="E15" s="83">
        <v>617864.4</v>
      </c>
      <c r="F15" s="83">
        <v>13200</v>
      </c>
      <c r="G15" s="83"/>
    </row>
    <row r="16" ht="18" customHeight="1" spans="1:7">
      <c r="A16" s="160" t="s">
        <v>115</v>
      </c>
      <c r="B16" s="160" t="s">
        <v>116</v>
      </c>
      <c r="C16" s="83">
        <v>1931120</v>
      </c>
      <c r="D16" s="83">
        <v>1931120</v>
      </c>
      <c r="E16" s="83">
        <v>1931120</v>
      </c>
      <c r="F16" s="83"/>
      <c r="G16" s="83"/>
    </row>
    <row r="17" ht="18" customHeight="1" spans="1:7">
      <c r="A17" s="160" t="s">
        <v>117</v>
      </c>
      <c r="B17" s="160" t="s">
        <v>118</v>
      </c>
      <c r="C17" s="83">
        <v>500000</v>
      </c>
      <c r="D17" s="83">
        <v>500000</v>
      </c>
      <c r="E17" s="83">
        <v>500000</v>
      </c>
      <c r="F17" s="83"/>
      <c r="G17" s="83"/>
    </row>
    <row r="18" ht="18" customHeight="1" spans="1:7">
      <c r="A18" s="135" t="s">
        <v>119</v>
      </c>
      <c r="B18" s="135" t="s">
        <v>120</v>
      </c>
      <c r="C18" s="83">
        <v>4190.4</v>
      </c>
      <c r="D18" s="83"/>
      <c r="E18" s="83"/>
      <c r="F18" s="83"/>
      <c r="G18" s="83">
        <v>4190.4</v>
      </c>
    </row>
    <row r="19" ht="18" customHeight="1" spans="1:7">
      <c r="A19" s="160" t="s">
        <v>121</v>
      </c>
      <c r="B19" s="160" t="s">
        <v>122</v>
      </c>
      <c r="C19" s="83">
        <v>4190.4</v>
      </c>
      <c r="D19" s="83"/>
      <c r="E19" s="83"/>
      <c r="F19" s="83"/>
      <c r="G19" s="83">
        <v>4190.4</v>
      </c>
    </row>
    <row r="20" ht="18" customHeight="1" spans="1:7">
      <c r="A20" s="31" t="s">
        <v>123</v>
      </c>
      <c r="B20" s="31" t="s">
        <v>124</v>
      </c>
      <c r="C20" s="83">
        <v>1870689</v>
      </c>
      <c r="D20" s="83">
        <v>1870689</v>
      </c>
      <c r="E20" s="83">
        <v>1870689</v>
      </c>
      <c r="F20" s="83"/>
      <c r="G20" s="83"/>
    </row>
    <row r="21" ht="18" customHeight="1" spans="1:7">
      <c r="A21" s="135" t="s">
        <v>125</v>
      </c>
      <c r="B21" s="135" t="s">
        <v>126</v>
      </c>
      <c r="C21" s="83">
        <v>1870689</v>
      </c>
      <c r="D21" s="83">
        <v>1870689</v>
      </c>
      <c r="E21" s="83">
        <v>1870689</v>
      </c>
      <c r="F21" s="83"/>
      <c r="G21" s="83"/>
    </row>
    <row r="22" ht="18" customHeight="1" spans="1:7">
      <c r="A22" s="160" t="s">
        <v>127</v>
      </c>
      <c r="B22" s="160" t="s">
        <v>128</v>
      </c>
      <c r="C22" s="83">
        <v>972630</v>
      </c>
      <c r="D22" s="83">
        <v>972630</v>
      </c>
      <c r="E22" s="83">
        <v>972630</v>
      </c>
      <c r="F22" s="83"/>
      <c r="G22" s="83"/>
    </row>
    <row r="23" ht="18" customHeight="1" spans="1:7">
      <c r="A23" s="160" t="s">
        <v>129</v>
      </c>
      <c r="B23" s="160" t="s">
        <v>130</v>
      </c>
      <c r="C23" s="83">
        <v>787200</v>
      </c>
      <c r="D23" s="83">
        <v>787200</v>
      </c>
      <c r="E23" s="83">
        <v>787200</v>
      </c>
      <c r="F23" s="83"/>
      <c r="G23" s="83"/>
    </row>
    <row r="24" ht="18" customHeight="1" spans="1:7">
      <c r="A24" s="160" t="s">
        <v>131</v>
      </c>
      <c r="B24" s="160" t="s">
        <v>132</v>
      </c>
      <c r="C24" s="83">
        <v>110859</v>
      </c>
      <c r="D24" s="83">
        <v>110859</v>
      </c>
      <c r="E24" s="83">
        <v>110859</v>
      </c>
      <c r="F24" s="83"/>
      <c r="G24" s="83"/>
    </row>
    <row r="25" ht="18" customHeight="1" spans="1:7">
      <c r="A25" s="31" t="s">
        <v>133</v>
      </c>
      <c r="B25" s="31" t="s">
        <v>134</v>
      </c>
      <c r="C25" s="83">
        <v>2095428</v>
      </c>
      <c r="D25" s="83">
        <v>2095428</v>
      </c>
      <c r="E25" s="83">
        <v>2095428</v>
      </c>
      <c r="F25" s="83"/>
      <c r="G25" s="83"/>
    </row>
    <row r="26" ht="18" customHeight="1" spans="1:7">
      <c r="A26" s="135" t="s">
        <v>135</v>
      </c>
      <c r="B26" s="135" t="s">
        <v>136</v>
      </c>
      <c r="C26" s="83">
        <v>2095428</v>
      </c>
      <c r="D26" s="83">
        <v>2095428</v>
      </c>
      <c r="E26" s="83">
        <v>2095428</v>
      </c>
      <c r="F26" s="83"/>
      <c r="G26" s="83"/>
    </row>
    <row r="27" ht="18" customHeight="1" spans="1:7">
      <c r="A27" s="160" t="s">
        <v>137</v>
      </c>
      <c r="B27" s="160" t="s">
        <v>138</v>
      </c>
      <c r="C27" s="83">
        <v>2072868</v>
      </c>
      <c r="D27" s="83">
        <v>2072868</v>
      </c>
      <c r="E27" s="83">
        <v>2072868</v>
      </c>
      <c r="F27" s="83"/>
      <c r="G27" s="83"/>
    </row>
    <row r="28" ht="18" customHeight="1" spans="1:7">
      <c r="A28" s="160" t="s">
        <v>139</v>
      </c>
      <c r="B28" s="160" t="s">
        <v>140</v>
      </c>
      <c r="C28" s="83">
        <v>22560</v>
      </c>
      <c r="D28" s="83">
        <v>22560</v>
      </c>
      <c r="E28" s="83">
        <v>22560</v>
      </c>
      <c r="F28" s="83"/>
      <c r="G28" s="83"/>
    </row>
    <row r="29" ht="18" customHeight="1" spans="1:7">
      <c r="A29" s="82" t="s">
        <v>179</v>
      </c>
      <c r="B29" s="161" t="s">
        <v>179</v>
      </c>
      <c r="C29" s="83">
        <v>35340412.44</v>
      </c>
      <c r="D29" s="83">
        <v>32236714.84</v>
      </c>
      <c r="E29" s="83">
        <v>31619973.4</v>
      </c>
      <c r="F29" s="83">
        <v>616741.44</v>
      </c>
      <c r="G29" s="83">
        <v>3103697.6</v>
      </c>
    </row>
  </sheetData>
  <mergeCells count="6">
    <mergeCell ref="A2:G2"/>
    <mergeCell ref="A4:B4"/>
    <mergeCell ref="D4:F4"/>
    <mergeCell ref="A29:B29"/>
    <mergeCell ref="C4:C5"/>
    <mergeCell ref="G4:G5"/>
  </mergeCells>
  <printOptions horizontalCentered="1"/>
  <pageMargins left="0.37" right="0.37" top="0.56" bottom="0.56" header="0.48" footer="0.48"/>
  <pageSetup paperSize="9" fitToHeight="10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7"/>
  <sheetViews>
    <sheetView showZeros="0" topLeftCell="B1" workbookViewId="0">
      <selection activeCell="A1" sqref="A1"/>
    </sheetView>
  </sheetViews>
  <sheetFormatPr defaultColWidth="10.4259259259259" defaultRowHeight="14.25" customHeight="1" outlineLevelRow="6" outlineLevelCol="5"/>
  <cols>
    <col min="1" max="6" width="28.1388888888889" customWidth="1"/>
  </cols>
  <sheetData>
    <row r="1" customHeight="1" spans="1:6">
      <c r="A1" s="45"/>
      <c r="B1" s="45"/>
      <c r="C1" s="45"/>
      <c r="D1" s="45"/>
      <c r="E1" s="44"/>
      <c r="F1" s="153" t="s">
        <v>180</v>
      </c>
    </row>
    <row r="2" ht="41.25" customHeight="1" spans="1:6">
      <c r="A2" s="154" t="str">
        <f>"2026"&amp;"年一般公共预算“三公”经费支出预算表"</f>
        <v>2026年一般公共预算“三公”经费支出预算表</v>
      </c>
      <c r="B2" s="45"/>
      <c r="C2" s="45"/>
      <c r="D2" s="45"/>
      <c r="E2" s="44"/>
      <c r="F2" s="45"/>
    </row>
    <row r="3" customHeight="1" spans="1:6">
      <c r="A3" s="111" t="str">
        <f>"单位名称："&amp;"昆明高新技术产业开发区第三中学"</f>
        <v>单位名称：昆明高新技术产业开发区第三中学</v>
      </c>
      <c r="B3" s="155"/>
      <c r="D3" s="45"/>
      <c r="E3" s="44"/>
      <c r="F3" s="49" t="s">
        <v>1</v>
      </c>
    </row>
    <row r="4" ht="27" customHeight="1" spans="1:6">
      <c r="A4" s="50" t="s">
        <v>181</v>
      </c>
      <c r="B4" s="50" t="s">
        <v>182</v>
      </c>
      <c r="C4" s="52" t="s">
        <v>183</v>
      </c>
      <c r="D4" s="50"/>
      <c r="E4" s="51"/>
      <c r="F4" s="50" t="s">
        <v>184</v>
      </c>
    </row>
    <row r="5" ht="28.5" customHeight="1" spans="1:6">
      <c r="A5" s="156"/>
      <c r="B5" s="54"/>
      <c r="C5" s="51" t="s">
        <v>57</v>
      </c>
      <c r="D5" s="51" t="s">
        <v>185</v>
      </c>
      <c r="E5" s="51" t="s">
        <v>186</v>
      </c>
      <c r="F5" s="53"/>
    </row>
    <row r="6" ht="17.25" customHeight="1" spans="1:6">
      <c r="A6" s="58" t="s">
        <v>82</v>
      </c>
      <c r="B6" s="58" t="s">
        <v>83</v>
      </c>
      <c r="C6" s="58" t="s">
        <v>84</v>
      </c>
      <c r="D6" s="58" t="s">
        <v>85</v>
      </c>
      <c r="E6" s="58" t="s">
        <v>86</v>
      </c>
      <c r="F6" s="58" t="s">
        <v>87</v>
      </c>
    </row>
    <row r="7" ht="17.25" customHeight="1" spans="1:6">
      <c r="A7" s="83"/>
      <c r="B7" s="83"/>
      <c r="C7" s="83"/>
      <c r="D7" s="83"/>
      <c r="E7" s="83"/>
      <c r="F7" s="83"/>
    </row>
  </sheetData>
  <mergeCells count="6">
    <mergeCell ref="A2:F2"/>
    <mergeCell ref="A3:B3"/>
    <mergeCell ref="C4:E4"/>
    <mergeCell ref="A4:A5"/>
    <mergeCell ref="B4:B5"/>
    <mergeCell ref="F4:F5"/>
  </mergeCells>
  <pageMargins left="0.67" right="0.67" top="0.72" bottom="0.72" header="0.28" footer="0.28"/>
  <pageSetup paperSize="9" fitToWidth="0"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33"/>
  <sheetViews>
    <sheetView showZeros="0" topLeftCell="G1" workbookViewId="0">
      <selection activeCell="I39" sqref="I39"/>
    </sheetView>
  </sheetViews>
  <sheetFormatPr defaultColWidth="9.13888888888889" defaultRowHeight="14.25" customHeight="1"/>
  <cols>
    <col min="1" max="2" width="32.8518518518519" customWidth="1"/>
    <col min="3" max="3" width="20.7037037037037" customWidth="1"/>
    <col min="4" max="4" width="31.287037037037" customWidth="1"/>
    <col min="5" max="5" width="10.1388888888889" customWidth="1"/>
    <col min="6" max="6" width="17.5740740740741" customWidth="1"/>
    <col min="7" max="7" width="10.287037037037" customWidth="1"/>
    <col min="8" max="8" width="23" customWidth="1"/>
    <col min="9" max="24" width="18.7037037037037" customWidth="1"/>
  </cols>
  <sheetData>
    <row r="1" ht="13.5" customHeight="1" spans="1:24">
      <c r="B1" s="136"/>
      <c r="C1" s="142"/>
      <c r="E1" s="143"/>
      <c r="F1" s="143"/>
      <c r="G1" s="143"/>
      <c r="H1" s="143"/>
      <c r="I1" s="84"/>
      <c r="J1" s="84"/>
      <c r="K1" s="84"/>
      <c r="L1" s="84"/>
      <c r="M1" s="84"/>
      <c r="N1" s="84"/>
      <c r="R1" s="84"/>
      <c r="V1" s="142"/>
      <c r="X1" s="11" t="s">
        <v>187</v>
      </c>
    </row>
    <row r="2" ht="45.75" customHeight="1" spans="1:24">
      <c r="A2" s="67" t="str">
        <f>"2026"&amp;"年部门基本支出预算表"</f>
        <v>2026年部门基本支出预算表</v>
      </c>
      <c r="B2" s="12"/>
      <c r="C2" s="67"/>
      <c r="D2" s="67"/>
      <c r="E2" s="67"/>
      <c r="F2" s="67"/>
      <c r="G2" s="67"/>
      <c r="H2" s="67"/>
      <c r="I2" s="67"/>
      <c r="J2" s="67"/>
      <c r="K2" s="67"/>
      <c r="L2" s="67"/>
      <c r="M2" s="67"/>
      <c r="N2" s="67"/>
      <c r="O2" s="12"/>
      <c r="P2" s="12"/>
      <c r="Q2" s="12"/>
      <c r="R2" s="67"/>
      <c r="S2" s="67"/>
      <c r="T2" s="67"/>
      <c r="U2" s="67"/>
      <c r="V2" s="67"/>
      <c r="W2" s="67"/>
      <c r="X2" s="67"/>
    </row>
    <row r="3" ht="18.75" customHeight="1" spans="1:24">
      <c r="A3" s="13" t="str">
        <f>"单位名称："&amp;"昆明高新技术产业开发区第三中学"</f>
        <v>单位名称：昆明高新技术产业开发区第三中学</v>
      </c>
      <c r="B3" s="14"/>
      <c r="C3" s="144"/>
      <c r="D3" s="144"/>
      <c r="E3" s="144"/>
      <c r="F3" s="144"/>
      <c r="G3" s="144"/>
      <c r="H3" s="144"/>
      <c r="I3" s="89"/>
      <c r="J3" s="89"/>
      <c r="K3" s="89"/>
      <c r="L3" s="89"/>
      <c r="M3" s="89"/>
      <c r="N3" s="89"/>
      <c r="O3" s="15"/>
      <c r="P3" s="15"/>
      <c r="Q3" s="15"/>
      <c r="R3" s="89"/>
      <c r="V3" s="142"/>
      <c r="X3" s="11" t="s">
        <v>1</v>
      </c>
    </row>
    <row r="4" ht="18" customHeight="1" spans="1:24">
      <c r="A4" s="17" t="s">
        <v>188</v>
      </c>
      <c r="B4" s="17" t="s">
        <v>189</v>
      </c>
      <c r="C4" s="17" t="s">
        <v>190</v>
      </c>
      <c r="D4" s="17" t="s">
        <v>191</v>
      </c>
      <c r="E4" s="17" t="s">
        <v>192</v>
      </c>
      <c r="F4" s="17" t="s">
        <v>193</v>
      </c>
      <c r="G4" s="17" t="s">
        <v>194</v>
      </c>
      <c r="H4" s="17" t="s">
        <v>195</v>
      </c>
      <c r="I4" s="145" t="s">
        <v>196</v>
      </c>
      <c r="J4" s="78" t="s">
        <v>196</v>
      </c>
      <c r="K4" s="78"/>
      <c r="L4" s="78"/>
      <c r="M4" s="78"/>
      <c r="N4" s="78"/>
      <c r="O4" s="21"/>
      <c r="P4" s="21"/>
      <c r="Q4" s="21"/>
      <c r="R4" s="94" t="s">
        <v>61</v>
      </c>
      <c r="S4" s="78" t="s">
        <v>62</v>
      </c>
      <c r="T4" s="78"/>
      <c r="U4" s="78"/>
      <c r="V4" s="78"/>
      <c r="W4" s="78"/>
      <c r="X4" s="79"/>
    </row>
    <row r="5" ht="18" customHeight="1" spans="1:24">
      <c r="A5" s="23"/>
      <c r="B5" s="25"/>
      <c r="C5" s="127"/>
      <c r="D5" s="23"/>
      <c r="E5" s="23"/>
      <c r="F5" s="23"/>
      <c r="G5" s="23"/>
      <c r="H5" s="23"/>
      <c r="I5" s="125" t="s">
        <v>197</v>
      </c>
      <c r="J5" s="145" t="s">
        <v>58</v>
      </c>
      <c r="K5" s="78"/>
      <c r="L5" s="78"/>
      <c r="M5" s="78"/>
      <c r="N5" s="79"/>
      <c r="O5" s="20" t="s">
        <v>198</v>
      </c>
      <c r="P5" s="21"/>
      <c r="Q5" s="22"/>
      <c r="R5" s="17" t="s">
        <v>61</v>
      </c>
      <c r="S5" s="145" t="s">
        <v>62</v>
      </c>
      <c r="T5" s="94" t="s">
        <v>64</v>
      </c>
      <c r="U5" s="78" t="s">
        <v>62</v>
      </c>
      <c r="V5" s="94" t="s">
        <v>66</v>
      </c>
      <c r="W5" s="94" t="s">
        <v>67</v>
      </c>
      <c r="X5" s="146" t="s">
        <v>68</v>
      </c>
    </row>
    <row r="6" ht="19.5" customHeight="1" spans="1:24">
      <c r="A6" s="25"/>
      <c r="B6" s="25"/>
      <c r="C6" s="25"/>
      <c r="D6" s="25"/>
      <c r="E6" s="25"/>
      <c r="F6" s="25"/>
      <c r="G6" s="25"/>
      <c r="H6" s="25"/>
      <c r="I6" s="25"/>
      <c r="J6" s="147" t="s">
        <v>199</v>
      </c>
      <c r="K6" s="17" t="s">
        <v>200</v>
      </c>
      <c r="L6" s="17" t="s">
        <v>201</v>
      </c>
      <c r="M6" s="17" t="s">
        <v>202</v>
      </c>
      <c r="N6" s="17" t="s">
        <v>203</v>
      </c>
      <c r="O6" s="17" t="s">
        <v>58</v>
      </c>
      <c r="P6" s="17" t="s">
        <v>59</v>
      </c>
      <c r="Q6" s="17" t="s">
        <v>60</v>
      </c>
      <c r="R6" s="25"/>
      <c r="S6" s="17" t="s">
        <v>57</v>
      </c>
      <c r="T6" s="17" t="s">
        <v>64</v>
      </c>
      <c r="U6" s="17" t="s">
        <v>204</v>
      </c>
      <c r="V6" s="17" t="s">
        <v>66</v>
      </c>
      <c r="W6" s="17" t="s">
        <v>67</v>
      </c>
      <c r="X6" s="17" t="s">
        <v>68</v>
      </c>
    </row>
    <row r="7" ht="37.5" customHeight="1" spans="1:24">
      <c r="A7" s="148"/>
      <c r="B7" s="28"/>
      <c r="C7" s="148"/>
      <c r="D7" s="148"/>
      <c r="E7" s="148"/>
      <c r="F7" s="148"/>
      <c r="G7" s="148"/>
      <c r="H7" s="148"/>
      <c r="I7" s="148"/>
      <c r="J7" s="149" t="s">
        <v>57</v>
      </c>
      <c r="K7" s="26" t="s">
        <v>205</v>
      </c>
      <c r="L7" s="26" t="s">
        <v>201</v>
      </c>
      <c r="M7" s="26" t="s">
        <v>202</v>
      </c>
      <c r="N7" s="26" t="s">
        <v>203</v>
      </c>
      <c r="O7" s="26" t="s">
        <v>201</v>
      </c>
      <c r="P7" s="26" t="s">
        <v>202</v>
      </c>
      <c r="Q7" s="26" t="s">
        <v>203</v>
      </c>
      <c r="R7" s="26" t="s">
        <v>61</v>
      </c>
      <c r="S7" s="26" t="s">
        <v>57</v>
      </c>
      <c r="T7" s="26" t="s">
        <v>64</v>
      </c>
      <c r="U7" s="26" t="s">
        <v>204</v>
      </c>
      <c r="V7" s="26" t="s">
        <v>66</v>
      </c>
      <c r="W7" s="26" t="s">
        <v>67</v>
      </c>
      <c r="X7" s="26" t="s">
        <v>68</v>
      </c>
    </row>
    <row r="8" customHeight="1" spans="1:24">
      <c r="A8" s="30">
        <v>1</v>
      </c>
      <c r="B8" s="30">
        <v>2</v>
      </c>
      <c r="C8" s="30">
        <v>3</v>
      </c>
      <c r="D8" s="30">
        <v>4</v>
      </c>
      <c r="E8" s="30">
        <v>5</v>
      </c>
      <c r="F8" s="30">
        <v>6</v>
      </c>
      <c r="G8" s="30">
        <v>7</v>
      </c>
      <c r="H8" s="30">
        <v>8</v>
      </c>
      <c r="I8" s="30">
        <v>9</v>
      </c>
      <c r="J8" s="30">
        <v>10</v>
      </c>
      <c r="K8" s="30">
        <v>11</v>
      </c>
      <c r="L8" s="30">
        <v>12</v>
      </c>
      <c r="M8" s="30">
        <v>13</v>
      </c>
      <c r="N8" s="30">
        <v>14</v>
      </c>
      <c r="O8" s="30">
        <v>15</v>
      </c>
      <c r="P8" s="30">
        <v>16</v>
      </c>
      <c r="Q8" s="30">
        <v>17</v>
      </c>
      <c r="R8" s="30">
        <v>18</v>
      </c>
      <c r="S8" s="30">
        <v>19</v>
      </c>
      <c r="T8" s="30">
        <v>20</v>
      </c>
      <c r="U8" s="30">
        <v>21</v>
      </c>
      <c r="V8" s="30">
        <v>22</v>
      </c>
      <c r="W8" s="30">
        <v>23</v>
      </c>
      <c r="X8" s="30">
        <v>24</v>
      </c>
    </row>
    <row r="9" ht="20.25" customHeight="1" spans="1:24">
      <c r="A9" s="150" t="s">
        <v>206</v>
      </c>
      <c r="B9" s="150" t="s">
        <v>70</v>
      </c>
      <c r="C9" s="150" t="s">
        <v>207</v>
      </c>
      <c r="D9" s="150" t="s">
        <v>208</v>
      </c>
      <c r="E9" s="150" t="s">
        <v>101</v>
      </c>
      <c r="F9" s="150" t="s">
        <v>102</v>
      </c>
      <c r="G9" s="150" t="s">
        <v>209</v>
      </c>
      <c r="H9" s="150" t="s">
        <v>210</v>
      </c>
      <c r="I9" s="83">
        <v>6750288</v>
      </c>
      <c r="J9" s="83">
        <v>6750288</v>
      </c>
      <c r="K9" s="83"/>
      <c r="L9" s="83"/>
      <c r="M9" s="83">
        <v>6750288</v>
      </c>
      <c r="N9" s="83"/>
      <c r="O9" s="83"/>
      <c r="P9" s="83"/>
      <c r="Q9" s="83"/>
      <c r="R9" s="83"/>
      <c r="S9" s="83"/>
      <c r="T9" s="83"/>
      <c r="U9" s="83"/>
      <c r="V9" s="83"/>
      <c r="W9" s="83"/>
      <c r="X9" s="83"/>
    </row>
    <row r="10" ht="20.25" customHeight="1" spans="1:24">
      <c r="A10" s="150" t="s">
        <v>206</v>
      </c>
      <c r="B10" s="150" t="s">
        <v>70</v>
      </c>
      <c r="C10" s="150" t="s">
        <v>207</v>
      </c>
      <c r="D10" s="150" t="s">
        <v>208</v>
      </c>
      <c r="E10" s="150" t="s">
        <v>101</v>
      </c>
      <c r="F10" s="150" t="s">
        <v>102</v>
      </c>
      <c r="G10" s="150" t="s">
        <v>211</v>
      </c>
      <c r="H10" s="150" t="s">
        <v>212</v>
      </c>
      <c r="I10" s="83">
        <v>9372</v>
      </c>
      <c r="J10" s="83">
        <v>9372</v>
      </c>
      <c r="K10" s="7"/>
      <c r="L10" s="7"/>
      <c r="M10" s="83">
        <v>9372</v>
      </c>
      <c r="N10" s="7"/>
      <c r="O10" s="83"/>
      <c r="P10" s="83"/>
      <c r="Q10" s="83"/>
      <c r="R10" s="83"/>
      <c r="S10" s="83"/>
      <c r="T10" s="83"/>
      <c r="U10" s="83"/>
      <c r="V10" s="83"/>
      <c r="W10" s="83"/>
      <c r="X10" s="83"/>
    </row>
    <row r="11" ht="20.25" customHeight="1" spans="1:24">
      <c r="A11" s="150" t="s">
        <v>206</v>
      </c>
      <c r="B11" s="150" t="s">
        <v>70</v>
      </c>
      <c r="C11" s="150" t="s">
        <v>207</v>
      </c>
      <c r="D11" s="150" t="s">
        <v>208</v>
      </c>
      <c r="E11" s="150" t="s">
        <v>101</v>
      </c>
      <c r="F11" s="150" t="s">
        <v>102</v>
      </c>
      <c r="G11" s="150" t="s">
        <v>211</v>
      </c>
      <c r="H11" s="150" t="s">
        <v>212</v>
      </c>
      <c r="I11" s="83">
        <v>606000</v>
      </c>
      <c r="J11" s="83">
        <v>606000</v>
      </c>
      <c r="K11" s="7"/>
      <c r="L11" s="7"/>
      <c r="M11" s="83">
        <v>606000</v>
      </c>
      <c r="N11" s="7"/>
      <c r="O11" s="83"/>
      <c r="P11" s="83"/>
      <c r="Q11" s="83"/>
      <c r="R11" s="83"/>
      <c r="S11" s="83"/>
      <c r="T11" s="83"/>
      <c r="U11" s="83"/>
      <c r="V11" s="83"/>
      <c r="W11" s="83"/>
      <c r="X11" s="83"/>
    </row>
    <row r="12" ht="20.25" customHeight="1" spans="1:24">
      <c r="A12" s="150" t="s">
        <v>206</v>
      </c>
      <c r="B12" s="150" t="s">
        <v>70</v>
      </c>
      <c r="C12" s="150" t="s">
        <v>207</v>
      </c>
      <c r="D12" s="150" t="s">
        <v>208</v>
      </c>
      <c r="E12" s="150" t="s">
        <v>101</v>
      </c>
      <c r="F12" s="150" t="s">
        <v>102</v>
      </c>
      <c r="G12" s="150" t="s">
        <v>211</v>
      </c>
      <c r="H12" s="150" t="s">
        <v>212</v>
      </c>
      <c r="I12" s="83">
        <v>612000</v>
      </c>
      <c r="J12" s="83">
        <v>612000</v>
      </c>
      <c r="K12" s="7"/>
      <c r="L12" s="7"/>
      <c r="M12" s="83">
        <v>612000</v>
      </c>
      <c r="N12" s="7"/>
      <c r="O12" s="83"/>
      <c r="P12" s="83"/>
      <c r="Q12" s="83"/>
      <c r="R12" s="83"/>
      <c r="S12" s="83"/>
      <c r="T12" s="83"/>
      <c r="U12" s="83"/>
      <c r="V12" s="83"/>
      <c r="W12" s="83"/>
      <c r="X12" s="83"/>
    </row>
    <row r="13" ht="20.25" customHeight="1" spans="1:24">
      <c r="A13" s="150" t="s">
        <v>206</v>
      </c>
      <c r="B13" s="150" t="s">
        <v>70</v>
      </c>
      <c r="C13" s="150" t="s">
        <v>207</v>
      </c>
      <c r="D13" s="150" t="s">
        <v>208</v>
      </c>
      <c r="E13" s="150" t="s">
        <v>101</v>
      </c>
      <c r="F13" s="150" t="s">
        <v>102</v>
      </c>
      <c r="G13" s="150" t="s">
        <v>213</v>
      </c>
      <c r="H13" s="150" t="s">
        <v>214</v>
      </c>
      <c r="I13" s="83">
        <v>404000</v>
      </c>
      <c r="J13" s="83">
        <v>404000</v>
      </c>
      <c r="K13" s="7"/>
      <c r="L13" s="7"/>
      <c r="M13" s="83">
        <v>404000</v>
      </c>
      <c r="N13" s="7"/>
      <c r="O13" s="83"/>
      <c r="P13" s="83"/>
      <c r="Q13" s="83"/>
      <c r="R13" s="83"/>
      <c r="S13" s="83"/>
      <c r="T13" s="83"/>
      <c r="U13" s="83"/>
      <c r="V13" s="83"/>
      <c r="W13" s="83"/>
      <c r="X13" s="83"/>
    </row>
    <row r="14" ht="20.25" customHeight="1" spans="1:24">
      <c r="A14" s="150" t="s">
        <v>206</v>
      </c>
      <c r="B14" s="150" t="s">
        <v>70</v>
      </c>
      <c r="C14" s="150" t="s">
        <v>207</v>
      </c>
      <c r="D14" s="150" t="s">
        <v>208</v>
      </c>
      <c r="E14" s="150" t="s">
        <v>101</v>
      </c>
      <c r="F14" s="150" t="s">
        <v>102</v>
      </c>
      <c r="G14" s="150" t="s">
        <v>215</v>
      </c>
      <c r="H14" s="150" t="s">
        <v>216</v>
      </c>
      <c r="I14" s="83">
        <v>2969976</v>
      </c>
      <c r="J14" s="83">
        <v>2969976</v>
      </c>
      <c r="K14" s="7"/>
      <c r="L14" s="7"/>
      <c r="M14" s="83">
        <v>2969976</v>
      </c>
      <c r="N14" s="7"/>
      <c r="O14" s="83"/>
      <c r="P14" s="83"/>
      <c r="Q14" s="83"/>
      <c r="R14" s="83"/>
      <c r="S14" s="83"/>
      <c r="T14" s="83"/>
      <c r="U14" s="83"/>
      <c r="V14" s="83"/>
      <c r="W14" s="83"/>
      <c r="X14" s="83"/>
    </row>
    <row r="15" ht="20.25" customHeight="1" spans="1:24">
      <c r="A15" s="150" t="s">
        <v>206</v>
      </c>
      <c r="B15" s="150" t="s">
        <v>70</v>
      </c>
      <c r="C15" s="150" t="s">
        <v>207</v>
      </c>
      <c r="D15" s="150" t="s">
        <v>208</v>
      </c>
      <c r="E15" s="150" t="s">
        <v>101</v>
      </c>
      <c r="F15" s="150" t="s">
        <v>102</v>
      </c>
      <c r="G15" s="150" t="s">
        <v>215</v>
      </c>
      <c r="H15" s="150" t="s">
        <v>216</v>
      </c>
      <c r="I15" s="83">
        <v>4079436</v>
      </c>
      <c r="J15" s="83">
        <v>4079436</v>
      </c>
      <c r="K15" s="7"/>
      <c r="L15" s="7"/>
      <c r="M15" s="83">
        <v>4079436</v>
      </c>
      <c r="N15" s="7"/>
      <c r="O15" s="83"/>
      <c r="P15" s="83"/>
      <c r="Q15" s="83"/>
      <c r="R15" s="83"/>
      <c r="S15" s="83"/>
      <c r="T15" s="83"/>
      <c r="U15" s="83"/>
      <c r="V15" s="83"/>
      <c r="W15" s="83"/>
      <c r="X15" s="83"/>
    </row>
    <row r="16" ht="20.25" customHeight="1" spans="1:24">
      <c r="A16" s="150" t="s">
        <v>206</v>
      </c>
      <c r="B16" s="150" t="s">
        <v>70</v>
      </c>
      <c r="C16" s="150" t="s">
        <v>217</v>
      </c>
      <c r="D16" s="150" t="s">
        <v>218</v>
      </c>
      <c r="E16" s="150" t="s">
        <v>115</v>
      </c>
      <c r="F16" s="150" t="s">
        <v>116</v>
      </c>
      <c r="G16" s="150" t="s">
        <v>219</v>
      </c>
      <c r="H16" s="150" t="s">
        <v>220</v>
      </c>
      <c r="I16" s="83">
        <v>1931120</v>
      </c>
      <c r="J16" s="83">
        <v>1931120</v>
      </c>
      <c r="K16" s="7"/>
      <c r="L16" s="7"/>
      <c r="M16" s="83">
        <v>1931120</v>
      </c>
      <c r="N16" s="7"/>
      <c r="O16" s="83"/>
      <c r="P16" s="83"/>
      <c r="Q16" s="83"/>
      <c r="R16" s="83"/>
      <c r="S16" s="83"/>
      <c r="T16" s="83"/>
      <c r="U16" s="83"/>
      <c r="V16" s="83"/>
      <c r="W16" s="83"/>
      <c r="X16" s="83"/>
    </row>
    <row r="17" ht="20.25" customHeight="1" spans="1:24">
      <c r="A17" s="150" t="s">
        <v>206</v>
      </c>
      <c r="B17" s="150" t="s">
        <v>70</v>
      </c>
      <c r="C17" s="150" t="s">
        <v>217</v>
      </c>
      <c r="D17" s="150" t="s">
        <v>218</v>
      </c>
      <c r="E17" s="150" t="s">
        <v>117</v>
      </c>
      <c r="F17" s="150" t="s">
        <v>118</v>
      </c>
      <c r="G17" s="150" t="s">
        <v>221</v>
      </c>
      <c r="H17" s="150" t="s">
        <v>222</v>
      </c>
      <c r="I17" s="83">
        <v>500000</v>
      </c>
      <c r="J17" s="83">
        <v>500000</v>
      </c>
      <c r="K17" s="7"/>
      <c r="L17" s="7"/>
      <c r="M17" s="83">
        <v>500000</v>
      </c>
      <c r="N17" s="7"/>
      <c r="O17" s="83"/>
      <c r="P17" s="83"/>
      <c r="Q17" s="83"/>
      <c r="R17" s="83"/>
      <c r="S17" s="83"/>
      <c r="T17" s="83"/>
      <c r="U17" s="83"/>
      <c r="V17" s="83"/>
      <c r="W17" s="83"/>
      <c r="X17" s="83"/>
    </row>
    <row r="18" ht="20.25" customHeight="1" spans="1:24">
      <c r="A18" s="150" t="s">
        <v>206</v>
      </c>
      <c r="B18" s="150" t="s">
        <v>70</v>
      </c>
      <c r="C18" s="150" t="s">
        <v>217</v>
      </c>
      <c r="D18" s="150" t="s">
        <v>218</v>
      </c>
      <c r="E18" s="150" t="s">
        <v>127</v>
      </c>
      <c r="F18" s="150" t="s">
        <v>128</v>
      </c>
      <c r="G18" s="150" t="s">
        <v>223</v>
      </c>
      <c r="H18" s="150" t="s">
        <v>224</v>
      </c>
      <c r="I18" s="83">
        <v>972630</v>
      </c>
      <c r="J18" s="83">
        <v>972630</v>
      </c>
      <c r="K18" s="7"/>
      <c r="L18" s="7"/>
      <c r="M18" s="83">
        <v>972630</v>
      </c>
      <c r="N18" s="7"/>
      <c r="O18" s="83"/>
      <c r="P18" s="83"/>
      <c r="Q18" s="83"/>
      <c r="R18" s="83"/>
      <c r="S18" s="83"/>
      <c r="T18" s="83"/>
      <c r="U18" s="83"/>
      <c r="V18" s="83"/>
      <c r="W18" s="83"/>
      <c r="X18" s="83"/>
    </row>
    <row r="19" ht="20.25" customHeight="1" spans="1:24">
      <c r="A19" s="150" t="s">
        <v>206</v>
      </c>
      <c r="B19" s="150" t="s">
        <v>70</v>
      </c>
      <c r="C19" s="150" t="s">
        <v>217</v>
      </c>
      <c r="D19" s="150" t="s">
        <v>218</v>
      </c>
      <c r="E19" s="150" t="s">
        <v>129</v>
      </c>
      <c r="F19" s="150" t="s">
        <v>130</v>
      </c>
      <c r="G19" s="150" t="s">
        <v>225</v>
      </c>
      <c r="H19" s="150" t="s">
        <v>226</v>
      </c>
      <c r="I19" s="83">
        <v>787200</v>
      </c>
      <c r="J19" s="83">
        <v>787200</v>
      </c>
      <c r="K19" s="7"/>
      <c r="L19" s="7"/>
      <c r="M19" s="83">
        <v>787200</v>
      </c>
      <c r="N19" s="7"/>
      <c r="O19" s="83"/>
      <c r="P19" s="83"/>
      <c r="Q19" s="83"/>
      <c r="R19" s="83"/>
      <c r="S19" s="83"/>
      <c r="T19" s="83"/>
      <c r="U19" s="83"/>
      <c r="V19" s="83"/>
      <c r="W19" s="83"/>
      <c r="X19" s="83"/>
    </row>
    <row r="20" ht="20.25" customHeight="1" spans="1:24">
      <c r="A20" s="150" t="s">
        <v>206</v>
      </c>
      <c r="B20" s="150" t="s">
        <v>70</v>
      </c>
      <c r="C20" s="150" t="s">
        <v>217</v>
      </c>
      <c r="D20" s="150" t="s">
        <v>218</v>
      </c>
      <c r="E20" s="150" t="s">
        <v>101</v>
      </c>
      <c r="F20" s="150" t="s">
        <v>102</v>
      </c>
      <c r="G20" s="150" t="s">
        <v>227</v>
      </c>
      <c r="H20" s="150" t="s">
        <v>228</v>
      </c>
      <c r="I20" s="83">
        <v>90900</v>
      </c>
      <c r="J20" s="83">
        <v>90900</v>
      </c>
      <c r="K20" s="7"/>
      <c r="L20" s="7"/>
      <c r="M20" s="83">
        <v>90900</v>
      </c>
      <c r="N20" s="7"/>
      <c r="O20" s="83"/>
      <c r="P20" s="83"/>
      <c r="Q20" s="83"/>
      <c r="R20" s="83"/>
      <c r="S20" s="83"/>
      <c r="T20" s="83"/>
      <c r="U20" s="83"/>
      <c r="V20" s="83"/>
      <c r="W20" s="83"/>
      <c r="X20" s="83"/>
    </row>
    <row r="21" ht="20.25" customHeight="1" spans="1:24">
      <c r="A21" s="150" t="s">
        <v>206</v>
      </c>
      <c r="B21" s="150" t="s">
        <v>70</v>
      </c>
      <c r="C21" s="150" t="s">
        <v>217</v>
      </c>
      <c r="D21" s="150" t="s">
        <v>218</v>
      </c>
      <c r="E21" s="150" t="s">
        <v>131</v>
      </c>
      <c r="F21" s="150" t="s">
        <v>132</v>
      </c>
      <c r="G21" s="150" t="s">
        <v>227</v>
      </c>
      <c r="H21" s="150" t="s">
        <v>228</v>
      </c>
      <c r="I21" s="83">
        <v>63591</v>
      </c>
      <c r="J21" s="83">
        <v>63591</v>
      </c>
      <c r="K21" s="7"/>
      <c r="L21" s="7"/>
      <c r="M21" s="83">
        <v>63591</v>
      </c>
      <c r="N21" s="7"/>
      <c r="O21" s="83"/>
      <c r="P21" s="83"/>
      <c r="Q21" s="83"/>
      <c r="R21" s="83"/>
      <c r="S21" s="83"/>
      <c r="T21" s="83"/>
      <c r="U21" s="83"/>
      <c r="V21" s="83"/>
      <c r="W21" s="83"/>
      <c r="X21" s="83"/>
    </row>
    <row r="22" ht="20.25" customHeight="1" spans="1:24">
      <c r="A22" s="150" t="s">
        <v>206</v>
      </c>
      <c r="B22" s="150" t="s">
        <v>70</v>
      </c>
      <c r="C22" s="150" t="s">
        <v>217</v>
      </c>
      <c r="D22" s="150" t="s">
        <v>218</v>
      </c>
      <c r="E22" s="150" t="s">
        <v>131</v>
      </c>
      <c r="F22" s="150" t="s">
        <v>132</v>
      </c>
      <c r="G22" s="150" t="s">
        <v>227</v>
      </c>
      <c r="H22" s="150" t="s">
        <v>228</v>
      </c>
      <c r="I22" s="83">
        <v>47268</v>
      </c>
      <c r="J22" s="83">
        <v>47268</v>
      </c>
      <c r="K22" s="7"/>
      <c r="L22" s="7"/>
      <c r="M22" s="83">
        <v>47268</v>
      </c>
      <c r="N22" s="7"/>
      <c r="O22" s="83"/>
      <c r="P22" s="83"/>
      <c r="Q22" s="83"/>
      <c r="R22" s="83"/>
      <c r="S22" s="83"/>
      <c r="T22" s="83"/>
      <c r="U22" s="83"/>
      <c r="V22" s="83"/>
      <c r="W22" s="83"/>
      <c r="X22" s="83"/>
    </row>
    <row r="23" ht="20.25" customHeight="1" spans="1:24">
      <c r="A23" s="150" t="s">
        <v>206</v>
      </c>
      <c r="B23" s="150" t="s">
        <v>70</v>
      </c>
      <c r="C23" s="150" t="s">
        <v>229</v>
      </c>
      <c r="D23" s="150" t="s">
        <v>138</v>
      </c>
      <c r="E23" s="150" t="s">
        <v>137</v>
      </c>
      <c r="F23" s="150" t="s">
        <v>138</v>
      </c>
      <c r="G23" s="150" t="s">
        <v>230</v>
      </c>
      <c r="H23" s="150" t="s">
        <v>138</v>
      </c>
      <c r="I23" s="83">
        <v>2072868</v>
      </c>
      <c r="J23" s="83">
        <v>2072868</v>
      </c>
      <c r="K23" s="7"/>
      <c r="L23" s="7"/>
      <c r="M23" s="83">
        <v>2072868</v>
      </c>
      <c r="N23" s="7"/>
      <c r="O23" s="83"/>
      <c r="P23" s="83"/>
      <c r="Q23" s="83"/>
      <c r="R23" s="83"/>
      <c r="S23" s="83"/>
      <c r="T23" s="83"/>
      <c r="U23" s="83"/>
      <c r="V23" s="83"/>
      <c r="W23" s="83"/>
      <c r="X23" s="83"/>
    </row>
    <row r="24" ht="20.25" customHeight="1" spans="1:24">
      <c r="A24" s="150" t="s">
        <v>206</v>
      </c>
      <c r="B24" s="150" t="s">
        <v>70</v>
      </c>
      <c r="C24" s="150" t="s">
        <v>231</v>
      </c>
      <c r="D24" s="150" t="s">
        <v>232</v>
      </c>
      <c r="E24" s="150" t="s">
        <v>101</v>
      </c>
      <c r="F24" s="150" t="s">
        <v>102</v>
      </c>
      <c r="G24" s="150" t="s">
        <v>233</v>
      </c>
      <c r="H24" s="150" t="s">
        <v>232</v>
      </c>
      <c r="I24" s="83">
        <v>300541.44</v>
      </c>
      <c r="J24" s="83">
        <v>300541.44</v>
      </c>
      <c r="K24" s="7"/>
      <c r="L24" s="7"/>
      <c r="M24" s="83">
        <v>300541.44</v>
      </c>
      <c r="N24" s="7"/>
      <c r="O24" s="83"/>
      <c r="P24" s="83"/>
      <c r="Q24" s="83"/>
      <c r="R24" s="83"/>
      <c r="S24" s="83"/>
      <c r="T24" s="83"/>
      <c r="U24" s="83"/>
      <c r="V24" s="83"/>
      <c r="W24" s="83"/>
      <c r="X24" s="83"/>
    </row>
    <row r="25" ht="20.25" customHeight="1" spans="1:24">
      <c r="A25" s="150" t="s">
        <v>206</v>
      </c>
      <c r="B25" s="150" t="s">
        <v>70</v>
      </c>
      <c r="C25" s="150" t="s">
        <v>234</v>
      </c>
      <c r="D25" s="150" t="s">
        <v>235</v>
      </c>
      <c r="E25" s="150" t="s">
        <v>113</v>
      </c>
      <c r="F25" s="150" t="s">
        <v>114</v>
      </c>
      <c r="G25" s="150" t="s">
        <v>236</v>
      </c>
      <c r="H25" s="150" t="s">
        <v>237</v>
      </c>
      <c r="I25" s="83">
        <v>13200</v>
      </c>
      <c r="J25" s="83">
        <v>13200</v>
      </c>
      <c r="K25" s="7"/>
      <c r="L25" s="7"/>
      <c r="M25" s="83">
        <v>13200</v>
      </c>
      <c r="N25" s="7"/>
      <c r="O25" s="83"/>
      <c r="P25" s="83"/>
      <c r="Q25" s="83"/>
      <c r="R25" s="83"/>
      <c r="S25" s="83"/>
      <c r="T25" s="83"/>
      <c r="U25" s="83"/>
      <c r="V25" s="83"/>
      <c r="W25" s="83"/>
      <c r="X25" s="83"/>
    </row>
    <row r="26" ht="20.25" customHeight="1" spans="1:24">
      <c r="A26" s="150" t="s">
        <v>206</v>
      </c>
      <c r="B26" s="150" t="s">
        <v>70</v>
      </c>
      <c r="C26" s="150" t="s">
        <v>234</v>
      </c>
      <c r="D26" s="150" t="s">
        <v>235</v>
      </c>
      <c r="E26" s="150" t="s">
        <v>101</v>
      </c>
      <c r="F26" s="150" t="s">
        <v>102</v>
      </c>
      <c r="G26" s="150" t="s">
        <v>238</v>
      </c>
      <c r="H26" s="150" t="s">
        <v>239</v>
      </c>
      <c r="I26" s="83">
        <v>303000</v>
      </c>
      <c r="J26" s="83">
        <v>303000</v>
      </c>
      <c r="K26" s="7"/>
      <c r="L26" s="7"/>
      <c r="M26" s="83">
        <v>303000</v>
      </c>
      <c r="N26" s="7"/>
      <c r="O26" s="83"/>
      <c r="P26" s="83"/>
      <c r="Q26" s="83"/>
      <c r="R26" s="83"/>
      <c r="S26" s="83"/>
      <c r="T26" s="83"/>
      <c r="U26" s="83"/>
      <c r="V26" s="83"/>
      <c r="W26" s="83"/>
      <c r="X26" s="83"/>
    </row>
    <row r="27" ht="20.25" customHeight="1" spans="1:24">
      <c r="A27" s="150" t="s">
        <v>206</v>
      </c>
      <c r="B27" s="150" t="s">
        <v>70</v>
      </c>
      <c r="C27" s="150" t="s">
        <v>240</v>
      </c>
      <c r="D27" s="150" t="s">
        <v>241</v>
      </c>
      <c r="E27" s="150" t="s">
        <v>139</v>
      </c>
      <c r="F27" s="150" t="s">
        <v>140</v>
      </c>
      <c r="G27" s="150" t="s">
        <v>211</v>
      </c>
      <c r="H27" s="150" t="s">
        <v>212</v>
      </c>
      <c r="I27" s="83">
        <v>22560</v>
      </c>
      <c r="J27" s="83">
        <v>22560</v>
      </c>
      <c r="K27" s="7"/>
      <c r="L27" s="7"/>
      <c r="M27" s="83">
        <v>22560</v>
      </c>
      <c r="N27" s="7"/>
      <c r="O27" s="83"/>
      <c r="P27" s="83"/>
      <c r="Q27" s="83"/>
      <c r="R27" s="83"/>
      <c r="S27" s="83"/>
      <c r="T27" s="83"/>
      <c r="U27" s="83"/>
      <c r="V27" s="83"/>
      <c r="W27" s="83"/>
      <c r="X27" s="83"/>
    </row>
    <row r="28" ht="20.25" customHeight="1" spans="1:24">
      <c r="A28" s="150" t="s">
        <v>206</v>
      </c>
      <c r="B28" s="150" t="s">
        <v>70</v>
      </c>
      <c r="C28" s="150" t="s">
        <v>242</v>
      </c>
      <c r="D28" s="150" t="s">
        <v>243</v>
      </c>
      <c r="E28" s="150" t="s">
        <v>113</v>
      </c>
      <c r="F28" s="150" t="s">
        <v>114</v>
      </c>
      <c r="G28" s="150" t="s">
        <v>244</v>
      </c>
      <c r="H28" s="150" t="s">
        <v>245</v>
      </c>
      <c r="I28" s="83">
        <v>169064.4</v>
      </c>
      <c r="J28" s="83">
        <v>169064.4</v>
      </c>
      <c r="K28" s="7"/>
      <c r="L28" s="7"/>
      <c r="M28" s="83">
        <v>169064.4</v>
      </c>
      <c r="N28" s="7"/>
      <c r="O28" s="83"/>
      <c r="P28" s="83"/>
      <c r="Q28" s="83"/>
      <c r="R28" s="83"/>
      <c r="S28" s="83"/>
      <c r="T28" s="83"/>
      <c r="U28" s="83"/>
      <c r="V28" s="83"/>
      <c r="W28" s="83"/>
      <c r="X28" s="83"/>
    </row>
    <row r="29" ht="20.25" customHeight="1" spans="1:24">
      <c r="A29" s="150" t="s">
        <v>206</v>
      </c>
      <c r="B29" s="150" t="s">
        <v>70</v>
      </c>
      <c r="C29" s="150" t="s">
        <v>242</v>
      </c>
      <c r="D29" s="150" t="s">
        <v>243</v>
      </c>
      <c r="E29" s="150" t="s">
        <v>113</v>
      </c>
      <c r="F29" s="150" t="s">
        <v>114</v>
      </c>
      <c r="G29" s="150" t="s">
        <v>246</v>
      </c>
      <c r="H29" s="150" t="s">
        <v>247</v>
      </c>
      <c r="I29" s="83">
        <v>448800</v>
      </c>
      <c r="J29" s="83">
        <v>448800</v>
      </c>
      <c r="K29" s="7"/>
      <c r="L29" s="7"/>
      <c r="M29" s="83">
        <v>448800</v>
      </c>
      <c r="N29" s="7"/>
      <c r="O29" s="83"/>
      <c r="P29" s="83"/>
      <c r="Q29" s="83"/>
      <c r="R29" s="83"/>
      <c r="S29" s="83"/>
      <c r="T29" s="83"/>
      <c r="U29" s="83"/>
      <c r="V29" s="83"/>
      <c r="W29" s="83"/>
      <c r="X29" s="83"/>
    </row>
    <row r="30" ht="20.25" customHeight="1" spans="1:24">
      <c r="A30" s="150" t="s">
        <v>206</v>
      </c>
      <c r="B30" s="150" t="s">
        <v>70</v>
      </c>
      <c r="C30" s="150" t="s">
        <v>248</v>
      </c>
      <c r="D30" s="150" t="s">
        <v>249</v>
      </c>
      <c r="E30" s="150" t="s">
        <v>101</v>
      </c>
      <c r="F30" s="150" t="s">
        <v>102</v>
      </c>
      <c r="G30" s="150" t="s">
        <v>213</v>
      </c>
      <c r="H30" s="150" t="s">
        <v>214</v>
      </c>
      <c r="I30" s="83">
        <v>3838000</v>
      </c>
      <c r="J30" s="83">
        <v>3838000</v>
      </c>
      <c r="K30" s="7"/>
      <c r="L30" s="7"/>
      <c r="M30" s="83">
        <v>3838000</v>
      </c>
      <c r="N30" s="7"/>
      <c r="O30" s="83"/>
      <c r="P30" s="83"/>
      <c r="Q30" s="83"/>
      <c r="R30" s="83"/>
      <c r="S30" s="83"/>
      <c r="T30" s="83"/>
      <c r="U30" s="83"/>
      <c r="V30" s="83"/>
      <c r="W30" s="83"/>
      <c r="X30" s="83"/>
    </row>
    <row r="31" ht="20.25" customHeight="1" spans="1:24">
      <c r="A31" s="150" t="s">
        <v>206</v>
      </c>
      <c r="B31" s="150" t="s">
        <v>70</v>
      </c>
      <c r="C31" s="150" t="s">
        <v>250</v>
      </c>
      <c r="D31" s="150" t="s">
        <v>251</v>
      </c>
      <c r="E31" s="150" t="s">
        <v>101</v>
      </c>
      <c r="F31" s="150" t="s">
        <v>102</v>
      </c>
      <c r="G31" s="150" t="s">
        <v>252</v>
      </c>
      <c r="H31" s="150" t="s">
        <v>253</v>
      </c>
      <c r="I31" s="83">
        <v>2754000</v>
      </c>
      <c r="J31" s="83">
        <v>2754000</v>
      </c>
      <c r="K31" s="7"/>
      <c r="L31" s="7"/>
      <c r="M31" s="83">
        <v>2754000</v>
      </c>
      <c r="N31" s="7"/>
      <c r="O31" s="83"/>
      <c r="P31" s="83"/>
      <c r="Q31" s="83"/>
      <c r="R31" s="83"/>
      <c r="S31" s="83"/>
      <c r="T31" s="83"/>
      <c r="U31" s="83"/>
      <c r="V31" s="83"/>
      <c r="W31" s="83"/>
      <c r="X31" s="83"/>
    </row>
    <row r="32" ht="20.25" customHeight="1" spans="1:24">
      <c r="A32" s="150" t="s">
        <v>206</v>
      </c>
      <c r="B32" s="150" t="s">
        <v>70</v>
      </c>
      <c r="C32" s="150" t="s">
        <v>250</v>
      </c>
      <c r="D32" s="150" t="s">
        <v>251</v>
      </c>
      <c r="E32" s="150" t="s">
        <v>103</v>
      </c>
      <c r="F32" s="150" t="s">
        <v>104</v>
      </c>
      <c r="G32" s="150" t="s">
        <v>252</v>
      </c>
      <c r="H32" s="150" t="s">
        <v>253</v>
      </c>
      <c r="I32" s="83">
        <v>2490900</v>
      </c>
      <c r="J32" s="83">
        <v>2490900</v>
      </c>
      <c r="K32" s="7"/>
      <c r="L32" s="7"/>
      <c r="M32" s="83">
        <v>2490900</v>
      </c>
      <c r="N32" s="7"/>
      <c r="O32" s="83"/>
      <c r="P32" s="83"/>
      <c r="Q32" s="83"/>
      <c r="R32" s="83"/>
      <c r="S32" s="83"/>
      <c r="T32" s="83"/>
      <c r="U32" s="83"/>
      <c r="V32" s="83"/>
      <c r="W32" s="83"/>
      <c r="X32" s="83"/>
    </row>
    <row r="33" ht="17.25" customHeight="1" spans="1:24">
      <c r="A33" s="37" t="s">
        <v>179</v>
      </c>
      <c r="B33" s="38"/>
      <c r="C33" s="151"/>
      <c r="D33" s="151"/>
      <c r="E33" s="151"/>
      <c r="F33" s="151"/>
      <c r="G33" s="151"/>
      <c r="H33" s="152"/>
      <c r="I33" s="83">
        <v>32236714.84</v>
      </c>
      <c r="J33" s="83">
        <v>32236714.84</v>
      </c>
      <c r="K33" s="83"/>
      <c r="L33" s="83"/>
      <c r="M33" s="83">
        <v>32236714.84</v>
      </c>
      <c r="N33" s="83"/>
      <c r="O33" s="83"/>
      <c r="P33" s="83"/>
      <c r="Q33" s="83"/>
      <c r="R33" s="83"/>
      <c r="S33" s="83"/>
      <c r="T33" s="83"/>
      <c r="U33" s="83"/>
      <c r="V33" s="83"/>
      <c r="W33" s="83"/>
      <c r="X33" s="83"/>
    </row>
  </sheetData>
  <mergeCells count="31">
    <mergeCell ref="A2:X2"/>
    <mergeCell ref="A3:H3"/>
    <mergeCell ref="I4:X4"/>
    <mergeCell ref="J5:N5"/>
    <mergeCell ref="O5:Q5"/>
    <mergeCell ref="S5:X5"/>
    <mergeCell ref="A33:H33"/>
    <mergeCell ref="A4:A7"/>
    <mergeCell ref="B4:B7"/>
    <mergeCell ref="C4:C7"/>
    <mergeCell ref="D4:D7"/>
    <mergeCell ref="E4:E7"/>
    <mergeCell ref="F4:F7"/>
    <mergeCell ref="G4:G7"/>
    <mergeCell ref="H4:H7"/>
    <mergeCell ref="I5:I7"/>
    <mergeCell ref="J6:J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7" right="0.37" top="0.56" bottom="0.56" header="0.48" footer="0.48"/>
  <pageSetup paperSize="9" scale="56"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28"/>
  <sheetViews>
    <sheetView showZeros="0" tabSelected="1" topLeftCell="H23" workbookViewId="0">
      <selection activeCell="I36" sqref="I36"/>
    </sheetView>
  </sheetViews>
  <sheetFormatPr defaultColWidth="9.13888888888889" defaultRowHeight="14.25" customHeight="1"/>
  <cols>
    <col min="1" max="1" width="10.287037037037" customWidth="1"/>
    <col min="2" max="2" width="13.4259259259259" customWidth="1"/>
    <col min="3" max="3" width="32.8518518518519" customWidth="1"/>
    <col min="4" max="4" width="23.8518518518519" customWidth="1"/>
    <col min="5" max="5" width="11.1388888888889" customWidth="1"/>
    <col min="6" max="6" width="17.7037037037037" customWidth="1"/>
    <col min="7" max="7" width="9.85185185185185" customWidth="1"/>
    <col min="8" max="8" width="17.7037037037037" customWidth="1"/>
    <col min="9" max="13" width="20" customWidth="1"/>
    <col min="14" max="14" width="12.287037037037" customWidth="1"/>
    <col min="15" max="15" width="12.7037037037037" customWidth="1"/>
    <col min="16" max="16" width="11.1388888888889" customWidth="1"/>
    <col min="17" max="21" width="19.8518518518519" customWidth="1"/>
    <col min="22" max="22" width="20" customWidth="1"/>
    <col min="23" max="23" width="19.8518518518519" customWidth="1"/>
  </cols>
  <sheetData>
    <row r="1" ht="13.5" customHeight="1" spans="1:23">
      <c r="B1" s="136"/>
      <c r="E1" s="10"/>
      <c r="F1" s="10"/>
      <c r="G1" s="10"/>
      <c r="H1" s="10"/>
      <c r="U1" s="136"/>
      <c r="W1" s="137" t="s">
        <v>254</v>
      </c>
    </row>
    <row r="2" ht="46.5" customHeight="1" spans="1:23">
      <c r="A2" s="12" t="str">
        <f>"2026"&amp;"年部门项目支出预算表"</f>
        <v>2026年部门项目支出预算表</v>
      </c>
      <c r="B2" s="12"/>
      <c r="C2" s="12"/>
      <c r="D2" s="12"/>
      <c r="E2" s="12"/>
      <c r="F2" s="12"/>
      <c r="G2" s="12"/>
      <c r="H2" s="12"/>
      <c r="I2" s="12"/>
      <c r="J2" s="12"/>
      <c r="K2" s="12"/>
      <c r="L2" s="12"/>
      <c r="M2" s="12"/>
      <c r="N2" s="12"/>
      <c r="O2" s="12"/>
      <c r="P2" s="12"/>
      <c r="Q2" s="12"/>
      <c r="R2" s="12"/>
      <c r="S2" s="12"/>
      <c r="T2" s="12"/>
      <c r="U2" s="12"/>
      <c r="V2" s="12"/>
      <c r="W2" s="12"/>
    </row>
    <row r="3" ht="13.5" customHeight="1" spans="1:23">
      <c r="A3" s="13" t="str">
        <f>"单位名称："&amp;"昆明高新技术产业开发区第三中学"</f>
        <v>单位名称：昆明高新技术产业开发区第三中学</v>
      </c>
      <c r="B3" s="14"/>
      <c r="C3" s="14"/>
      <c r="D3" s="14"/>
      <c r="E3" s="14"/>
      <c r="F3" s="14"/>
      <c r="G3" s="14"/>
      <c r="H3" s="14"/>
      <c r="I3" s="15"/>
      <c r="J3" s="15"/>
      <c r="K3" s="15"/>
      <c r="L3" s="15"/>
      <c r="M3" s="15"/>
      <c r="N3" s="15"/>
      <c r="O3" s="15"/>
      <c r="P3" s="15"/>
      <c r="Q3" s="15"/>
      <c r="U3" s="136"/>
      <c r="W3" s="112" t="s">
        <v>1</v>
      </c>
    </row>
    <row r="4" ht="21.75" customHeight="1" spans="1:23">
      <c r="A4" s="17" t="s">
        <v>255</v>
      </c>
      <c r="B4" s="18" t="s">
        <v>190</v>
      </c>
      <c r="C4" s="17" t="s">
        <v>191</v>
      </c>
      <c r="D4" s="17" t="s">
        <v>256</v>
      </c>
      <c r="E4" s="18" t="s">
        <v>192</v>
      </c>
      <c r="F4" s="18" t="s">
        <v>193</v>
      </c>
      <c r="G4" s="18" t="s">
        <v>257</v>
      </c>
      <c r="H4" s="18" t="s">
        <v>258</v>
      </c>
      <c r="I4" s="19" t="s">
        <v>55</v>
      </c>
      <c r="J4" s="20" t="s">
        <v>259</v>
      </c>
      <c r="K4" s="21"/>
      <c r="L4" s="21"/>
      <c r="M4" s="22"/>
      <c r="N4" s="20" t="s">
        <v>198</v>
      </c>
      <c r="O4" s="21"/>
      <c r="P4" s="22"/>
      <c r="Q4" s="18" t="s">
        <v>61</v>
      </c>
      <c r="R4" s="20" t="s">
        <v>62</v>
      </c>
      <c r="S4" s="21"/>
      <c r="T4" s="21"/>
      <c r="U4" s="21"/>
      <c r="V4" s="21"/>
      <c r="W4" s="22"/>
    </row>
    <row r="5" ht="21.75" customHeight="1" spans="1:23">
      <c r="A5" s="23"/>
      <c r="B5" s="25"/>
      <c r="C5" s="23"/>
      <c r="D5" s="23"/>
      <c r="E5" s="24"/>
      <c r="F5" s="24"/>
      <c r="G5" s="24"/>
      <c r="H5" s="24"/>
      <c r="I5" s="25"/>
      <c r="J5" s="138" t="s">
        <v>58</v>
      </c>
      <c r="K5" s="139"/>
      <c r="L5" s="18" t="s">
        <v>59</v>
      </c>
      <c r="M5" s="18" t="s">
        <v>60</v>
      </c>
      <c r="N5" s="18" t="s">
        <v>58</v>
      </c>
      <c r="O5" s="18" t="s">
        <v>59</v>
      </c>
      <c r="P5" s="18" t="s">
        <v>60</v>
      </c>
      <c r="Q5" s="24"/>
      <c r="R5" s="18" t="s">
        <v>57</v>
      </c>
      <c r="S5" s="18" t="s">
        <v>64</v>
      </c>
      <c r="T5" s="18" t="s">
        <v>204</v>
      </c>
      <c r="U5" s="18" t="s">
        <v>66</v>
      </c>
      <c r="V5" s="18" t="s">
        <v>67</v>
      </c>
      <c r="W5" s="18" t="s">
        <v>68</v>
      </c>
    </row>
    <row r="6" ht="21" customHeight="1" spans="1:23">
      <c r="A6" s="25"/>
      <c r="B6" s="25"/>
      <c r="C6" s="25"/>
      <c r="D6" s="25"/>
      <c r="E6" s="25"/>
      <c r="F6" s="25"/>
      <c r="G6" s="25"/>
      <c r="H6" s="25"/>
      <c r="I6" s="25"/>
      <c r="J6" s="140" t="s">
        <v>57</v>
      </c>
      <c r="K6" s="141"/>
      <c r="L6" s="25"/>
      <c r="M6" s="25"/>
      <c r="N6" s="25"/>
      <c r="O6" s="25"/>
      <c r="P6" s="25"/>
      <c r="Q6" s="25"/>
      <c r="R6" s="25"/>
      <c r="S6" s="25"/>
      <c r="T6" s="25"/>
      <c r="U6" s="25"/>
      <c r="V6" s="25"/>
      <c r="W6" s="25"/>
    </row>
    <row r="7" ht="39.75" customHeight="1" spans="1:23">
      <c r="A7" s="26"/>
      <c r="B7" s="28"/>
      <c r="C7" s="26"/>
      <c r="D7" s="26"/>
      <c r="E7" s="27"/>
      <c r="F7" s="27"/>
      <c r="G7" s="27"/>
      <c r="H7" s="27"/>
      <c r="I7" s="28"/>
      <c r="J7" s="68" t="s">
        <v>57</v>
      </c>
      <c r="K7" s="68" t="s">
        <v>260</v>
      </c>
      <c r="L7" s="27"/>
      <c r="M7" s="27"/>
      <c r="N7" s="27"/>
      <c r="O7" s="27"/>
      <c r="P7" s="27"/>
      <c r="Q7" s="27"/>
      <c r="R7" s="27"/>
      <c r="S7" s="27"/>
      <c r="T7" s="27"/>
      <c r="U7" s="28"/>
      <c r="V7" s="27"/>
      <c r="W7" s="27"/>
    </row>
    <row r="8" ht="15" customHeight="1" spans="1:23">
      <c r="A8" s="29">
        <v>1</v>
      </c>
      <c r="B8" s="29">
        <v>2</v>
      </c>
      <c r="C8" s="29">
        <v>3</v>
      </c>
      <c r="D8" s="29">
        <v>4</v>
      </c>
      <c r="E8" s="29">
        <v>5</v>
      </c>
      <c r="F8" s="29">
        <v>6</v>
      </c>
      <c r="G8" s="29">
        <v>7</v>
      </c>
      <c r="H8" s="29">
        <v>8</v>
      </c>
      <c r="I8" s="29">
        <v>9</v>
      </c>
      <c r="J8" s="29">
        <v>10</v>
      </c>
      <c r="K8" s="29">
        <v>11</v>
      </c>
      <c r="L8" s="30">
        <v>12</v>
      </c>
      <c r="M8" s="30">
        <v>13</v>
      </c>
      <c r="N8" s="30">
        <v>14</v>
      </c>
      <c r="O8" s="30">
        <v>15</v>
      </c>
      <c r="P8" s="30">
        <v>16</v>
      </c>
      <c r="Q8" s="30">
        <v>17</v>
      </c>
      <c r="R8" s="30">
        <v>18</v>
      </c>
      <c r="S8" s="30">
        <v>19</v>
      </c>
      <c r="T8" s="30">
        <v>20</v>
      </c>
      <c r="U8" s="29">
        <v>21</v>
      </c>
      <c r="V8" s="30">
        <v>22</v>
      </c>
      <c r="W8" s="29">
        <v>23</v>
      </c>
    </row>
    <row r="9" ht="21.75" customHeight="1" spans="1:23">
      <c r="A9" s="70" t="s">
        <v>261</v>
      </c>
      <c r="B9" s="70" t="s">
        <v>262</v>
      </c>
      <c r="C9" s="70" t="s">
        <v>263</v>
      </c>
      <c r="D9" s="70" t="s">
        <v>70</v>
      </c>
      <c r="E9" s="70" t="s">
        <v>121</v>
      </c>
      <c r="F9" s="70" t="s">
        <v>122</v>
      </c>
      <c r="G9" s="70" t="s">
        <v>246</v>
      </c>
      <c r="H9" s="70" t="s">
        <v>247</v>
      </c>
      <c r="I9" s="83">
        <v>4190.4</v>
      </c>
      <c r="J9" s="83">
        <v>4190.4</v>
      </c>
      <c r="K9" s="83">
        <v>4190.4</v>
      </c>
      <c r="L9" s="83"/>
      <c r="M9" s="83"/>
      <c r="N9" s="83"/>
      <c r="O9" s="83"/>
      <c r="P9" s="83"/>
      <c r="Q9" s="83"/>
      <c r="R9" s="83"/>
      <c r="S9" s="83"/>
      <c r="T9" s="83"/>
      <c r="U9" s="83"/>
      <c r="V9" s="83"/>
      <c r="W9" s="83"/>
    </row>
    <row r="10" ht="21.75" customHeight="1" spans="1:23">
      <c r="A10" s="70" t="s">
        <v>264</v>
      </c>
      <c r="B10" s="70" t="s">
        <v>265</v>
      </c>
      <c r="C10" s="70" t="s">
        <v>266</v>
      </c>
      <c r="D10" s="70" t="s">
        <v>70</v>
      </c>
      <c r="E10" s="70" t="s">
        <v>101</v>
      </c>
      <c r="F10" s="70" t="s">
        <v>102</v>
      </c>
      <c r="G10" s="70" t="s">
        <v>236</v>
      </c>
      <c r="H10" s="70" t="s">
        <v>237</v>
      </c>
      <c r="I10" s="83">
        <v>238560</v>
      </c>
      <c r="J10" s="83">
        <v>238560</v>
      </c>
      <c r="K10" s="83">
        <v>238560</v>
      </c>
      <c r="L10" s="83"/>
      <c r="M10" s="83"/>
      <c r="N10" s="83"/>
      <c r="O10" s="83"/>
      <c r="P10" s="83"/>
      <c r="Q10" s="83"/>
      <c r="R10" s="83"/>
      <c r="S10" s="83"/>
      <c r="T10" s="83"/>
      <c r="U10" s="83"/>
      <c r="V10" s="83"/>
      <c r="W10" s="83"/>
    </row>
    <row r="11" ht="21.75" customHeight="1" spans="1:23">
      <c r="A11" s="70" t="s">
        <v>264</v>
      </c>
      <c r="B11" s="70" t="s">
        <v>267</v>
      </c>
      <c r="C11" s="70" t="s">
        <v>268</v>
      </c>
      <c r="D11" s="70" t="s">
        <v>70</v>
      </c>
      <c r="E11" s="70" t="s">
        <v>103</v>
      </c>
      <c r="F11" s="70" t="s">
        <v>104</v>
      </c>
      <c r="G11" s="70" t="s">
        <v>236</v>
      </c>
      <c r="H11" s="70" t="s">
        <v>237</v>
      </c>
      <c r="I11" s="83">
        <v>536000</v>
      </c>
      <c r="J11" s="83">
        <v>536000</v>
      </c>
      <c r="K11" s="83">
        <v>536000</v>
      </c>
      <c r="L11" s="83"/>
      <c r="M11" s="83"/>
      <c r="N11" s="83"/>
      <c r="O11" s="83"/>
      <c r="P11" s="83"/>
      <c r="Q11" s="83"/>
      <c r="R11" s="83"/>
      <c r="S11" s="83"/>
      <c r="T11" s="83"/>
      <c r="U11" s="83"/>
      <c r="V11" s="83"/>
      <c r="W11" s="83"/>
    </row>
    <row r="12" ht="21.75" customHeight="1" spans="1:23">
      <c r="A12" s="70" t="s">
        <v>264</v>
      </c>
      <c r="B12" s="70" t="s">
        <v>267</v>
      </c>
      <c r="C12" s="70" t="s">
        <v>268</v>
      </c>
      <c r="D12" s="70" t="s">
        <v>70</v>
      </c>
      <c r="E12" s="70" t="s">
        <v>103</v>
      </c>
      <c r="F12" s="70" t="s">
        <v>104</v>
      </c>
      <c r="G12" s="70" t="s">
        <v>269</v>
      </c>
      <c r="H12" s="70" t="s">
        <v>270</v>
      </c>
      <c r="I12" s="83">
        <v>150000</v>
      </c>
      <c r="J12" s="83">
        <v>150000</v>
      </c>
      <c r="K12" s="83">
        <v>150000</v>
      </c>
      <c r="L12" s="83"/>
      <c r="M12" s="83"/>
      <c r="N12" s="83"/>
      <c r="O12" s="83"/>
      <c r="P12" s="83"/>
      <c r="Q12" s="83"/>
      <c r="R12" s="83"/>
      <c r="S12" s="83"/>
      <c r="T12" s="83"/>
      <c r="U12" s="83"/>
      <c r="V12" s="83"/>
      <c r="W12" s="83"/>
    </row>
    <row r="13" ht="21.75" customHeight="1" spans="1:23">
      <c r="A13" s="70" t="s">
        <v>264</v>
      </c>
      <c r="B13" s="70" t="s">
        <v>267</v>
      </c>
      <c r="C13" s="70" t="s">
        <v>268</v>
      </c>
      <c r="D13" s="70" t="s">
        <v>70</v>
      </c>
      <c r="E13" s="70" t="s">
        <v>103</v>
      </c>
      <c r="F13" s="70" t="s">
        <v>104</v>
      </c>
      <c r="G13" s="70" t="s">
        <v>271</v>
      </c>
      <c r="H13" s="70" t="s">
        <v>272</v>
      </c>
      <c r="I13" s="83">
        <v>150000</v>
      </c>
      <c r="J13" s="83">
        <v>150000</v>
      </c>
      <c r="K13" s="83">
        <v>150000</v>
      </c>
      <c r="L13" s="83"/>
      <c r="M13" s="83"/>
      <c r="N13" s="83"/>
      <c r="O13" s="83"/>
      <c r="P13" s="83"/>
      <c r="Q13" s="83"/>
      <c r="R13" s="83"/>
      <c r="S13" s="83"/>
      <c r="T13" s="83"/>
      <c r="U13" s="83"/>
      <c r="V13" s="83"/>
      <c r="W13" s="83"/>
    </row>
    <row r="14" ht="21.75" customHeight="1" spans="1:23">
      <c r="A14" s="70" t="s">
        <v>264</v>
      </c>
      <c r="B14" s="70" t="s">
        <v>267</v>
      </c>
      <c r="C14" s="70" t="s">
        <v>268</v>
      </c>
      <c r="D14" s="70" t="s">
        <v>70</v>
      </c>
      <c r="E14" s="70" t="s">
        <v>103</v>
      </c>
      <c r="F14" s="70" t="s">
        <v>104</v>
      </c>
      <c r="G14" s="70" t="s">
        <v>273</v>
      </c>
      <c r="H14" s="70" t="s">
        <v>274</v>
      </c>
      <c r="I14" s="83">
        <v>60000</v>
      </c>
      <c r="J14" s="83">
        <v>60000</v>
      </c>
      <c r="K14" s="83">
        <v>60000</v>
      </c>
      <c r="L14" s="83"/>
      <c r="M14" s="83"/>
      <c r="N14" s="83"/>
      <c r="O14" s="83"/>
      <c r="P14" s="83"/>
      <c r="Q14" s="83"/>
      <c r="R14" s="83"/>
      <c r="S14" s="83"/>
      <c r="T14" s="83"/>
      <c r="U14" s="83"/>
      <c r="V14" s="83"/>
      <c r="W14" s="83"/>
    </row>
    <row r="15" ht="21.75" customHeight="1" spans="1:23">
      <c r="A15" s="70" t="s">
        <v>275</v>
      </c>
      <c r="B15" s="70" t="s">
        <v>276</v>
      </c>
      <c r="C15" s="70" t="s">
        <v>277</v>
      </c>
      <c r="D15" s="70" t="s">
        <v>70</v>
      </c>
      <c r="E15" s="70" t="s">
        <v>101</v>
      </c>
      <c r="F15" s="70" t="s">
        <v>102</v>
      </c>
      <c r="G15" s="70" t="s">
        <v>236</v>
      </c>
      <c r="H15" s="70" t="s">
        <v>237</v>
      </c>
      <c r="I15" s="83">
        <v>102272</v>
      </c>
      <c r="J15" s="83">
        <v>102272</v>
      </c>
      <c r="K15" s="83">
        <v>102272</v>
      </c>
      <c r="L15" s="83"/>
      <c r="M15" s="83"/>
      <c r="N15" s="83"/>
      <c r="O15" s="83"/>
      <c r="P15" s="83"/>
      <c r="Q15" s="83"/>
      <c r="R15" s="83"/>
      <c r="S15" s="83"/>
      <c r="T15" s="83"/>
      <c r="U15" s="83"/>
      <c r="V15" s="83"/>
      <c r="W15" s="83"/>
    </row>
    <row r="16" ht="21.75" customHeight="1" spans="1:23">
      <c r="A16" s="70" t="s">
        <v>275</v>
      </c>
      <c r="B16" s="70" t="s">
        <v>276</v>
      </c>
      <c r="C16" s="70" t="s">
        <v>277</v>
      </c>
      <c r="D16" s="70" t="s">
        <v>70</v>
      </c>
      <c r="E16" s="70" t="s">
        <v>101</v>
      </c>
      <c r="F16" s="70" t="s">
        <v>102</v>
      </c>
      <c r="G16" s="70" t="s">
        <v>273</v>
      </c>
      <c r="H16" s="70" t="s">
        <v>274</v>
      </c>
      <c r="I16" s="83">
        <v>1075.2</v>
      </c>
      <c r="J16" s="83">
        <v>1075.2</v>
      </c>
      <c r="K16" s="83">
        <v>1075.2</v>
      </c>
      <c r="L16" s="83"/>
      <c r="M16" s="83"/>
      <c r="N16" s="83"/>
      <c r="O16" s="83"/>
      <c r="P16" s="83"/>
      <c r="Q16" s="83"/>
      <c r="R16" s="83"/>
      <c r="S16" s="83"/>
      <c r="T16" s="83"/>
      <c r="U16" s="83"/>
      <c r="V16" s="83"/>
      <c r="W16" s="83"/>
    </row>
    <row r="17" ht="21.75" customHeight="1" spans="1:23">
      <c r="A17" s="70" t="s">
        <v>275</v>
      </c>
      <c r="B17" s="70" t="s">
        <v>278</v>
      </c>
      <c r="C17" s="70" t="s">
        <v>279</v>
      </c>
      <c r="D17" s="70" t="s">
        <v>70</v>
      </c>
      <c r="E17" s="70" t="s">
        <v>101</v>
      </c>
      <c r="F17" s="70" t="s">
        <v>102</v>
      </c>
      <c r="G17" s="70" t="s">
        <v>280</v>
      </c>
      <c r="H17" s="70" t="s">
        <v>281</v>
      </c>
      <c r="I17" s="83">
        <v>31200</v>
      </c>
      <c r="J17" s="83">
        <v>31200</v>
      </c>
      <c r="K17" s="83">
        <v>31200</v>
      </c>
      <c r="L17" s="83"/>
      <c r="M17" s="83"/>
      <c r="N17" s="83"/>
      <c r="O17" s="83"/>
      <c r="P17" s="83"/>
      <c r="Q17" s="83"/>
      <c r="R17" s="83"/>
      <c r="S17" s="83"/>
      <c r="T17" s="83"/>
      <c r="U17" s="83"/>
      <c r="V17" s="83"/>
      <c r="W17" s="83"/>
    </row>
    <row r="18" ht="21.75" customHeight="1" spans="1:23">
      <c r="A18" s="70" t="s">
        <v>275</v>
      </c>
      <c r="B18" s="70" t="s">
        <v>282</v>
      </c>
      <c r="C18" s="70" t="s">
        <v>283</v>
      </c>
      <c r="D18" s="70" t="s">
        <v>70</v>
      </c>
      <c r="E18" s="70" t="s">
        <v>107</v>
      </c>
      <c r="F18" s="70" t="s">
        <v>108</v>
      </c>
      <c r="G18" s="70" t="s">
        <v>236</v>
      </c>
      <c r="H18" s="70" t="s">
        <v>237</v>
      </c>
      <c r="I18" s="83">
        <v>1792</v>
      </c>
      <c r="J18" s="83">
        <v>1792</v>
      </c>
      <c r="K18" s="83">
        <v>1792</v>
      </c>
      <c r="L18" s="83"/>
      <c r="M18" s="83"/>
      <c r="N18" s="83"/>
      <c r="O18" s="83"/>
      <c r="P18" s="83"/>
      <c r="Q18" s="83"/>
      <c r="R18" s="83"/>
      <c r="S18" s="83"/>
      <c r="T18" s="83"/>
      <c r="U18" s="83"/>
      <c r="V18" s="83"/>
      <c r="W18" s="83"/>
    </row>
    <row r="19" ht="21.75" customHeight="1" spans="1:23">
      <c r="A19" s="70" t="s">
        <v>275</v>
      </c>
      <c r="B19" s="70" t="s">
        <v>284</v>
      </c>
      <c r="C19" s="70" t="s">
        <v>285</v>
      </c>
      <c r="D19" s="70" t="s">
        <v>70</v>
      </c>
      <c r="E19" s="70" t="s">
        <v>103</v>
      </c>
      <c r="F19" s="70" t="s">
        <v>104</v>
      </c>
      <c r="G19" s="70" t="s">
        <v>280</v>
      </c>
      <c r="H19" s="70" t="s">
        <v>281</v>
      </c>
      <c r="I19" s="83">
        <v>25728</v>
      </c>
      <c r="J19" s="83">
        <v>25728</v>
      </c>
      <c r="K19" s="83">
        <v>25728</v>
      </c>
      <c r="L19" s="83"/>
      <c r="M19" s="83"/>
      <c r="N19" s="83"/>
      <c r="O19" s="83"/>
      <c r="P19" s="83"/>
      <c r="Q19" s="83"/>
      <c r="R19" s="83"/>
      <c r="S19" s="83"/>
      <c r="T19" s="83"/>
      <c r="U19" s="83"/>
      <c r="V19" s="83"/>
      <c r="W19" s="83"/>
    </row>
    <row r="20" ht="21.75" customHeight="1" spans="1:23">
      <c r="A20" s="70" t="s">
        <v>275</v>
      </c>
      <c r="B20" s="70" t="s">
        <v>286</v>
      </c>
      <c r="C20" s="70" t="s">
        <v>287</v>
      </c>
      <c r="D20" s="70" t="s">
        <v>70</v>
      </c>
      <c r="E20" s="70" t="s">
        <v>103</v>
      </c>
      <c r="F20" s="70" t="s">
        <v>104</v>
      </c>
      <c r="G20" s="70" t="s">
        <v>280</v>
      </c>
      <c r="H20" s="70" t="s">
        <v>281</v>
      </c>
      <c r="I20" s="83">
        <v>5120</v>
      </c>
      <c r="J20" s="83">
        <v>5120</v>
      </c>
      <c r="K20" s="83">
        <v>5120</v>
      </c>
      <c r="L20" s="83"/>
      <c r="M20" s="83"/>
      <c r="N20" s="83"/>
      <c r="O20" s="83"/>
      <c r="P20" s="83"/>
      <c r="Q20" s="83"/>
      <c r="R20" s="83"/>
      <c r="S20" s="83"/>
      <c r="T20" s="83"/>
      <c r="U20" s="83"/>
      <c r="V20" s="83"/>
      <c r="W20" s="83"/>
    </row>
    <row r="21" ht="21.75" customHeight="1" spans="1:23">
      <c r="A21" s="70" t="s">
        <v>275</v>
      </c>
      <c r="B21" s="70" t="s">
        <v>288</v>
      </c>
      <c r="C21" s="70" t="s">
        <v>289</v>
      </c>
      <c r="D21" s="70" t="s">
        <v>70</v>
      </c>
      <c r="E21" s="70" t="s">
        <v>103</v>
      </c>
      <c r="F21" s="70" t="s">
        <v>104</v>
      </c>
      <c r="G21" s="70" t="s">
        <v>280</v>
      </c>
      <c r="H21" s="70" t="s">
        <v>281</v>
      </c>
      <c r="I21" s="83">
        <v>8000</v>
      </c>
      <c r="J21" s="83">
        <v>8000</v>
      </c>
      <c r="K21" s="83">
        <v>8000</v>
      </c>
      <c r="L21" s="83"/>
      <c r="M21" s="83"/>
      <c r="N21" s="83"/>
      <c r="O21" s="83"/>
      <c r="P21" s="83"/>
      <c r="Q21" s="83"/>
      <c r="R21" s="83"/>
      <c r="S21" s="83"/>
      <c r="T21" s="83"/>
      <c r="U21" s="83"/>
      <c r="V21" s="83"/>
      <c r="W21" s="83"/>
    </row>
    <row r="22" ht="21.75" customHeight="1" spans="1:23">
      <c r="A22" s="70" t="s">
        <v>290</v>
      </c>
      <c r="B22" s="70" t="s">
        <v>291</v>
      </c>
      <c r="C22" s="70" t="s">
        <v>292</v>
      </c>
      <c r="D22" s="70" t="s">
        <v>70</v>
      </c>
      <c r="E22" s="70" t="s">
        <v>101</v>
      </c>
      <c r="F22" s="70" t="s">
        <v>102</v>
      </c>
      <c r="G22" s="70" t="s">
        <v>236</v>
      </c>
      <c r="H22" s="70" t="s">
        <v>237</v>
      </c>
      <c r="I22" s="83">
        <v>914902.82</v>
      </c>
      <c r="J22" s="83"/>
      <c r="K22" s="83"/>
      <c r="L22" s="83"/>
      <c r="M22" s="83"/>
      <c r="N22" s="83"/>
      <c r="O22" s="83"/>
      <c r="P22" s="83"/>
      <c r="Q22" s="83">
        <v>914902.82</v>
      </c>
      <c r="R22" s="83"/>
      <c r="S22" s="83"/>
      <c r="T22" s="83"/>
      <c r="U22" s="83"/>
      <c r="V22" s="83"/>
      <c r="W22" s="83"/>
    </row>
    <row r="23" ht="21.75" customHeight="1" spans="1:23">
      <c r="A23" s="70" t="s">
        <v>290</v>
      </c>
      <c r="B23" s="70" t="s">
        <v>293</v>
      </c>
      <c r="C23" s="70" t="s">
        <v>294</v>
      </c>
      <c r="D23" s="70" t="s">
        <v>70</v>
      </c>
      <c r="E23" s="70" t="s">
        <v>101</v>
      </c>
      <c r="F23" s="70" t="s">
        <v>102</v>
      </c>
      <c r="G23" s="70" t="s">
        <v>236</v>
      </c>
      <c r="H23" s="70" t="s">
        <v>237</v>
      </c>
      <c r="I23" s="83">
        <v>681600</v>
      </c>
      <c r="J23" s="83"/>
      <c r="K23" s="83"/>
      <c r="L23" s="83"/>
      <c r="M23" s="83"/>
      <c r="N23" s="83"/>
      <c r="O23" s="83"/>
      <c r="P23" s="83"/>
      <c r="Q23" s="83"/>
      <c r="R23" s="83">
        <v>681600</v>
      </c>
      <c r="S23" s="83"/>
      <c r="T23" s="83"/>
      <c r="U23" s="83"/>
      <c r="V23" s="83"/>
      <c r="W23" s="83">
        <v>681600</v>
      </c>
    </row>
    <row r="24" ht="21.75" customHeight="1" spans="1:23">
      <c r="A24" s="70" t="s">
        <v>290</v>
      </c>
      <c r="B24" s="70" t="s">
        <v>295</v>
      </c>
      <c r="C24" s="70" t="s">
        <v>296</v>
      </c>
      <c r="D24" s="70" t="s">
        <v>70</v>
      </c>
      <c r="E24" s="70" t="s">
        <v>101</v>
      </c>
      <c r="F24" s="70" t="s">
        <v>102</v>
      </c>
      <c r="G24" s="70" t="s">
        <v>236</v>
      </c>
      <c r="H24" s="70" t="s">
        <v>237</v>
      </c>
      <c r="I24" s="83">
        <v>3000000</v>
      </c>
      <c r="J24" s="83"/>
      <c r="K24" s="83"/>
      <c r="L24" s="83"/>
      <c r="M24" s="83"/>
      <c r="N24" s="83"/>
      <c r="O24" s="83"/>
      <c r="P24" s="83"/>
      <c r="Q24" s="83"/>
      <c r="R24" s="83">
        <v>3000000</v>
      </c>
      <c r="S24" s="83"/>
      <c r="T24" s="83"/>
      <c r="U24" s="83"/>
      <c r="V24" s="83"/>
      <c r="W24" s="83">
        <v>3000000</v>
      </c>
    </row>
    <row r="25" ht="21.75" customHeight="1" spans="1:23">
      <c r="A25" s="70" t="s">
        <v>290</v>
      </c>
      <c r="B25" s="70" t="s">
        <v>297</v>
      </c>
      <c r="C25" s="70" t="s">
        <v>298</v>
      </c>
      <c r="D25" s="70" t="s">
        <v>70</v>
      </c>
      <c r="E25" s="70" t="s">
        <v>101</v>
      </c>
      <c r="F25" s="70" t="s">
        <v>102</v>
      </c>
      <c r="G25" s="70" t="s">
        <v>236</v>
      </c>
      <c r="H25" s="70" t="s">
        <v>237</v>
      </c>
      <c r="I25" s="83">
        <v>170400</v>
      </c>
      <c r="J25" s="83">
        <v>170400</v>
      </c>
      <c r="K25" s="83">
        <v>170400</v>
      </c>
      <c r="L25" s="83"/>
      <c r="M25" s="83"/>
      <c r="N25" s="83"/>
      <c r="O25" s="83"/>
      <c r="P25" s="83"/>
      <c r="Q25" s="83"/>
      <c r="R25" s="83"/>
      <c r="S25" s="83"/>
      <c r="T25" s="83"/>
      <c r="U25" s="83"/>
      <c r="V25" s="83"/>
      <c r="W25" s="83"/>
    </row>
    <row r="26" ht="21.75" customHeight="1" spans="1:23">
      <c r="A26" s="70" t="s">
        <v>290</v>
      </c>
      <c r="B26" s="70" t="s">
        <v>299</v>
      </c>
      <c r="C26" s="70" t="s">
        <v>300</v>
      </c>
      <c r="D26" s="70" t="s">
        <v>70</v>
      </c>
      <c r="E26" s="70" t="s">
        <v>101</v>
      </c>
      <c r="F26" s="70" t="s">
        <v>102</v>
      </c>
      <c r="G26" s="70" t="s">
        <v>301</v>
      </c>
      <c r="H26" s="70" t="s">
        <v>302</v>
      </c>
      <c r="I26" s="83">
        <v>490000</v>
      </c>
      <c r="J26" s="83">
        <v>490000</v>
      </c>
      <c r="K26" s="83">
        <v>490000</v>
      </c>
      <c r="L26" s="83"/>
      <c r="M26" s="83"/>
      <c r="N26" s="83"/>
      <c r="O26" s="83"/>
      <c r="P26" s="83"/>
      <c r="Q26" s="83"/>
      <c r="R26" s="83"/>
      <c r="S26" s="83"/>
      <c r="T26" s="83"/>
      <c r="U26" s="83"/>
      <c r="V26" s="83"/>
      <c r="W26" s="83"/>
    </row>
    <row r="27" ht="21.75" customHeight="1" spans="1:23">
      <c r="A27" s="70" t="s">
        <v>290</v>
      </c>
      <c r="B27" s="70" t="s">
        <v>299</v>
      </c>
      <c r="C27" s="70" t="s">
        <v>300</v>
      </c>
      <c r="D27" s="70" t="s">
        <v>70</v>
      </c>
      <c r="E27" s="70" t="s">
        <v>101</v>
      </c>
      <c r="F27" s="70" t="s">
        <v>102</v>
      </c>
      <c r="G27" s="70" t="s">
        <v>303</v>
      </c>
      <c r="H27" s="70" t="s">
        <v>304</v>
      </c>
      <c r="I27" s="83">
        <v>1129360</v>
      </c>
      <c r="J27" s="83">
        <v>1129360</v>
      </c>
      <c r="K27" s="83">
        <v>1129360</v>
      </c>
      <c r="L27" s="83"/>
      <c r="M27" s="83"/>
      <c r="N27" s="83"/>
      <c r="O27" s="83"/>
      <c r="P27" s="83"/>
      <c r="Q27" s="83"/>
      <c r="R27" s="83"/>
      <c r="S27" s="83"/>
      <c r="T27" s="83"/>
      <c r="U27" s="83"/>
      <c r="V27" s="83"/>
      <c r="W27" s="83"/>
    </row>
    <row r="28" ht="18.75" customHeight="1" spans="1:23">
      <c r="A28" s="37" t="s">
        <v>179</v>
      </c>
      <c r="B28" s="38"/>
      <c r="C28" s="38"/>
      <c r="D28" s="38"/>
      <c r="E28" s="38"/>
      <c r="F28" s="38"/>
      <c r="G28" s="38"/>
      <c r="H28" s="39"/>
      <c r="I28" s="83">
        <v>7700200.42</v>
      </c>
      <c r="J28" s="83">
        <v>3103697.6</v>
      </c>
      <c r="K28" s="83">
        <v>3103697.6</v>
      </c>
      <c r="L28" s="83"/>
      <c r="M28" s="83"/>
      <c r="N28" s="83"/>
      <c r="O28" s="83"/>
      <c r="P28" s="83"/>
      <c r="Q28" s="83">
        <v>914902.82</v>
      </c>
      <c r="R28" s="83">
        <v>3681600</v>
      </c>
      <c r="S28" s="83"/>
      <c r="T28" s="83"/>
      <c r="U28" s="83"/>
      <c r="V28" s="83"/>
      <c r="W28" s="83">
        <v>3681600</v>
      </c>
    </row>
  </sheetData>
  <mergeCells count="28">
    <mergeCell ref="A2:W2"/>
    <mergeCell ref="A3:H3"/>
    <mergeCell ref="J4:M4"/>
    <mergeCell ref="N4:P4"/>
    <mergeCell ref="R4:W4"/>
    <mergeCell ref="A28:H28"/>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37" right="0.37" top="0.56" bottom="0.56" header="0.48" footer="0.48"/>
  <pageSetup paperSize="9" scale="56"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62"/>
  <sheetViews>
    <sheetView showZeros="0" workbookViewId="0">
      <selection activeCell="A1" sqref="A1"/>
    </sheetView>
  </sheetViews>
  <sheetFormatPr defaultColWidth="9.13888888888889" defaultRowHeight="12" customHeight="1"/>
  <cols>
    <col min="1" max="1" width="34.287037037037" customWidth="1"/>
    <col min="2" max="2" width="29" customWidth="1"/>
    <col min="3" max="5" width="23.5740740740741" customWidth="1"/>
    <col min="6" max="6" width="11.287037037037" customWidth="1"/>
    <col min="7" max="7" width="25.1388888888889" customWidth="1"/>
    <col min="8" max="8" width="15.5740740740741" customWidth="1"/>
    <col min="9" max="9" width="13.4259259259259" customWidth="1"/>
    <col min="10" max="10" width="18.8518518518519" customWidth="1"/>
  </cols>
  <sheetData>
    <row r="1" ht="18" customHeight="1" spans="1:10">
      <c r="J1" s="11" t="s">
        <v>305</v>
      </c>
    </row>
    <row r="2" ht="39.75" customHeight="1" spans="1:10">
      <c r="A2" s="66" t="str">
        <f>"2026"&amp;"年部门项目支出绩效目标表"</f>
        <v>2026年部门项目支出绩效目标表</v>
      </c>
      <c r="B2" s="12"/>
      <c r="C2" s="12"/>
      <c r="D2" s="12"/>
      <c r="E2" s="12"/>
      <c r="F2" s="67"/>
      <c r="G2" s="12"/>
      <c r="H2" s="67"/>
      <c r="I2" s="67"/>
      <c r="J2" s="12"/>
    </row>
    <row r="3" ht="17.25" customHeight="1" spans="1:10">
      <c r="A3" s="13" t="str">
        <f>"单位名称："&amp;"昆明高新技术产业开发区第三中学"</f>
        <v>单位名称：昆明高新技术产业开发区第三中学</v>
      </c>
    </row>
    <row r="4" ht="44.25" customHeight="1" spans="1:10">
      <c r="A4" s="68" t="s">
        <v>191</v>
      </c>
      <c r="B4" s="68" t="s">
        <v>306</v>
      </c>
      <c r="C4" s="68" t="s">
        <v>307</v>
      </c>
      <c r="D4" s="68" t="s">
        <v>308</v>
      </c>
      <c r="E4" s="68" t="s">
        <v>309</v>
      </c>
      <c r="F4" s="69" t="s">
        <v>310</v>
      </c>
      <c r="G4" s="68" t="s">
        <v>311</v>
      </c>
      <c r="H4" s="69" t="s">
        <v>312</v>
      </c>
      <c r="I4" s="69" t="s">
        <v>313</v>
      </c>
      <c r="J4" s="68" t="s">
        <v>314</v>
      </c>
    </row>
    <row r="5" ht="18.75" customHeight="1" spans="1:10">
      <c r="A5" s="134">
        <v>1</v>
      </c>
      <c r="B5" s="134">
        <v>2</v>
      </c>
      <c r="C5" s="134">
        <v>3</v>
      </c>
      <c r="D5" s="134">
        <v>4</v>
      </c>
      <c r="E5" s="134">
        <v>5</v>
      </c>
      <c r="F5" s="30">
        <v>6</v>
      </c>
      <c r="G5" s="134">
        <v>7</v>
      </c>
      <c r="H5" s="30">
        <v>8</v>
      </c>
      <c r="I5" s="30">
        <v>9</v>
      </c>
      <c r="J5" s="134">
        <v>10</v>
      </c>
    </row>
    <row r="6" ht="42" customHeight="1" spans="1:10">
      <c r="A6" s="31" t="s">
        <v>70</v>
      </c>
      <c r="B6" s="70"/>
      <c r="C6" s="70"/>
      <c r="D6" s="70"/>
      <c r="E6" s="57"/>
      <c r="F6" s="71"/>
      <c r="G6" s="57"/>
      <c r="H6" s="71"/>
      <c r="I6" s="71"/>
      <c r="J6" s="57"/>
    </row>
    <row r="7" ht="42" customHeight="1" spans="1:10">
      <c r="A7" s="135" t="s">
        <v>300</v>
      </c>
      <c r="B7" s="32" t="s">
        <v>315</v>
      </c>
      <c r="C7" s="32" t="s">
        <v>316</v>
      </c>
      <c r="D7" s="32" t="s">
        <v>317</v>
      </c>
      <c r="E7" s="31" t="s">
        <v>318</v>
      </c>
      <c r="F7" s="32" t="s">
        <v>319</v>
      </c>
      <c r="G7" s="31" t="s">
        <v>86</v>
      </c>
      <c r="H7" s="32" t="s">
        <v>320</v>
      </c>
      <c r="I7" s="32" t="s">
        <v>321</v>
      </c>
      <c r="J7" s="31" t="s">
        <v>322</v>
      </c>
    </row>
    <row r="8" ht="42" customHeight="1" spans="1:10">
      <c r="A8" s="135" t="s">
        <v>300</v>
      </c>
      <c r="B8" s="32" t="s">
        <v>315</v>
      </c>
      <c r="C8" s="32" t="s">
        <v>316</v>
      </c>
      <c r="D8" s="32" t="s">
        <v>323</v>
      </c>
      <c r="E8" s="31" t="s">
        <v>324</v>
      </c>
      <c r="F8" s="32" t="s">
        <v>325</v>
      </c>
      <c r="G8" s="31" t="s">
        <v>326</v>
      </c>
      <c r="H8" s="32" t="s">
        <v>327</v>
      </c>
      <c r="I8" s="32" t="s">
        <v>321</v>
      </c>
      <c r="J8" s="31" t="s">
        <v>328</v>
      </c>
    </row>
    <row r="9" ht="42" customHeight="1" spans="1:10">
      <c r="A9" s="135" t="s">
        <v>300</v>
      </c>
      <c r="B9" s="32" t="s">
        <v>315</v>
      </c>
      <c r="C9" s="32" t="s">
        <v>316</v>
      </c>
      <c r="D9" s="32" t="s">
        <v>329</v>
      </c>
      <c r="E9" s="31" t="s">
        <v>330</v>
      </c>
      <c r="F9" s="32" t="s">
        <v>325</v>
      </c>
      <c r="G9" s="31" t="s">
        <v>326</v>
      </c>
      <c r="H9" s="32" t="s">
        <v>327</v>
      </c>
      <c r="I9" s="32" t="s">
        <v>321</v>
      </c>
      <c r="J9" s="31" t="s">
        <v>331</v>
      </c>
    </row>
    <row r="10" ht="42" customHeight="1" spans="1:10">
      <c r="A10" s="135" t="s">
        <v>300</v>
      </c>
      <c r="B10" s="32" t="s">
        <v>315</v>
      </c>
      <c r="C10" s="32" t="s">
        <v>332</v>
      </c>
      <c r="D10" s="32" t="s">
        <v>333</v>
      </c>
      <c r="E10" s="31" t="s">
        <v>334</v>
      </c>
      <c r="F10" s="32" t="s">
        <v>325</v>
      </c>
      <c r="G10" s="31" t="s">
        <v>326</v>
      </c>
      <c r="H10" s="32" t="s">
        <v>327</v>
      </c>
      <c r="I10" s="32" t="s">
        <v>335</v>
      </c>
      <c r="J10" s="31" t="s">
        <v>336</v>
      </c>
    </row>
    <row r="11" ht="42" customHeight="1" spans="1:10">
      <c r="A11" s="135" t="s">
        <v>300</v>
      </c>
      <c r="B11" s="32" t="s">
        <v>315</v>
      </c>
      <c r="C11" s="32" t="s">
        <v>332</v>
      </c>
      <c r="D11" s="32" t="s">
        <v>337</v>
      </c>
      <c r="E11" s="31" t="s">
        <v>338</v>
      </c>
      <c r="F11" s="32" t="s">
        <v>325</v>
      </c>
      <c r="G11" s="31" t="s">
        <v>326</v>
      </c>
      <c r="H11" s="32" t="s">
        <v>327</v>
      </c>
      <c r="I11" s="32" t="s">
        <v>321</v>
      </c>
      <c r="J11" s="31" t="s">
        <v>339</v>
      </c>
    </row>
    <row r="12" ht="42" customHeight="1" spans="1:10">
      <c r="A12" s="135" t="s">
        <v>300</v>
      </c>
      <c r="B12" s="32" t="s">
        <v>315</v>
      </c>
      <c r="C12" s="32" t="s">
        <v>332</v>
      </c>
      <c r="D12" s="32" t="s">
        <v>337</v>
      </c>
      <c r="E12" s="31" t="s">
        <v>340</v>
      </c>
      <c r="F12" s="32" t="s">
        <v>325</v>
      </c>
      <c r="G12" s="31" t="s">
        <v>341</v>
      </c>
      <c r="H12" s="32" t="s">
        <v>342</v>
      </c>
      <c r="I12" s="32" t="s">
        <v>321</v>
      </c>
      <c r="J12" s="31" t="s">
        <v>343</v>
      </c>
    </row>
    <row r="13" ht="42" customHeight="1" spans="1:10">
      <c r="A13" s="135" t="s">
        <v>300</v>
      </c>
      <c r="B13" s="32" t="s">
        <v>315</v>
      </c>
      <c r="C13" s="32" t="s">
        <v>344</v>
      </c>
      <c r="D13" s="32" t="s">
        <v>345</v>
      </c>
      <c r="E13" s="31" t="s">
        <v>346</v>
      </c>
      <c r="F13" s="32" t="s">
        <v>325</v>
      </c>
      <c r="G13" s="31" t="s">
        <v>347</v>
      </c>
      <c r="H13" s="32" t="s">
        <v>327</v>
      </c>
      <c r="I13" s="32" t="s">
        <v>321</v>
      </c>
      <c r="J13" s="31" t="s">
        <v>348</v>
      </c>
    </row>
    <row r="14" ht="42" customHeight="1" spans="1:10">
      <c r="A14" s="135" t="s">
        <v>287</v>
      </c>
      <c r="B14" s="32" t="s">
        <v>349</v>
      </c>
      <c r="C14" s="32" t="s">
        <v>316</v>
      </c>
      <c r="D14" s="32" t="s">
        <v>317</v>
      </c>
      <c r="E14" s="31" t="s">
        <v>350</v>
      </c>
      <c r="F14" s="32" t="s">
        <v>325</v>
      </c>
      <c r="G14" s="31" t="s">
        <v>351</v>
      </c>
      <c r="H14" s="32" t="s">
        <v>352</v>
      </c>
      <c r="I14" s="32" t="s">
        <v>321</v>
      </c>
      <c r="J14" s="31" t="s">
        <v>353</v>
      </c>
    </row>
    <row r="15" ht="42" customHeight="1" spans="1:10">
      <c r="A15" s="135" t="s">
        <v>287</v>
      </c>
      <c r="B15" s="32" t="s">
        <v>349</v>
      </c>
      <c r="C15" s="32" t="s">
        <v>332</v>
      </c>
      <c r="D15" s="32" t="s">
        <v>337</v>
      </c>
      <c r="E15" s="31" t="s">
        <v>354</v>
      </c>
      <c r="F15" s="32" t="s">
        <v>325</v>
      </c>
      <c r="G15" s="31" t="s">
        <v>326</v>
      </c>
      <c r="H15" s="32" t="s">
        <v>327</v>
      </c>
      <c r="I15" s="32" t="s">
        <v>321</v>
      </c>
      <c r="J15" s="31" t="s">
        <v>355</v>
      </c>
    </row>
    <row r="16" ht="42" customHeight="1" spans="1:10">
      <c r="A16" s="135" t="s">
        <v>287</v>
      </c>
      <c r="B16" s="32" t="s">
        <v>349</v>
      </c>
      <c r="C16" s="32" t="s">
        <v>344</v>
      </c>
      <c r="D16" s="32" t="s">
        <v>345</v>
      </c>
      <c r="E16" s="31" t="s">
        <v>356</v>
      </c>
      <c r="F16" s="32" t="s">
        <v>325</v>
      </c>
      <c r="G16" s="31" t="s">
        <v>326</v>
      </c>
      <c r="H16" s="32" t="s">
        <v>327</v>
      </c>
      <c r="I16" s="32" t="s">
        <v>321</v>
      </c>
      <c r="J16" s="31" t="s">
        <v>357</v>
      </c>
    </row>
    <row r="17" ht="42" customHeight="1" spans="1:10">
      <c r="A17" s="135" t="s">
        <v>296</v>
      </c>
      <c r="B17" s="32" t="s">
        <v>358</v>
      </c>
      <c r="C17" s="32" t="s">
        <v>316</v>
      </c>
      <c r="D17" s="32" t="s">
        <v>317</v>
      </c>
      <c r="E17" s="31" t="s">
        <v>359</v>
      </c>
      <c r="F17" s="32" t="s">
        <v>319</v>
      </c>
      <c r="G17" s="31" t="s">
        <v>360</v>
      </c>
      <c r="H17" s="32" t="s">
        <v>352</v>
      </c>
      <c r="I17" s="32" t="s">
        <v>321</v>
      </c>
      <c r="J17" s="31" t="s">
        <v>361</v>
      </c>
    </row>
    <row r="18" ht="42" customHeight="1" spans="1:10">
      <c r="A18" s="135" t="s">
        <v>296</v>
      </c>
      <c r="B18" s="32" t="s">
        <v>358</v>
      </c>
      <c r="C18" s="32" t="s">
        <v>316</v>
      </c>
      <c r="D18" s="32" t="s">
        <v>317</v>
      </c>
      <c r="E18" s="31" t="s">
        <v>362</v>
      </c>
      <c r="F18" s="32" t="s">
        <v>319</v>
      </c>
      <c r="G18" s="31" t="s">
        <v>363</v>
      </c>
      <c r="H18" s="32" t="s">
        <v>352</v>
      </c>
      <c r="I18" s="32" t="s">
        <v>321</v>
      </c>
      <c r="J18" s="31" t="s">
        <v>364</v>
      </c>
    </row>
    <row r="19" ht="42" customHeight="1" spans="1:10">
      <c r="A19" s="135" t="s">
        <v>296</v>
      </c>
      <c r="B19" s="32" t="s">
        <v>358</v>
      </c>
      <c r="C19" s="32" t="s">
        <v>316</v>
      </c>
      <c r="D19" s="32" t="s">
        <v>323</v>
      </c>
      <c r="E19" s="31" t="s">
        <v>365</v>
      </c>
      <c r="F19" s="32" t="s">
        <v>319</v>
      </c>
      <c r="G19" s="31" t="s">
        <v>347</v>
      </c>
      <c r="H19" s="32" t="s">
        <v>327</v>
      </c>
      <c r="I19" s="32" t="s">
        <v>321</v>
      </c>
      <c r="J19" s="31" t="s">
        <v>366</v>
      </c>
    </row>
    <row r="20" ht="42" customHeight="1" spans="1:10">
      <c r="A20" s="135" t="s">
        <v>296</v>
      </c>
      <c r="B20" s="32" t="s">
        <v>358</v>
      </c>
      <c r="C20" s="32" t="s">
        <v>332</v>
      </c>
      <c r="D20" s="32" t="s">
        <v>367</v>
      </c>
      <c r="E20" s="31" t="s">
        <v>368</v>
      </c>
      <c r="F20" s="32" t="s">
        <v>369</v>
      </c>
      <c r="G20" s="31" t="s">
        <v>370</v>
      </c>
      <c r="H20" s="32" t="s">
        <v>327</v>
      </c>
      <c r="I20" s="32" t="s">
        <v>321</v>
      </c>
      <c r="J20" s="31" t="s">
        <v>366</v>
      </c>
    </row>
    <row r="21" ht="42" customHeight="1" spans="1:10">
      <c r="A21" s="135" t="s">
        <v>296</v>
      </c>
      <c r="B21" s="32" t="s">
        <v>358</v>
      </c>
      <c r="C21" s="32" t="s">
        <v>344</v>
      </c>
      <c r="D21" s="32" t="s">
        <v>345</v>
      </c>
      <c r="E21" s="31" t="s">
        <v>371</v>
      </c>
      <c r="F21" s="32" t="s">
        <v>319</v>
      </c>
      <c r="G21" s="31" t="s">
        <v>370</v>
      </c>
      <c r="H21" s="32" t="s">
        <v>327</v>
      </c>
      <c r="I21" s="32" t="s">
        <v>321</v>
      </c>
      <c r="J21" s="31" t="s">
        <v>366</v>
      </c>
    </row>
    <row r="22" ht="42" customHeight="1" spans="1:10">
      <c r="A22" s="135" t="s">
        <v>298</v>
      </c>
      <c r="B22" s="32" t="s">
        <v>372</v>
      </c>
      <c r="C22" s="32" t="s">
        <v>316</v>
      </c>
      <c r="D22" s="32" t="s">
        <v>317</v>
      </c>
      <c r="E22" s="31" t="s">
        <v>373</v>
      </c>
      <c r="F22" s="32" t="s">
        <v>325</v>
      </c>
      <c r="G22" s="31" t="s">
        <v>374</v>
      </c>
      <c r="H22" s="32" t="s">
        <v>352</v>
      </c>
      <c r="I22" s="32" t="s">
        <v>321</v>
      </c>
      <c r="J22" s="31" t="s">
        <v>375</v>
      </c>
    </row>
    <row r="23" ht="42" customHeight="1" spans="1:10">
      <c r="A23" s="135" t="s">
        <v>298</v>
      </c>
      <c r="B23" s="32" t="s">
        <v>372</v>
      </c>
      <c r="C23" s="32" t="s">
        <v>316</v>
      </c>
      <c r="D23" s="32" t="s">
        <v>323</v>
      </c>
      <c r="E23" s="31" t="s">
        <v>376</v>
      </c>
      <c r="F23" s="32" t="s">
        <v>319</v>
      </c>
      <c r="G23" s="31" t="s">
        <v>326</v>
      </c>
      <c r="H23" s="32" t="s">
        <v>327</v>
      </c>
      <c r="I23" s="32" t="s">
        <v>321</v>
      </c>
      <c r="J23" s="31" t="s">
        <v>377</v>
      </c>
    </row>
    <row r="24" ht="42" customHeight="1" spans="1:10">
      <c r="A24" s="135" t="s">
        <v>298</v>
      </c>
      <c r="B24" s="32" t="s">
        <v>372</v>
      </c>
      <c r="C24" s="32" t="s">
        <v>316</v>
      </c>
      <c r="D24" s="32" t="s">
        <v>329</v>
      </c>
      <c r="E24" s="31" t="s">
        <v>378</v>
      </c>
      <c r="F24" s="32" t="s">
        <v>325</v>
      </c>
      <c r="G24" s="31" t="s">
        <v>379</v>
      </c>
      <c r="H24" s="32" t="s">
        <v>380</v>
      </c>
      <c r="I24" s="32" t="s">
        <v>321</v>
      </c>
      <c r="J24" s="31" t="s">
        <v>378</v>
      </c>
    </row>
    <row r="25" ht="42" customHeight="1" spans="1:10">
      <c r="A25" s="135" t="s">
        <v>298</v>
      </c>
      <c r="B25" s="32" t="s">
        <v>372</v>
      </c>
      <c r="C25" s="32" t="s">
        <v>332</v>
      </c>
      <c r="D25" s="32" t="s">
        <v>337</v>
      </c>
      <c r="E25" s="31" t="s">
        <v>381</v>
      </c>
      <c r="F25" s="32" t="s">
        <v>325</v>
      </c>
      <c r="G25" s="31" t="s">
        <v>382</v>
      </c>
      <c r="H25" s="32" t="s">
        <v>327</v>
      </c>
      <c r="I25" s="32" t="s">
        <v>321</v>
      </c>
      <c r="J25" s="31" t="s">
        <v>381</v>
      </c>
    </row>
    <row r="26" ht="42" customHeight="1" spans="1:10">
      <c r="A26" s="135" t="s">
        <v>298</v>
      </c>
      <c r="B26" s="32" t="s">
        <v>372</v>
      </c>
      <c r="C26" s="32" t="s">
        <v>344</v>
      </c>
      <c r="D26" s="32" t="s">
        <v>345</v>
      </c>
      <c r="E26" s="31" t="s">
        <v>383</v>
      </c>
      <c r="F26" s="32" t="s">
        <v>319</v>
      </c>
      <c r="G26" s="31" t="s">
        <v>347</v>
      </c>
      <c r="H26" s="32" t="s">
        <v>327</v>
      </c>
      <c r="I26" s="32" t="s">
        <v>321</v>
      </c>
      <c r="J26" s="31" t="s">
        <v>384</v>
      </c>
    </row>
    <row r="27" ht="42" customHeight="1" spans="1:10">
      <c r="A27" s="135" t="s">
        <v>292</v>
      </c>
      <c r="B27" s="32" t="s">
        <v>385</v>
      </c>
      <c r="C27" s="32" t="s">
        <v>316</v>
      </c>
      <c r="D27" s="32" t="s">
        <v>317</v>
      </c>
      <c r="E27" s="31" t="s">
        <v>386</v>
      </c>
      <c r="F27" s="32" t="s">
        <v>319</v>
      </c>
      <c r="G27" s="31" t="s">
        <v>347</v>
      </c>
      <c r="H27" s="32" t="s">
        <v>327</v>
      </c>
      <c r="I27" s="32" t="s">
        <v>321</v>
      </c>
      <c r="J27" s="31" t="s">
        <v>387</v>
      </c>
    </row>
    <row r="28" ht="42" customHeight="1" spans="1:10">
      <c r="A28" s="135" t="s">
        <v>292</v>
      </c>
      <c r="B28" s="32" t="s">
        <v>385</v>
      </c>
      <c r="C28" s="32" t="s">
        <v>316</v>
      </c>
      <c r="D28" s="32" t="s">
        <v>323</v>
      </c>
      <c r="E28" s="31" t="s">
        <v>388</v>
      </c>
      <c r="F28" s="32" t="s">
        <v>319</v>
      </c>
      <c r="G28" s="31" t="s">
        <v>347</v>
      </c>
      <c r="H28" s="32" t="s">
        <v>327</v>
      </c>
      <c r="I28" s="32" t="s">
        <v>321</v>
      </c>
      <c r="J28" s="31" t="s">
        <v>389</v>
      </c>
    </row>
    <row r="29" ht="42" customHeight="1" spans="1:10">
      <c r="A29" s="135" t="s">
        <v>292</v>
      </c>
      <c r="B29" s="32" t="s">
        <v>385</v>
      </c>
      <c r="C29" s="32" t="s">
        <v>316</v>
      </c>
      <c r="D29" s="32" t="s">
        <v>329</v>
      </c>
      <c r="E29" s="31" t="s">
        <v>390</v>
      </c>
      <c r="F29" s="32" t="s">
        <v>319</v>
      </c>
      <c r="G29" s="31" t="s">
        <v>370</v>
      </c>
      <c r="H29" s="32" t="s">
        <v>327</v>
      </c>
      <c r="I29" s="32" t="s">
        <v>321</v>
      </c>
      <c r="J29" s="31" t="s">
        <v>389</v>
      </c>
    </row>
    <row r="30" ht="42" customHeight="1" spans="1:10">
      <c r="A30" s="135" t="s">
        <v>292</v>
      </c>
      <c r="B30" s="32" t="s">
        <v>385</v>
      </c>
      <c r="C30" s="32" t="s">
        <v>332</v>
      </c>
      <c r="D30" s="32" t="s">
        <v>337</v>
      </c>
      <c r="E30" s="31" t="s">
        <v>391</v>
      </c>
      <c r="F30" s="32" t="s">
        <v>319</v>
      </c>
      <c r="G30" s="31" t="s">
        <v>392</v>
      </c>
      <c r="H30" s="32" t="s">
        <v>327</v>
      </c>
      <c r="I30" s="32" t="s">
        <v>321</v>
      </c>
      <c r="J30" s="31" t="s">
        <v>389</v>
      </c>
    </row>
    <row r="31" ht="42" customHeight="1" spans="1:10">
      <c r="A31" s="135" t="s">
        <v>292</v>
      </c>
      <c r="B31" s="32" t="s">
        <v>385</v>
      </c>
      <c r="C31" s="32" t="s">
        <v>344</v>
      </c>
      <c r="D31" s="32" t="s">
        <v>345</v>
      </c>
      <c r="E31" s="31" t="s">
        <v>393</v>
      </c>
      <c r="F31" s="32" t="s">
        <v>319</v>
      </c>
      <c r="G31" s="31" t="s">
        <v>394</v>
      </c>
      <c r="H31" s="32" t="s">
        <v>327</v>
      </c>
      <c r="I31" s="32" t="s">
        <v>321</v>
      </c>
      <c r="J31" s="31" t="s">
        <v>389</v>
      </c>
    </row>
    <row r="32" ht="42" customHeight="1" spans="1:10">
      <c r="A32" s="135" t="s">
        <v>292</v>
      </c>
      <c r="B32" s="32" t="s">
        <v>385</v>
      </c>
      <c r="C32" s="32" t="s">
        <v>395</v>
      </c>
      <c r="D32" s="32" t="s">
        <v>396</v>
      </c>
      <c r="E32" s="31" t="s">
        <v>397</v>
      </c>
      <c r="F32" s="32" t="s">
        <v>398</v>
      </c>
      <c r="G32" s="31" t="s">
        <v>399</v>
      </c>
      <c r="H32" s="32" t="s">
        <v>400</v>
      </c>
      <c r="I32" s="32" t="s">
        <v>321</v>
      </c>
      <c r="J32" s="31" t="s">
        <v>389</v>
      </c>
    </row>
    <row r="33" ht="42" customHeight="1" spans="1:10">
      <c r="A33" s="135" t="s">
        <v>294</v>
      </c>
      <c r="B33" s="32" t="s">
        <v>401</v>
      </c>
      <c r="C33" s="32" t="s">
        <v>316</v>
      </c>
      <c r="D33" s="32" t="s">
        <v>317</v>
      </c>
      <c r="E33" s="31" t="s">
        <v>373</v>
      </c>
      <c r="F33" s="32" t="s">
        <v>325</v>
      </c>
      <c r="G33" s="31" t="s">
        <v>402</v>
      </c>
      <c r="H33" s="32" t="s">
        <v>352</v>
      </c>
      <c r="I33" s="32" t="s">
        <v>321</v>
      </c>
      <c r="J33" s="31" t="s">
        <v>375</v>
      </c>
    </row>
    <row r="34" ht="42" customHeight="1" spans="1:10">
      <c r="A34" s="135" t="s">
        <v>294</v>
      </c>
      <c r="B34" s="32" t="s">
        <v>401</v>
      </c>
      <c r="C34" s="32" t="s">
        <v>316</v>
      </c>
      <c r="D34" s="32" t="s">
        <v>323</v>
      </c>
      <c r="E34" s="31" t="s">
        <v>376</v>
      </c>
      <c r="F34" s="32" t="s">
        <v>319</v>
      </c>
      <c r="G34" s="31" t="s">
        <v>326</v>
      </c>
      <c r="H34" s="32" t="s">
        <v>327</v>
      </c>
      <c r="I34" s="32" t="s">
        <v>321</v>
      </c>
      <c r="J34" s="31" t="s">
        <v>377</v>
      </c>
    </row>
    <row r="35" ht="42" customHeight="1" spans="1:10">
      <c r="A35" s="135" t="s">
        <v>294</v>
      </c>
      <c r="B35" s="32" t="s">
        <v>401</v>
      </c>
      <c r="C35" s="32" t="s">
        <v>316</v>
      </c>
      <c r="D35" s="32" t="s">
        <v>329</v>
      </c>
      <c r="E35" s="31" t="s">
        <v>378</v>
      </c>
      <c r="F35" s="32" t="s">
        <v>325</v>
      </c>
      <c r="G35" s="31" t="s">
        <v>403</v>
      </c>
      <c r="H35" s="32" t="s">
        <v>380</v>
      </c>
      <c r="I35" s="32" t="s">
        <v>321</v>
      </c>
      <c r="J35" s="31" t="s">
        <v>378</v>
      </c>
    </row>
    <row r="36" ht="42" customHeight="1" spans="1:10">
      <c r="A36" s="135" t="s">
        <v>294</v>
      </c>
      <c r="B36" s="32" t="s">
        <v>401</v>
      </c>
      <c r="C36" s="32" t="s">
        <v>332</v>
      </c>
      <c r="D36" s="32" t="s">
        <v>337</v>
      </c>
      <c r="E36" s="31" t="s">
        <v>381</v>
      </c>
      <c r="F36" s="32" t="s">
        <v>325</v>
      </c>
      <c r="G36" s="31" t="s">
        <v>382</v>
      </c>
      <c r="H36" s="32" t="s">
        <v>327</v>
      </c>
      <c r="I36" s="32" t="s">
        <v>321</v>
      </c>
      <c r="J36" s="31" t="s">
        <v>381</v>
      </c>
    </row>
    <row r="37" ht="42" customHeight="1" spans="1:10">
      <c r="A37" s="135" t="s">
        <v>294</v>
      </c>
      <c r="B37" s="32" t="s">
        <v>401</v>
      </c>
      <c r="C37" s="32" t="s">
        <v>344</v>
      </c>
      <c r="D37" s="32" t="s">
        <v>345</v>
      </c>
      <c r="E37" s="31" t="s">
        <v>383</v>
      </c>
      <c r="F37" s="32" t="s">
        <v>319</v>
      </c>
      <c r="G37" s="31" t="s">
        <v>347</v>
      </c>
      <c r="H37" s="32" t="s">
        <v>327</v>
      </c>
      <c r="I37" s="32" t="s">
        <v>321</v>
      </c>
      <c r="J37" s="31" t="s">
        <v>384</v>
      </c>
    </row>
    <row r="38" ht="42" customHeight="1" spans="1:10">
      <c r="A38" s="135" t="s">
        <v>289</v>
      </c>
      <c r="B38" s="32" t="s">
        <v>404</v>
      </c>
      <c r="C38" s="32" t="s">
        <v>316</v>
      </c>
      <c r="D38" s="32" t="s">
        <v>317</v>
      </c>
      <c r="E38" s="31" t="s">
        <v>405</v>
      </c>
      <c r="F38" s="32" t="s">
        <v>325</v>
      </c>
      <c r="G38" s="31" t="s">
        <v>91</v>
      </c>
      <c r="H38" s="32" t="s">
        <v>352</v>
      </c>
      <c r="I38" s="32" t="s">
        <v>321</v>
      </c>
      <c r="J38" s="31" t="s">
        <v>353</v>
      </c>
    </row>
    <row r="39" ht="42" customHeight="1" spans="1:10">
      <c r="A39" s="135" t="s">
        <v>289</v>
      </c>
      <c r="B39" s="32" t="s">
        <v>404</v>
      </c>
      <c r="C39" s="32" t="s">
        <v>332</v>
      </c>
      <c r="D39" s="32" t="s">
        <v>337</v>
      </c>
      <c r="E39" s="31" t="s">
        <v>354</v>
      </c>
      <c r="F39" s="32" t="s">
        <v>325</v>
      </c>
      <c r="G39" s="31" t="s">
        <v>326</v>
      </c>
      <c r="H39" s="32" t="s">
        <v>352</v>
      </c>
      <c r="I39" s="32" t="s">
        <v>321</v>
      </c>
      <c r="J39" s="31" t="s">
        <v>355</v>
      </c>
    </row>
    <row r="40" ht="42" customHeight="1" spans="1:10">
      <c r="A40" s="135" t="s">
        <v>289</v>
      </c>
      <c r="B40" s="32" t="s">
        <v>404</v>
      </c>
      <c r="C40" s="32" t="s">
        <v>344</v>
      </c>
      <c r="D40" s="32" t="s">
        <v>345</v>
      </c>
      <c r="E40" s="31" t="s">
        <v>356</v>
      </c>
      <c r="F40" s="32" t="s">
        <v>325</v>
      </c>
      <c r="G40" s="31" t="s">
        <v>326</v>
      </c>
      <c r="H40" s="32" t="s">
        <v>327</v>
      </c>
      <c r="I40" s="32" t="s">
        <v>321</v>
      </c>
      <c r="J40" s="31" t="s">
        <v>357</v>
      </c>
    </row>
    <row r="41" ht="42" customHeight="1" spans="1:10">
      <c r="A41" s="135" t="s">
        <v>277</v>
      </c>
      <c r="B41" s="32" t="s">
        <v>406</v>
      </c>
      <c r="C41" s="32" t="s">
        <v>316</v>
      </c>
      <c r="D41" s="32" t="s">
        <v>317</v>
      </c>
      <c r="E41" s="31" t="s">
        <v>405</v>
      </c>
      <c r="F41" s="32" t="s">
        <v>325</v>
      </c>
      <c r="G41" s="31" t="s">
        <v>407</v>
      </c>
      <c r="H41" s="32" t="s">
        <v>352</v>
      </c>
      <c r="I41" s="32" t="s">
        <v>321</v>
      </c>
      <c r="J41" s="31" t="s">
        <v>353</v>
      </c>
    </row>
    <row r="42" ht="42" customHeight="1" spans="1:10">
      <c r="A42" s="135" t="s">
        <v>277</v>
      </c>
      <c r="B42" s="32" t="s">
        <v>406</v>
      </c>
      <c r="C42" s="32" t="s">
        <v>316</v>
      </c>
      <c r="D42" s="32" t="s">
        <v>317</v>
      </c>
      <c r="E42" s="31" t="s">
        <v>408</v>
      </c>
      <c r="F42" s="32" t="s">
        <v>325</v>
      </c>
      <c r="G42" s="31" t="s">
        <v>409</v>
      </c>
      <c r="H42" s="32" t="s">
        <v>352</v>
      </c>
      <c r="I42" s="32" t="s">
        <v>321</v>
      </c>
      <c r="J42" s="31" t="s">
        <v>410</v>
      </c>
    </row>
    <row r="43" ht="42" customHeight="1" spans="1:10">
      <c r="A43" s="135" t="s">
        <v>277</v>
      </c>
      <c r="B43" s="32" t="s">
        <v>406</v>
      </c>
      <c r="C43" s="32" t="s">
        <v>316</v>
      </c>
      <c r="D43" s="32" t="s">
        <v>323</v>
      </c>
      <c r="E43" s="31" t="s">
        <v>411</v>
      </c>
      <c r="F43" s="32" t="s">
        <v>325</v>
      </c>
      <c r="G43" s="31" t="s">
        <v>326</v>
      </c>
      <c r="H43" s="32" t="s">
        <v>327</v>
      </c>
      <c r="I43" s="32" t="s">
        <v>321</v>
      </c>
      <c r="J43" s="31" t="s">
        <v>412</v>
      </c>
    </row>
    <row r="44" ht="42" customHeight="1" spans="1:10">
      <c r="A44" s="135" t="s">
        <v>277</v>
      </c>
      <c r="B44" s="32" t="s">
        <v>406</v>
      </c>
      <c r="C44" s="32" t="s">
        <v>316</v>
      </c>
      <c r="D44" s="32" t="s">
        <v>329</v>
      </c>
      <c r="E44" s="31" t="s">
        <v>413</v>
      </c>
      <c r="F44" s="32" t="s">
        <v>325</v>
      </c>
      <c r="G44" s="31" t="s">
        <v>326</v>
      </c>
      <c r="H44" s="32" t="s">
        <v>327</v>
      </c>
      <c r="I44" s="32" t="s">
        <v>321</v>
      </c>
      <c r="J44" s="31" t="s">
        <v>414</v>
      </c>
    </row>
    <row r="45" ht="42" customHeight="1" spans="1:10">
      <c r="A45" s="135" t="s">
        <v>277</v>
      </c>
      <c r="B45" s="32" t="s">
        <v>406</v>
      </c>
      <c r="C45" s="32" t="s">
        <v>316</v>
      </c>
      <c r="D45" s="32" t="s">
        <v>329</v>
      </c>
      <c r="E45" s="31" t="s">
        <v>415</v>
      </c>
      <c r="F45" s="32" t="s">
        <v>325</v>
      </c>
      <c r="G45" s="31" t="s">
        <v>326</v>
      </c>
      <c r="H45" s="32" t="s">
        <v>327</v>
      </c>
      <c r="I45" s="32" t="s">
        <v>321</v>
      </c>
      <c r="J45" s="31" t="s">
        <v>414</v>
      </c>
    </row>
    <row r="46" ht="42" customHeight="1" spans="1:10">
      <c r="A46" s="135" t="s">
        <v>277</v>
      </c>
      <c r="B46" s="32" t="s">
        <v>406</v>
      </c>
      <c r="C46" s="32" t="s">
        <v>332</v>
      </c>
      <c r="D46" s="32" t="s">
        <v>337</v>
      </c>
      <c r="E46" s="31" t="s">
        <v>354</v>
      </c>
      <c r="F46" s="32" t="s">
        <v>325</v>
      </c>
      <c r="G46" s="31" t="s">
        <v>326</v>
      </c>
      <c r="H46" s="32" t="s">
        <v>327</v>
      </c>
      <c r="I46" s="32" t="s">
        <v>321</v>
      </c>
      <c r="J46" s="31" t="s">
        <v>416</v>
      </c>
    </row>
    <row r="47" ht="42" customHeight="1" spans="1:10">
      <c r="A47" s="135" t="s">
        <v>277</v>
      </c>
      <c r="B47" s="32" t="s">
        <v>406</v>
      </c>
      <c r="C47" s="32" t="s">
        <v>332</v>
      </c>
      <c r="D47" s="32" t="s">
        <v>337</v>
      </c>
      <c r="E47" s="31" t="s">
        <v>417</v>
      </c>
      <c r="F47" s="32" t="s">
        <v>325</v>
      </c>
      <c r="G47" s="31" t="s">
        <v>326</v>
      </c>
      <c r="H47" s="32" t="s">
        <v>327</v>
      </c>
      <c r="I47" s="32" t="s">
        <v>321</v>
      </c>
      <c r="J47" s="31" t="s">
        <v>418</v>
      </c>
    </row>
    <row r="48" ht="42" customHeight="1" spans="1:10">
      <c r="A48" s="135" t="s">
        <v>277</v>
      </c>
      <c r="B48" s="32" t="s">
        <v>406</v>
      </c>
      <c r="C48" s="32" t="s">
        <v>344</v>
      </c>
      <c r="D48" s="32" t="s">
        <v>345</v>
      </c>
      <c r="E48" s="31" t="s">
        <v>356</v>
      </c>
      <c r="F48" s="32" t="s">
        <v>319</v>
      </c>
      <c r="G48" s="31" t="s">
        <v>326</v>
      </c>
      <c r="H48" s="32" t="s">
        <v>327</v>
      </c>
      <c r="I48" s="32" t="s">
        <v>321</v>
      </c>
      <c r="J48" s="31" t="s">
        <v>357</v>
      </c>
    </row>
    <row r="49" ht="42" customHeight="1" spans="1:10">
      <c r="A49" s="135" t="s">
        <v>283</v>
      </c>
      <c r="B49" s="32" t="s">
        <v>419</v>
      </c>
      <c r="C49" s="32" t="s">
        <v>316</v>
      </c>
      <c r="D49" s="32" t="s">
        <v>317</v>
      </c>
      <c r="E49" s="31" t="s">
        <v>350</v>
      </c>
      <c r="F49" s="32" t="s">
        <v>325</v>
      </c>
      <c r="G49" s="31" t="s">
        <v>87</v>
      </c>
      <c r="H49" s="32" t="s">
        <v>352</v>
      </c>
      <c r="I49" s="32" t="s">
        <v>321</v>
      </c>
      <c r="J49" s="31" t="s">
        <v>353</v>
      </c>
    </row>
    <row r="50" ht="42" customHeight="1" spans="1:10">
      <c r="A50" s="135" t="s">
        <v>283</v>
      </c>
      <c r="B50" s="32" t="s">
        <v>419</v>
      </c>
      <c r="C50" s="32" t="s">
        <v>332</v>
      </c>
      <c r="D50" s="32" t="s">
        <v>337</v>
      </c>
      <c r="E50" s="31" t="s">
        <v>415</v>
      </c>
      <c r="F50" s="32" t="s">
        <v>325</v>
      </c>
      <c r="G50" s="31" t="s">
        <v>326</v>
      </c>
      <c r="H50" s="32" t="s">
        <v>327</v>
      </c>
      <c r="I50" s="32" t="s">
        <v>321</v>
      </c>
      <c r="J50" s="31" t="s">
        <v>355</v>
      </c>
    </row>
    <row r="51" ht="42" customHeight="1" spans="1:10">
      <c r="A51" s="135" t="s">
        <v>283</v>
      </c>
      <c r="B51" s="32" t="s">
        <v>419</v>
      </c>
      <c r="C51" s="32" t="s">
        <v>344</v>
      </c>
      <c r="D51" s="32" t="s">
        <v>345</v>
      </c>
      <c r="E51" s="31" t="s">
        <v>356</v>
      </c>
      <c r="F51" s="32" t="s">
        <v>325</v>
      </c>
      <c r="G51" s="31" t="s">
        <v>326</v>
      </c>
      <c r="H51" s="32" t="s">
        <v>327</v>
      </c>
      <c r="I51" s="32" t="s">
        <v>321</v>
      </c>
      <c r="J51" s="31" t="s">
        <v>357</v>
      </c>
    </row>
    <row r="52" ht="42" customHeight="1" spans="1:10">
      <c r="A52" s="135" t="s">
        <v>285</v>
      </c>
      <c r="B52" s="32" t="s">
        <v>349</v>
      </c>
      <c r="C52" s="32" t="s">
        <v>316</v>
      </c>
      <c r="D52" s="32" t="s">
        <v>317</v>
      </c>
      <c r="E52" s="31" t="s">
        <v>420</v>
      </c>
      <c r="F52" s="32" t="s">
        <v>325</v>
      </c>
      <c r="G52" s="31" t="s">
        <v>351</v>
      </c>
      <c r="H52" s="32" t="s">
        <v>352</v>
      </c>
      <c r="I52" s="32" t="s">
        <v>321</v>
      </c>
      <c r="J52" s="31" t="s">
        <v>353</v>
      </c>
    </row>
    <row r="53" ht="42" customHeight="1" spans="1:10">
      <c r="A53" s="135" t="s">
        <v>285</v>
      </c>
      <c r="B53" s="32" t="s">
        <v>349</v>
      </c>
      <c r="C53" s="32" t="s">
        <v>316</v>
      </c>
      <c r="D53" s="32" t="s">
        <v>323</v>
      </c>
      <c r="E53" s="31" t="s">
        <v>421</v>
      </c>
      <c r="F53" s="32" t="s">
        <v>325</v>
      </c>
      <c r="G53" s="31" t="s">
        <v>326</v>
      </c>
      <c r="H53" s="32" t="s">
        <v>327</v>
      </c>
      <c r="I53" s="32" t="s">
        <v>321</v>
      </c>
      <c r="J53" s="31" t="s">
        <v>422</v>
      </c>
    </row>
    <row r="54" ht="42" customHeight="1" spans="1:10">
      <c r="A54" s="135" t="s">
        <v>285</v>
      </c>
      <c r="B54" s="32" t="s">
        <v>349</v>
      </c>
      <c r="C54" s="32" t="s">
        <v>332</v>
      </c>
      <c r="D54" s="32" t="s">
        <v>337</v>
      </c>
      <c r="E54" s="31" t="s">
        <v>354</v>
      </c>
      <c r="F54" s="32" t="s">
        <v>325</v>
      </c>
      <c r="G54" s="31" t="s">
        <v>326</v>
      </c>
      <c r="H54" s="32" t="s">
        <v>327</v>
      </c>
      <c r="I54" s="32" t="s">
        <v>321</v>
      </c>
      <c r="J54" s="31" t="s">
        <v>355</v>
      </c>
    </row>
    <row r="55" ht="42" customHeight="1" spans="1:10">
      <c r="A55" s="135" t="s">
        <v>285</v>
      </c>
      <c r="B55" s="32" t="s">
        <v>349</v>
      </c>
      <c r="C55" s="32" t="s">
        <v>344</v>
      </c>
      <c r="D55" s="32" t="s">
        <v>345</v>
      </c>
      <c r="E55" s="31" t="s">
        <v>423</v>
      </c>
      <c r="F55" s="32" t="s">
        <v>325</v>
      </c>
      <c r="G55" s="31" t="s">
        <v>326</v>
      </c>
      <c r="H55" s="32" t="s">
        <v>327</v>
      </c>
      <c r="I55" s="32" t="s">
        <v>321</v>
      </c>
      <c r="J55" s="31" t="s">
        <v>357</v>
      </c>
    </row>
    <row r="56" ht="42" customHeight="1" spans="1:10">
      <c r="A56" s="135" t="s">
        <v>279</v>
      </c>
      <c r="B56" s="32" t="s">
        <v>424</v>
      </c>
      <c r="C56" s="32" t="s">
        <v>316</v>
      </c>
      <c r="D56" s="32" t="s">
        <v>317</v>
      </c>
      <c r="E56" s="31" t="s">
        <v>425</v>
      </c>
      <c r="F56" s="32" t="s">
        <v>325</v>
      </c>
      <c r="G56" s="31" t="s">
        <v>426</v>
      </c>
      <c r="H56" s="32" t="s">
        <v>400</v>
      </c>
      <c r="I56" s="32" t="s">
        <v>321</v>
      </c>
      <c r="J56" s="31" t="s">
        <v>427</v>
      </c>
    </row>
    <row r="57" ht="42" customHeight="1" spans="1:10">
      <c r="A57" s="135" t="s">
        <v>279</v>
      </c>
      <c r="B57" s="32" t="s">
        <v>424</v>
      </c>
      <c r="C57" s="32" t="s">
        <v>316</v>
      </c>
      <c r="D57" s="32" t="s">
        <v>323</v>
      </c>
      <c r="E57" s="31" t="s">
        <v>428</v>
      </c>
      <c r="F57" s="32" t="s">
        <v>325</v>
      </c>
      <c r="G57" s="31" t="s">
        <v>326</v>
      </c>
      <c r="H57" s="32" t="s">
        <v>327</v>
      </c>
      <c r="I57" s="32" t="s">
        <v>321</v>
      </c>
      <c r="J57" s="31" t="s">
        <v>422</v>
      </c>
    </row>
    <row r="58" ht="42" customHeight="1" spans="1:10">
      <c r="A58" s="135" t="s">
        <v>279</v>
      </c>
      <c r="B58" s="32" t="s">
        <v>424</v>
      </c>
      <c r="C58" s="32" t="s">
        <v>316</v>
      </c>
      <c r="D58" s="32" t="s">
        <v>323</v>
      </c>
      <c r="E58" s="31" t="s">
        <v>429</v>
      </c>
      <c r="F58" s="32" t="s">
        <v>325</v>
      </c>
      <c r="G58" s="31" t="s">
        <v>326</v>
      </c>
      <c r="H58" s="32" t="s">
        <v>327</v>
      </c>
      <c r="I58" s="32" t="s">
        <v>321</v>
      </c>
      <c r="J58" s="31" t="s">
        <v>430</v>
      </c>
    </row>
    <row r="59" ht="42" customHeight="1" spans="1:10">
      <c r="A59" s="135" t="s">
        <v>279</v>
      </c>
      <c r="B59" s="32" t="s">
        <v>424</v>
      </c>
      <c r="C59" s="32" t="s">
        <v>316</v>
      </c>
      <c r="D59" s="32" t="s">
        <v>329</v>
      </c>
      <c r="E59" s="31" t="s">
        <v>415</v>
      </c>
      <c r="F59" s="32" t="s">
        <v>325</v>
      </c>
      <c r="G59" s="31" t="s">
        <v>326</v>
      </c>
      <c r="H59" s="32" t="s">
        <v>327</v>
      </c>
      <c r="I59" s="32" t="s">
        <v>321</v>
      </c>
      <c r="J59" s="31" t="s">
        <v>355</v>
      </c>
    </row>
    <row r="60" ht="42" customHeight="1" spans="1:10">
      <c r="A60" s="135" t="s">
        <v>279</v>
      </c>
      <c r="B60" s="32" t="s">
        <v>424</v>
      </c>
      <c r="C60" s="32" t="s">
        <v>316</v>
      </c>
      <c r="D60" s="32" t="s">
        <v>329</v>
      </c>
      <c r="E60" s="31" t="s">
        <v>431</v>
      </c>
      <c r="F60" s="32" t="s">
        <v>325</v>
      </c>
      <c r="G60" s="31" t="s">
        <v>326</v>
      </c>
      <c r="H60" s="32" t="s">
        <v>327</v>
      </c>
      <c r="I60" s="32" t="s">
        <v>321</v>
      </c>
      <c r="J60" s="31" t="s">
        <v>432</v>
      </c>
    </row>
    <row r="61" ht="42" customHeight="1" spans="1:10">
      <c r="A61" s="135" t="s">
        <v>279</v>
      </c>
      <c r="B61" s="32" t="s">
        <v>424</v>
      </c>
      <c r="C61" s="32" t="s">
        <v>332</v>
      </c>
      <c r="D61" s="32" t="s">
        <v>337</v>
      </c>
      <c r="E61" s="31" t="s">
        <v>354</v>
      </c>
      <c r="F61" s="32" t="s">
        <v>325</v>
      </c>
      <c r="G61" s="31" t="s">
        <v>326</v>
      </c>
      <c r="H61" s="32" t="s">
        <v>327</v>
      </c>
      <c r="I61" s="32" t="s">
        <v>321</v>
      </c>
      <c r="J61" s="31" t="s">
        <v>355</v>
      </c>
    </row>
    <row r="62" ht="42" customHeight="1" spans="1:10">
      <c r="A62" s="135" t="s">
        <v>279</v>
      </c>
      <c r="B62" s="32" t="s">
        <v>424</v>
      </c>
      <c r="C62" s="32" t="s">
        <v>344</v>
      </c>
      <c r="D62" s="32" t="s">
        <v>345</v>
      </c>
      <c r="E62" s="31" t="s">
        <v>356</v>
      </c>
      <c r="F62" s="32" t="s">
        <v>325</v>
      </c>
      <c r="G62" s="31" t="s">
        <v>326</v>
      </c>
      <c r="H62" s="32" t="s">
        <v>327</v>
      </c>
      <c r="I62" s="32" t="s">
        <v>321</v>
      </c>
      <c r="J62" s="31" t="s">
        <v>357</v>
      </c>
    </row>
  </sheetData>
  <mergeCells count="24">
    <mergeCell ref="A2:J2"/>
    <mergeCell ref="A3:H3"/>
    <mergeCell ref="A7:A13"/>
    <mergeCell ref="A14:A16"/>
    <mergeCell ref="A17:A21"/>
    <mergeCell ref="A22:A26"/>
    <mergeCell ref="A27:A32"/>
    <mergeCell ref="A33:A37"/>
    <mergeCell ref="A38:A40"/>
    <mergeCell ref="A41:A48"/>
    <mergeCell ref="A49:A51"/>
    <mergeCell ref="A52:A55"/>
    <mergeCell ref="A56:A62"/>
    <mergeCell ref="B7:B13"/>
    <mergeCell ref="B14:B16"/>
    <mergeCell ref="B17:B21"/>
    <mergeCell ref="B22:B26"/>
    <mergeCell ref="B27:B32"/>
    <mergeCell ref="B33:B37"/>
    <mergeCell ref="B38:B40"/>
    <mergeCell ref="B41:B48"/>
    <mergeCell ref="B49:B51"/>
    <mergeCell ref="B52:B55"/>
    <mergeCell ref="B56:B62"/>
  </mergeCells>
  <printOptions horizontalCentered="1"/>
  <pageMargins left="0.96" right="0.96" top="0.72" bottom="0.72" header="0" footer="0"/>
  <pageSetup paperSize="9" scale="6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部门新增资产配置表10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企业用户_432347928</cp:lastModifiedBy>
  <dcterms:created xsi:type="dcterms:W3CDTF">2026-03-29T15:27:00Z</dcterms:created>
  <dcterms:modified xsi:type="dcterms:W3CDTF">2026-03-30T03:01:43Z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73B4D34DC2BC4E9898FDC936C257F506_13</vt:lpwstr>
  </property>
  <property fmtid="{D5CDD505-2E9C-101B-9397-08002B2CF9AE}" pid="3" name="KSOProductBuildVer">
    <vt:lpwstr>2052-12.1.0.25225</vt:lpwstr>
  </property>
  <property fmtid="{D5CDD505-2E9C-101B-9397-08002B2CF9AE}" pid="4" name="CalculationRule">
    <vt:i4>0</vt:i4>
  </property>
</Properties>
</file>