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tabRatio="894"/>
  </bookViews>
  <sheets>
    <sheet name="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_FilterDatabase" localSheetId="4" hidden="1">'一般公共预算支出预算表02-2'!$A$1:$G$36</definedName>
    <definedName name="_xlnm._FilterDatabase" localSheetId="16" hidden="1">部门项目中期规划预算表12!$A$1:$G$67</definedName>
    <definedName name="_xlnm._FilterDatabase" localSheetId="2" hidden="1">'部门支出预算表01-3'!$A$1:$O$36</definedName>
    <definedName name="_xlnm._FilterDatabase" localSheetId="6" hidden="1">部门基本支出预算表04!$A$1:$X$39</definedName>
    <definedName name="_xlnm.Print_Titles" localSheetId="0">'财务收支预算总表01-1'!$A:$A,'财务收支预算总表01-1'!$1:$1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_FilterDatabase" localSheetId="7" hidden="1">'部门项目支出预算表05-1'!$A$1:$W$53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<sst xmlns="http://schemas.openxmlformats.org/spreadsheetml/2006/main" count="2172" uniqueCount="601">
  <si>
    <t>预算01-1表</t>
  </si>
  <si>
    <t>单位名称：昆明市呈贡区第一中学</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</si>
  <si>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</si>
  <si>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</si>
  <si>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</si>
  <si>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</si>
  <si>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</si>
  <si>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</si>
  <si>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</si>
  <si>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</si>
  <si>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</si>
  <si>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</si>
  <si>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</si>
  <si>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</si>
  <si>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</si>
  <si>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</si>
  <si>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</si>
  <si>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</si>
  <si>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</si>
  <si>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</si>
  <si>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</si>
  <si>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</si>
  <si>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</si>
  <si>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</si>
  <si>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</si>
  <si>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</si>
  <si>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</si>
  <si>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</si>
  <si>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</si>
  <si>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</si>
  <si>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</si>
  <si>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</si>
  <si>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</si>
  <si>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</si>
  <si>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</si>
  <si>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</si>
  <si>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</si>
  <si>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</si>
  <si>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</si>
  <si>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</si>
  <si>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</si>
  <si>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</si>
  <si>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</si>
  <si>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</si>
  <si>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</si>
  <si>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</si>
  <si>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</si>
  <si>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</si>
  <si>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</si>
  <si>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</si>
  <si>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</si>
  <si>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</si>
  <si>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</si>
  <si>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</si>
  <si>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</si>
  <si>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</si>
  <si>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</si>
  <si>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</si>
  <si>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</si>
  <si>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</si>
  <si>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</si>
  <si>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</si>
  <si>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</si>
  <si>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</si>
  <si>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</si>
  <si>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</si>
  <si>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</si>
  <si>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</si>
  <si>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</si>
  <si>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</si>
  <si>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昆明市呈贡区第一中学</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</si>
  <si>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</si>
  <si>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</si>
  <si>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</si>
  <si>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</si>
  <si>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</si>
  <si>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</si>
  <si>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</si>
  <si>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</si>
  <si>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</si>
  <si>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</si>
  <si>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</si>
  <si>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</si>
  <si>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</si>
  <si>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</si>
  <si>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</si>
  <si>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</si>
  <si>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</si>
  <si>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</si>
  <si>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</si>
  <si>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</si>
  <si>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</si>
  <si>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</si>
  <si>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</si>
  <si>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</si>
  <si>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</si>
  <si>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</si>
  <si>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</si>
  <si>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</si>
  <si>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</si>
  <si>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</si>
  <si>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2050203</t>
  </si>
  <si>
    <t>初中教育</t>
  </si>
  <si>
    <t>2050204</t>
  </si>
  <si>
    <t>高中教育</t>
  </si>
  <si>
    <t>2050299</t>
  </si>
  <si>
    <t>其他普通教育支出</t>
  </si>
  <si>
    <t>20507</t>
  </si>
  <si>
    <t>特殊教育</t>
  </si>
  <si>
    <t>2050701</t>
  </si>
  <si>
    <t>特殊学校教育</t>
  </si>
  <si>
    <t>20599</t>
  </si>
  <si>
    <t>其他教育支出</t>
  </si>
  <si>
    <t>2059999</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</si>
  <si>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</si>
  <si>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</si>
  <si>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</si>
  <si>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</si>
  <si>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</si>
  <si>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</si>
  <si>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</si>
  <si>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</si>
  <si>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</si>
  <si>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</si>
  <si>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</si>
  <si>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</si>
  <si>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</si>
  <si>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</si>
  <si>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</si>
  <si>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</si>
  <si>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</si>
  <si>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</si>
  <si>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</si>
  <si>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</si>
  <si>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</si>
  <si>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</si>
  <si>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</si>
  <si>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</si>
  <si>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</si>
  <si>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</si>
  <si>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</si>
  <si>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</si>
  <si>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</si>
  <si>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</si>
  <si>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</si>
  <si>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</si>
  <si>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彩票公益金安排的支出</t>
  </si>
  <si>
    <t>体育事业的彩票公益金支出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</si>
  <si>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</si>
  <si>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</si>
  <si>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</si>
  <si>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</si>
  <si>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</si>
  <si>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</si>
  <si>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</si>
  <si>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</si>
  <si>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</si>
  <si>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</si>
  <si>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</si>
  <si>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</si>
  <si>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</si>
  <si>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</si>
  <si>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</si>
  <si>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</si>
  <si>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</si>
  <si>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</si>
  <si>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</si>
  <si>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</si>
  <si>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</si>
  <si>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</si>
  <si>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</si>
  <si>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</si>
  <si>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</si>
  <si>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</si>
  <si>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</si>
  <si>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</si>
  <si>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</si>
  <si>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</si>
  <si>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</si>
  <si>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</si>
  <si>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</si>
  <si>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</si>
  <si>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</si>
  <si>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</si>
  <si>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</si>
  <si>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</si>
  <si>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</si>
  <si>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</si>
  <si>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</si>
  <si>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</si>
  <si>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</si>
  <si>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</si>
  <si>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</si>
  <si>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</si>
  <si>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备注：本单位无此事项内容公开，故此表为空表。</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</si>
  <si>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</si>
  <si>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</si>
  <si>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</si>
  <si>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</si>
  <si>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</si>
  <si>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</si>
  <si>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</si>
  <si>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</si>
  <si>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</si>
  <si>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</si>
  <si>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</si>
  <si>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</si>
  <si>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</si>
  <si>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</si>
  <si>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</si>
  <si>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</si>
  <si>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</si>
  <si>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</si>
  <si>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</si>
  <si>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昆明市呈贡区教育体育局</t>
  </si>
  <si>
    <t>530121210000000002334</t>
  </si>
  <si>
    <t>事业工会经费</t>
  </si>
  <si>
    <t>30228</t>
  </si>
  <si>
    <t>工会经费</t>
  </si>
  <si>
    <t>530121210000000002335</t>
  </si>
  <si>
    <t>退休人员公用经费</t>
  </si>
  <si>
    <t>30201</t>
  </si>
  <si>
    <t>办公费</t>
  </si>
  <si>
    <t>教育部门福利费</t>
  </si>
  <si>
    <t>30299</t>
  </si>
  <si>
    <t>其他商品和服务支出</t>
  </si>
  <si>
    <t>530121221100000479326</t>
  </si>
  <si>
    <t>事业购房补贴</t>
  </si>
  <si>
    <t>30102</t>
  </si>
  <si>
    <t>津贴补贴</t>
  </si>
  <si>
    <t>530121241100002214116</t>
  </si>
  <si>
    <t>社会化聘用教师工资</t>
  </si>
  <si>
    <t>30199</t>
  </si>
  <si>
    <t>其他工资福利支出</t>
  </si>
  <si>
    <t>530121210000000002328</t>
  </si>
  <si>
    <t>事业养老保险</t>
  </si>
  <si>
    <t>30108</t>
  </si>
  <si>
    <t>机关事业单位基本养老保险缴费</t>
  </si>
  <si>
    <t>职业年金</t>
  </si>
  <si>
    <t>30109</t>
  </si>
  <si>
    <t>职业年金缴费</t>
  </si>
  <si>
    <t>事业基本医疗保险</t>
  </si>
  <si>
    <t>30110</t>
  </si>
  <si>
    <t>职工基本医疗保险缴费</t>
  </si>
  <si>
    <t>事业公务员医疗统筹</t>
  </si>
  <si>
    <t>30111</t>
  </si>
  <si>
    <t>公务员医疗补助缴费</t>
  </si>
  <si>
    <t>事业失业保险</t>
  </si>
  <si>
    <t>30112</t>
  </si>
  <si>
    <t>其他社会保障缴费</t>
  </si>
  <si>
    <t>事业重特病医疗统筹</t>
  </si>
  <si>
    <t>事业工伤保险</t>
  </si>
  <si>
    <t>530121210000000002329</t>
  </si>
  <si>
    <t>事业住房公积金</t>
  </si>
  <si>
    <t>30113</t>
  </si>
  <si>
    <t>530121231100001422205</t>
  </si>
  <si>
    <t>事业政府综合目标奖</t>
  </si>
  <si>
    <t>30103</t>
  </si>
  <si>
    <t>奖金</t>
  </si>
  <si>
    <t>530121231100001176125</t>
  </si>
  <si>
    <t>事业退休人员生活补助</t>
  </si>
  <si>
    <t>30305</t>
  </si>
  <si>
    <t>生活补助</t>
  </si>
  <si>
    <t>530121210000000002327</t>
  </si>
  <si>
    <t>事业基本工资</t>
  </si>
  <si>
    <t>30101</t>
  </si>
  <si>
    <t>基本工资</t>
  </si>
  <si>
    <t>事业津贴补贴</t>
  </si>
  <si>
    <t>事业年终一次性奖金</t>
  </si>
  <si>
    <t>奖励性绩效工资</t>
  </si>
  <si>
    <t>30107</t>
  </si>
  <si>
    <t>绩效工资</t>
  </si>
  <si>
    <t>基础性绩效工资</t>
  </si>
  <si>
    <t>预算05-1表</t>
  </si>
  <si>
    <t>项目分类</t>
  </si>
  <si>
    <t>项目单位</t>
  </si>
  <si>
    <t>经济科目编码</t>
  </si>
  <si>
    <t>经济科目名称</t>
  </si>
  <si>
    <t>本年拨款</t>
  </si>
  <si>
    <t>其中：本次下达</t>
  </si>
  <si>
    <t>312 民生类</t>
  </si>
  <si>
    <t>530121241100002183501</t>
  </si>
  <si>
    <t>普通高中国家助学金区级补助资金</t>
  </si>
  <si>
    <t>30308</t>
  </si>
  <si>
    <t>助学金</t>
  </si>
  <si>
    <t>530121241100002184153</t>
  </si>
  <si>
    <t>普通高家庭经济困难免学杂费区级补助资金</t>
  </si>
  <si>
    <t>530121241100002189647</t>
  </si>
  <si>
    <t>普通高中脱贫家庭家庭经济困难学生生活费区级补助资金</t>
  </si>
  <si>
    <t>530121241100002190488</t>
  </si>
  <si>
    <t>城乡义务教育特殊教育公用经费区级资金</t>
  </si>
  <si>
    <t>530121241100002190582</t>
  </si>
  <si>
    <t>义务教育家庭经济困难学生生活费补助区级资金</t>
  </si>
  <si>
    <t>530121241100002259326</t>
  </si>
  <si>
    <t>城乡义务教育公用经费区级专项资金</t>
  </si>
  <si>
    <t>313 事业发展类</t>
  </si>
  <si>
    <t>530121241100002261079</t>
  </si>
  <si>
    <t>退休支部工作专项经费</t>
  </si>
  <si>
    <t>30226</t>
  </si>
  <si>
    <t>劳务费</t>
  </si>
  <si>
    <t>530121241100003267164</t>
  </si>
  <si>
    <t>引进银龄讲师工作补贴区级资金</t>
  </si>
  <si>
    <t>530121251100003671319</t>
  </si>
  <si>
    <t>（自有资金)义务教育课后服务专项资金</t>
  </si>
  <si>
    <t>530121251100003756234</t>
  </si>
  <si>
    <t>后勤服务管理专项经费</t>
  </si>
  <si>
    <t>30213</t>
  </si>
  <si>
    <t>维修（护）费</t>
  </si>
  <si>
    <t>30209</t>
  </si>
  <si>
    <t>物业管理费</t>
  </si>
  <si>
    <t>530121261100004982922</t>
  </si>
  <si>
    <t>标准化考场广播系统及配套设施设备采购专项资金</t>
  </si>
  <si>
    <t>31003</t>
  </si>
  <si>
    <t>专用设备购置</t>
  </si>
  <si>
    <t>530121261100005002639</t>
  </si>
  <si>
    <t>（自有资金）2025年青少年人工智能教育课题经费</t>
  </si>
  <si>
    <t>114 对个人和家庭的补助</t>
  </si>
  <si>
    <t>530121261100005002641</t>
  </si>
  <si>
    <t>遗属生活困难补助专项经费</t>
  </si>
  <si>
    <t>30304</t>
  </si>
  <si>
    <t>抚恤金</t>
  </si>
  <si>
    <t>216 其他公用支出</t>
  </si>
  <si>
    <t>530121261100005015275</t>
  </si>
  <si>
    <t>（初中）学生公用运转支出经费</t>
  </si>
  <si>
    <t>530121261100005015355</t>
  </si>
  <si>
    <t>（高中）学生公用运转支出经费</t>
  </si>
  <si>
    <t>31002</t>
  </si>
  <si>
    <t>办公设备购置</t>
  </si>
  <si>
    <t>30205</t>
  </si>
  <si>
    <t>水费</t>
  </si>
  <si>
    <t>30239</t>
  </si>
  <si>
    <t>其他交通费用</t>
  </si>
  <si>
    <t>30202</t>
  </si>
  <si>
    <t>印刷费</t>
  </si>
  <si>
    <t>30207</t>
  </si>
  <si>
    <t>邮电费</t>
  </si>
  <si>
    <t>30227</t>
  </si>
  <si>
    <t>委托业务费</t>
  </si>
  <si>
    <t>30218</t>
  </si>
  <si>
    <t>专用材料费</t>
  </si>
  <si>
    <t>30216</t>
  </si>
  <si>
    <t>培训费</t>
  </si>
  <si>
    <t>30206</t>
  </si>
  <si>
    <t>电费</t>
  </si>
  <si>
    <t>530121261100005048512</t>
  </si>
  <si>
    <t>义务教育课后服务专项区级资金</t>
  </si>
  <si>
    <t>530121261100005050579</t>
  </si>
  <si>
    <t>晋级升等专项区级资金</t>
  </si>
  <si>
    <t>530121261100005460038</t>
  </si>
  <si>
    <t>2025年普通高中脱贫家庭子女生活费补助省级专项资金</t>
  </si>
  <si>
    <t>530121261100005460046</t>
  </si>
  <si>
    <t>2025年第二批学生资助普高国家助学金中央专项资金</t>
  </si>
  <si>
    <t>530121261100005460099</t>
  </si>
  <si>
    <t>2025年第二批学生资助普通高中家庭经济困难学生免学杂费中央专项资金</t>
  </si>
  <si>
    <t>530121261100005460126</t>
  </si>
  <si>
    <t>2025年第二批学生资助普高国家助学金市级专项资金</t>
  </si>
  <si>
    <t>530121261100005460138</t>
  </si>
  <si>
    <t>2025年第二批学生资助普通高中家庭经济困难学生免学杂费市级专项资金</t>
  </si>
  <si>
    <t>530121261100005460146</t>
  </si>
  <si>
    <t>2025年普通高中脱贫家庭子女生活费补助市级专项资金</t>
  </si>
  <si>
    <t>530121261100005460173</t>
  </si>
  <si>
    <t>2025年义务教育家庭经济困难学生生活费补助（初中）市级专项资金</t>
  </si>
  <si>
    <t>530121261100005460028</t>
  </si>
  <si>
    <t>体育项目传统特色学校专项经费</t>
  </si>
  <si>
    <t>用于体育事业的彩票公益金支出</t>
  </si>
  <si>
    <t>530121261100005460193</t>
  </si>
  <si>
    <t>2025年学生资助普高国家助学金省级专项资金</t>
  </si>
  <si>
    <t>530121261100005460184</t>
  </si>
  <si>
    <t>2025年学生资助普通高中家庭经济困难学生免学杂费省级专项资金</t>
  </si>
  <si>
    <t>预算05-2表</t>
  </si>
  <si>
    <t>单位名称、项目名称</t>
  </si>
  <si>
    <t>项目年度绩效目标</t>
  </si>
  <si>
    <t>一级指标</t>
  </si>
  <si>
    <t>二级指标</t>
  </si>
  <si>
    <t>三级指标</t>
  </si>
  <si>
    <t>指标性质</t>
  </si>
  <si>
    <t>指标值</t>
  </si>
  <si>
    <t>度量单位</t>
  </si>
  <si>
    <t>指标属性</t>
  </si>
  <si>
    <t>指标内容</t>
  </si>
  <si>
    <t>根据2025年教育统计报表填报的学生人数，我校高中学生有1370名，其中287名在云大附中呈贡校区就读。按照合作办学的相关规定，143名高中学生给云大附中呈贡校区测算公用经费，我校高中学生以1227名测算公用经费。所需普高学生公用运转支出经费资金1227*2000元/生.年=2454000元。该资金能够保障学校教育教学正常运转。</t>
  </si>
  <si>
    <t>产出指标</t>
  </si>
  <si>
    <t>数量指标</t>
  </si>
  <si>
    <t>高中学生公用运转支出经费测算人数</t>
  </si>
  <si>
    <t>=</t>
  </si>
  <si>
    <t>1227</t>
  </si>
  <si>
    <t>人</t>
  </si>
  <si>
    <t>定量指标</t>
  </si>
  <si>
    <t>效益指标</t>
  </si>
  <si>
    <t>社会效益</t>
  </si>
  <si>
    <t>促进教育教学高质量发展提升率</t>
  </si>
  <si>
    <t>&gt;=</t>
  </si>
  <si>
    <t>30</t>
  </si>
  <si>
    <t>%</t>
  </si>
  <si>
    <t>满意度指标</t>
  </si>
  <si>
    <t>服务对象满意度</t>
  </si>
  <si>
    <t>师生对高中公用经费补助政策的满意度</t>
  </si>
  <si>
    <t>98</t>
  </si>
  <si>
    <t>成本指标</t>
  </si>
  <si>
    <t>经济成本指标</t>
  </si>
  <si>
    <t>高中学生公用运转支出经费补助标准</t>
  </si>
  <si>
    <t>2000</t>
  </si>
  <si>
    <t>元/人</t>
  </si>
  <si>
    <t>高中学生公用运转支出经费实际补助标准</t>
  </si>
  <si>
    <t>根据《昆明市呈贡区等五部门关于印发呈贡区进一步做好教育课后服务实施方案的通知》（呈教通【2023】6号）文件的通知，每个学生每学期收取不超过400的课后服务费，预计2026年收取义务教育学生课后服务费57万元。该资金能够保障学校开展课后服务活动，解决家长“接送难”的问题，减轻家长负担，促进学生全面发展。</t>
  </si>
  <si>
    <t>课后服务覆盖率</t>
  </si>
  <si>
    <t>100</t>
  </si>
  <si>
    <t>质量指标</t>
  </si>
  <si>
    <t>课后服务时间达标率</t>
  </si>
  <si>
    <t>95</t>
  </si>
  <si>
    <t>时效指标</t>
  </si>
  <si>
    <t>发放及时率</t>
  </si>
  <si>
    <t>减免家庭经济困难学生费用比例</t>
  </si>
  <si>
    <t>定性指标</t>
  </si>
  <si>
    <t>家长的满意度</t>
  </si>
  <si>
    <t>根据《中共呈贡区委组织部 中共呈贡区区委老干部局 关于印发呈贡区离退休干部党组织工作经费使用管理办法（试行）》（呈老通〔2023〕12号）文件要求，2026年申请退休支部工作经费6000元，退休支部书记、副书记和委员工作补贴8400元，合计14400元。该经费有效保障退休支部工作的顺利开展。</t>
  </si>
  <si>
    <t>退休党员人数</t>
  </si>
  <si>
    <t>35</t>
  </si>
  <si>
    <t>退休党员人数。</t>
  </si>
  <si>
    <t>退休党员干部政策知晓度</t>
  </si>
  <si>
    <t>退休党员干部满意度</t>
  </si>
  <si>
    <t>退休党员教师满意度。</t>
  </si>
  <si>
    <t>根据2025年教育统计报表填报的学生人数，我校义务教育初中学生有1654名，其中7名残疾学生。城乡义务教育学校生均公用经费拨款标准初中940元/生.年的标准，2026年需要公用经费区级专项资金1647人*940元/生.年*12.8%=198167元。该补助资金能够有效保障学校年初正常运转，不因资金短缺而影响学校正常的教育教学秩序，确保教师培训所需资金得到有效保障。</t>
  </si>
  <si>
    <t>义务教育公用经费测算学生人数</t>
  </si>
  <si>
    <t>1647</t>
  </si>
  <si>
    <t>补助资金当年到位率</t>
  </si>
  <si>
    <t>补助对象政策知晓度</t>
  </si>
  <si>
    <t>家长、学生满意度</t>
  </si>
  <si>
    <t>根据2025年教育统计报表填报的学生人数，我校义务教育初中学生有1654名，其中7名残疾学生。城乡义务教育特殊教育公用经费拨款标准初中7000元/生.年的标准，2026年需要特殊教育公用经费区级专项资金7人*7000元/生.年*12.8%=6272元。该笔资金主要保证随班就读和送教上门的残疾学生受教育的权利。</t>
  </si>
  <si>
    <t>特殊教育学生人数</t>
  </si>
  <si>
    <t>补助标准达标率</t>
  </si>
  <si>
    <t>特殊教育学生对补助政策的知晓率</t>
  </si>
  <si>
    <t>群众的满意度</t>
  </si>
  <si>
    <t>根据《昆明市呈贡区人力资源和社会保障局  关于审批2025年呈贡区机关事业单位职工死亡善后待遇的通知》（呈人社通〔2025〕92号 ）文件的要求，我校死亡教师莫荣的配偶储美英、周德朝的配偶杨凤英、贾富的配偶王翠仙，2025年的遗属生活困难补助审批金额为1018.82元，2026年需要发放遗属生活困难补助资金1018.82元/月*12月=12225.84元，该资金能够保障遗属的基本生活。</t>
  </si>
  <si>
    <t>遗属生活困难补助人员数量</t>
  </si>
  <si>
    <t>遗属生活困难补助及时发放率</t>
  </si>
  <si>
    <t>遗属生活困难补助人员的基本生活保障</t>
  </si>
  <si>
    <t>90</t>
  </si>
  <si>
    <t>遗属生活困难补助人员的满意度</t>
  </si>
  <si>
    <t>根据《昆明市呈贡区教育体育局等四部门关于印发昆明市呈贡区普通高中阶段学生资助资金管理办法的通知》（呈教通〔2022〕62号）文件要求，我校符合普通高家庭经济困难免学杂费条件的学生55人，补助标准1000元/生.学年，所需区级补助资金55人*1000元/生.学年*12.8%=7040元，该笔资金能够保障家庭经济困难学生权利，满足家庭经济困难学生基本学习生活需要。</t>
  </si>
  <si>
    <t>受助困难学生人数</t>
  </si>
  <si>
    <t>55</t>
  </si>
  <si>
    <t>免学杂费按规定及时发放率</t>
  </si>
  <si>
    <t>受助困难学生完成学业率</t>
  </si>
  <si>
    <t>困难学生、家长满意度</t>
  </si>
  <si>
    <t>困难学生、家长对补助的满意度</t>
  </si>
  <si>
    <t>社会成本指标</t>
  </si>
  <si>
    <t>普通高中免学杂费标准</t>
  </si>
  <si>
    <t>1000</t>
  </si>
  <si>
    <t>元/学年</t>
  </si>
  <si>
    <t>标准化考场广播系统及配套设施设备采购专项资金97万，建设标准化考场广播系统不仅是考试顺利进行的基础设施，更是维护考试公平公正、提升考试管理现代化水平的关键技术保障。</t>
  </si>
  <si>
    <t>标准化考场广播系统的数量</t>
  </si>
  <si>
    <t>1.00</t>
  </si>
  <si>
    <t>个</t>
  </si>
  <si>
    <t>设备的利用率</t>
  </si>
  <si>
    <t>标准化考场广播系统项目完成时间</t>
  </si>
  <si>
    <t>2026</t>
  </si>
  <si>
    <t>年</t>
  </si>
  <si>
    <t>校园硬件设施的提升率</t>
  </si>
  <si>
    <t>80</t>
  </si>
  <si>
    <t>师生对标准化考场广播系统的满意度</t>
  </si>
  <si>
    <t>标准化考场广播系统经济成本</t>
  </si>
  <si>
    <t>97</t>
  </si>
  <si>
    <t xml:space="preserve">万元 </t>
  </si>
  <si>
    <t>标准化考场广播系统实际经济成本</t>
  </si>
  <si>
    <t>2025年，《中国科技教育》杂志社经过审批，我校李跃菠老师“结合云南特色资源的初中人工智能课例研究”入选《中国科技教育》研究课题，计划拨款5000元做为课题研究经费，现已拨款3500元，为规范经费使用，确保课题研究工作顺利推进按照财政的预算要求，纳入2026年预算。</t>
  </si>
  <si>
    <t>课题数目</t>
  </si>
  <si>
    <t>课题结题时间</t>
  </si>
  <si>
    <t>&lt;=</t>
  </si>
  <si>
    <t>课题组成员的教研能力提升</t>
  </si>
  <si>
    <t>课题组成员的满意度</t>
  </si>
  <si>
    <t>课题经费</t>
  </si>
  <si>
    <t>5000</t>
  </si>
  <si>
    <t>元</t>
  </si>
  <si>
    <t>后勤服务管理专项经费1385477.47元，其中校园零星修缮和信息化设备维修费72669.47元，物业管理费用1024028元，学生宿舍劳务派遣管理费288780元。该资金使用能为师生提供一个安全、舒适的学习和生活环境，有助于提高学校设施的使用效率和寿命。</t>
  </si>
  <si>
    <t>设施设备的检查维修次数</t>
  </si>
  <si>
    <t>次</t>
  </si>
  <si>
    <t>资金拨付及时率</t>
  </si>
  <si>
    <t>对补助政策的知晓度</t>
  </si>
  <si>
    <t>对政策的知晓度</t>
  </si>
  <si>
    <t>生态效益</t>
  </si>
  <si>
    <t>校园环境美化提升率</t>
  </si>
  <si>
    <t>60</t>
  </si>
  <si>
    <t>老师、学生、家长满意度</t>
  </si>
  <si>
    <t>根据《昆明市呈贡区等五部门关于印发呈贡区进一步做好教育课后服务实施方案的通知》（呈教通【2023】6号）文件的通知，2025年秋学期义务教育学生1654人，需要区级补助资金1654人*200元/人.年=330800元。该资金能够保障学校开展课后服务活动，解决家长“接送难”的问题，减轻家长负担，促进学生全面发展。</t>
  </si>
  <si>
    <t>课后服务费的发放及时率</t>
  </si>
  <si>
    <t>课后服务费减免家庭经济困难学生费用比例</t>
  </si>
  <si>
    <t>参加课后服务学生家长的满意度</t>
  </si>
  <si>
    <t>96</t>
  </si>
  <si>
    <t>根据2025年教育统计报表填报的学生人数，我校义务教育初中学生有1654名，所需义教学生公用运转支出经费资金1654*280元/生.年=463120元。该资金能够保障学校教育教学正常运转。</t>
  </si>
  <si>
    <t>初中学生公用运转支出经费测算人数</t>
  </si>
  <si>
    <t>1654</t>
  </si>
  <si>
    <t>师生对补助政策的知晓度</t>
  </si>
  <si>
    <t>师生的满意度</t>
  </si>
  <si>
    <t>初中学生公用运转支出经费成本</t>
  </si>
  <si>
    <t>463120</t>
  </si>
  <si>
    <t>初中学生公用运转支出经费实际补助资金</t>
  </si>
  <si>
    <t>根据《云南省人民政府教育督导委员会办公室 云南省教育厅关于印发云南省普通高中学校办学质量综合评价方案的通知》云政教督办（【2022】13号）文件要求，2026年我校计划晋升学校计划晋升一级二等高完中，需要晋级升等资金预算90万元，主要用于宣传片拍摄、资料整理印刷、图书采购、校园文化及环境改善费用。该笔资金用于晋升一级二等高完中。</t>
  </si>
  <si>
    <t>晋级升等准备工作完成率</t>
  </si>
  <si>
    <t>晋级升等通过率</t>
  </si>
  <si>
    <t>资金的使用时限</t>
  </si>
  <si>
    <t>师生对晋级升等政策的知晓度</t>
  </si>
  <si>
    <t>师生及家长的满意度</t>
  </si>
  <si>
    <t>补助经费</t>
  </si>
  <si>
    <t>万元</t>
  </si>
  <si>
    <t>补助经费的实际成本</t>
  </si>
  <si>
    <t>根据《中共昆明市委办公室  昆明市人民政府办公室 关于印发《昆明市银龄讲学行动计划（2024—2025年）的通知》昆教体办发〔2024〕125号文件要求，2025年我校计划引进2名银龄讲师，需要银龄教师工作经费35万元，该经费有利保障学校教师教育教学能力和科研水平提高，提高教师队伍整体素质。</t>
  </si>
  <si>
    <t>引进银龄讲师数量</t>
  </si>
  <si>
    <t>银龄讲师聘期</t>
  </si>
  <si>
    <t>银龄讲师对政策的知晓度</t>
  </si>
  <si>
    <t>教师满意度</t>
  </si>
  <si>
    <t>根据《昆明市财政局 昆明市教育体育局  昆明市人力资源和社会保障局 昆明市乡村振兴局 关于印发昆明市高中阶段学生资助资金管理办法的通知》（昆财教〔2022〕126号）文件要求，符合普通高中脱贫家庭经济困难学生生活费补助3人，补助标准2500元/生.学年，所需区级补助资金3人*2500元/生.学年*64%=4800元，该资金能保障家庭经济困难学生权利，确保国家各项资助政策落到实处。</t>
  </si>
  <si>
    <t>普通高中边缘易致贫家庭学生、脱贫不稳定家庭学生以及突发严重困难家庭学生补助人数</t>
  </si>
  <si>
    <t>普通高中边缘易致贫家庭学生、脱贫不稳定家庭学生以及突发严重困难家庭补助学生人数</t>
  </si>
  <si>
    <t>补助资金及时发放率</t>
  </si>
  <si>
    <t>补助对象政策知晓度≥96%</t>
  </si>
  <si>
    <t>受助家庭经济困难学生、家长对补助的满意度</t>
  </si>
  <si>
    <t>根据《昆明市教育体育局  昆明市人力资源和社会保障局 关于做好高中阶段学生资助工作的通知》（昆教体办发〔2025〕39号）文件要求，预计我校2026年符合国家助学金申请条件的困难学生120人。补助标准：一档20人，2800元/生.学年；二档100人，1800元/生.学年。所需区级补助资金（20人*2800元/生.学年+100人*1800元/生.学年）*12.8%=30208元。该资金能够保障国家资助政策按规定得到落实，满足家庭经济困难学生基本学习生活需要。</t>
  </si>
  <si>
    <t>120</t>
  </si>
  <si>
    <t>困难学生对补助政策的知晓率</t>
  </si>
  <si>
    <t>根据《财政部办公厅 教育部办公厅关于城乡义务教育补助经费标准的通知》（财办教〔2025〕17号）要求，我校预计2026年义务教育家庭经济困难学生生活费受助学生248人，所需区级补助资金（10*1500人/年.生+238*750人/年.生）*32%=61920元，该笔资金主要用于保障家庭经济困难学生权利，帮助家庭经济困难学生顺利就学。</t>
  </si>
  <si>
    <t>补助困难学生人数</t>
  </si>
  <si>
    <t>248</t>
  </si>
  <si>
    <t>四类家庭经济困难学生覆盖率</t>
  </si>
  <si>
    <t>四类家庭经济困难学生对补助政策的知晓率</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</si>
  <si>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</si>
  <si>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</si>
  <si>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</si>
  <si>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</si>
  <si>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</si>
  <si>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</si>
  <si>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</si>
  <si>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</si>
  <si>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</si>
  <si>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</si>
  <si>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</si>
  <si>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</si>
  <si>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</si>
  <si>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</si>
  <si>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</si>
  <si>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复印纸采购</t>
  </si>
  <si>
    <t>复印纸</t>
  </si>
  <si>
    <t>批</t>
  </si>
  <si>
    <t>家具和用具</t>
  </si>
  <si>
    <t>印刷服务</t>
  </si>
  <si>
    <t>标准化考场不间断电源</t>
  </si>
  <si>
    <t>不间断电源</t>
  </si>
  <si>
    <t>标准化考场广播系统及配套设施设备采购</t>
  </si>
  <si>
    <t>广播、电视、电影设备</t>
  </si>
  <si>
    <t>物业管理服务费</t>
  </si>
  <si>
    <t>物业管理服务</t>
  </si>
  <si>
    <t xml:space="preserve">批 </t>
  </si>
  <si>
    <t>预算08表</t>
  </si>
  <si>
    <t>2026年部门政府购买服务预算表</t>
  </si>
  <si>
    <t>政府购买服务项目</t>
  </si>
  <si>
    <t>政府购买服务指导性目录代码</t>
  </si>
  <si>
    <t>基本支出/项目支出</t>
  </si>
  <si>
    <t>所属服务类别</t>
  </si>
  <si>
    <t>所属服务领域</t>
  </si>
  <si>
    <t>购买内容简述</t>
  </si>
  <si>
    <t>预算09-1表</t>
  </si>
  <si>
    <t>2026年对下转移支付预算表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</si>
  <si>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</si>
  <si>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</si>
  <si>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</si>
  <si>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</si>
  <si>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</si>
  <si>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</si>
  <si>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</si>
  <si>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</si>
  <si>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</si>
  <si>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</si>
  <si>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</si>
  <si>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</si>
  <si>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</si>
  <si>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</si>
  <si>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</si>
  <si>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</si>
  <si>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</si>
  <si>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</si>
  <si>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</si>
  <si>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</si>
  <si>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</si>
  <si>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</si>
  <si>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预算09-2表</t>
  </si>
  <si>
    <t xml:space="preserve">预算10表
</t>
  </si>
  <si>
    <t>资产类别</t>
  </si>
  <si>
    <t>资产分类代码.名称</t>
  </si>
  <si>
    <t>资产名称</t>
  </si>
  <si>
    <t>计量单位</t>
  </si>
  <si>
    <t>财政部门批复数（元）</t>
  </si>
  <si>
    <t>单价</t>
  </si>
  <si>
    <t>金额</t>
  </si>
  <si>
    <t>预算11表</t>
  </si>
  <si>
    <t>上级补助</t>
  </si>
  <si>
    <t>预算12表</t>
  </si>
  <si>
    <t>项目级次</t>
  </si>
  <si>
    <t>经常性项目</t>
  </si>
  <si>
    <t>本级</t>
  </si>
  <si>
    <t>阶段性项目</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</si>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</sst>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8">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name val="宋体"/>
      <charset val="134"/>
      <scheme val="minor"/>
    </font>
    <font>
      <sz val="9"/>
      <name val="宋体"/>
      <charset val="134"/>
    </font>
    <font>
      <sz val="1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1"/>
      <color theme="1"/>
      <name val="宋体"/>
      <charset val="134"/>
    </font>
    <font>
      <sz val="11"/>
      <name val="宋体"/>
      <charset val="134"/>
    </font>
    <font>
      <sz val="10"/>
      <color rgb="FFFFFFFF"/>
      <name val="宋体"/>
      <charset val="134"/>
    </font>
    <font>
      <b/>
      <sz val="21"/>
      <color rgb="FF000000"/>
      <name val="宋体"/>
      <charset val="134"/>
    </font>
    <font>
      <sz val="9"/>
      <color indexed="8"/>
      <name val="宋体"/>
      <charset val="134"/>
    </font>
    <font>
      <sz val="11"/>
      <color rgb="FF000000"/>
      <name val="SimSun"/>
      <charset val="134"/>
    </font>
    <font>
      <b/>
      <sz val="19.5"/>
      <color rgb="FF000000"/>
      <name val="SimSun"/>
      <charset val="134"/>
    </font>
    <font>
      <sz val="11.25"/>
      <color rgb="FF000000"/>
      <name val="SimSun"/>
      <charset val="134"/>
    </font>
    <font>
      <sz val="12"/>
      <color rgb="FF000000"/>
      <name val="宋体"/>
      <charset val="134"/>
    </font>
    <font>
      <sz val="9"/>
      <color theme="1"/>
      <name val="宋体"/>
      <charset val="134"/>
      <scheme val="minor"/>
    </font>
    <font>
      <sz val="9"/>
      <color theme="1"/>
      <name val="宋体"/>
      <charset val="0"/>
    </font>
    <font>
      <sz val="10"/>
      <color theme="1"/>
      <name val="宋体"/>
      <charset val="134"/>
      <scheme val="minor"/>
    </font>
    <font>
      <sz val="10"/>
      <color theme="1"/>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auto="1"/>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4" borderId="21"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22" applyNumberFormat="0" applyFill="0" applyAlignment="0" applyProtection="0">
      <alignment vertical="center"/>
    </xf>
    <xf numFmtId="0" fontId="35" fillId="0" borderId="22" applyNumberFormat="0" applyFill="0" applyAlignment="0" applyProtection="0">
      <alignment vertical="center"/>
    </xf>
    <xf numFmtId="0" fontId="36" fillId="0" borderId="23" applyNumberFormat="0" applyFill="0" applyAlignment="0" applyProtection="0">
      <alignment vertical="center"/>
    </xf>
    <xf numFmtId="0" fontId="36" fillId="0" borderId="0" applyNumberFormat="0" applyFill="0" applyBorder="0" applyAlignment="0" applyProtection="0">
      <alignment vertical="center"/>
    </xf>
    <xf numFmtId="0" fontId="37" fillId="5" borderId="24" applyNumberFormat="0" applyAlignment="0" applyProtection="0">
      <alignment vertical="center"/>
    </xf>
    <xf numFmtId="0" fontId="38" fillId="6" borderId="25" applyNumberFormat="0" applyAlignment="0" applyProtection="0">
      <alignment vertical="center"/>
    </xf>
    <xf numFmtId="0" fontId="39" fillId="6" borderId="24" applyNumberFormat="0" applyAlignment="0" applyProtection="0">
      <alignment vertical="center"/>
    </xf>
    <xf numFmtId="0" fontId="40" fillId="7" borderId="26" applyNumberFormat="0" applyAlignment="0" applyProtection="0">
      <alignment vertical="center"/>
    </xf>
    <xf numFmtId="0" fontId="41" fillId="0" borderId="27" applyNumberFormat="0" applyFill="0" applyAlignment="0" applyProtection="0">
      <alignment vertical="center"/>
    </xf>
    <xf numFmtId="0" fontId="42" fillId="0" borderId="28" applyNumberFormat="0" applyFill="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7" fillId="12" borderId="0" applyNumberFormat="0" applyBorder="0" applyAlignment="0" applyProtection="0">
      <alignment vertical="center"/>
    </xf>
    <xf numFmtId="0" fontId="47"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7" fillId="32" borderId="0" applyNumberFormat="0" applyBorder="0" applyAlignment="0" applyProtection="0">
      <alignment vertical="center"/>
    </xf>
    <xf numFmtId="0" fontId="47" fillId="33" borderId="0" applyNumberFormat="0" applyBorder="0" applyAlignment="0" applyProtection="0">
      <alignment vertical="center"/>
    </xf>
    <xf numFmtId="0" fontId="46" fillId="34" borderId="0" applyNumberFormat="0" applyBorder="0" applyAlignment="0" applyProtection="0">
      <alignment vertical="center"/>
    </xf>
    <xf numFmtId="176" fontId="6" fillId="0" borderId="7">
      <alignment horizontal="right" vertical="center"/>
    </xf>
    <xf numFmtId="177" fontId="6" fillId="0" borderId="7">
      <alignment horizontal="right" vertical="center"/>
    </xf>
    <xf numFmtId="10" fontId="6" fillId="0" borderId="7">
      <alignment horizontal="right" vertical="center"/>
    </xf>
    <xf numFmtId="178" fontId="6" fillId="0" borderId="7">
      <alignment horizontal="right" vertical="center"/>
    </xf>
    <xf numFmtId="49" fontId="6" fillId="0" borderId="7">
      <alignment horizontal="left" vertical="center" wrapText="1"/>
    </xf>
    <xf numFmtId="178" fontId="6" fillId="0" borderId="7">
      <alignment horizontal="right" vertical="center"/>
    </xf>
    <xf numFmtId="179" fontId="6" fillId="0" borderId="7">
      <alignment horizontal="right" vertical="center"/>
    </xf>
    <xf numFmtId="180" fontId="6" fillId="0" borderId="7">
      <alignment horizontal="right" vertical="center"/>
    </xf>
    <xf numFmtId="0" fontId="6" fillId="0" borderId="0">
      <alignment vertical="top"/>
      <protection locked="0"/>
    </xf>
    <xf numFmtId="0" fontId="7" fillId="0" borderId="0"/>
    <xf numFmtId="0" fontId="12" fillId="0" borderId="0">
      <alignment vertical="center"/>
    </xf>
  </cellStyleXfs>
  <cellXfs count="298">
    <xf numFmtId="0" fontId="0" fillId="0" borderId="0" xfId="0" applyFont="1" applyBorder="1"/>
    <xf numFmtId="0" fontId="0" fillId="0" borderId="0" xfId="0" applyFont="1" applyBorder="1" applyAlignment="1">
      <alignment horizontal="center"/>
    </xf>
    <xf numFmtId="0" fontId="0" fillId="0" borderId="0" xfId="0" applyFont="1" applyBorder="1" applyAlignment="1">
      <alignment horizontal="center" vertical="center"/>
    </xf>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5" fillId="0" borderId="7" xfId="57" applyFont="1" applyFill="1" applyBorder="1" applyAlignment="1" applyProtection="1">
      <alignment horizontal="center" vertical="center" wrapText="1"/>
    </xf>
    <xf numFmtId="0" fontId="6" fillId="0" borderId="7" xfId="0" applyFont="1" applyFill="1" applyBorder="1" applyAlignment="1" applyProtection="1">
      <alignment horizontal="left" vertical="center"/>
      <protection locked="0"/>
    </xf>
    <xf numFmtId="178" fontId="6" fillId="0" borderId="7" xfId="0" applyNumberFormat="1" applyFont="1" applyFill="1" applyBorder="1" applyAlignment="1" applyProtection="1">
      <alignment horizontal="right" vertical="center"/>
      <protection locked="0"/>
    </xf>
    <xf numFmtId="0" fontId="2" fillId="2" borderId="7" xfId="0" applyFont="1" applyFill="1" applyBorder="1" applyAlignment="1" applyProtection="1">
      <alignment horizontal="left" vertical="center"/>
      <protection locked="0"/>
    </xf>
    <xf numFmtId="43" fontId="2" fillId="0" borderId="7" xfId="0" applyNumberFormat="1" applyFont="1" applyBorder="1" applyAlignment="1">
      <alignment horizontal="center" vertical="center"/>
    </xf>
    <xf numFmtId="0" fontId="2" fillId="0" borderId="7" xfId="0" applyFont="1" applyBorder="1" applyAlignment="1" applyProtection="1">
      <alignment horizontal="center" vertical="center"/>
      <protection locked="0"/>
    </xf>
    <xf numFmtId="43" fontId="2" fillId="0" borderId="7" xfId="0" applyNumberFormat="1" applyFont="1" applyBorder="1" applyAlignment="1" applyProtection="1">
      <alignment horizontal="center" vertical="center"/>
      <protection locked="0"/>
    </xf>
    <xf numFmtId="0" fontId="1" fillId="0" borderId="7" xfId="0" applyFont="1" applyBorder="1" applyAlignment="1">
      <alignment horizontal="left" vertical="center"/>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4" fontId="2" fillId="0" borderId="7" xfId="0" applyNumberFormat="1" applyFont="1" applyBorder="1" applyAlignment="1" applyProtection="1">
      <alignment horizontal="right" vertical="center" wrapText="1"/>
      <protection locked="0"/>
    </xf>
    <xf numFmtId="0" fontId="7" fillId="0" borderId="0" xfId="57" applyFont="1" applyFill="1" applyBorder="1" applyAlignment="1" applyProtection="1"/>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0" fontId="2" fillId="2" borderId="7" xfId="0" applyFont="1" applyFill="1" applyBorder="1" applyAlignment="1" applyProtection="1">
      <alignment horizontal="left" vertical="center" wrapText="1"/>
      <protection locked="0"/>
    </xf>
    <xf numFmtId="4" fontId="2" fillId="0" borderId="7" xfId="0" applyNumberFormat="1" applyFont="1" applyBorder="1" applyAlignment="1">
      <alignment horizontal="right" vertical="center" wrapText="1"/>
    </xf>
    <xf numFmtId="4" fontId="8" fillId="0" borderId="7" xfId="54"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49" fontId="7" fillId="0" borderId="0" xfId="57" applyNumberFormat="1" applyFont="1" applyFill="1" applyBorder="1" applyAlignment="1" applyProtection="1"/>
    <xf numFmtId="0" fontId="2" fillId="2" borderId="0" xfId="0" applyFont="1" applyFill="1" applyBorder="1" applyAlignment="1" applyProtection="1">
      <alignment horizontal="right" vertical="top" wrapText="1"/>
      <protection locked="0"/>
    </xf>
    <xf numFmtId="0" fontId="9" fillId="0" borderId="0" xfId="0" applyFont="1" applyBorder="1" applyAlignment="1" applyProtection="1">
      <alignment vertical="top"/>
      <protection locked="0"/>
    </xf>
    <xf numFmtId="0" fontId="9" fillId="0" borderId="0" xfId="0" applyFont="1" applyBorder="1" applyAlignment="1">
      <alignment vertical="top"/>
    </xf>
    <xf numFmtId="0" fontId="10" fillId="2" borderId="0" xfId="0" applyFont="1" applyFill="1" applyBorder="1" applyAlignment="1" applyProtection="1">
      <alignment horizontal="center" vertical="center" wrapText="1"/>
      <protection locked="0"/>
    </xf>
    <xf numFmtId="0" fontId="9" fillId="0" borderId="0" xfId="0" applyFont="1" applyBorder="1" applyProtection="1">
      <protection locked="0"/>
    </xf>
    <xf numFmtId="0" fontId="9"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protection locked="0"/>
    </xf>
    <xf numFmtId="0" fontId="2" fillId="0" borderId="7" xfId="0" applyFont="1" applyBorder="1" applyAlignment="1" applyProtection="1">
      <alignment horizontal="center" wrapText="1"/>
      <protection locked="0"/>
    </xf>
    <xf numFmtId="0" fontId="2" fillId="0" borderId="7" xfId="0" applyFont="1" applyBorder="1" applyAlignment="1">
      <alignment horizont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11"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11"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8" fontId="8" fillId="0" borderId="7" xfId="0" applyNumberFormat="1" applyFont="1" applyBorder="1" applyAlignment="1">
      <alignment horizontal="right" vertical="center"/>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8" fillId="0" borderId="7" xfId="56" applyNumberFormat="1" applyFont="1" applyBorder="1" applyAlignment="1">
      <alignment horizontal="center" vertical="center"/>
    </xf>
    <xf numFmtId="180" fontId="8" fillId="0" borderId="7" xfId="0" applyNumberFormat="1" applyFont="1" applyBorder="1" applyAlignment="1">
      <alignment horizontal="center" vertical="center"/>
    </xf>
    <xf numFmtId="180" fontId="12" fillId="0" borderId="6" xfId="56" applyNumberFormat="1" applyFont="1" applyBorder="1" applyAlignment="1">
      <alignment horizontal="center" vertical="center"/>
    </xf>
    <xf numFmtId="180" fontId="12" fillId="0" borderId="12" xfId="56" applyNumberFormat="1" applyFont="1" applyBorder="1" applyAlignment="1">
      <alignment horizontal="center" vertical="center"/>
    </xf>
    <xf numFmtId="180" fontId="12" fillId="0" borderId="12" xfId="0" applyNumberFormat="1" applyFont="1" applyBorder="1" applyAlignment="1">
      <alignment horizontal="center" vertical="center"/>
    </xf>
    <xf numFmtId="49" fontId="4" fillId="0" borderId="7" xfId="53" applyFont="1">
      <alignment horizontal="left" vertical="center" wrapText="1"/>
    </xf>
    <xf numFmtId="178" fontId="4" fillId="0" borderId="7" xfId="54" applyFont="1" applyAlignment="1">
      <alignment horizontal="left" vertical="center"/>
    </xf>
    <xf numFmtId="178" fontId="4" fillId="0" borderId="7" xfId="0" applyNumberFormat="1" applyFont="1" applyFill="1" applyBorder="1" applyAlignment="1">
      <alignment horizontal="right" vertical="center"/>
    </xf>
    <xf numFmtId="180" fontId="12" fillId="0" borderId="7" xfId="56" applyNumberFormat="1" applyFont="1" applyBorder="1" applyAlignment="1">
      <alignment horizontal="center" vertical="center"/>
    </xf>
    <xf numFmtId="180" fontId="12" fillId="0" borderId="12" xfId="0" applyNumberFormat="1" applyFont="1" applyBorder="1" applyAlignment="1">
      <alignment horizontal="center" vertical="center" wrapText="1"/>
    </xf>
    <xf numFmtId="178" fontId="4" fillId="0" borderId="7" xfId="0" applyNumberFormat="1" applyFont="1" applyBorder="1" applyAlignment="1">
      <alignment vertical="center"/>
    </xf>
    <xf numFmtId="0" fontId="13" fillId="0" borderId="7" xfId="0" applyFont="1" applyFill="1" applyBorder="1" applyAlignment="1">
      <alignment horizontal="center" vertical="center"/>
    </xf>
    <xf numFmtId="43" fontId="4" fillId="0" borderId="7" xfId="0" applyNumberFormat="1" applyFont="1" applyBorder="1" applyAlignment="1">
      <alignment vertical="center"/>
    </xf>
    <xf numFmtId="0" fontId="4" fillId="0" borderId="13" xfId="0" applyFont="1" applyBorder="1" applyAlignment="1">
      <alignment horizontal="center" vertical="center"/>
    </xf>
    <xf numFmtId="0" fontId="4" fillId="0" borderId="11" xfId="0" applyFont="1" applyBorder="1" applyAlignment="1">
      <alignment horizontal="center" vertical="center"/>
    </xf>
    <xf numFmtId="0" fontId="4" fillId="2" borderId="12" xfId="0" applyFont="1" applyFill="1" applyBorder="1" applyAlignment="1">
      <alignment horizontal="center" vertical="center"/>
    </xf>
    <xf numFmtId="178" fontId="12" fillId="0" borderId="7" xfId="0" applyNumberFormat="1" applyFont="1" applyBorder="1" applyAlignment="1">
      <alignment horizontal="right" vertical="center"/>
    </xf>
    <xf numFmtId="0" fontId="2" fillId="2" borderId="0" xfId="0" applyFont="1" applyFill="1" applyBorder="1" applyAlignment="1">
      <alignment horizontal="left" vertical="center"/>
    </xf>
    <xf numFmtId="178" fontId="8" fillId="0" borderId="0" xfId="0" applyNumberFormat="1" applyFont="1" applyBorder="1" applyAlignment="1">
      <alignment horizontal="left" vertical="center"/>
    </xf>
    <xf numFmtId="0" fontId="14" fillId="0" borderId="0" xfId="0" applyFont="1" applyBorder="1" applyAlignment="1" applyProtection="1">
      <alignment horizontal="right"/>
      <protection locked="0"/>
    </xf>
    <xf numFmtId="49" fontId="14" fillId="0" borderId="0" xfId="0" applyNumberFormat="1" applyFont="1" applyBorder="1" applyProtection="1">
      <protection locked="0"/>
    </xf>
    <xf numFmtId="0" fontId="1" fillId="0" borderId="0" xfId="0" applyFont="1" applyBorder="1" applyAlignment="1">
      <alignment horizontal="right"/>
    </xf>
    <xf numFmtId="0" fontId="15" fillId="0" borderId="0"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protection locked="0"/>
    </xf>
    <xf numFmtId="0" fontId="15"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6" fillId="0" borderId="14" xfId="57" applyFont="1" applyFill="1" applyBorder="1" applyAlignment="1" applyProtection="1">
      <alignment horizontal="left"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Fill="1" applyBorder="1" applyAlignment="1"/>
    <xf numFmtId="0" fontId="17" fillId="0" borderId="0" xfId="0" applyFont="1" applyFill="1" applyBorder="1" applyAlignment="1">
      <alignment horizontal="right" vertical="center"/>
    </xf>
    <xf numFmtId="0" fontId="18" fillId="0" borderId="0" xfId="0" applyFont="1" applyFill="1" applyBorder="1" applyAlignment="1">
      <alignment horizontal="center" vertical="center"/>
    </xf>
    <xf numFmtId="0" fontId="17" fillId="0" borderId="0" xfId="0" applyFont="1" applyFill="1" applyBorder="1" applyAlignment="1">
      <alignment vertical="center"/>
    </xf>
    <xf numFmtId="0" fontId="17" fillId="0" borderId="7" xfId="0" applyFont="1" applyFill="1" applyBorder="1" applyAlignment="1">
      <alignment horizontal="center" vertical="center"/>
    </xf>
    <xf numFmtId="0" fontId="19" fillId="0" borderId="7" xfId="0" applyFont="1" applyFill="1" applyBorder="1" applyAlignment="1">
      <alignment horizontal="center" vertical="center"/>
    </xf>
    <xf numFmtId="49" fontId="20" fillId="0" borderId="7" xfId="0" applyNumberFormat="1" applyFont="1" applyFill="1" applyBorder="1" applyAlignment="1">
      <alignment horizontal="left" vertical="center" wrapText="1"/>
    </xf>
    <xf numFmtId="0" fontId="21" fillId="0" borderId="0" xfId="0" applyFont="1" applyFill="1" applyBorder="1"/>
    <xf numFmtId="0" fontId="0" fillId="0" borderId="0" xfId="0" applyFont="1" applyBorder="1" applyAlignment="1">
      <alignment horizontal="left"/>
    </xf>
    <xf numFmtId="0" fontId="0" fillId="0" borderId="0" xfId="0" applyFont="1" applyBorder="1" applyAlignment="1">
      <alignment horizontal="left" vertical="center"/>
    </xf>
    <xf numFmtId="0" fontId="1" fillId="0" borderId="0" xfId="0" applyFont="1" applyBorder="1" applyAlignment="1">
      <alignment vertical="top"/>
    </xf>
    <xf numFmtId="0" fontId="2" fillId="0" borderId="0" xfId="0" applyFont="1" applyBorder="1" applyAlignment="1">
      <alignment horizontal="right" vertical="center"/>
    </xf>
    <xf numFmtId="0" fontId="3" fillId="0" borderId="0" xfId="0" applyFont="1" applyBorder="1" applyAlignment="1">
      <alignment horizontal="left" vertical="center"/>
    </xf>
    <xf numFmtId="0" fontId="4" fillId="0" borderId="1"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5" xfId="0" applyFont="1" applyBorder="1" applyAlignment="1">
      <alignment horizontal="left"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4" fillId="2" borderId="6" xfId="0" applyFont="1" applyFill="1" applyBorder="1" applyAlignment="1" applyProtection="1">
      <alignment horizontal="left" vertical="center" wrapText="1"/>
      <protection locked="0"/>
    </xf>
    <xf numFmtId="0" fontId="0" fillId="0" borderId="14" xfId="0" applyBorder="1" applyAlignment="1">
      <alignment horizontal="left" vertical="center"/>
    </xf>
    <xf numFmtId="43" fontId="2" fillId="2" borderId="7" xfId="0" applyNumberFormat="1" applyFont="1" applyFill="1" applyBorder="1" applyAlignment="1" applyProtection="1">
      <alignment horizontal="right" vertical="center"/>
      <protection locked="0"/>
    </xf>
    <xf numFmtId="43" fontId="21" fillId="0" borderId="0" xfId="0" applyNumberFormat="1" applyFont="1" applyBorder="1"/>
    <xf numFmtId="0" fontId="0" fillId="0" borderId="14" xfId="0" applyFont="1" applyFill="1" applyBorder="1" applyAlignment="1">
      <alignment horizontal="left" vertical="center"/>
    </xf>
    <xf numFmtId="0" fontId="22" fillId="3" borderId="14" xfId="57" applyFont="1" applyFill="1" applyBorder="1" applyAlignment="1" applyProtection="1">
      <alignment horizontal="left"/>
    </xf>
    <xf numFmtId="0" fontId="4" fillId="0" borderId="14" xfId="0" applyFont="1" applyBorder="1" applyAlignment="1">
      <alignment horizontal="left" vertical="center"/>
    </xf>
    <xf numFmtId="0" fontId="1" fillId="0" borderId="14" xfId="0" applyFont="1" applyBorder="1" applyAlignment="1">
      <alignment horizontal="center" vertical="center"/>
    </xf>
    <xf numFmtId="43" fontId="8" fillId="0" borderId="7" xfId="0" applyNumberFormat="1" applyFont="1" applyBorder="1" applyAlignment="1">
      <alignment horizontal="right" vertical="center"/>
    </xf>
    <xf numFmtId="0" fontId="23" fillId="0" borderId="0" xfId="0" applyFont="1" applyBorder="1"/>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0" fontId="0" fillId="0" borderId="15" xfId="0" applyFont="1" applyBorder="1"/>
    <xf numFmtId="0" fontId="0" fillId="0" borderId="14" xfId="0" applyFont="1" applyBorder="1"/>
    <xf numFmtId="0" fontId="1" fillId="0" borderId="3" xfId="0" applyFont="1" applyBorder="1" applyAlignment="1">
      <alignment horizontal="left" vertical="center"/>
    </xf>
    <xf numFmtId="0" fontId="1" fillId="0" borderId="3" xfId="0" applyFont="1"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178" fontId="24" fillId="0" borderId="7" xfId="0" applyNumberFormat="1" applyFont="1" applyBorder="1" applyAlignment="1">
      <alignment horizontal="right" vertical="center"/>
    </xf>
    <xf numFmtId="178" fontId="24" fillId="0" borderId="15" xfId="0" applyNumberFormat="1" applyFont="1" applyBorder="1" applyAlignment="1">
      <alignment horizontal="right" vertical="center"/>
    </xf>
    <xf numFmtId="178" fontId="24" fillId="0" borderId="14" xfId="0" applyNumberFormat="1" applyFont="1" applyBorder="1" applyAlignment="1">
      <alignment horizontal="right" vertical="center"/>
    </xf>
    <xf numFmtId="0" fontId="2" fillId="0" borderId="0" xfId="0" applyFont="1" applyBorder="1" applyAlignment="1">
      <alignment horizontal="right" vertical="center" wrapText="1"/>
    </xf>
    <xf numFmtId="0" fontId="25"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9" fillId="2" borderId="7" xfId="0" applyFont="1" applyFill="1" applyBorder="1" applyAlignment="1" applyProtection="1">
      <alignment vertical="top" wrapText="1"/>
      <protection locked="0"/>
    </xf>
    <xf numFmtId="0" fontId="0" fillId="0" borderId="0" xfId="0" applyFont="1" applyFill="1" applyBorder="1"/>
    <xf numFmtId="0" fontId="21" fillId="0" borderId="0" xfId="0" applyFont="1" applyBorder="1"/>
    <xf numFmtId="43" fontId="0" fillId="0" borderId="0" xfId="0" applyNumberFormat="1" applyFont="1" applyFill="1" applyBorder="1"/>
    <xf numFmtId="43" fontId="0" fillId="0" borderId="0" xfId="0" applyNumberFormat="1" applyFont="1" applyBorder="1"/>
    <xf numFmtId="43" fontId="0" fillId="0" borderId="0" xfId="0" applyNumberFormat="1" applyFont="1" applyFill="1" applyBorder="1" applyAlignment="1">
      <alignment horizontal="center" vertical="center"/>
    </xf>
    <xf numFmtId="43" fontId="0" fillId="0" borderId="0" xfId="0" applyNumberFormat="1" applyFont="1" applyBorder="1" applyAlignment="1">
      <alignment horizontal="center" vertical="center"/>
    </xf>
    <xf numFmtId="43" fontId="1" fillId="0" borderId="0" xfId="0" applyNumberFormat="1" applyFont="1" applyBorder="1" applyAlignment="1">
      <alignment vertical="top"/>
    </xf>
    <xf numFmtId="43" fontId="1" fillId="0" borderId="0" xfId="0" applyNumberFormat="1" applyFont="1" applyBorder="1" applyAlignment="1">
      <alignment horizontal="right" vertical="center"/>
    </xf>
    <xf numFmtId="43" fontId="2" fillId="0" borderId="0" xfId="0" applyNumberFormat="1" applyFont="1" applyBorder="1" applyAlignment="1">
      <alignment horizontal="right" vertical="center"/>
    </xf>
    <xf numFmtId="43" fontId="15" fillId="0" borderId="0" xfId="0" applyNumberFormat="1" applyFont="1" applyFill="1" applyBorder="1" applyAlignment="1">
      <alignment horizontal="center" vertical="center"/>
    </xf>
    <xf numFmtId="43" fontId="15" fillId="0" borderId="0" xfId="0" applyNumberFormat="1" applyFont="1" applyBorder="1" applyAlignment="1">
      <alignment horizontal="center" vertical="center"/>
    </xf>
    <xf numFmtId="43" fontId="1" fillId="0" borderId="0" xfId="0" applyNumberFormat="1" applyFont="1" applyBorder="1" applyAlignment="1">
      <alignment horizontal="right"/>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3" fontId="4" fillId="0" borderId="1" xfId="0" applyNumberFormat="1" applyFont="1" applyFill="1" applyBorder="1" applyAlignment="1" applyProtection="1">
      <alignment horizontal="center" vertical="center"/>
      <protection locked="0"/>
    </xf>
    <xf numFmtId="43" fontId="4" fillId="0" borderId="2" xfId="0" applyNumberFormat="1" applyFont="1" applyBorder="1" applyAlignment="1" applyProtection="1">
      <alignment horizontal="center" vertical="center"/>
      <protection locked="0"/>
    </xf>
    <xf numFmtId="43" fontId="4" fillId="0" borderId="3" xfId="0" applyNumberFormat="1" applyFont="1" applyBorder="1" applyAlignment="1">
      <alignment horizontal="center" vertical="center"/>
    </xf>
    <xf numFmtId="43" fontId="4" fillId="0" borderId="4" xfId="0" applyNumberFormat="1" applyFont="1" applyBorder="1" applyAlignment="1">
      <alignment horizontal="center" vertical="center"/>
    </xf>
    <xf numFmtId="43" fontId="4" fillId="0" borderId="9" xfId="0" applyNumberFormat="1" applyFont="1" applyBorder="1" applyAlignment="1">
      <alignment horizontal="center" vertical="center"/>
    </xf>
    <xf numFmtId="49" fontId="4" fillId="0" borderId="7" xfId="0" applyNumberFormat="1" applyFont="1" applyBorder="1" applyAlignment="1">
      <alignment horizontal="center" vertical="center"/>
    </xf>
    <xf numFmtId="43" fontId="4" fillId="0" borderId="6" xfId="0" applyNumberFormat="1" applyFont="1" applyFill="1" applyBorder="1" applyAlignment="1">
      <alignment horizontal="center" vertical="center"/>
    </xf>
    <xf numFmtId="43" fontId="4" fillId="0" borderId="7" xfId="0" applyNumberFormat="1" applyFont="1" applyBorder="1" applyAlignment="1">
      <alignment horizontal="center" vertical="center"/>
    </xf>
    <xf numFmtId="43" fontId="4" fillId="0" borderId="12" xfId="0" applyNumberFormat="1" applyFont="1" applyBorder="1" applyAlignment="1">
      <alignment horizontal="center" vertical="center"/>
    </xf>
    <xf numFmtId="43" fontId="2" fillId="0" borderId="7" xfId="0" applyNumberFormat="1" applyFont="1" applyFill="1" applyBorder="1" applyAlignment="1">
      <alignment horizontal="center" vertical="center"/>
    </xf>
    <xf numFmtId="4" fontId="2" fillId="0" borderId="7" xfId="0" applyNumberFormat="1" applyFont="1" applyFill="1" applyBorder="1" applyAlignment="1">
      <alignment horizontal="right" vertical="center"/>
    </xf>
    <xf numFmtId="4" fontId="2" fillId="0" borderId="7" xfId="0" applyNumberFormat="1" applyFont="1" applyFill="1" applyBorder="1" applyAlignment="1" applyProtection="1">
      <alignment horizontal="right" vertical="center"/>
      <protection locked="0"/>
    </xf>
    <xf numFmtId="0" fontId="2" fillId="2" borderId="7" xfId="0" applyFont="1" applyFill="1" applyBorder="1" applyAlignment="1">
      <alignment horizontal="left" vertical="center" wrapText="1" indent="1"/>
    </xf>
    <xf numFmtId="0" fontId="2" fillId="0" borderId="7" xfId="0" applyFont="1" applyFill="1" applyBorder="1" applyAlignment="1">
      <alignment horizontal="left" vertical="center" wrapText="1" indent="2"/>
    </xf>
    <xf numFmtId="0" fontId="2" fillId="0" borderId="7" xfId="0" applyFont="1" applyFill="1" applyBorder="1" applyAlignment="1">
      <alignment horizontal="left" vertical="center" wrapText="1" indent="1"/>
    </xf>
    <xf numFmtId="0" fontId="2" fillId="0" borderId="7" xfId="0" applyFont="1" applyFill="1" applyBorder="1" applyAlignment="1">
      <alignment horizontal="left" vertical="center" wrapText="1"/>
    </xf>
    <xf numFmtId="0" fontId="2" fillId="2" borderId="7" xfId="0" applyFont="1" applyFill="1" applyBorder="1" applyAlignment="1">
      <alignment horizontal="left" vertical="center" wrapText="1" indent="2"/>
    </xf>
    <xf numFmtId="0" fontId="2" fillId="0" borderId="7" xfId="0" applyFont="1" applyFill="1" applyBorder="1" applyAlignment="1">
      <alignment horizontal="center" vertical="center" wrapText="1"/>
    </xf>
    <xf numFmtId="43" fontId="2" fillId="0" borderId="7" xfId="0" applyNumberFormat="1" applyFont="1" applyFill="1" applyBorder="1" applyAlignment="1" applyProtection="1">
      <alignment horizontal="center" vertical="center" wrapText="1"/>
      <protection locked="0"/>
    </xf>
    <xf numFmtId="0" fontId="0" fillId="0" borderId="16" xfId="0" applyFont="1" applyFill="1" applyBorder="1"/>
    <xf numFmtId="0" fontId="0" fillId="0" borderId="17" xfId="0" applyFont="1" applyFill="1" applyBorder="1"/>
    <xf numFmtId="0" fontId="0" fillId="0" borderId="18" xfId="0" applyFont="1" applyFill="1" applyBorder="1"/>
    <xf numFmtId="0" fontId="2" fillId="0" borderId="2" xfId="0" applyFont="1" applyBorder="1" applyAlignment="1">
      <alignment horizontal="center" vertical="center"/>
    </xf>
    <xf numFmtId="0" fontId="2" fillId="0" borderId="4" xfId="0" applyFont="1" applyBorder="1" applyAlignment="1">
      <alignment horizontal="center" vertical="center"/>
    </xf>
    <xf numFmtId="43" fontId="8" fillId="0" borderId="7" xfId="0" applyNumberFormat="1" applyFont="1" applyFill="1" applyBorder="1" applyAlignment="1">
      <alignment horizontal="right" vertical="center"/>
    </xf>
    <xf numFmtId="43" fontId="21" fillId="0" borderId="19" xfId="0" applyNumberFormat="1" applyFont="1" applyBorder="1" applyAlignment="1">
      <alignment horizontal="center" vertical="center"/>
    </xf>
    <xf numFmtId="43" fontId="8" fillId="0" borderId="20" xfId="0" applyNumberFormat="1" applyFont="1" applyBorder="1" applyAlignment="1">
      <alignment horizontal="center" vertical="center"/>
    </xf>
    <xf numFmtId="43" fontId="8" fillId="0" borderId="20" xfId="0" applyNumberFormat="1" applyFont="1" applyBorder="1" applyAlignment="1">
      <alignment horizontal="right" vertical="center"/>
    </xf>
    <xf numFmtId="0" fontId="9" fillId="2" borderId="0" xfId="0" applyFont="1" applyFill="1" applyBorder="1" applyAlignment="1">
      <alignment horizontal="left" vertical="center"/>
    </xf>
    <xf numFmtId="0" fontId="26" fillId="0" borderId="7" xfId="0" applyFont="1" applyBorder="1" applyAlignment="1" applyProtection="1">
      <alignment horizontal="center" vertical="center" wrapText="1"/>
      <protection locked="0"/>
    </xf>
    <xf numFmtId="0" fontId="26"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178" fontId="8" fillId="0" borderId="7" xfId="0" applyNumberFormat="1" applyFont="1" applyFill="1" applyBorder="1" applyAlignment="1">
      <alignment horizontal="right" vertical="center"/>
    </xf>
    <xf numFmtId="0" fontId="2" fillId="0" borderId="7" xfId="0" applyFont="1" applyBorder="1" applyAlignment="1">
      <alignment horizontal="left" vertical="center"/>
    </xf>
    <xf numFmtId="0" fontId="27" fillId="0" borderId="7" xfId="0" applyFont="1" applyBorder="1" applyAlignment="1">
      <alignment horizontal="center" vertical="center"/>
    </xf>
    <xf numFmtId="0" fontId="27" fillId="0" borderId="7" xfId="0" applyFont="1" applyBorder="1" applyAlignment="1" applyProtection="1">
      <alignment horizontal="center" vertical="center" wrapText="1"/>
      <protection locked="0"/>
    </xf>
    <xf numFmtId="178" fontId="28" fillId="0" borderId="7" xfId="0" applyNumberFormat="1" applyFont="1" applyBorder="1" applyAlignment="1">
      <alignment horizontal="right" vertical="center"/>
    </xf>
    <xf numFmtId="43" fontId="0" fillId="0" borderId="0" xfId="0" applyNumberFormat="1" applyFont="1" applyBorder="1" applyAlignment="1">
      <alignment horizontal="center"/>
    </xf>
    <xf numFmtId="0" fontId="26" fillId="2" borderId="1" xfId="0" applyFont="1" applyFill="1" applyBorder="1" applyAlignment="1">
      <alignment horizontal="center" vertical="center"/>
    </xf>
    <xf numFmtId="43" fontId="26" fillId="2" borderId="1" xfId="0" applyNumberFormat="1" applyFont="1" applyFill="1" applyBorder="1" applyAlignment="1">
      <alignment horizontal="center" vertical="center"/>
    </xf>
    <xf numFmtId="43" fontId="26" fillId="0" borderId="2" xfId="0" applyNumberFormat="1" applyFont="1" applyBorder="1" applyAlignment="1" applyProtection="1">
      <alignment horizontal="center" vertical="center"/>
      <protection locked="0"/>
    </xf>
    <xf numFmtId="43" fontId="26" fillId="0" borderId="3" xfId="0" applyNumberFormat="1" applyFont="1" applyBorder="1" applyAlignment="1" applyProtection="1">
      <alignment horizontal="center" vertical="center"/>
      <protection locked="0"/>
    </xf>
    <xf numFmtId="43" fontId="26" fillId="0" borderId="4" xfId="0" applyNumberFormat="1" applyFont="1" applyBorder="1" applyAlignment="1" applyProtection="1">
      <alignment horizontal="center" vertical="center"/>
      <protection locked="0"/>
    </xf>
    <xf numFmtId="0" fontId="26" fillId="0" borderId="1" xfId="0" applyFont="1" applyBorder="1" applyAlignment="1" applyProtection="1">
      <alignment horizontal="center" vertical="center"/>
      <protection locked="0"/>
    </xf>
    <xf numFmtId="0" fontId="26" fillId="0" borderId="2" xfId="0" applyFont="1" applyBorder="1" applyAlignment="1" applyProtection="1">
      <alignment horizontal="center" vertical="center"/>
      <protection locked="0"/>
    </xf>
    <xf numFmtId="0" fontId="26" fillId="0" borderId="3" xfId="0" applyFont="1" applyBorder="1" applyAlignment="1" applyProtection="1">
      <alignment horizontal="center" vertical="center"/>
      <protection locked="0"/>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2" borderId="6" xfId="0" applyFont="1" applyFill="1" applyBorder="1" applyAlignment="1" applyProtection="1">
      <alignment horizontal="center" vertical="center" wrapText="1"/>
      <protection locked="0"/>
    </xf>
    <xf numFmtId="43" fontId="26" fillId="0" borderId="6" xfId="0" applyNumberFormat="1" applyFont="1" applyBorder="1" applyAlignment="1" applyProtection="1">
      <alignment horizontal="center" vertical="center"/>
      <protection locked="0"/>
    </xf>
    <xf numFmtId="43" fontId="26" fillId="0" borderId="7" xfId="0" applyNumberFormat="1" applyFont="1" applyBorder="1" applyAlignment="1" applyProtection="1">
      <alignment horizontal="center" vertical="center"/>
      <protection locked="0"/>
    </xf>
    <xf numFmtId="0" fontId="26" fillId="0" borderId="6" xfId="0" applyFont="1" applyBorder="1" applyAlignment="1" applyProtection="1">
      <alignment horizontal="center" vertical="center"/>
      <protection locked="0"/>
    </xf>
    <xf numFmtId="0" fontId="26" fillId="0" borderId="6" xfId="0" applyFont="1" applyBorder="1" applyAlignment="1" applyProtection="1">
      <alignment horizontal="center" vertical="center" wrapText="1"/>
      <protection locked="0"/>
    </xf>
    <xf numFmtId="0" fontId="26" fillId="0" borderId="7" xfId="0" applyFont="1" applyBorder="1" applyAlignment="1" applyProtection="1">
      <alignment horizontal="center" vertical="center"/>
      <protection locked="0"/>
    </xf>
    <xf numFmtId="43" fontId="2" fillId="2" borderId="7" xfId="0" applyNumberFormat="1" applyFont="1" applyFill="1" applyBorder="1" applyAlignment="1">
      <alignment horizontal="center" vertical="center" wrapText="1"/>
    </xf>
    <xf numFmtId="43" fontId="2" fillId="2" borderId="7" xfId="0" applyNumberFormat="1"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0" fillId="0" borderId="18" xfId="0" applyFont="1" applyBorder="1"/>
    <xf numFmtId="0" fontId="2" fillId="2" borderId="2" xfId="0" applyFont="1" applyFill="1" applyBorder="1" applyAlignment="1">
      <alignment horizontal="center" vertical="center" wrapText="1"/>
    </xf>
    <xf numFmtId="43" fontId="8" fillId="0" borderId="7" xfId="0" applyNumberFormat="1" applyFont="1" applyBorder="1" applyAlignment="1">
      <alignment horizontal="center" vertical="center"/>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lignment horizontal="righ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9"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xf numFmtId="0" fontId="4" fillId="0" borderId="14" xfId="0" applyFont="1" applyBorder="1" applyAlignment="1" quotePrefix="1">
      <alignment horizontal="left" vertical="center"/>
    </xf>
    <xf numFmtId="0" fontId="11" fillId="0" borderId="0" xfId="0" applyFont="1" applyBorder="1" applyAlignment="1" quotePrefix="1">
      <alignment horizontal="center"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 name="常规 5" xfId="58"/>
    <cellStyle name="常规 3 2" xfId="5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tabSelected="1" workbookViewId="0">
      <pane ySplit="1" topLeftCell="A2" activePane="bottomLeft" state="frozen"/>
      <selection/>
      <selection pane="bottomLeft" activeCell="D37" sqref="D37"/>
    </sheetView>
  </sheetViews>
  <sheetFormatPr defaultColWidth="8.57407407407407" defaultRowHeight="12.75" customHeight="1" outlineLevelCol="3"/>
  <cols>
    <col min="1" max="4" width="41" customWidth="1"/>
  </cols>
  <sheetData>
    <row r="1" customHeight="1" spans="1:4">
      <c r="A1" s="2"/>
      <c r="B1" s="2"/>
      <c r="C1" s="2"/>
      <c r="D1" s="2"/>
    </row>
    <row r="2" ht="15" customHeight="1" spans="1:4">
      <c r="A2" s="57"/>
      <c r="B2" s="57"/>
      <c r="C2" s="57"/>
      <c r="D2" s="58" t="s">
        <v>0</v>
      </c>
    </row>
    <row r="3" ht="41.25" customHeight="1" spans="1:4">
      <c r="A3" s="52" t="str">
        <f>"2026"&amp;"年财务收支预算总表"</f>
        <v>2026年财务收支预算总表</v>
      </c>
    </row>
    <row r="4" ht="17.25" customHeight="1" spans="1:4">
      <c r="A4" s="55" t="s">
        <v>1</v>
      </c>
      <c r="B4" s="251"/>
      <c r="D4" s="169" t="s">
        <v>2</v>
      </c>
    </row>
    <row r="5" ht="23.25" customHeight="1" spans="1:4">
      <c r="A5" s="252" t="s">
        <v>3</v>
      </c>
      <c r="B5" s="253"/>
      <c r="C5" s="252" t="s">
        <v>4</v>
      </c>
      <c r="D5" s="253"/>
    </row>
    <row r="6" ht="24" customHeight="1" spans="1:4">
      <c r="A6" s="252" t="s">
        <v>5</v>
      </c>
      <c r="B6" s="252" t="s">
        <v>6</v>
      </c>
      <c r="C6" s="252" t="s">
        <v>7</v>
      </c>
      <c r="D6" s="252" t="s">
        <v>6</v>
      </c>
    </row>
    <row r="7" ht="17.25" customHeight="1" spans="1:4">
      <c r="A7" s="254" t="s">
        <v>8</v>
      </c>
      <c r="B7" s="94">
        <v>66327598.96</v>
      </c>
      <c r="C7" s="254" t="s">
        <v>9</v>
      </c>
      <c r="D7" s="94"/>
    </row>
    <row r="8" ht="17.25" customHeight="1" spans="1:4">
      <c r="A8" s="254" t="s">
        <v>10</v>
      </c>
      <c r="B8" s="94"/>
      <c r="C8" s="254" t="s">
        <v>11</v>
      </c>
      <c r="D8" s="94"/>
    </row>
    <row r="9" ht="17.25" customHeight="1" spans="1:4">
      <c r="A9" s="254" t="s">
        <v>12</v>
      </c>
      <c r="B9" s="94"/>
      <c r="C9" s="297" t="s">
        <v>13</v>
      </c>
      <c r="D9" s="94"/>
    </row>
    <row r="10" ht="17.25" customHeight="1" spans="1:4">
      <c r="A10" s="254" t="s">
        <v>14</v>
      </c>
      <c r="B10" s="94">
        <v>2355477.47</v>
      </c>
      <c r="C10" s="297" t="s">
        <v>15</v>
      </c>
      <c r="D10" s="94"/>
    </row>
    <row r="11" ht="17.25" customHeight="1" spans="1:4">
      <c r="A11" s="254" t="s">
        <v>16</v>
      </c>
      <c r="B11" s="94">
        <v>575000</v>
      </c>
      <c r="C11" s="297" t="s">
        <v>17</v>
      </c>
      <c r="D11" s="94">
        <v>50653727.79</v>
      </c>
    </row>
    <row r="12" ht="17.25" customHeight="1" spans="1:4">
      <c r="A12" s="254" t="s">
        <v>18</v>
      </c>
      <c r="B12" s="94"/>
      <c r="C12" s="297" t="s">
        <v>19</v>
      </c>
      <c r="D12" s="94"/>
    </row>
    <row r="13" ht="17.25" customHeight="1" spans="1:4">
      <c r="A13" s="254" t="s">
        <v>20</v>
      </c>
      <c r="B13" s="94"/>
      <c r="C13" s="44" t="s">
        <v>21</v>
      </c>
      <c r="D13" s="94"/>
    </row>
    <row r="14" ht="17.25" customHeight="1" spans="1:4">
      <c r="A14" s="254" t="s">
        <v>22</v>
      </c>
      <c r="B14" s="94"/>
      <c r="C14" s="44" t="s">
        <v>23</v>
      </c>
      <c r="D14" s="94">
        <v>8679265.84</v>
      </c>
    </row>
    <row r="15" ht="17.25" customHeight="1" spans="1:4">
      <c r="A15" s="254" t="s">
        <v>24</v>
      </c>
      <c r="B15" s="94"/>
      <c r="C15" s="44" t="s">
        <v>25</v>
      </c>
      <c r="D15" s="94">
        <v>5086010</v>
      </c>
    </row>
    <row r="16" ht="17.25" customHeight="1" spans="1:4">
      <c r="A16" s="254" t="s">
        <v>26</v>
      </c>
      <c r="B16" s="94">
        <v>575000</v>
      </c>
      <c r="C16" s="44" t="s">
        <v>27</v>
      </c>
      <c r="D16" s="94"/>
    </row>
    <row r="17" ht="17.25" customHeight="1" spans="1:4">
      <c r="A17" s="256"/>
      <c r="B17" s="94"/>
      <c r="C17" s="44" t="s">
        <v>28</v>
      </c>
      <c r="D17" s="94"/>
    </row>
    <row r="18" ht="17.25" customHeight="1" spans="1:4">
      <c r="A18" s="257"/>
      <c r="B18" s="94"/>
      <c r="C18" s="44" t="s">
        <v>29</v>
      </c>
      <c r="D18" s="94"/>
    </row>
    <row r="19" ht="17.25" customHeight="1" spans="1:4">
      <c r="A19" s="257"/>
      <c r="B19" s="94"/>
      <c r="C19" s="44" t="s">
        <v>30</v>
      </c>
      <c r="D19" s="94"/>
    </row>
    <row r="20" ht="17.25" customHeight="1" spans="1:4">
      <c r="A20" s="257"/>
      <c r="B20" s="94"/>
      <c r="C20" s="44" t="s">
        <v>31</v>
      </c>
      <c r="D20" s="94"/>
    </row>
    <row r="21" ht="17.25" customHeight="1" spans="1:4">
      <c r="A21" s="257"/>
      <c r="B21" s="94"/>
      <c r="C21" s="44" t="s">
        <v>32</v>
      </c>
      <c r="D21" s="94"/>
    </row>
    <row r="22" ht="17.25" customHeight="1" spans="1:4">
      <c r="A22" s="257"/>
      <c r="B22" s="94"/>
      <c r="C22" s="44" t="s">
        <v>33</v>
      </c>
      <c r="D22" s="94"/>
    </row>
    <row r="23" ht="17.25" customHeight="1" spans="1:4">
      <c r="A23" s="257"/>
      <c r="B23" s="94"/>
      <c r="C23" s="44" t="s">
        <v>34</v>
      </c>
      <c r="D23" s="94"/>
    </row>
    <row r="24" ht="17.25" customHeight="1" spans="1:4">
      <c r="A24" s="257"/>
      <c r="B24" s="94"/>
      <c r="C24" s="44" t="s">
        <v>35</v>
      </c>
      <c r="D24" s="94"/>
    </row>
    <row r="25" ht="17.25" customHeight="1" spans="1:4">
      <c r="A25" s="257"/>
      <c r="B25" s="94"/>
      <c r="C25" s="44" t="s">
        <v>36</v>
      </c>
      <c r="D25" s="94">
        <v>4856856</v>
      </c>
    </row>
    <row r="26" ht="17.25" customHeight="1" spans="1:4">
      <c r="A26" s="257"/>
      <c r="B26" s="94"/>
      <c r="C26" s="44" t="s">
        <v>37</v>
      </c>
      <c r="D26" s="94"/>
    </row>
    <row r="27" ht="17.25" customHeight="1" spans="1:4">
      <c r="A27" s="257"/>
      <c r="B27" s="94"/>
      <c r="C27" s="256" t="s">
        <v>38</v>
      </c>
      <c r="D27" s="94"/>
    </row>
    <row r="28" ht="17.25" customHeight="1" spans="1:4">
      <c r="A28" s="257"/>
      <c r="B28" s="94"/>
      <c r="C28" s="44" t="s">
        <v>39</v>
      </c>
      <c r="D28" s="94"/>
    </row>
    <row r="29" ht="16.5" customHeight="1" spans="1:4">
      <c r="A29" s="257"/>
      <c r="B29" s="94"/>
      <c r="C29" s="44" t="s">
        <v>40</v>
      </c>
      <c r="D29" s="94"/>
    </row>
    <row r="30" ht="16.5" customHeight="1" spans="1:4">
      <c r="A30" s="257"/>
      <c r="B30" s="94"/>
      <c r="C30" s="256" t="s">
        <v>41</v>
      </c>
      <c r="D30" s="94">
        <v>27042</v>
      </c>
    </row>
    <row r="31" ht="17.25" customHeight="1" spans="1:4">
      <c r="A31" s="257"/>
      <c r="B31" s="94"/>
      <c r="C31" s="256" t="s">
        <v>42</v>
      </c>
      <c r="D31" s="94"/>
    </row>
    <row r="32" ht="17.25" customHeight="1" spans="1:4">
      <c r="A32" s="257"/>
      <c r="B32" s="94"/>
      <c r="C32" s="44" t="s">
        <v>43</v>
      </c>
      <c r="D32" s="94"/>
    </row>
    <row r="33" ht="16.5" customHeight="1" spans="1:4">
      <c r="A33" s="257" t="s">
        <v>44</v>
      </c>
      <c r="B33" s="94">
        <v>69258076.43</v>
      </c>
      <c r="C33" s="257" t="s">
        <v>45</v>
      </c>
      <c r="D33" s="94">
        <v>69302901.63</v>
      </c>
    </row>
    <row r="34" ht="16.5" customHeight="1" spans="1:4">
      <c r="A34" s="256" t="s">
        <v>46</v>
      </c>
      <c r="B34" s="94">
        <v>44825.2</v>
      </c>
      <c r="C34" s="256" t="s">
        <v>47</v>
      </c>
      <c r="D34" s="94"/>
    </row>
    <row r="35" ht="16.5" customHeight="1" spans="1:4">
      <c r="A35" s="44" t="s">
        <v>48</v>
      </c>
      <c r="B35" s="94">
        <v>44825.2</v>
      </c>
      <c r="C35" s="44" t="s">
        <v>48</v>
      </c>
      <c r="D35" s="94"/>
    </row>
    <row r="36" ht="16.5" customHeight="1" spans="1:4">
      <c r="A36" s="44" t="s">
        <v>49</v>
      </c>
      <c r="B36" s="94"/>
      <c r="C36" s="44" t="s">
        <v>50</v>
      </c>
      <c r="D36" s="94"/>
    </row>
    <row r="37" ht="16.5" customHeight="1" spans="1:4">
      <c r="A37" s="258" t="s">
        <v>51</v>
      </c>
      <c r="B37" s="94">
        <v>69302901.63</v>
      </c>
      <c r="C37" s="258" t="s">
        <v>52</v>
      </c>
      <c r="D37" s="94">
        <v>69302901.63</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pane ySplit="1" topLeftCell="A2" activePane="bottomLeft" state="frozen"/>
      <selection/>
      <selection pane="bottomLeft" activeCell="E21" sqref="E21"/>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037037037037" customWidth="1"/>
  </cols>
  <sheetData>
    <row r="1" customHeight="1" spans="1:6">
      <c r="A1" s="2"/>
      <c r="B1" s="2"/>
      <c r="C1" s="2"/>
      <c r="D1" s="2"/>
      <c r="E1" s="2"/>
      <c r="F1" s="2"/>
    </row>
    <row r="2" ht="12" customHeight="1" spans="1:6">
      <c r="A2" s="143">
        <v>1</v>
      </c>
      <c r="B2" s="144">
        <v>0</v>
      </c>
      <c r="C2" s="143">
        <v>1</v>
      </c>
      <c r="D2" s="145"/>
      <c r="E2" s="145"/>
      <c r="F2" s="123" t="s">
        <v>525</v>
      </c>
    </row>
    <row r="3" ht="42" customHeight="1" spans="1:6">
      <c r="A3" s="146" t="str">
        <f>"2026"&amp;"年部门政府性基金预算支出预算表"</f>
        <v>2026年部门政府性基金预算支出预算表</v>
      </c>
      <c r="B3" s="146" t="s">
        <v>526</v>
      </c>
      <c r="C3" s="147"/>
      <c r="D3" s="148"/>
      <c r="E3" s="148"/>
      <c r="F3" s="148"/>
    </row>
    <row r="4" ht="13.5" customHeight="1" spans="1:6">
      <c r="A4" s="6" t="s">
        <v>1</v>
      </c>
      <c r="B4" s="6" t="s">
        <v>527</v>
      </c>
      <c r="C4" s="143"/>
      <c r="D4" s="145"/>
      <c r="E4" s="145"/>
      <c r="F4" s="123" t="s">
        <v>2</v>
      </c>
    </row>
    <row r="5" ht="19.5" customHeight="1" spans="1:6">
      <c r="A5" s="149" t="s">
        <v>197</v>
      </c>
      <c r="B5" s="150" t="s">
        <v>72</v>
      </c>
      <c r="C5" s="149" t="s">
        <v>73</v>
      </c>
      <c r="D5" s="13" t="s">
        <v>528</v>
      </c>
      <c r="E5" s="14"/>
      <c r="F5" s="15"/>
    </row>
    <row r="6" ht="18.75" customHeight="1" spans="1:6">
      <c r="A6" s="151"/>
      <c r="B6" s="152"/>
      <c r="C6" s="151"/>
      <c r="D6" s="18" t="s">
        <v>56</v>
      </c>
      <c r="E6" s="13" t="s">
        <v>75</v>
      </c>
      <c r="F6" s="18" t="s">
        <v>76</v>
      </c>
    </row>
    <row r="7" ht="18.75" customHeight="1" spans="1:6">
      <c r="A7" s="79">
        <v>1</v>
      </c>
      <c r="B7" s="153" t="s">
        <v>83</v>
      </c>
      <c r="C7" s="79">
        <v>3</v>
      </c>
      <c r="D7" s="154">
        <v>4</v>
      </c>
      <c r="E7" s="154">
        <v>5</v>
      </c>
      <c r="F7" s="154">
        <v>6</v>
      </c>
    </row>
    <row r="8" ht="21" customHeight="1" spans="1:6">
      <c r="A8" s="41" t="s">
        <v>70</v>
      </c>
      <c r="B8" s="155">
        <v>2296003</v>
      </c>
      <c r="C8" s="155" t="s">
        <v>147</v>
      </c>
      <c r="D8" s="94">
        <v>27042</v>
      </c>
      <c r="E8" s="94"/>
      <c r="F8" s="94">
        <v>27042</v>
      </c>
    </row>
    <row r="9" ht="18.75" customHeight="1" spans="1:6">
      <c r="A9" s="156" t="s">
        <v>186</v>
      </c>
      <c r="B9" s="156" t="s">
        <v>186</v>
      </c>
      <c r="C9" s="157" t="s">
        <v>186</v>
      </c>
      <c r="D9" s="94">
        <v>27042</v>
      </c>
      <c r="E9" s="94"/>
      <c r="F9" s="94">
        <v>27042</v>
      </c>
    </row>
  </sheetData>
  <mergeCells count="7">
    <mergeCell ref="A3:F3"/>
    <mergeCell ref="A4:C4"/>
    <mergeCell ref="D5:F5"/>
    <mergeCell ref="A9:C9"/>
    <mergeCell ref="A5:A6"/>
    <mergeCell ref="B5:B6"/>
    <mergeCell ref="C5:C6"/>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7"/>
  <sheetViews>
    <sheetView showZeros="0" workbookViewId="0">
      <pane ySplit="1" topLeftCell="A2" activePane="bottomLeft" state="frozen"/>
      <selection/>
      <selection pane="bottomLeft" activeCell="I16" sqref="I16"/>
    </sheetView>
  </sheetViews>
  <sheetFormatPr defaultColWidth="9.13888888888889" defaultRowHeight="14.25" customHeight="1"/>
  <cols>
    <col min="1" max="2" width="32.5740740740741" customWidth="1"/>
    <col min="3" max="3" width="33.6666666666667" customWidth="1"/>
    <col min="4" max="4" width="21.712962962963" customWidth="1"/>
    <col min="5" max="5" width="35.287037037037" customWidth="1"/>
    <col min="6" max="6" width="7.71296296296296" customWidth="1"/>
    <col min="7" max="7" width="11.1388888888889" customWidth="1"/>
    <col min="8" max="8" width="15.7777777777778" customWidth="1"/>
    <col min="9" max="18" width="20" customWidth="1"/>
    <col min="19" max="19" width="19.8518518518519" customWidth="1"/>
  </cols>
  <sheetData>
    <row r="1" customHeight="1" spans="1:19">
      <c r="A1" s="2"/>
      <c r="B1" s="2"/>
      <c r="C1" s="2"/>
      <c r="D1" s="2"/>
      <c r="E1" s="2"/>
      <c r="F1" s="2"/>
      <c r="G1" s="2"/>
      <c r="H1" s="2"/>
      <c r="I1" s="2"/>
      <c r="J1" s="2"/>
      <c r="K1" s="2"/>
      <c r="L1" s="2"/>
      <c r="M1" s="2"/>
      <c r="N1" s="2"/>
      <c r="O1" s="2"/>
      <c r="P1" s="2"/>
      <c r="Q1" s="2"/>
      <c r="R1" s="2"/>
      <c r="S1" s="2"/>
    </row>
    <row r="2" ht="15.75" customHeight="1" spans="1:19">
      <c r="B2" s="95"/>
      <c r="C2" s="95"/>
      <c r="R2" s="4"/>
      <c r="S2" s="4" t="s">
        <v>529</v>
      </c>
    </row>
    <row r="3" ht="41.25" customHeight="1" spans="1:19">
      <c r="A3" s="84" t="str">
        <f>"2026"&amp;"年部门政府采购预算表"</f>
        <v>2026年部门政府采购预算表</v>
      </c>
      <c r="B3" s="77"/>
      <c r="C3" s="77"/>
      <c r="D3" s="5"/>
      <c r="E3" s="5"/>
      <c r="F3" s="5"/>
      <c r="G3" s="5"/>
      <c r="H3" s="5"/>
      <c r="I3" s="5"/>
      <c r="J3" s="5"/>
      <c r="K3" s="5"/>
      <c r="L3" s="5"/>
      <c r="M3" s="77"/>
      <c r="N3" s="5"/>
      <c r="O3" s="5"/>
      <c r="P3" s="77"/>
      <c r="Q3" s="5"/>
      <c r="R3" s="77"/>
      <c r="S3" s="77"/>
    </row>
    <row r="4" ht="18.75" customHeight="1" spans="1:19">
      <c r="A4" s="122" t="s">
        <v>1</v>
      </c>
      <c r="B4" s="100"/>
      <c r="C4" s="100"/>
      <c r="D4" s="9"/>
      <c r="E4" s="9"/>
      <c r="F4" s="9"/>
      <c r="G4" s="9"/>
      <c r="H4" s="9"/>
      <c r="I4" s="9"/>
      <c r="J4" s="9"/>
      <c r="K4" s="9"/>
      <c r="L4" s="9"/>
      <c r="R4" s="10"/>
      <c r="S4" s="123" t="s">
        <v>2</v>
      </c>
    </row>
    <row r="5" ht="15.75" customHeight="1" spans="1:19">
      <c r="A5" s="12" t="s">
        <v>196</v>
      </c>
      <c r="B5" s="102" t="s">
        <v>197</v>
      </c>
      <c r="C5" s="102" t="s">
        <v>530</v>
      </c>
      <c r="D5" s="103" t="s">
        <v>531</v>
      </c>
      <c r="E5" s="103" t="s">
        <v>532</v>
      </c>
      <c r="F5" s="103" t="s">
        <v>533</v>
      </c>
      <c r="G5" s="103" t="s">
        <v>534</v>
      </c>
      <c r="H5" s="103" t="s">
        <v>535</v>
      </c>
      <c r="I5" s="104" t="s">
        <v>204</v>
      </c>
      <c r="J5" s="104"/>
      <c r="K5" s="104"/>
      <c r="L5" s="104"/>
      <c r="M5" s="105"/>
      <c r="N5" s="104"/>
      <c r="O5" s="104"/>
      <c r="P5" s="89"/>
      <c r="Q5" s="104"/>
      <c r="R5" s="105"/>
      <c r="S5" s="90"/>
    </row>
    <row r="6" ht="17.25" customHeight="1" spans="1:19">
      <c r="A6" s="17"/>
      <c r="B6" s="106"/>
      <c r="C6" s="106"/>
      <c r="D6" s="107"/>
      <c r="E6" s="107"/>
      <c r="F6" s="107"/>
      <c r="G6" s="107"/>
      <c r="H6" s="107"/>
      <c r="I6" s="107" t="s">
        <v>56</v>
      </c>
      <c r="J6" s="107" t="s">
        <v>59</v>
      </c>
      <c r="K6" s="107" t="s">
        <v>536</v>
      </c>
      <c r="L6" s="107" t="s">
        <v>537</v>
      </c>
      <c r="M6" s="108" t="s">
        <v>538</v>
      </c>
      <c r="N6" s="109" t="s">
        <v>539</v>
      </c>
      <c r="O6" s="109"/>
      <c r="P6" s="110"/>
      <c r="Q6" s="109"/>
      <c r="R6" s="111"/>
      <c r="S6" s="112"/>
    </row>
    <row r="7" ht="54" customHeight="1" spans="1:19">
      <c r="A7" s="20"/>
      <c r="B7" s="112"/>
      <c r="C7" s="112"/>
      <c r="D7" s="113"/>
      <c r="E7" s="113"/>
      <c r="F7" s="113"/>
      <c r="G7" s="113"/>
      <c r="H7" s="113"/>
      <c r="I7" s="113"/>
      <c r="J7" s="113" t="s">
        <v>58</v>
      </c>
      <c r="K7" s="113"/>
      <c r="L7" s="113"/>
      <c r="M7" s="114"/>
      <c r="N7" s="113" t="s">
        <v>58</v>
      </c>
      <c r="O7" s="113" t="s">
        <v>65</v>
      </c>
      <c r="P7" s="112" t="s">
        <v>66</v>
      </c>
      <c r="Q7" s="113" t="s">
        <v>67</v>
      </c>
      <c r="R7" s="114" t="s">
        <v>68</v>
      </c>
      <c r="S7" s="112" t="s">
        <v>69</v>
      </c>
    </row>
    <row r="8" ht="18" customHeight="1" spans="1:19">
      <c r="A8" s="124">
        <v>1</v>
      </c>
      <c r="B8" s="124" t="s">
        <v>83</v>
      </c>
      <c r="C8" s="125">
        <v>3</v>
      </c>
      <c r="D8" s="125">
        <v>4</v>
      </c>
      <c r="E8" s="124">
        <v>5</v>
      </c>
      <c r="F8" s="124">
        <v>6</v>
      </c>
      <c r="G8" s="124">
        <v>7</v>
      </c>
      <c r="H8" s="124">
        <v>8</v>
      </c>
      <c r="I8" s="124">
        <v>9</v>
      </c>
      <c r="J8" s="124">
        <v>10</v>
      </c>
      <c r="K8" s="124">
        <v>11</v>
      </c>
      <c r="L8" s="124">
        <v>12</v>
      </c>
      <c r="M8" s="124">
        <v>13</v>
      </c>
      <c r="N8" s="124">
        <v>14</v>
      </c>
      <c r="O8" s="124">
        <v>15</v>
      </c>
      <c r="P8" s="124">
        <v>16</v>
      </c>
      <c r="Q8" s="124">
        <v>17</v>
      </c>
      <c r="R8" s="124">
        <v>18</v>
      </c>
      <c r="S8" s="124">
        <v>19</v>
      </c>
    </row>
    <row r="9" ht="18" customHeight="1" spans="1:19">
      <c r="A9" s="126" t="s">
        <v>214</v>
      </c>
      <c r="B9" s="127" t="s">
        <v>70</v>
      </c>
      <c r="C9" s="128" t="s">
        <v>325</v>
      </c>
      <c r="D9" s="129" t="s">
        <v>540</v>
      </c>
      <c r="E9" s="129" t="s">
        <v>541</v>
      </c>
      <c r="F9" s="129" t="s">
        <v>542</v>
      </c>
      <c r="G9" s="130">
        <v>1</v>
      </c>
      <c r="H9" s="131">
        <v>35520</v>
      </c>
      <c r="I9" s="131">
        <v>35520</v>
      </c>
      <c r="J9" s="131">
        <v>35520</v>
      </c>
      <c r="K9" s="132"/>
      <c r="L9" s="132"/>
      <c r="M9" s="132"/>
      <c r="N9" s="132"/>
      <c r="O9" s="132"/>
      <c r="P9" s="132"/>
      <c r="Q9" s="132"/>
      <c r="R9" s="132"/>
      <c r="S9" s="132"/>
    </row>
    <row r="10" ht="18" customHeight="1" spans="1:19">
      <c r="A10" s="132" t="s">
        <v>214</v>
      </c>
      <c r="B10" s="132" t="s">
        <v>70</v>
      </c>
      <c r="C10" s="128" t="s">
        <v>325</v>
      </c>
      <c r="D10" s="129" t="s">
        <v>327</v>
      </c>
      <c r="E10" s="129" t="s">
        <v>543</v>
      </c>
      <c r="F10" s="129" t="s">
        <v>542</v>
      </c>
      <c r="G10" s="130">
        <v>1</v>
      </c>
      <c r="H10" s="131">
        <v>150000</v>
      </c>
      <c r="I10" s="131">
        <v>150000</v>
      </c>
      <c r="J10" s="131">
        <v>150000</v>
      </c>
      <c r="K10" s="132"/>
      <c r="L10" s="132"/>
      <c r="M10" s="132"/>
      <c r="N10" s="132"/>
      <c r="O10" s="132"/>
      <c r="P10" s="132"/>
      <c r="Q10" s="132"/>
      <c r="R10" s="132"/>
      <c r="S10" s="132"/>
    </row>
    <row r="11" ht="18" customHeight="1" spans="1:19">
      <c r="A11" s="132" t="s">
        <v>214</v>
      </c>
      <c r="B11" s="132" t="s">
        <v>70</v>
      </c>
      <c r="C11" s="128" t="s">
        <v>325</v>
      </c>
      <c r="D11" s="129" t="s">
        <v>544</v>
      </c>
      <c r="E11" s="129" t="s">
        <v>544</v>
      </c>
      <c r="F11" s="129" t="s">
        <v>542</v>
      </c>
      <c r="G11" s="130">
        <v>1</v>
      </c>
      <c r="H11" s="131">
        <v>80000</v>
      </c>
      <c r="I11" s="131">
        <v>80000</v>
      </c>
      <c r="J11" s="131">
        <v>80000</v>
      </c>
      <c r="K11" s="132"/>
      <c r="L11" s="132"/>
      <c r="M11" s="132"/>
      <c r="N11" s="132"/>
      <c r="O11" s="132"/>
      <c r="P11" s="132"/>
      <c r="Q11" s="132"/>
      <c r="R11" s="132"/>
      <c r="S11" s="132"/>
    </row>
    <row r="12" ht="31" customHeight="1" spans="1:19">
      <c r="A12" s="132" t="s">
        <v>214</v>
      </c>
      <c r="B12" s="132" t="s">
        <v>70</v>
      </c>
      <c r="C12" s="133" t="s">
        <v>311</v>
      </c>
      <c r="D12" s="129" t="s">
        <v>545</v>
      </c>
      <c r="E12" s="129" t="s">
        <v>546</v>
      </c>
      <c r="F12" s="129" t="s">
        <v>542</v>
      </c>
      <c r="G12" s="130">
        <v>1</v>
      </c>
      <c r="H12" s="131">
        <v>193600</v>
      </c>
      <c r="I12" s="131">
        <v>193600</v>
      </c>
      <c r="J12" s="134"/>
      <c r="K12" s="132"/>
      <c r="L12" s="132"/>
      <c r="M12" s="131">
        <v>193600</v>
      </c>
      <c r="N12" s="132"/>
      <c r="O12" s="132"/>
      <c r="P12" s="132"/>
      <c r="Q12" s="132"/>
      <c r="R12" s="132"/>
      <c r="S12" s="132"/>
    </row>
    <row r="13" ht="31" customHeight="1" spans="1:19">
      <c r="A13" s="132" t="s">
        <v>214</v>
      </c>
      <c r="B13" s="132" t="s">
        <v>70</v>
      </c>
      <c r="C13" s="133" t="s">
        <v>311</v>
      </c>
      <c r="D13" s="129" t="s">
        <v>547</v>
      </c>
      <c r="E13" s="129" t="s">
        <v>548</v>
      </c>
      <c r="F13" s="129" t="s">
        <v>542</v>
      </c>
      <c r="G13" s="130">
        <v>1</v>
      </c>
      <c r="H13" s="131">
        <v>776400</v>
      </c>
      <c r="I13" s="131">
        <v>776400</v>
      </c>
      <c r="J13" s="134"/>
      <c r="K13" s="132"/>
      <c r="L13" s="132"/>
      <c r="M13" s="131">
        <v>776400</v>
      </c>
      <c r="N13" s="132"/>
      <c r="O13" s="132"/>
      <c r="P13" s="132"/>
      <c r="Q13" s="132"/>
      <c r="R13" s="132"/>
      <c r="S13" s="132"/>
    </row>
    <row r="14" ht="18" customHeight="1" spans="1:19">
      <c r="A14" s="132" t="s">
        <v>214</v>
      </c>
      <c r="B14" s="132" t="s">
        <v>70</v>
      </c>
      <c r="C14" s="128" t="s">
        <v>305</v>
      </c>
      <c r="D14" s="129" t="s">
        <v>549</v>
      </c>
      <c r="E14" s="129" t="s">
        <v>550</v>
      </c>
      <c r="F14" s="129" t="s">
        <v>542</v>
      </c>
      <c r="G14" s="130">
        <v>1</v>
      </c>
      <c r="H14" s="131">
        <v>476064</v>
      </c>
      <c r="I14" s="131">
        <v>476064</v>
      </c>
      <c r="J14" s="134"/>
      <c r="K14" s="132"/>
      <c r="L14" s="132"/>
      <c r="M14" s="131">
        <v>476064</v>
      </c>
      <c r="N14" s="132"/>
      <c r="O14" s="132"/>
      <c r="P14" s="132"/>
      <c r="Q14" s="132"/>
      <c r="R14" s="132"/>
      <c r="S14" s="132"/>
    </row>
    <row r="15" ht="18" customHeight="1" spans="1:19">
      <c r="A15" s="132" t="s">
        <v>214</v>
      </c>
      <c r="B15" s="132" t="s">
        <v>70</v>
      </c>
      <c r="C15" s="135" t="s">
        <v>305</v>
      </c>
      <c r="D15" s="129" t="s">
        <v>549</v>
      </c>
      <c r="E15" s="129" t="s">
        <v>550</v>
      </c>
      <c r="F15" s="129" t="s">
        <v>551</v>
      </c>
      <c r="G15" s="130">
        <v>1</v>
      </c>
      <c r="H15" s="131">
        <v>952128</v>
      </c>
      <c r="I15" s="131">
        <v>476064</v>
      </c>
      <c r="J15" s="136"/>
      <c r="K15" s="132"/>
      <c r="L15" s="132"/>
      <c r="M15" s="131">
        <v>476064</v>
      </c>
      <c r="N15" s="132"/>
      <c r="O15" s="132"/>
      <c r="P15" s="132"/>
      <c r="Q15" s="132"/>
      <c r="R15" s="132"/>
      <c r="S15" s="132"/>
    </row>
    <row r="16" ht="21" customHeight="1" spans="1:19">
      <c r="A16" s="137" t="s">
        <v>186</v>
      </c>
      <c r="B16" s="138"/>
      <c r="C16" s="138"/>
      <c r="D16" s="138"/>
      <c r="E16" s="138"/>
      <c r="F16" s="138"/>
      <c r="G16" s="139"/>
      <c r="H16" s="140">
        <v>2663712</v>
      </c>
      <c r="I16" s="140">
        <v>2187648</v>
      </c>
      <c r="J16" s="140">
        <v>265520</v>
      </c>
      <c r="K16" s="140"/>
      <c r="L16" s="140"/>
      <c r="M16" s="140">
        <v>1922128</v>
      </c>
      <c r="N16" s="140"/>
      <c r="O16" s="140"/>
      <c r="P16" s="140"/>
      <c r="Q16" s="140"/>
      <c r="R16" s="140"/>
      <c r="S16" s="140"/>
    </row>
    <row r="17" ht="21" customHeight="1" spans="1:19">
      <c r="A17" s="122"/>
      <c r="B17" s="6"/>
      <c r="C17" s="6"/>
      <c r="D17" s="122"/>
      <c r="E17" s="122"/>
      <c r="F17" s="122"/>
      <c r="G17" s="141"/>
      <c r="H17" s="142"/>
      <c r="I17" s="142"/>
      <c r="J17" s="142"/>
      <c r="K17" s="142"/>
      <c r="L17" s="142"/>
      <c r="M17" s="142"/>
      <c r="N17" s="142"/>
      <c r="O17" s="142"/>
      <c r="P17" s="142"/>
      <c r="Q17" s="142"/>
      <c r="R17" s="142"/>
      <c r="S17" s="142"/>
    </row>
  </sheetData>
  <mergeCells count="19">
    <mergeCell ref="A3:S3"/>
    <mergeCell ref="A4:H4"/>
    <mergeCell ref="I5:S5"/>
    <mergeCell ref="N6:S6"/>
    <mergeCell ref="A16:E16"/>
    <mergeCell ref="A17:S17"/>
    <mergeCell ref="A5:A7"/>
    <mergeCell ref="B5:B7"/>
    <mergeCell ref="C5:C7"/>
    <mergeCell ref="D5:D7"/>
    <mergeCell ref="E5:E7"/>
    <mergeCell ref="F5:F7"/>
    <mergeCell ref="G5:G7"/>
    <mergeCell ref="H5:H7"/>
    <mergeCell ref="I6:I7"/>
    <mergeCell ref="J6:J7"/>
    <mergeCell ref="K6:K7"/>
    <mergeCell ref="L6:L7"/>
    <mergeCell ref="M6:M7"/>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1"/>
  <sheetViews>
    <sheetView showZeros="0" workbookViewId="0">
      <pane ySplit="1" topLeftCell="A2" activePane="bottomLeft" state="frozen"/>
      <selection/>
      <selection pane="bottomLeft" activeCell="E13" sqref="E13"/>
    </sheetView>
  </sheetViews>
  <sheetFormatPr defaultColWidth="9.13888888888889" defaultRowHeight="14.25" customHeight="1"/>
  <cols>
    <col min="1" max="5" width="39.1388888888889" customWidth="1"/>
    <col min="6" max="6" width="27.5740740740741" customWidth="1"/>
    <col min="7" max="7" width="28.5740740740741" customWidth="1"/>
    <col min="8" max="8" width="28.1388888888889" customWidth="1"/>
    <col min="9" max="9" width="39.1388888888889" customWidth="1"/>
    <col min="10" max="18" width="20.4259259259259" customWidth="1"/>
    <col min="19" max="20" width="20.287037037037" customWidth="1"/>
  </cols>
  <sheetData>
    <row r="1" customFormat="1" ht="16.5" customHeight="1" spans="1:20">
      <c r="A1" s="88"/>
      <c r="B1" s="95"/>
      <c r="C1" s="95"/>
      <c r="D1" s="88"/>
      <c r="E1" s="88"/>
      <c r="F1" s="88"/>
      <c r="G1" s="88"/>
      <c r="H1" s="96"/>
      <c r="I1" s="88"/>
      <c r="J1" s="88"/>
      <c r="K1" s="95"/>
      <c r="L1" s="88"/>
      <c r="M1" s="97"/>
      <c r="N1" s="97" t="s">
        <v>552</v>
      </c>
    </row>
    <row r="2" customFormat="1" ht="41.25" customHeight="1" spans="1:20">
      <c r="A2" s="299" t="s">
        <v>553</v>
      </c>
      <c r="B2" s="77"/>
      <c r="C2" s="77"/>
      <c r="D2" s="98"/>
      <c r="E2" s="98"/>
      <c r="F2" s="98"/>
      <c r="G2" s="98"/>
      <c r="H2" s="99"/>
      <c r="I2" s="98"/>
      <c r="J2" s="98"/>
      <c r="K2" s="77"/>
      <c r="L2" s="98"/>
      <c r="M2" s="99"/>
      <c r="N2" s="77"/>
    </row>
    <row r="3" ht="22.5" customHeight="1" spans="1:20">
      <c r="A3" s="85" t="s">
        <v>1</v>
      </c>
      <c r="B3" s="100"/>
      <c r="C3" s="100"/>
      <c r="D3" s="100"/>
      <c r="E3" s="100"/>
      <c r="F3" s="100"/>
      <c r="G3" s="100"/>
      <c r="H3" s="86"/>
      <c r="I3" s="86"/>
      <c r="J3" s="86"/>
      <c r="K3" s="86"/>
      <c r="L3" s="86"/>
      <c r="M3" s="86"/>
      <c r="N3" s="96"/>
      <c r="O3" s="88"/>
      <c r="P3" s="88"/>
      <c r="Q3" s="95"/>
      <c r="R3" s="88"/>
      <c r="S3" s="101"/>
      <c r="T3" s="97" t="s">
        <v>2</v>
      </c>
    </row>
    <row r="4" ht="24" customHeight="1" spans="1:20">
      <c r="A4" s="12" t="s">
        <v>196</v>
      </c>
      <c r="B4" s="102" t="s">
        <v>197</v>
      </c>
      <c r="C4" s="102" t="s">
        <v>530</v>
      </c>
      <c r="D4" s="102" t="s">
        <v>554</v>
      </c>
      <c r="E4" s="102" t="s">
        <v>555</v>
      </c>
      <c r="F4" s="102" t="s">
        <v>556</v>
      </c>
      <c r="G4" s="102" t="s">
        <v>557</v>
      </c>
      <c r="H4" s="103" t="s">
        <v>558</v>
      </c>
      <c r="I4" s="103" t="s">
        <v>559</v>
      </c>
      <c r="J4" s="104" t="s">
        <v>204</v>
      </c>
      <c r="K4" s="104"/>
      <c r="L4" s="104"/>
      <c r="M4" s="104"/>
      <c r="N4" s="105"/>
      <c r="O4" s="104"/>
      <c r="P4" s="104"/>
      <c r="Q4" s="89"/>
      <c r="R4" s="104"/>
      <c r="S4" s="105"/>
      <c r="T4" s="90"/>
    </row>
    <row r="5" ht="24" customHeight="1" spans="1:20">
      <c r="A5" s="17"/>
      <c r="B5" s="106"/>
      <c r="C5" s="106"/>
      <c r="D5" s="106"/>
      <c r="E5" s="106"/>
      <c r="F5" s="106"/>
      <c r="G5" s="106"/>
      <c r="H5" s="107"/>
      <c r="I5" s="107"/>
      <c r="J5" s="107" t="s">
        <v>56</v>
      </c>
      <c r="K5" s="107" t="s">
        <v>59</v>
      </c>
      <c r="L5" s="107" t="s">
        <v>536</v>
      </c>
      <c r="M5" s="107" t="s">
        <v>537</v>
      </c>
      <c r="N5" s="108" t="s">
        <v>538</v>
      </c>
      <c r="O5" s="109" t="s">
        <v>539</v>
      </c>
      <c r="P5" s="109"/>
      <c r="Q5" s="110"/>
      <c r="R5" s="109"/>
      <c r="S5" s="111"/>
      <c r="T5" s="112"/>
    </row>
    <row r="6" ht="54" customHeight="1" spans="1:20">
      <c r="A6" s="20"/>
      <c r="B6" s="112"/>
      <c r="C6" s="112"/>
      <c r="D6" s="112"/>
      <c r="E6" s="112"/>
      <c r="F6" s="112"/>
      <c r="G6" s="112"/>
      <c r="H6" s="113"/>
      <c r="I6" s="113"/>
      <c r="J6" s="113"/>
      <c r="K6" s="113" t="s">
        <v>58</v>
      </c>
      <c r="L6" s="113"/>
      <c r="M6" s="113"/>
      <c r="N6" s="114"/>
      <c r="O6" s="113" t="s">
        <v>58</v>
      </c>
      <c r="P6" s="113" t="s">
        <v>65</v>
      </c>
      <c r="Q6" s="112" t="s">
        <v>66</v>
      </c>
      <c r="R6" s="113" t="s">
        <v>67</v>
      </c>
      <c r="S6" s="114" t="s">
        <v>68</v>
      </c>
      <c r="T6" s="112" t="s">
        <v>69</v>
      </c>
    </row>
    <row r="7" ht="17.25" customHeight="1" spans="1:20">
      <c r="A7" s="21">
        <v>1</v>
      </c>
      <c r="B7" s="112">
        <v>2</v>
      </c>
      <c r="C7" s="21">
        <v>3</v>
      </c>
      <c r="D7" s="21">
        <v>4</v>
      </c>
      <c r="E7" s="112">
        <v>5</v>
      </c>
      <c r="F7" s="21">
        <v>6</v>
      </c>
      <c r="G7" s="21">
        <v>7</v>
      </c>
      <c r="H7" s="112">
        <v>8</v>
      </c>
      <c r="I7" s="21">
        <v>9</v>
      </c>
      <c r="J7" s="21">
        <v>10</v>
      </c>
      <c r="K7" s="112">
        <v>11</v>
      </c>
      <c r="L7" s="21">
        <v>12</v>
      </c>
      <c r="M7" s="21">
        <v>13</v>
      </c>
      <c r="N7" s="112">
        <v>14</v>
      </c>
      <c r="O7" s="21">
        <v>15</v>
      </c>
      <c r="P7" s="21">
        <v>16</v>
      </c>
      <c r="Q7" s="112">
        <v>17</v>
      </c>
      <c r="R7" s="21">
        <v>18</v>
      </c>
      <c r="S7" s="21">
        <v>19</v>
      </c>
      <c r="T7" s="21">
        <v>20</v>
      </c>
    </row>
    <row r="8" ht="21" customHeight="1" spans="1:20">
      <c r="A8" s="115"/>
      <c r="B8" s="116"/>
      <c r="C8" s="116"/>
      <c r="D8" s="116"/>
      <c r="E8" s="116"/>
      <c r="F8" s="116"/>
      <c r="G8" s="116"/>
      <c r="H8" s="117"/>
      <c r="I8" s="117"/>
      <c r="J8" s="94"/>
      <c r="K8" s="94"/>
      <c r="L8" s="94"/>
      <c r="M8" s="94"/>
      <c r="N8" s="94"/>
      <c r="O8" s="94"/>
      <c r="P8" s="94"/>
      <c r="Q8" s="94"/>
      <c r="R8" s="94"/>
      <c r="S8" s="94"/>
      <c r="T8" s="94"/>
    </row>
    <row r="9" ht="21" customHeight="1" spans="1:20">
      <c r="A9" s="118" t="s">
        <v>186</v>
      </c>
      <c r="B9" s="119"/>
      <c r="C9" s="119"/>
      <c r="D9" s="119"/>
      <c r="E9" s="119"/>
      <c r="F9" s="119"/>
      <c r="G9" s="119"/>
      <c r="H9" s="120"/>
      <c r="I9" s="121"/>
      <c r="J9" s="94"/>
      <c r="K9" s="94"/>
      <c r="L9" s="94"/>
      <c r="M9" s="94"/>
      <c r="N9" s="94"/>
      <c r="O9" s="94"/>
      <c r="P9" s="94"/>
      <c r="Q9" s="94"/>
      <c r="R9" s="94"/>
      <c r="S9" s="94"/>
      <c r="T9" s="94"/>
    </row>
    <row r="11" s="36" customFormat="1" customHeight="1" spans="1:20">
      <c r="A11" s="48" t="s">
        <v>194</v>
      </c>
      <c r="B11" s="48"/>
    </row>
  </sheetData>
  <mergeCells count="19">
    <mergeCell ref="A2:N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10"/>
  <sheetViews>
    <sheetView showZeros="0" workbookViewId="0">
      <pane ySplit="1" topLeftCell="A2" activePane="bottomLeft" state="frozen"/>
      <selection/>
      <selection pane="bottomLeft" activeCell="E15" sqref="E15"/>
    </sheetView>
  </sheetViews>
  <sheetFormatPr defaultColWidth="9.13888888888889" defaultRowHeight="14.25" customHeight="1"/>
  <cols>
    <col min="1" max="1" width="37.7037037037037" customWidth="1"/>
    <col min="2" max="24" width="20" customWidth="1"/>
  </cols>
  <sheetData>
    <row r="1" customFormat="1" ht="17.25" customHeight="1" spans="1:25">
      <c r="D1" s="83"/>
      <c r="E1"/>
      <c r="F1"/>
      <c r="G1"/>
      <c r="H1"/>
      <c r="I1"/>
      <c r="J1"/>
      <c r="K1"/>
      <c r="L1"/>
      <c r="M1"/>
      <c r="N1"/>
      <c r="O1"/>
      <c r="P1"/>
      <c r="Q1"/>
      <c r="R1"/>
      <c r="S1"/>
      <c r="T1"/>
      <c r="U1"/>
      <c r="V1"/>
      <c r="W1" s="4"/>
      <c r="X1" s="4"/>
      <c r="Y1" s="4" t="s">
        <v>560</v>
      </c>
    </row>
    <row r="2" ht="41.25" customHeight="1" spans="1:25">
      <c r="A2" s="84" t="s">
        <v>561</v>
      </c>
      <c r="B2" s="5"/>
      <c r="C2" s="5"/>
      <c r="D2" s="5"/>
      <c r="E2" s="5"/>
      <c r="F2" s="5"/>
      <c r="G2" s="5"/>
      <c r="H2" s="5"/>
      <c r="I2" s="5"/>
      <c r="J2" s="5"/>
      <c r="K2" s="5"/>
      <c r="L2" s="5"/>
      <c r="M2" s="5"/>
      <c r="N2" s="5"/>
      <c r="O2" s="5"/>
      <c r="P2" s="5"/>
      <c r="Q2" s="5"/>
      <c r="R2" s="5"/>
      <c r="S2" s="5"/>
      <c r="T2" s="5"/>
      <c r="U2" s="5"/>
      <c r="V2" s="5"/>
      <c r="W2" s="77"/>
      <c r="X2" s="77"/>
      <c r="Y2" s="77"/>
    </row>
    <row r="3" ht="18" customHeight="1" spans="1:25">
      <c r="A3" s="85" t="s">
        <v>1</v>
      </c>
      <c r="B3" s="86"/>
      <c r="C3" s="86"/>
      <c r="D3" s="87"/>
      <c r="E3" s="88"/>
      <c r="F3" s="88"/>
      <c r="G3" s="88"/>
      <c r="H3" s="88"/>
      <c r="I3" s="88"/>
      <c r="W3" s="10"/>
      <c r="X3" s="10" t="s">
        <v>2</v>
      </c>
    </row>
    <row r="4" ht="19.5" customHeight="1" spans="1:25">
      <c r="A4" s="37" t="s">
        <v>562</v>
      </c>
      <c r="B4" s="13" t="s">
        <v>204</v>
      </c>
      <c r="C4" s="14"/>
      <c r="D4" s="14"/>
      <c r="E4" s="13" t="s">
        <v>563</v>
      </c>
      <c r="F4" s="14"/>
      <c r="G4" s="14"/>
      <c r="H4" s="14"/>
      <c r="I4" s="14"/>
      <c r="J4" s="14"/>
      <c r="K4" s="14"/>
      <c r="L4" s="14"/>
      <c r="M4" s="14"/>
      <c r="N4" s="14"/>
      <c r="O4" s="14"/>
      <c r="P4" s="14"/>
      <c r="Q4" s="14"/>
      <c r="R4" s="14"/>
      <c r="S4" s="14"/>
      <c r="T4" s="14"/>
      <c r="U4" s="14"/>
      <c r="V4" s="14"/>
      <c r="W4" s="89"/>
      <c r="X4" s="90"/>
    </row>
    <row r="5" ht="40.5" customHeight="1" spans="1:25">
      <c r="A5" s="21"/>
      <c r="B5" s="38" t="s">
        <v>56</v>
      </c>
      <c r="C5" s="12" t="s">
        <v>59</v>
      </c>
      <c r="D5" s="91" t="s">
        <v>536</v>
      </c>
      <c r="E5" s="60" t="s">
        <v>564</v>
      </c>
      <c r="F5" s="60" t="s">
        <v>565</v>
      </c>
      <c r="G5" s="60" t="s">
        <v>566</v>
      </c>
      <c r="H5" s="60" t="s">
        <v>567</v>
      </c>
      <c r="I5" s="60" t="s">
        <v>568</v>
      </c>
      <c r="J5" s="60" t="s">
        <v>569</v>
      </c>
      <c r="K5" s="60" t="s">
        <v>570</v>
      </c>
      <c r="L5" s="60" t="s">
        <v>571</v>
      </c>
      <c r="M5" s="60" t="s">
        <v>572</v>
      </c>
      <c r="N5" s="60" t="s">
        <v>573</v>
      </c>
      <c r="O5" s="60" t="s">
        <v>574</v>
      </c>
      <c r="P5" s="60" t="s">
        <v>575</v>
      </c>
      <c r="Q5" s="60" t="s">
        <v>576</v>
      </c>
      <c r="R5" s="60" t="s">
        <v>577</v>
      </c>
      <c r="S5" s="60" t="s">
        <v>578</v>
      </c>
      <c r="T5" s="60" t="s">
        <v>579</v>
      </c>
      <c r="U5" s="60" t="s">
        <v>580</v>
      </c>
      <c r="V5" s="60" t="s">
        <v>581</v>
      </c>
      <c r="W5" s="60" t="s">
        <v>582</v>
      </c>
      <c r="X5" s="92" t="s">
        <v>583</v>
      </c>
    </row>
    <row r="6" ht="19.5" customHeight="1" spans="1:25">
      <c r="A6" s="22">
        <v>1</v>
      </c>
      <c r="B6" s="22">
        <v>2</v>
      </c>
      <c r="C6" s="22">
        <v>3</v>
      </c>
      <c r="D6" s="93">
        <v>4</v>
      </c>
      <c r="E6" s="39">
        <v>5</v>
      </c>
      <c r="F6" s="22">
        <v>6</v>
      </c>
      <c r="G6" s="22">
        <v>7</v>
      </c>
      <c r="H6" s="93">
        <v>8</v>
      </c>
      <c r="I6" s="22">
        <v>9</v>
      </c>
      <c r="J6" s="22">
        <v>10</v>
      </c>
      <c r="K6" s="22">
        <v>11</v>
      </c>
      <c r="L6" s="93">
        <v>12</v>
      </c>
      <c r="M6" s="22">
        <v>13</v>
      </c>
      <c r="N6" s="22">
        <v>14</v>
      </c>
      <c r="O6" s="22">
        <v>15</v>
      </c>
      <c r="P6" s="93">
        <v>16</v>
      </c>
      <c r="Q6" s="22">
        <v>17</v>
      </c>
      <c r="R6" s="22">
        <v>18</v>
      </c>
      <c r="S6" s="22">
        <v>19</v>
      </c>
      <c r="T6" s="93">
        <v>20</v>
      </c>
      <c r="U6" s="93">
        <v>21</v>
      </c>
      <c r="V6" s="93">
        <v>22</v>
      </c>
      <c r="W6" s="39">
        <v>23</v>
      </c>
      <c r="X6" s="39">
        <v>24</v>
      </c>
    </row>
    <row r="7" ht="19.5" customHeight="1" spans="1:25">
      <c r="A7" s="40"/>
      <c r="B7" s="94"/>
      <c r="C7" s="94"/>
      <c r="D7" s="94"/>
      <c r="E7" s="94"/>
      <c r="F7" s="94"/>
      <c r="G7" s="94"/>
      <c r="H7" s="94"/>
      <c r="I7" s="94"/>
      <c r="J7" s="94"/>
      <c r="K7" s="94"/>
      <c r="L7" s="94"/>
      <c r="M7" s="94"/>
      <c r="N7" s="94"/>
      <c r="O7" s="94"/>
      <c r="P7" s="94"/>
      <c r="Q7" s="94"/>
      <c r="R7" s="94"/>
      <c r="S7" s="94"/>
      <c r="T7" s="94"/>
      <c r="U7" s="94"/>
      <c r="V7" s="94"/>
      <c r="W7" s="94"/>
      <c r="X7" s="94"/>
    </row>
    <row r="8" ht="19.5" customHeight="1" spans="1:25">
      <c r="A8" s="80"/>
      <c r="B8" s="94"/>
      <c r="C8" s="94"/>
      <c r="D8" s="94"/>
      <c r="E8" s="94"/>
      <c r="F8" s="94"/>
      <c r="G8" s="94"/>
      <c r="H8" s="94"/>
      <c r="I8" s="94"/>
      <c r="J8" s="94"/>
      <c r="K8" s="94"/>
      <c r="L8" s="94"/>
      <c r="M8" s="94"/>
      <c r="N8" s="94"/>
      <c r="O8" s="94"/>
      <c r="P8" s="94"/>
      <c r="Q8" s="94"/>
      <c r="R8" s="94"/>
      <c r="S8" s="94"/>
      <c r="T8" s="94"/>
      <c r="U8" s="94"/>
      <c r="V8" s="94"/>
      <c r="W8" s="94"/>
      <c r="X8" s="94"/>
    </row>
    <row r="10" s="36" customFormat="1" customHeight="1" spans="1:25">
      <c r="A10" s="48" t="s">
        <v>194</v>
      </c>
      <c r="B10" s="48"/>
    </row>
  </sheetData>
  <mergeCells count="5">
    <mergeCell ref="A2:Y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0"/>
  <sheetViews>
    <sheetView showZeros="0" workbookViewId="0">
      <pane ySplit="1" topLeftCell="A2" activePane="bottomLeft" state="frozen"/>
      <selection/>
      <selection pane="bottomLeft" activeCell="E10" sqref="E10"/>
    </sheetView>
  </sheetViews>
  <sheetFormatPr defaultColWidth="9.13888888888889" defaultRowHeight="12" customHeight="1"/>
  <cols>
    <col min="1" max="1" width="34.287037037037" customWidth="1"/>
    <col min="2" max="2" width="29" customWidth="1"/>
    <col min="3" max="5" width="23.5740740740741" customWidth="1"/>
    <col min="6" max="6" width="11.287037037037" customWidth="1"/>
    <col min="7" max="7" width="25.1388888888889" customWidth="1"/>
    <col min="8" max="8" width="15.5740740740741" customWidth="1"/>
    <col min="9" max="9" width="13.4259259259259" customWidth="1"/>
    <col min="10" max="10" width="18.8518518518519" customWidth="1"/>
  </cols>
  <sheetData>
    <row r="1" customHeight="1" spans="1:10">
      <c r="A1" s="2"/>
      <c r="B1" s="2"/>
      <c r="C1" s="2"/>
      <c r="D1" s="2"/>
      <c r="E1" s="2"/>
      <c r="F1" s="2"/>
      <c r="G1" s="2"/>
      <c r="H1" s="2"/>
      <c r="I1" s="2"/>
      <c r="J1" s="2"/>
    </row>
    <row r="2" ht="16.5" customHeight="1" spans="1:10">
      <c r="J2" s="4" t="s">
        <v>584</v>
      </c>
    </row>
    <row r="3" ht="41.25" customHeight="1" spans="1:10">
      <c r="A3" s="76" t="str">
        <f>"2026"&amp;"年对下转移支付绩效目标表"</f>
        <v>2026年对下转移支付绩效目标表</v>
      </c>
      <c r="B3" s="5"/>
      <c r="C3" s="5"/>
      <c r="D3" s="5"/>
      <c r="E3" s="5"/>
      <c r="F3" s="77"/>
      <c r="G3" s="5"/>
      <c r="H3" s="77"/>
      <c r="I3" s="77"/>
      <c r="J3" s="5"/>
    </row>
    <row r="4" ht="17.25" customHeight="1" spans="1:10">
      <c r="A4" s="6" t="s">
        <v>1</v>
      </c>
    </row>
    <row r="5" ht="44.25" customHeight="1" spans="1:10">
      <c r="A5" s="78" t="s">
        <v>562</v>
      </c>
      <c r="B5" s="78" t="s">
        <v>371</v>
      </c>
      <c r="C5" s="78" t="s">
        <v>372</v>
      </c>
      <c r="D5" s="78" t="s">
        <v>373</v>
      </c>
      <c r="E5" s="78" t="s">
        <v>374</v>
      </c>
      <c r="F5" s="79" t="s">
        <v>375</v>
      </c>
      <c r="G5" s="78" t="s">
        <v>376</v>
      </c>
      <c r="H5" s="79" t="s">
        <v>377</v>
      </c>
      <c r="I5" s="79" t="s">
        <v>378</v>
      </c>
      <c r="J5" s="78" t="s">
        <v>379</v>
      </c>
    </row>
    <row r="6" ht="14.25" customHeight="1" spans="1:10">
      <c r="A6" s="78">
        <v>1</v>
      </c>
      <c r="B6" s="78">
        <v>2</v>
      </c>
      <c r="C6" s="78">
        <v>3</v>
      </c>
      <c r="D6" s="78">
        <v>4</v>
      </c>
      <c r="E6" s="78">
        <v>5</v>
      </c>
      <c r="F6" s="79">
        <v>6</v>
      </c>
      <c r="G6" s="78">
        <v>7</v>
      </c>
      <c r="H6" s="79">
        <v>8</v>
      </c>
      <c r="I6" s="79">
        <v>9</v>
      </c>
      <c r="J6" s="78">
        <v>10</v>
      </c>
    </row>
    <row r="7" ht="42" customHeight="1" spans="1:10">
      <c r="A7" s="40"/>
      <c r="B7" s="80"/>
      <c r="C7" s="80"/>
      <c r="D7" s="80"/>
      <c r="E7" s="81"/>
      <c r="F7" s="82"/>
      <c r="G7" s="81"/>
      <c r="H7" s="82"/>
      <c r="I7" s="82"/>
      <c r="J7" s="81"/>
    </row>
    <row r="8" ht="42" customHeight="1" spans="1:10">
      <c r="A8" s="40"/>
      <c r="B8" s="41"/>
      <c r="C8" s="41"/>
      <c r="D8" s="41"/>
      <c r="E8" s="40"/>
      <c r="F8" s="41"/>
      <c r="G8" s="40"/>
      <c r="H8" s="41"/>
      <c r="I8" s="41"/>
      <c r="J8" s="40"/>
    </row>
    <row r="10" s="36" customFormat="1" ht="14.25" customHeight="1" spans="1:10">
      <c r="A10" s="48" t="s">
        <v>194</v>
      </c>
      <c r="B10" s="48"/>
    </row>
  </sheetData>
  <mergeCells count="2">
    <mergeCell ref="A3:J3"/>
    <mergeCell ref="A4:H4"/>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2"/>
  <sheetViews>
    <sheetView showZeros="0" workbookViewId="0">
      <pane ySplit="1" topLeftCell="A2" activePane="bottomLeft" state="frozen"/>
      <selection/>
      <selection pane="bottomLeft" activeCell="D15" sqref="D15"/>
    </sheetView>
  </sheetViews>
  <sheetFormatPr defaultColWidth="10.4259259259259" defaultRowHeight="14.25" customHeight="1"/>
  <cols>
    <col min="1" max="3" width="33.7037037037037" customWidth="1"/>
    <col min="4" max="4" width="45.5740740740741" customWidth="1"/>
    <col min="5" max="5" width="27.5740740740741" customWidth="1"/>
    <col min="6" max="6" width="21.712962962963" customWidth="1"/>
    <col min="7" max="9" width="26.287037037037" customWidth="1"/>
  </cols>
  <sheetData>
    <row r="1" customHeight="1" spans="1:9">
      <c r="A1" s="2"/>
      <c r="B1" s="2"/>
      <c r="C1" s="2"/>
      <c r="D1" s="2"/>
      <c r="E1" s="2"/>
      <c r="F1" s="2"/>
      <c r="G1" s="2"/>
      <c r="H1" s="2"/>
      <c r="I1" s="2"/>
    </row>
    <row r="2" customHeight="1" spans="1:9">
      <c r="A2" s="49" t="s">
        <v>585</v>
      </c>
      <c r="B2" s="50"/>
      <c r="C2" s="50"/>
      <c r="D2" s="51"/>
      <c r="E2" s="51"/>
      <c r="F2" s="51"/>
      <c r="G2" s="50"/>
      <c r="H2" s="50"/>
      <c r="I2" s="51"/>
    </row>
    <row r="3" ht="41.25" customHeight="1" spans="1:9">
      <c r="A3" s="52" t="str">
        <f>"2026"&amp;"年新增资产配置预算表"</f>
        <v>2026年新增资产配置预算表</v>
      </c>
      <c r="B3" s="53"/>
      <c r="C3" s="53"/>
      <c r="D3" s="54"/>
      <c r="E3" s="54"/>
      <c r="F3" s="54"/>
      <c r="G3" s="53"/>
      <c r="H3" s="53"/>
      <c r="I3" s="54"/>
    </row>
    <row r="4" customHeight="1" spans="1:9">
      <c r="A4" s="55" t="s">
        <v>1</v>
      </c>
      <c r="B4" s="56"/>
      <c r="C4" s="56"/>
      <c r="D4" s="57"/>
      <c r="F4" s="54"/>
      <c r="G4" s="53"/>
      <c r="H4" s="53"/>
      <c r="I4" s="58" t="s">
        <v>2</v>
      </c>
    </row>
    <row r="5" ht="28.5" customHeight="1" spans="1:9">
      <c r="A5" s="59" t="s">
        <v>196</v>
      </c>
      <c r="B5" s="60" t="s">
        <v>197</v>
      </c>
      <c r="C5" s="61" t="s">
        <v>586</v>
      </c>
      <c r="D5" s="59" t="s">
        <v>587</v>
      </c>
      <c r="E5" s="59" t="s">
        <v>588</v>
      </c>
      <c r="F5" s="59" t="s">
        <v>589</v>
      </c>
      <c r="G5" s="60" t="s">
        <v>590</v>
      </c>
      <c r="H5" s="39"/>
      <c r="I5" s="59"/>
    </row>
    <row r="6" ht="21" customHeight="1" spans="1:9">
      <c r="A6" s="61"/>
      <c r="B6" s="62"/>
      <c r="C6" s="62"/>
      <c r="D6" s="63"/>
      <c r="E6" s="62"/>
      <c r="F6" s="62"/>
      <c r="G6" s="60" t="s">
        <v>534</v>
      </c>
      <c r="H6" s="60" t="s">
        <v>591</v>
      </c>
      <c r="I6" s="60" t="s">
        <v>592</v>
      </c>
    </row>
    <row r="7" ht="17.25" customHeight="1" spans="1:9">
      <c r="A7" s="64" t="s">
        <v>82</v>
      </c>
      <c r="B7" s="65"/>
      <c r="C7" s="66" t="s">
        <v>83</v>
      </c>
      <c r="D7" s="64" t="s">
        <v>84</v>
      </c>
      <c r="E7" s="67" t="s">
        <v>85</v>
      </c>
      <c r="F7" s="64" t="s">
        <v>86</v>
      </c>
      <c r="G7" s="66" t="s">
        <v>87</v>
      </c>
      <c r="H7" s="68" t="s">
        <v>88</v>
      </c>
      <c r="I7" s="67" t="s">
        <v>89</v>
      </c>
    </row>
    <row r="8" ht="19.5" customHeight="1" spans="1:9">
      <c r="A8" s="69"/>
      <c r="B8" s="44"/>
      <c r="C8" s="44"/>
      <c r="D8" s="40"/>
      <c r="E8" s="41"/>
      <c r="F8" s="68"/>
      <c r="G8" s="70"/>
      <c r="H8" s="71"/>
      <c r="I8" s="71"/>
    </row>
    <row r="9" ht="19.5" customHeight="1" spans="1:9">
      <c r="A9" s="72" t="s">
        <v>56</v>
      </c>
      <c r="B9" s="73"/>
      <c r="C9" s="73"/>
      <c r="D9" s="74"/>
      <c r="E9" s="75"/>
      <c r="F9" s="75"/>
      <c r="G9" s="70"/>
      <c r="H9" s="71"/>
      <c r="I9" s="71"/>
    </row>
    <row r="12" s="36" customFormat="1" customHeight="1" spans="1:9">
      <c r="A12" s="48" t="s">
        <v>194</v>
      </c>
      <c r="B12" s="48"/>
    </row>
  </sheetData>
  <mergeCells count="11">
    <mergeCell ref="A2:I2"/>
    <mergeCell ref="A3:I3"/>
    <mergeCell ref="A4:C4"/>
    <mergeCell ref="G5:I5"/>
    <mergeCell ref="A9:F9"/>
    <mergeCell ref="A5:A6"/>
    <mergeCell ref="B5:B6"/>
    <mergeCell ref="C5:C6"/>
    <mergeCell ref="D5:D6"/>
    <mergeCell ref="E5:E6"/>
    <mergeCell ref="F5:F6"/>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4"/>
  <sheetViews>
    <sheetView showZeros="0" workbookViewId="0">
      <pane ySplit="1" topLeftCell="A2" activePane="bottomLeft" state="frozen"/>
      <selection/>
      <selection pane="bottomLeft" activeCell="F20" sqref="F20"/>
    </sheetView>
  </sheetViews>
  <sheetFormatPr defaultColWidth="9.13888888888889" defaultRowHeight="14.25" customHeight="1"/>
  <cols>
    <col min="1" max="1" width="19.287037037037"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1:11">
      <c r="A1" s="2"/>
      <c r="B1" s="2"/>
      <c r="C1" s="2"/>
      <c r="D1" s="2"/>
      <c r="E1" s="2"/>
      <c r="F1" s="2"/>
      <c r="G1" s="2"/>
      <c r="H1" s="2"/>
      <c r="I1" s="2"/>
      <c r="J1" s="2"/>
      <c r="K1" s="2"/>
    </row>
    <row r="2" customHeight="1" spans="1:11">
      <c r="D2" s="3"/>
      <c r="E2" s="3"/>
      <c r="F2" s="3"/>
      <c r="G2" s="3"/>
      <c r="K2" s="4" t="s">
        <v>593</v>
      </c>
    </row>
    <row r="3" ht="41.25" customHeight="1" spans="1:11">
      <c r="A3" s="5" t="str">
        <f>"2026"&amp;"年上级转移支付补助项目支出预算表"</f>
        <v>2026年上级转移支付补助项目支出预算表</v>
      </c>
      <c r="B3" s="5"/>
      <c r="C3" s="5"/>
      <c r="D3" s="5"/>
      <c r="E3" s="5"/>
      <c r="F3" s="5"/>
      <c r="G3" s="5"/>
      <c r="H3" s="5"/>
      <c r="I3" s="5"/>
      <c r="J3" s="5"/>
      <c r="K3" s="5"/>
    </row>
    <row r="4" ht="13.5" customHeight="1" spans="1:11">
      <c r="A4" s="6" t="s">
        <v>1</v>
      </c>
      <c r="B4" s="8"/>
      <c r="C4" s="8"/>
      <c r="D4" s="8"/>
      <c r="E4" s="8"/>
      <c r="F4" s="8"/>
      <c r="G4" s="8"/>
      <c r="H4" s="9"/>
      <c r="I4" s="9"/>
      <c r="J4" s="9"/>
      <c r="K4" s="10" t="s">
        <v>2</v>
      </c>
    </row>
    <row r="5" ht="21.75" customHeight="1" spans="1:11">
      <c r="A5" s="11" t="s">
        <v>274</v>
      </c>
      <c r="B5" s="11" t="s">
        <v>199</v>
      </c>
      <c r="C5" s="11" t="s">
        <v>275</v>
      </c>
      <c r="D5" s="12" t="s">
        <v>200</v>
      </c>
      <c r="E5" s="12" t="s">
        <v>201</v>
      </c>
      <c r="F5" s="12" t="s">
        <v>276</v>
      </c>
      <c r="G5" s="12" t="s">
        <v>277</v>
      </c>
      <c r="H5" s="37" t="s">
        <v>56</v>
      </c>
      <c r="I5" s="13" t="s">
        <v>594</v>
      </c>
      <c r="J5" s="14"/>
      <c r="K5" s="15"/>
    </row>
    <row r="6" ht="21.75" customHeight="1" spans="1:11">
      <c r="A6" s="16"/>
      <c r="B6" s="16"/>
      <c r="C6" s="16"/>
      <c r="D6" s="17"/>
      <c r="E6" s="17"/>
      <c r="F6" s="17"/>
      <c r="G6" s="17"/>
      <c r="H6" s="38"/>
      <c r="I6" s="12" t="s">
        <v>59</v>
      </c>
      <c r="J6" s="12" t="s">
        <v>60</v>
      </c>
      <c r="K6" s="12" t="s">
        <v>61</v>
      </c>
    </row>
    <row r="7" ht="40.5" customHeight="1" spans="1:11">
      <c r="A7" s="19"/>
      <c r="B7" s="19"/>
      <c r="C7" s="19"/>
      <c r="D7" s="20"/>
      <c r="E7" s="20"/>
      <c r="F7" s="20"/>
      <c r="G7" s="20"/>
      <c r="H7" s="21"/>
      <c r="I7" s="20" t="s">
        <v>58</v>
      </c>
      <c r="J7" s="20"/>
      <c r="K7" s="20"/>
    </row>
    <row r="8" ht="15" customHeight="1" spans="1:11">
      <c r="A8" s="22">
        <v>1</v>
      </c>
      <c r="B8" s="22">
        <v>2</v>
      </c>
      <c r="C8" s="22">
        <v>3</v>
      </c>
      <c r="D8" s="22">
        <v>4</v>
      </c>
      <c r="E8" s="22">
        <v>5</v>
      </c>
      <c r="F8" s="22">
        <v>6</v>
      </c>
      <c r="G8" s="22">
        <v>7</v>
      </c>
      <c r="H8" s="22">
        <v>8</v>
      </c>
      <c r="I8" s="22">
        <v>9</v>
      </c>
      <c r="J8" s="39">
        <v>10</v>
      </c>
      <c r="K8" s="39">
        <v>11</v>
      </c>
    </row>
    <row r="9" ht="18.75" customHeight="1" spans="1:11">
      <c r="A9" s="40"/>
      <c r="B9" s="41"/>
      <c r="C9" s="40"/>
      <c r="D9" s="40"/>
      <c r="E9" s="40"/>
      <c r="F9" s="40"/>
      <c r="G9" s="40"/>
      <c r="H9" s="42"/>
      <c r="I9" s="43"/>
      <c r="J9" s="43"/>
      <c r="K9" s="42"/>
    </row>
    <row r="10" ht="18.75" customHeight="1" spans="1:11">
      <c r="A10" s="44"/>
      <c r="B10" s="41"/>
      <c r="C10" s="41"/>
      <c r="D10" s="41"/>
      <c r="E10" s="41"/>
      <c r="F10" s="41"/>
      <c r="G10" s="41"/>
      <c r="H10" s="35"/>
      <c r="I10" s="35"/>
      <c r="J10" s="35"/>
      <c r="K10" s="42"/>
    </row>
    <row r="11" ht="18.75" customHeight="1" spans="1:11">
      <c r="A11" s="45" t="s">
        <v>186</v>
      </c>
      <c r="B11" s="46"/>
      <c r="C11" s="46"/>
      <c r="D11" s="46"/>
      <c r="E11" s="46"/>
      <c r="F11" s="46"/>
      <c r="G11" s="47"/>
      <c r="H11" s="35"/>
      <c r="I11" s="35"/>
      <c r="J11" s="35"/>
      <c r="K11" s="42"/>
    </row>
    <row r="14" s="36" customFormat="1" customHeight="1" spans="1:11">
      <c r="A14" s="48" t="s">
        <v>194</v>
      </c>
      <c r="B14" s="48"/>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67"/>
  <sheetViews>
    <sheetView showZeros="0" workbookViewId="0">
      <pane ySplit="1" topLeftCell="A44" activePane="bottomLeft" state="frozen"/>
      <selection/>
      <selection pane="bottomLeft" activeCell="H9" sqref="H9"/>
    </sheetView>
  </sheetViews>
  <sheetFormatPr defaultColWidth="9.13888888888889" defaultRowHeight="14.25" customHeight="1" outlineLevelCol="6"/>
  <cols>
    <col min="1" max="1" width="23.4444444444444" customWidth="1"/>
    <col min="2" max="2" width="14.8888888888889" style="1" customWidth="1"/>
    <col min="3" max="3" width="59" customWidth="1"/>
    <col min="4" max="4" width="16.5555555555556" customWidth="1"/>
    <col min="5" max="7" width="23.8518518518519" customWidth="1"/>
  </cols>
  <sheetData>
    <row r="1" customHeight="1" spans="1:7">
      <c r="A1" s="2"/>
      <c r="B1" s="2"/>
      <c r="C1" s="2"/>
      <c r="D1" s="2"/>
      <c r="E1" s="2"/>
      <c r="F1" s="2"/>
      <c r="G1" s="2"/>
    </row>
    <row r="2" ht="13.5" customHeight="1" spans="1:7">
      <c r="D2" s="3"/>
      <c r="G2" s="4" t="s">
        <v>595</v>
      </c>
    </row>
    <row r="3" ht="41.25" customHeight="1" spans="1:7">
      <c r="A3" s="5" t="str">
        <f>"2026"&amp;"年部门项目中期规划预算表"</f>
        <v>2026年部门项目中期规划预算表</v>
      </c>
      <c r="B3" s="5"/>
      <c r="C3" s="5"/>
      <c r="D3" s="5"/>
      <c r="E3" s="5"/>
      <c r="F3" s="5"/>
      <c r="G3" s="5"/>
    </row>
    <row r="4" ht="13.5" customHeight="1" spans="1:7">
      <c r="A4" s="6" t="s">
        <v>1</v>
      </c>
      <c r="B4" s="7"/>
      <c r="C4" s="8"/>
      <c r="D4" s="8"/>
      <c r="E4" s="9"/>
      <c r="F4" s="9"/>
      <c r="G4" s="10" t="s">
        <v>2</v>
      </c>
    </row>
    <row r="5" ht="21.75" customHeight="1" spans="1:7">
      <c r="A5" s="11" t="s">
        <v>275</v>
      </c>
      <c r="B5" s="11" t="s">
        <v>274</v>
      </c>
      <c r="C5" s="11" t="s">
        <v>199</v>
      </c>
      <c r="D5" s="12" t="s">
        <v>596</v>
      </c>
      <c r="E5" s="13" t="s">
        <v>59</v>
      </c>
      <c r="F5" s="14"/>
      <c r="G5" s="15"/>
    </row>
    <row r="6" ht="21.75" customHeight="1" spans="1:7">
      <c r="A6" s="16"/>
      <c r="B6" s="16"/>
      <c r="C6" s="16"/>
      <c r="D6" s="17"/>
      <c r="E6" s="18" t="str">
        <f>"2026"&amp;"年"</f>
        <v>2026年</v>
      </c>
      <c r="F6" s="12" t="str">
        <f>("2026"+1)&amp;"年"</f>
        <v>2027年</v>
      </c>
      <c r="G6" s="12" t="str">
        <f>("2026"+2)&amp;"年"</f>
        <v>2028年</v>
      </c>
    </row>
    <row r="7" ht="40.5" customHeight="1" spans="1:7">
      <c r="A7" s="19"/>
      <c r="B7" s="19"/>
      <c r="C7" s="19"/>
      <c r="D7" s="20"/>
      <c r="E7" s="21"/>
      <c r="F7" s="20" t="s">
        <v>58</v>
      </c>
      <c r="G7" s="20"/>
    </row>
    <row r="8" ht="15" customHeight="1" spans="1:7">
      <c r="A8" s="22">
        <v>1</v>
      </c>
      <c r="B8" s="22">
        <v>2</v>
      </c>
      <c r="C8" s="22">
        <v>3</v>
      </c>
      <c r="D8" s="22">
        <v>4</v>
      </c>
      <c r="E8" s="22">
        <v>5</v>
      </c>
      <c r="F8" s="22">
        <v>6</v>
      </c>
      <c r="G8" s="22">
        <v>7</v>
      </c>
    </row>
    <row r="9" ht="15" customHeight="1" spans="1:7">
      <c r="A9" s="22" t="s">
        <v>70</v>
      </c>
      <c r="B9" s="23" t="s">
        <v>597</v>
      </c>
      <c r="C9" s="24" t="s">
        <v>216</v>
      </c>
      <c r="D9" s="22" t="s">
        <v>598</v>
      </c>
      <c r="E9" s="25">
        <v>232934.88</v>
      </c>
      <c r="F9" s="25">
        <v>232934.88</v>
      </c>
      <c r="G9" s="25">
        <v>232934.88</v>
      </c>
    </row>
    <row r="10" ht="15" customHeight="1" spans="1:7">
      <c r="A10" s="22" t="s">
        <v>70</v>
      </c>
      <c r="B10" s="23" t="s">
        <v>597</v>
      </c>
      <c r="C10" s="24" t="s">
        <v>216</v>
      </c>
      <c r="D10" s="22" t="s">
        <v>598</v>
      </c>
      <c r="E10" s="25">
        <v>385105.2</v>
      </c>
      <c r="F10" s="25">
        <v>385105.2</v>
      </c>
      <c r="G10" s="25">
        <v>385105.2</v>
      </c>
    </row>
    <row r="11" ht="15" customHeight="1" spans="1:7">
      <c r="A11" s="22" t="s">
        <v>70</v>
      </c>
      <c r="B11" s="23" t="s">
        <v>597</v>
      </c>
      <c r="C11" s="24" t="s">
        <v>220</v>
      </c>
      <c r="D11" s="22" t="s">
        <v>598</v>
      </c>
      <c r="E11" s="25">
        <v>84000</v>
      </c>
      <c r="F11" s="25">
        <v>84000</v>
      </c>
      <c r="G11" s="25">
        <v>84000</v>
      </c>
    </row>
    <row r="12" ht="15" customHeight="1" spans="1:7">
      <c r="A12" s="22" t="s">
        <v>70</v>
      </c>
      <c r="B12" s="23" t="s">
        <v>597</v>
      </c>
      <c r="C12" s="24" t="s">
        <v>223</v>
      </c>
      <c r="D12" s="22" t="s">
        <v>598</v>
      </c>
      <c r="E12" s="25">
        <v>246000</v>
      </c>
      <c r="F12" s="25">
        <v>246000</v>
      </c>
      <c r="G12" s="25">
        <v>246000</v>
      </c>
    </row>
    <row r="13" ht="15" customHeight="1" spans="1:7">
      <c r="A13" s="22" t="s">
        <v>70</v>
      </c>
      <c r="B13" s="23" t="s">
        <v>597</v>
      </c>
      <c r="C13" s="24" t="s">
        <v>223</v>
      </c>
      <c r="D13" s="22" t="s">
        <v>598</v>
      </c>
      <c r="E13" s="25">
        <v>480000</v>
      </c>
      <c r="F13" s="25">
        <v>480000</v>
      </c>
      <c r="G13" s="25">
        <v>480000</v>
      </c>
    </row>
    <row r="14" ht="15" customHeight="1" spans="1:7">
      <c r="A14" s="22" t="s">
        <v>70</v>
      </c>
      <c r="B14" s="23" t="s">
        <v>597</v>
      </c>
      <c r="C14" s="24" t="s">
        <v>227</v>
      </c>
      <c r="D14" s="22" t="s">
        <v>598</v>
      </c>
      <c r="E14" s="25">
        <v>148320</v>
      </c>
      <c r="F14" s="25">
        <v>148320</v>
      </c>
      <c r="G14" s="25">
        <v>148320</v>
      </c>
    </row>
    <row r="15" ht="15" customHeight="1" spans="1:7">
      <c r="A15" s="22" t="s">
        <v>70</v>
      </c>
      <c r="B15" s="23" t="s">
        <v>597</v>
      </c>
      <c r="C15" s="24" t="s">
        <v>231</v>
      </c>
      <c r="D15" s="22" t="s">
        <v>598</v>
      </c>
      <c r="E15" s="25">
        <v>256896</v>
      </c>
      <c r="F15" s="25">
        <v>256896</v>
      </c>
      <c r="G15" s="25">
        <v>256896</v>
      </c>
    </row>
    <row r="16" ht="15" customHeight="1" spans="1:7">
      <c r="A16" s="22" t="s">
        <v>70</v>
      </c>
      <c r="B16" s="23" t="s">
        <v>597</v>
      </c>
      <c r="C16" s="24" t="s">
        <v>235</v>
      </c>
      <c r="D16" s="22" t="s">
        <v>598</v>
      </c>
      <c r="E16" s="25">
        <v>4627040</v>
      </c>
      <c r="F16" s="25">
        <v>4627040</v>
      </c>
      <c r="G16" s="25">
        <v>4627040</v>
      </c>
    </row>
    <row r="17" ht="15" customHeight="1" spans="1:7">
      <c r="A17" s="22" t="s">
        <v>70</v>
      </c>
      <c r="B17" s="23" t="s">
        <v>597</v>
      </c>
      <c r="C17" s="24" t="s">
        <v>238</v>
      </c>
      <c r="D17" s="22" t="s">
        <v>598</v>
      </c>
      <c r="E17" s="25">
        <v>1100000</v>
      </c>
      <c r="F17" s="25">
        <v>1100000</v>
      </c>
      <c r="G17" s="25">
        <v>1100000</v>
      </c>
    </row>
    <row r="18" ht="15" customHeight="1" spans="1:7">
      <c r="A18" s="22" t="s">
        <v>70</v>
      </c>
      <c r="B18" s="23" t="s">
        <v>597</v>
      </c>
      <c r="C18" s="24" t="s">
        <v>241</v>
      </c>
      <c r="D18" s="22" t="s">
        <v>598</v>
      </c>
      <c r="E18" s="25">
        <v>2330460</v>
      </c>
      <c r="F18" s="25">
        <v>2330460</v>
      </c>
      <c r="G18" s="25">
        <v>2330460</v>
      </c>
    </row>
    <row r="19" ht="15" customHeight="1" spans="1:7">
      <c r="A19" s="22" t="s">
        <v>70</v>
      </c>
      <c r="B19" s="23" t="s">
        <v>597</v>
      </c>
      <c r="C19" s="24" t="s">
        <v>244</v>
      </c>
      <c r="D19" s="22" t="s">
        <v>598</v>
      </c>
      <c r="E19" s="25">
        <v>2444800</v>
      </c>
      <c r="F19" s="25">
        <v>2444800</v>
      </c>
      <c r="G19" s="25">
        <v>2444800</v>
      </c>
    </row>
    <row r="20" ht="15" customHeight="1" spans="1:7">
      <c r="A20" s="22" t="s">
        <v>70</v>
      </c>
      <c r="B20" s="23" t="s">
        <v>597</v>
      </c>
      <c r="C20" s="24" t="s">
        <v>247</v>
      </c>
      <c r="D20" s="22" t="s">
        <v>598</v>
      </c>
      <c r="E20" s="25">
        <v>73800</v>
      </c>
      <c r="F20" s="25">
        <v>73800</v>
      </c>
      <c r="G20" s="25">
        <v>73800</v>
      </c>
    </row>
    <row r="21" ht="15" customHeight="1" spans="1:7">
      <c r="A21" s="22" t="s">
        <v>70</v>
      </c>
      <c r="B21" s="23" t="s">
        <v>597</v>
      </c>
      <c r="C21" s="24" t="s">
        <v>247</v>
      </c>
      <c r="D21" s="22" t="s">
        <v>598</v>
      </c>
      <c r="E21" s="25">
        <v>144000</v>
      </c>
      <c r="F21" s="25">
        <v>144000</v>
      </c>
      <c r="G21" s="25">
        <v>144000</v>
      </c>
    </row>
    <row r="22" ht="15" customHeight="1" spans="1:7">
      <c r="A22" s="22" t="s">
        <v>70</v>
      </c>
      <c r="B22" s="23" t="s">
        <v>597</v>
      </c>
      <c r="C22" s="24" t="s">
        <v>250</v>
      </c>
      <c r="D22" s="22" t="s">
        <v>598</v>
      </c>
      <c r="E22" s="25">
        <v>197494</v>
      </c>
      <c r="F22" s="25">
        <v>197494</v>
      </c>
      <c r="G22" s="25">
        <v>197494</v>
      </c>
    </row>
    <row r="23" ht="15" customHeight="1" spans="1:7">
      <c r="A23" s="22" t="s">
        <v>70</v>
      </c>
      <c r="B23" s="23" t="s">
        <v>597</v>
      </c>
      <c r="C23" s="24" t="s">
        <v>251</v>
      </c>
      <c r="D23" s="22" t="s">
        <v>598</v>
      </c>
      <c r="E23" s="25">
        <v>113256</v>
      </c>
      <c r="F23" s="25">
        <v>113256</v>
      </c>
      <c r="G23" s="25">
        <v>113256</v>
      </c>
    </row>
    <row r="24" ht="15" customHeight="1" spans="1:7">
      <c r="A24" s="22" t="s">
        <v>70</v>
      </c>
      <c r="B24" s="23" t="s">
        <v>597</v>
      </c>
      <c r="C24" s="24" t="s">
        <v>253</v>
      </c>
      <c r="D24" s="22" t="s">
        <v>598</v>
      </c>
      <c r="E24" s="25">
        <v>4708536</v>
      </c>
      <c r="F24" s="25">
        <v>4708536</v>
      </c>
      <c r="G24" s="25">
        <v>4708536</v>
      </c>
    </row>
    <row r="25" ht="15" customHeight="1" spans="1:7">
      <c r="A25" s="22" t="s">
        <v>70</v>
      </c>
      <c r="B25" s="23" t="s">
        <v>597</v>
      </c>
      <c r="C25" s="24" t="s">
        <v>256</v>
      </c>
      <c r="D25" s="22" t="s">
        <v>598</v>
      </c>
      <c r="E25" s="25">
        <v>3116000</v>
      </c>
      <c r="F25" s="25">
        <v>3116000</v>
      </c>
      <c r="G25" s="25">
        <v>3116000</v>
      </c>
    </row>
    <row r="26" ht="15" customHeight="1" spans="1:7">
      <c r="A26" s="22" t="s">
        <v>70</v>
      </c>
      <c r="B26" s="23" t="s">
        <v>597</v>
      </c>
      <c r="C26" s="24" t="s">
        <v>256</v>
      </c>
      <c r="D26" s="22" t="s">
        <v>598</v>
      </c>
      <c r="E26" s="25">
        <v>6080000</v>
      </c>
      <c r="F26" s="25">
        <v>6080000</v>
      </c>
      <c r="G26" s="25">
        <v>6080000</v>
      </c>
    </row>
    <row r="27" ht="15" customHeight="1" spans="1:7">
      <c r="A27" s="22" t="s">
        <v>70</v>
      </c>
      <c r="B27" s="23" t="s">
        <v>597</v>
      </c>
      <c r="C27" s="24" t="s">
        <v>260</v>
      </c>
      <c r="D27" s="22" t="s">
        <v>598</v>
      </c>
      <c r="E27" s="25">
        <v>2856000</v>
      </c>
      <c r="F27" s="25">
        <v>2856000</v>
      </c>
      <c r="G27" s="25">
        <v>2856000</v>
      </c>
    </row>
    <row r="28" ht="15" customHeight="1" spans="1:7">
      <c r="A28" s="22" t="s">
        <v>70</v>
      </c>
      <c r="B28" s="23" t="s">
        <v>597</v>
      </c>
      <c r="C28" s="24" t="s">
        <v>264</v>
      </c>
      <c r="D28" s="22" t="s">
        <v>598</v>
      </c>
      <c r="E28" s="25">
        <v>5908632</v>
      </c>
      <c r="F28" s="25">
        <v>5908632</v>
      </c>
      <c r="G28" s="25">
        <v>5908632</v>
      </c>
    </row>
    <row r="29" ht="15" customHeight="1" spans="1:7">
      <c r="A29" s="22" t="s">
        <v>70</v>
      </c>
      <c r="B29" s="23" t="s">
        <v>597</v>
      </c>
      <c r="C29" s="24" t="s">
        <v>264</v>
      </c>
      <c r="D29" s="22" t="s">
        <v>598</v>
      </c>
      <c r="E29" s="25">
        <v>8614188</v>
      </c>
      <c r="F29" s="25">
        <v>8614188</v>
      </c>
      <c r="G29" s="25">
        <v>8614188</v>
      </c>
    </row>
    <row r="30" ht="15" customHeight="1" spans="1:7">
      <c r="A30" s="22" t="s">
        <v>70</v>
      </c>
      <c r="B30" s="23" t="s">
        <v>597</v>
      </c>
      <c r="C30" s="24" t="s">
        <v>267</v>
      </c>
      <c r="D30" s="22" t="s">
        <v>598</v>
      </c>
      <c r="E30" s="25">
        <v>8916</v>
      </c>
      <c r="F30" s="25">
        <v>8916</v>
      </c>
      <c r="G30" s="25">
        <v>8916</v>
      </c>
    </row>
    <row r="31" ht="15" customHeight="1" spans="1:7">
      <c r="A31" s="22" t="s">
        <v>70</v>
      </c>
      <c r="B31" s="23" t="s">
        <v>597</v>
      </c>
      <c r="C31" s="24" t="s">
        <v>267</v>
      </c>
      <c r="D31" s="22" t="s">
        <v>598</v>
      </c>
      <c r="E31" s="25">
        <v>12252</v>
      </c>
      <c r="F31" s="25">
        <v>12252</v>
      </c>
      <c r="G31" s="25">
        <v>12252</v>
      </c>
    </row>
    <row r="32" ht="15" customHeight="1" spans="1:7">
      <c r="A32" s="22" t="s">
        <v>70</v>
      </c>
      <c r="B32" s="23" t="s">
        <v>597</v>
      </c>
      <c r="C32" s="24" t="s">
        <v>268</v>
      </c>
      <c r="D32" s="22" t="s">
        <v>598</v>
      </c>
      <c r="E32" s="25">
        <v>328000</v>
      </c>
      <c r="F32" s="25">
        <v>328000</v>
      </c>
      <c r="G32" s="25">
        <v>328000</v>
      </c>
    </row>
    <row r="33" ht="15" customHeight="1" spans="1:7">
      <c r="A33" s="22" t="s">
        <v>70</v>
      </c>
      <c r="B33" s="23" t="s">
        <v>597</v>
      </c>
      <c r="C33" s="24" t="s">
        <v>268</v>
      </c>
      <c r="D33" s="22" t="s">
        <v>598</v>
      </c>
      <c r="E33" s="25">
        <v>640000</v>
      </c>
      <c r="F33" s="25">
        <v>640000</v>
      </c>
      <c r="G33" s="25">
        <v>640000</v>
      </c>
    </row>
    <row r="34" ht="15" customHeight="1" spans="1:7">
      <c r="A34" s="22" t="s">
        <v>70</v>
      </c>
      <c r="B34" s="23" t="s">
        <v>597</v>
      </c>
      <c r="C34" s="24" t="s">
        <v>269</v>
      </c>
      <c r="D34" s="22" t="s">
        <v>598</v>
      </c>
      <c r="E34" s="25">
        <v>2381280</v>
      </c>
      <c r="F34" s="25">
        <v>2381280</v>
      </c>
      <c r="G34" s="25">
        <v>2381280</v>
      </c>
    </row>
    <row r="35" ht="15" customHeight="1" spans="1:7">
      <c r="A35" s="22" t="s">
        <v>70</v>
      </c>
      <c r="B35" s="23" t="s">
        <v>597</v>
      </c>
      <c r="C35" s="24" t="s">
        <v>272</v>
      </c>
      <c r="D35" s="22" t="s">
        <v>598</v>
      </c>
      <c r="E35" s="25">
        <v>3347916</v>
      </c>
      <c r="F35" s="25">
        <v>3347916</v>
      </c>
      <c r="G35" s="25">
        <v>3347916</v>
      </c>
    </row>
    <row r="36" ht="15" customHeight="1" spans="1:7">
      <c r="A36" s="22" t="s">
        <v>70</v>
      </c>
      <c r="B36" s="23" t="s">
        <v>597</v>
      </c>
      <c r="C36" s="24" t="s">
        <v>272</v>
      </c>
      <c r="D36" s="22" t="s">
        <v>598</v>
      </c>
      <c r="E36" s="25">
        <v>6136380</v>
      </c>
      <c r="F36" s="25">
        <v>6136380</v>
      </c>
      <c r="G36" s="25">
        <v>6136380</v>
      </c>
    </row>
    <row r="37" ht="15" customHeight="1" spans="1:7">
      <c r="A37" s="22" t="s">
        <v>70</v>
      </c>
      <c r="B37" s="23" t="s">
        <v>597</v>
      </c>
      <c r="C37" s="24" t="s">
        <v>269</v>
      </c>
      <c r="D37" s="22" t="s">
        <v>598</v>
      </c>
      <c r="E37" s="25">
        <v>4492440</v>
      </c>
      <c r="F37" s="25">
        <v>4492440</v>
      </c>
      <c r="G37" s="25">
        <v>4492440</v>
      </c>
    </row>
    <row r="38" ht="15" customHeight="1" spans="1:7">
      <c r="A38" s="22" t="s">
        <v>70</v>
      </c>
      <c r="B38" s="23" t="s">
        <v>597</v>
      </c>
      <c r="C38" s="26" t="s">
        <v>282</v>
      </c>
      <c r="D38" s="22" t="s">
        <v>598</v>
      </c>
      <c r="E38" s="27">
        <v>30208</v>
      </c>
      <c r="F38" s="22"/>
      <c r="G38" s="22"/>
    </row>
    <row r="39" ht="15" customHeight="1" spans="1:7">
      <c r="A39" s="22" t="s">
        <v>70</v>
      </c>
      <c r="B39" s="23" t="s">
        <v>597</v>
      </c>
      <c r="C39" s="26" t="s">
        <v>286</v>
      </c>
      <c r="D39" s="22" t="s">
        <v>598</v>
      </c>
      <c r="E39" s="27">
        <v>7040</v>
      </c>
      <c r="F39" s="22"/>
      <c r="G39" s="22"/>
    </row>
    <row r="40" ht="15" customHeight="1" spans="1:7">
      <c r="A40" s="22" t="s">
        <v>70</v>
      </c>
      <c r="B40" s="23" t="s">
        <v>597</v>
      </c>
      <c r="C40" s="26" t="s">
        <v>288</v>
      </c>
      <c r="D40" s="22" t="s">
        <v>598</v>
      </c>
      <c r="E40" s="27">
        <v>4800</v>
      </c>
      <c r="F40" s="22"/>
      <c r="G40" s="22"/>
    </row>
    <row r="41" ht="15" customHeight="1" spans="1:7">
      <c r="A41" s="22" t="s">
        <v>70</v>
      </c>
      <c r="B41" s="23" t="s">
        <v>597</v>
      </c>
      <c r="C41" s="26" t="s">
        <v>290</v>
      </c>
      <c r="D41" s="22" t="s">
        <v>598</v>
      </c>
      <c r="E41" s="27">
        <v>6272</v>
      </c>
      <c r="F41" s="22"/>
      <c r="G41" s="22"/>
    </row>
    <row r="42" ht="15" customHeight="1" spans="1:7">
      <c r="A42" s="22" t="s">
        <v>70</v>
      </c>
      <c r="B42" s="23" t="s">
        <v>597</v>
      </c>
      <c r="C42" s="26" t="s">
        <v>292</v>
      </c>
      <c r="D42" s="22" t="s">
        <v>598</v>
      </c>
      <c r="E42" s="27">
        <v>61920</v>
      </c>
      <c r="F42" s="22"/>
      <c r="G42" s="22"/>
    </row>
    <row r="43" ht="15" customHeight="1" spans="1:7">
      <c r="A43" s="22" t="s">
        <v>70</v>
      </c>
      <c r="B43" s="23" t="s">
        <v>597</v>
      </c>
      <c r="C43" s="26" t="s">
        <v>294</v>
      </c>
      <c r="D43" s="22" t="s">
        <v>598</v>
      </c>
      <c r="E43" s="27">
        <v>198167.04</v>
      </c>
      <c r="F43" s="22"/>
      <c r="G43" s="22"/>
    </row>
    <row r="44" ht="15" customHeight="1" spans="1:7">
      <c r="A44" s="22" t="s">
        <v>70</v>
      </c>
      <c r="B44" s="23" t="s">
        <v>597</v>
      </c>
      <c r="C44" s="26" t="s">
        <v>297</v>
      </c>
      <c r="D44" s="22" t="s">
        <v>598</v>
      </c>
      <c r="E44" s="27">
        <v>6000</v>
      </c>
      <c r="F44" s="22"/>
      <c r="G44" s="22"/>
    </row>
    <row r="45" ht="15" customHeight="1" spans="1:7">
      <c r="A45" s="22" t="s">
        <v>70</v>
      </c>
      <c r="B45" s="23" t="s">
        <v>597</v>
      </c>
      <c r="C45" s="26" t="s">
        <v>297</v>
      </c>
      <c r="D45" s="22" t="s">
        <v>598</v>
      </c>
      <c r="E45" s="27">
        <v>8400</v>
      </c>
      <c r="F45" s="22"/>
      <c r="G45" s="22"/>
    </row>
    <row r="46" ht="15" customHeight="1" spans="1:7">
      <c r="A46" s="22" t="s">
        <v>70</v>
      </c>
      <c r="B46" s="28" t="s">
        <v>599</v>
      </c>
      <c r="C46" s="26" t="s">
        <v>301</v>
      </c>
      <c r="D46" s="22" t="s">
        <v>598</v>
      </c>
      <c r="E46" s="27">
        <v>350000</v>
      </c>
      <c r="F46" s="22"/>
      <c r="G46" s="22"/>
    </row>
    <row r="47" ht="15" customHeight="1" spans="1:7">
      <c r="A47" s="22" t="s">
        <v>70</v>
      </c>
      <c r="B47" s="23" t="s">
        <v>597</v>
      </c>
      <c r="C47" s="26" t="s">
        <v>303</v>
      </c>
      <c r="D47" s="22" t="s">
        <v>598</v>
      </c>
      <c r="E47" s="27">
        <v>570000</v>
      </c>
      <c r="F47" s="22"/>
      <c r="G47" s="22"/>
    </row>
    <row r="48" ht="15" customHeight="1" spans="1:7">
      <c r="A48" s="22" t="s">
        <v>70</v>
      </c>
      <c r="B48" s="23" t="s">
        <v>597</v>
      </c>
      <c r="C48" s="26" t="s">
        <v>305</v>
      </c>
      <c r="D48" s="22" t="s">
        <v>598</v>
      </c>
      <c r="E48" s="27">
        <v>72669.47</v>
      </c>
      <c r="F48" s="22"/>
      <c r="G48" s="22"/>
    </row>
    <row r="49" ht="15" customHeight="1" spans="1:7">
      <c r="A49" s="22" t="s">
        <v>70</v>
      </c>
      <c r="B49" s="23" t="s">
        <v>597</v>
      </c>
      <c r="C49" s="26" t="s">
        <v>305</v>
      </c>
      <c r="D49" s="22" t="s">
        <v>598</v>
      </c>
      <c r="E49" s="27">
        <v>1312808</v>
      </c>
      <c r="F49" s="22"/>
      <c r="G49" s="22"/>
    </row>
    <row r="50" ht="15" customHeight="1" spans="1:7">
      <c r="A50" s="22" t="s">
        <v>70</v>
      </c>
      <c r="B50" s="28" t="s">
        <v>599</v>
      </c>
      <c r="C50" s="26" t="s">
        <v>311</v>
      </c>
      <c r="D50" s="22" t="s">
        <v>598</v>
      </c>
      <c r="E50" s="27">
        <v>970000</v>
      </c>
      <c r="F50" s="22"/>
      <c r="G50" s="22"/>
    </row>
    <row r="51" ht="15" customHeight="1" spans="1:7">
      <c r="A51" s="22" t="s">
        <v>70</v>
      </c>
      <c r="B51" s="28" t="s">
        <v>599</v>
      </c>
      <c r="C51" s="26" t="s">
        <v>315</v>
      </c>
      <c r="D51" s="22" t="s">
        <v>598</v>
      </c>
      <c r="E51" s="27">
        <v>5000</v>
      </c>
      <c r="F51" s="22"/>
      <c r="G51" s="22"/>
    </row>
    <row r="52" ht="15" customHeight="1" spans="1:7">
      <c r="A52" s="22" t="s">
        <v>70</v>
      </c>
      <c r="B52" s="23" t="s">
        <v>597</v>
      </c>
      <c r="C52" s="26" t="s">
        <v>318</v>
      </c>
      <c r="D52" s="22" t="s">
        <v>598</v>
      </c>
      <c r="E52" s="27">
        <v>12225.84</v>
      </c>
      <c r="F52" s="22"/>
      <c r="G52" s="22"/>
    </row>
    <row r="53" ht="15" customHeight="1" spans="1:7">
      <c r="A53" s="22" t="s">
        <v>70</v>
      </c>
      <c r="B53" s="23" t="s">
        <v>597</v>
      </c>
      <c r="C53" s="26" t="s">
        <v>323</v>
      </c>
      <c r="D53" s="22" t="s">
        <v>598</v>
      </c>
      <c r="E53" s="27">
        <v>463120</v>
      </c>
      <c r="F53" s="22"/>
      <c r="G53" s="22"/>
    </row>
    <row r="54" ht="15" customHeight="1" spans="1:7">
      <c r="A54" s="22" t="s">
        <v>70</v>
      </c>
      <c r="B54" s="23" t="s">
        <v>597</v>
      </c>
      <c r="C54" s="26" t="s">
        <v>325</v>
      </c>
      <c r="D54" s="22" t="s">
        <v>598</v>
      </c>
      <c r="E54" s="27">
        <v>2454000</v>
      </c>
      <c r="F54" s="22"/>
      <c r="G54" s="22"/>
    </row>
    <row r="55" ht="15" customHeight="1" spans="1:7">
      <c r="A55" s="22" t="s">
        <v>70</v>
      </c>
      <c r="B55" s="28" t="s">
        <v>599</v>
      </c>
      <c r="C55" s="26" t="s">
        <v>345</v>
      </c>
      <c r="D55" s="22" t="s">
        <v>598</v>
      </c>
      <c r="E55" s="29">
        <v>330800</v>
      </c>
      <c r="F55" s="29"/>
      <c r="G55" s="29"/>
    </row>
    <row r="56" ht="15" customHeight="1" spans="1:7">
      <c r="A56" s="22" t="s">
        <v>70</v>
      </c>
      <c r="B56" s="28" t="s">
        <v>599</v>
      </c>
      <c r="C56" s="26" t="s">
        <v>347</v>
      </c>
      <c r="D56" s="22" t="s">
        <v>598</v>
      </c>
      <c r="E56" s="29">
        <v>900000</v>
      </c>
      <c r="F56" s="29"/>
      <c r="G56" s="29"/>
    </row>
    <row r="57" ht="15" customHeight="1" spans="1:7">
      <c r="A57" s="22" t="s">
        <v>70</v>
      </c>
      <c r="B57" s="28" t="s">
        <v>599</v>
      </c>
      <c r="C57" s="30" t="s">
        <v>349</v>
      </c>
      <c r="D57" s="22" t="s">
        <v>598</v>
      </c>
      <c r="E57" s="29">
        <v>100</v>
      </c>
      <c r="F57" s="29"/>
      <c r="G57" s="29"/>
    </row>
    <row r="58" ht="15" customHeight="1" spans="1:7">
      <c r="A58" s="22" t="s">
        <v>70</v>
      </c>
      <c r="B58" s="28" t="s">
        <v>599</v>
      </c>
      <c r="C58" s="30" t="s">
        <v>351</v>
      </c>
      <c r="D58" s="22" t="s">
        <v>598</v>
      </c>
      <c r="E58" s="29">
        <v>7884</v>
      </c>
      <c r="F58" s="29"/>
      <c r="G58" s="29"/>
    </row>
    <row r="59" ht="15" customHeight="1" spans="1:7">
      <c r="A59" s="22" t="s">
        <v>70</v>
      </c>
      <c r="B59" s="28" t="s">
        <v>599</v>
      </c>
      <c r="C59" s="30" t="s">
        <v>353</v>
      </c>
      <c r="D59" s="22" t="s">
        <v>598</v>
      </c>
      <c r="E59" s="29">
        <v>4320</v>
      </c>
      <c r="F59" s="29"/>
      <c r="G59" s="29"/>
    </row>
    <row r="60" ht="15" customHeight="1" spans="1:7">
      <c r="A60" s="22" t="s">
        <v>70</v>
      </c>
      <c r="B60" s="28" t="s">
        <v>599</v>
      </c>
      <c r="C60" s="30" t="s">
        <v>355</v>
      </c>
      <c r="D60" s="22" t="s">
        <v>598</v>
      </c>
      <c r="E60" s="29">
        <v>212.2</v>
      </c>
      <c r="F60" s="29"/>
      <c r="G60" s="29"/>
    </row>
    <row r="61" ht="15" customHeight="1" spans="1:7">
      <c r="A61" s="22" t="s">
        <v>70</v>
      </c>
      <c r="B61" s="28" t="s">
        <v>599</v>
      </c>
      <c r="C61" s="30" t="s">
        <v>357</v>
      </c>
      <c r="D61" s="22" t="s">
        <v>598</v>
      </c>
      <c r="E61" s="29">
        <v>173</v>
      </c>
      <c r="F61" s="29"/>
      <c r="G61" s="29"/>
    </row>
    <row r="62" ht="15" customHeight="1" spans="1:7">
      <c r="A62" s="22" t="s">
        <v>70</v>
      </c>
      <c r="B62" s="28" t="s">
        <v>599</v>
      </c>
      <c r="C62" s="30" t="s">
        <v>359</v>
      </c>
      <c r="D62" s="22" t="s">
        <v>598</v>
      </c>
      <c r="E62" s="29">
        <v>200</v>
      </c>
      <c r="F62" s="29"/>
      <c r="G62" s="29"/>
    </row>
    <row r="63" ht="15" customHeight="1" spans="1:7">
      <c r="A63" s="22" t="s">
        <v>70</v>
      </c>
      <c r="B63" s="28" t="s">
        <v>599</v>
      </c>
      <c r="C63" s="30" t="s">
        <v>361</v>
      </c>
      <c r="D63" s="22" t="s">
        <v>598</v>
      </c>
      <c r="E63" s="29">
        <v>4020</v>
      </c>
      <c r="F63" s="29"/>
      <c r="G63" s="29"/>
    </row>
    <row r="64" ht="15" customHeight="1" spans="1:7">
      <c r="A64" s="22" t="s">
        <v>70</v>
      </c>
      <c r="B64" s="28" t="s">
        <v>599</v>
      </c>
      <c r="C64" s="30" t="s">
        <v>363</v>
      </c>
      <c r="D64" s="22" t="s">
        <v>598</v>
      </c>
      <c r="E64" s="29">
        <v>27042</v>
      </c>
      <c r="F64" s="29"/>
      <c r="G64" s="29"/>
    </row>
    <row r="65" ht="15" customHeight="1" spans="1:7">
      <c r="A65" s="22" t="s">
        <v>70</v>
      </c>
      <c r="B65" s="28" t="s">
        <v>599</v>
      </c>
      <c r="C65" s="30" t="s">
        <v>366</v>
      </c>
      <c r="D65" s="22" t="s">
        <v>598</v>
      </c>
      <c r="E65" s="29">
        <v>394</v>
      </c>
      <c r="F65" s="29"/>
      <c r="G65" s="29"/>
    </row>
    <row r="66" ht="15" customHeight="1" spans="1:7">
      <c r="A66" s="22" t="s">
        <v>70</v>
      </c>
      <c r="B66" s="28" t="s">
        <v>599</v>
      </c>
      <c r="C66" s="30" t="s">
        <v>368</v>
      </c>
      <c r="D66" s="22" t="s">
        <v>598</v>
      </c>
      <c r="E66" s="29">
        <v>480</v>
      </c>
      <c r="F66" s="29"/>
      <c r="G66" s="29"/>
    </row>
    <row r="67" ht="18.75" customHeight="1" spans="1:7">
      <c r="A67" s="31" t="s">
        <v>56</v>
      </c>
      <c r="B67" s="32" t="s">
        <v>600</v>
      </c>
      <c r="C67" s="33"/>
      <c r="D67" s="34"/>
      <c r="E67" s="35">
        <v>69302901.63</v>
      </c>
      <c r="F67" s="35">
        <v>61494646.08</v>
      </c>
      <c r="G67" s="35">
        <v>61494646.08</v>
      </c>
    </row>
  </sheetData>
  <autoFilter xmlns:etc="http://www.wps.cn/officeDocument/2017/etCustomData" ref="A1:G67" etc:filterBottomFollowUsedRange="0">
    <extLst/>
  </autoFilter>
  <mergeCells count="11">
    <mergeCell ref="A3:G3"/>
    <mergeCell ref="A4:D4"/>
    <mergeCell ref="E5:G5"/>
    <mergeCell ref="A67:D67"/>
    <mergeCell ref="A5:A7"/>
    <mergeCell ref="B5:B7"/>
    <mergeCell ref="C5:C7"/>
    <mergeCell ref="D5:D7"/>
    <mergeCell ref="E6:E7"/>
    <mergeCell ref="F6:F7"/>
    <mergeCell ref="G6:G7"/>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pane ySplit="1" topLeftCell="A2" activePane="bottomLeft" state="frozen"/>
      <selection/>
      <selection pane="bottomLeft" activeCell="A10" sqref="$A10:$XFD10"/>
    </sheetView>
  </sheetViews>
  <sheetFormatPr defaultColWidth="8.57407407407407" defaultRowHeight="12.75" customHeight="1"/>
  <cols>
    <col min="1" max="1" width="15.8888888888889" customWidth="1"/>
    <col min="2" max="2" width="35" customWidth="1"/>
    <col min="3" max="19" width="22" customWidth="1"/>
  </cols>
  <sheetData>
    <row r="1" customHeight="1" spans="1:19">
      <c r="A1" s="2"/>
      <c r="B1" s="2"/>
      <c r="C1" s="2"/>
      <c r="D1" s="2"/>
      <c r="E1" s="2"/>
      <c r="F1" s="2"/>
      <c r="G1" s="2"/>
      <c r="H1" s="2"/>
      <c r="I1" s="2"/>
      <c r="J1" s="2"/>
      <c r="K1" s="2"/>
      <c r="L1" s="2"/>
      <c r="M1" s="2"/>
      <c r="N1" s="2"/>
      <c r="O1" s="2"/>
      <c r="P1" s="2"/>
      <c r="Q1" s="2"/>
      <c r="R1" s="2"/>
      <c r="S1" s="2"/>
    </row>
    <row r="2" ht="17.25" customHeight="1" spans="1:19">
      <c r="A2" s="58" t="s">
        <v>53</v>
      </c>
    </row>
    <row r="3" ht="41.25" customHeight="1" spans="1:19">
      <c r="A3" s="52" t="str">
        <f>"2026"&amp;"年部门收入预算表"</f>
        <v>2026年部门收入预算表</v>
      </c>
    </row>
    <row r="4" ht="17.25" customHeight="1" spans="1:19">
      <c r="A4" s="55" t="s">
        <v>1</v>
      </c>
      <c r="S4" s="57" t="s">
        <v>2</v>
      </c>
    </row>
    <row r="5" ht="21.75" customHeight="1" spans="1:19">
      <c r="A5" s="283" t="s">
        <v>54</v>
      </c>
      <c r="B5" s="284" t="s">
        <v>55</v>
      </c>
      <c r="C5" s="284" t="s">
        <v>56</v>
      </c>
      <c r="D5" s="285" t="s">
        <v>57</v>
      </c>
      <c r="E5" s="285"/>
      <c r="F5" s="285"/>
      <c r="G5" s="285"/>
      <c r="H5" s="285"/>
      <c r="I5" s="156"/>
      <c r="J5" s="285"/>
      <c r="K5" s="285"/>
      <c r="L5" s="285"/>
      <c r="M5" s="285"/>
      <c r="N5" s="286"/>
      <c r="O5" s="285" t="s">
        <v>46</v>
      </c>
      <c r="P5" s="285"/>
      <c r="Q5" s="285"/>
      <c r="R5" s="285"/>
      <c r="S5" s="286"/>
    </row>
    <row r="6" ht="27" customHeight="1" spans="1:19">
      <c r="A6" s="287"/>
      <c r="B6" s="288"/>
      <c r="C6" s="288"/>
      <c r="D6" s="288" t="s">
        <v>58</v>
      </c>
      <c r="E6" s="288" t="s">
        <v>59</v>
      </c>
      <c r="F6" s="288" t="s">
        <v>60</v>
      </c>
      <c r="G6" s="288" t="s">
        <v>61</v>
      </c>
      <c r="H6" s="288" t="s">
        <v>62</v>
      </c>
      <c r="I6" s="289" t="s">
        <v>63</v>
      </c>
      <c r="J6" s="290"/>
      <c r="K6" s="290"/>
      <c r="L6" s="290"/>
      <c r="M6" s="290"/>
      <c r="N6" s="291"/>
      <c r="O6" s="288" t="s">
        <v>58</v>
      </c>
      <c r="P6" s="288" t="s">
        <v>59</v>
      </c>
      <c r="Q6" s="288" t="s">
        <v>60</v>
      </c>
      <c r="R6" s="288" t="s">
        <v>61</v>
      </c>
      <c r="S6" s="288" t="s">
        <v>64</v>
      </c>
    </row>
    <row r="7" ht="30" customHeight="1" spans="1:19">
      <c r="A7" s="292"/>
      <c r="B7" s="121"/>
      <c r="C7" s="293"/>
      <c r="D7" s="293"/>
      <c r="E7" s="293"/>
      <c r="F7" s="293"/>
      <c r="G7" s="293"/>
      <c r="H7" s="293"/>
      <c r="I7" s="82" t="s">
        <v>58</v>
      </c>
      <c r="J7" s="291" t="s">
        <v>65</v>
      </c>
      <c r="K7" s="291" t="s">
        <v>66</v>
      </c>
      <c r="L7" s="291" t="s">
        <v>67</v>
      </c>
      <c r="M7" s="291" t="s">
        <v>68</v>
      </c>
      <c r="N7" s="291" t="s">
        <v>69</v>
      </c>
      <c r="O7" s="294"/>
      <c r="P7" s="294"/>
      <c r="Q7" s="294"/>
      <c r="R7" s="294"/>
      <c r="S7" s="293"/>
    </row>
    <row r="8" ht="15" customHeight="1" spans="1:19">
      <c r="A8" s="295">
        <v>1</v>
      </c>
      <c r="B8" s="295">
        <v>2</v>
      </c>
      <c r="C8" s="295">
        <v>3</v>
      </c>
      <c r="D8" s="295">
        <v>4</v>
      </c>
      <c r="E8" s="295">
        <v>5</v>
      </c>
      <c r="F8" s="295">
        <v>6</v>
      </c>
      <c r="G8" s="295">
        <v>7</v>
      </c>
      <c r="H8" s="295">
        <v>8</v>
      </c>
      <c r="I8" s="82">
        <v>9</v>
      </c>
      <c r="J8" s="295">
        <v>10</v>
      </c>
      <c r="K8" s="295">
        <v>11</v>
      </c>
      <c r="L8" s="295">
        <v>12</v>
      </c>
      <c r="M8" s="295">
        <v>13</v>
      </c>
      <c r="N8" s="295">
        <v>14</v>
      </c>
      <c r="O8" s="295">
        <v>15</v>
      </c>
      <c r="P8" s="295">
        <v>16</v>
      </c>
      <c r="Q8" s="295">
        <v>17</v>
      </c>
      <c r="R8" s="295">
        <v>18</v>
      </c>
      <c r="S8" s="295">
        <v>19</v>
      </c>
    </row>
    <row r="9" ht="18" customHeight="1" spans="1:19">
      <c r="A9" s="68">
        <v>105027</v>
      </c>
      <c r="B9" s="68" t="s">
        <v>70</v>
      </c>
      <c r="C9" s="94">
        <v>69302901.63</v>
      </c>
      <c r="D9" s="94">
        <v>69258076.43</v>
      </c>
      <c r="E9" s="94">
        <v>66327598.96</v>
      </c>
      <c r="F9" s="94"/>
      <c r="G9" s="94"/>
      <c r="H9" s="94">
        <v>2355477.47</v>
      </c>
      <c r="I9" s="94">
        <v>575000</v>
      </c>
      <c r="J9" s="94"/>
      <c r="K9" s="94"/>
      <c r="L9" s="94"/>
      <c r="M9" s="94"/>
      <c r="N9" s="94">
        <v>575000</v>
      </c>
      <c r="O9" s="94">
        <v>44825.2</v>
      </c>
      <c r="P9" s="94">
        <v>17783.2</v>
      </c>
      <c r="Q9" s="94">
        <v>27042</v>
      </c>
      <c r="R9" s="94"/>
      <c r="S9" s="94"/>
    </row>
    <row r="10" ht="18" customHeight="1" spans="1:19">
      <c r="A10" s="61" t="s">
        <v>56</v>
      </c>
      <c r="B10" s="296"/>
      <c r="C10" s="94">
        <v>69302901.63</v>
      </c>
      <c r="D10" s="94">
        <v>69258076.43</v>
      </c>
      <c r="E10" s="94">
        <v>66327598.96</v>
      </c>
      <c r="F10" s="94"/>
      <c r="G10" s="94"/>
      <c r="H10" s="94">
        <v>2355477.47</v>
      </c>
      <c r="I10" s="94">
        <v>575000</v>
      </c>
      <c r="J10" s="94"/>
      <c r="K10" s="94"/>
      <c r="L10" s="94"/>
      <c r="M10" s="94"/>
      <c r="N10" s="94">
        <v>575000</v>
      </c>
      <c r="O10" s="94">
        <v>44825.2</v>
      </c>
      <c r="P10" s="94">
        <v>17783.2</v>
      </c>
      <c r="Q10" s="94">
        <v>27042</v>
      </c>
      <c r="R10" s="94"/>
      <c r="S10" s="94"/>
    </row>
  </sheetData>
  <mergeCells count="20">
    <mergeCell ref="A2:S2"/>
    <mergeCell ref="A3:S3"/>
    <mergeCell ref="A4:B4"/>
    <mergeCell ref="D5:N5"/>
    <mergeCell ref="O5:S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6"/>
  <sheetViews>
    <sheetView showGridLines="0" showZeros="0" topLeftCell="A15" workbookViewId="0">
      <pane xSplit="2" topLeftCell="C1" activePane="topRight" state="frozen"/>
      <selection/>
      <selection pane="topRight" activeCell="F36" sqref="F36:G36"/>
    </sheetView>
  </sheetViews>
  <sheetFormatPr defaultColWidth="8.57407407407407" defaultRowHeight="12.75" customHeight="1"/>
  <cols>
    <col min="1" max="1" width="14.287037037037" customWidth="1"/>
    <col min="2" max="2" width="37.5740740740741" customWidth="1"/>
    <col min="3" max="6" width="24.5740740740741" style="260" customWidth="1"/>
    <col min="7" max="8" width="24.5740740740741" customWidth="1"/>
    <col min="9" max="9" width="17.4444444444444" customWidth="1"/>
    <col min="10" max="11" width="24.4259259259259" customWidth="1"/>
    <col min="12" max="15" width="24.5740740740741" customWidth="1"/>
  </cols>
  <sheetData>
    <row r="1" customHeight="1" spans="1:15">
      <c r="A1" s="2"/>
      <c r="B1" s="2"/>
      <c r="C1" s="214"/>
      <c r="D1" s="214"/>
      <c r="E1" s="214"/>
      <c r="F1" s="214"/>
      <c r="G1" s="2"/>
      <c r="H1" s="2"/>
      <c r="I1" s="2"/>
      <c r="J1" s="2"/>
      <c r="K1" s="2"/>
      <c r="L1" s="2"/>
      <c r="M1" s="2"/>
      <c r="N1" s="2"/>
      <c r="O1" s="2"/>
    </row>
    <row r="2" ht="17.25" customHeight="1" spans="1:15">
      <c r="A2" s="57" t="s">
        <v>71</v>
      </c>
    </row>
    <row r="3" ht="41.25" customHeight="1" spans="1:15">
      <c r="A3" s="52" t="str">
        <f>"2026"&amp;"年部门支出预算表"</f>
        <v>2026年部门支出预算表</v>
      </c>
    </row>
    <row r="4" ht="17.25" customHeight="1" spans="1:15">
      <c r="A4" s="55" t="s">
        <v>1</v>
      </c>
      <c r="O4" s="57" t="s">
        <v>2</v>
      </c>
    </row>
    <row r="5" ht="27" customHeight="1" spans="1:15">
      <c r="A5" s="261" t="s">
        <v>72</v>
      </c>
      <c r="B5" s="261" t="s">
        <v>73</v>
      </c>
      <c r="C5" s="262" t="s">
        <v>56</v>
      </c>
      <c r="D5" s="263" t="s">
        <v>59</v>
      </c>
      <c r="E5" s="264"/>
      <c r="F5" s="265"/>
      <c r="G5" s="266" t="s">
        <v>60</v>
      </c>
      <c r="H5" s="266" t="s">
        <v>61</v>
      </c>
      <c r="I5" s="266" t="s">
        <v>74</v>
      </c>
      <c r="J5" s="267" t="s">
        <v>63</v>
      </c>
      <c r="K5" s="268"/>
      <c r="L5" s="268"/>
      <c r="M5" s="268"/>
      <c r="N5" s="269"/>
      <c r="O5" s="270"/>
    </row>
    <row r="6" ht="42" customHeight="1" spans="1:15">
      <c r="A6" s="271"/>
      <c r="B6" s="271"/>
      <c r="C6" s="272"/>
      <c r="D6" s="273" t="s">
        <v>58</v>
      </c>
      <c r="E6" s="273" t="s">
        <v>75</v>
      </c>
      <c r="F6" s="273" t="s">
        <v>76</v>
      </c>
      <c r="G6" s="274"/>
      <c r="H6" s="274"/>
      <c r="I6" s="275"/>
      <c r="J6" s="276" t="s">
        <v>58</v>
      </c>
      <c r="K6" s="252" t="s">
        <v>77</v>
      </c>
      <c r="L6" s="252" t="s">
        <v>78</v>
      </c>
      <c r="M6" s="252" t="s">
        <v>79</v>
      </c>
      <c r="N6" s="252" t="s">
        <v>80</v>
      </c>
      <c r="O6" s="252" t="s">
        <v>81</v>
      </c>
    </row>
    <row r="7" ht="18" customHeight="1" spans="1:15">
      <c r="A7" s="64" t="s">
        <v>82</v>
      </c>
      <c r="B7" s="64" t="s">
        <v>83</v>
      </c>
      <c r="C7" s="277" t="s">
        <v>84</v>
      </c>
      <c r="D7" s="278" t="s">
        <v>85</v>
      </c>
      <c r="E7" s="278" t="s">
        <v>86</v>
      </c>
      <c r="F7" s="278" t="s">
        <v>87</v>
      </c>
      <c r="G7" s="68" t="s">
        <v>88</v>
      </c>
      <c r="H7" s="68" t="s">
        <v>89</v>
      </c>
      <c r="I7" s="68" t="s">
        <v>90</v>
      </c>
      <c r="J7" s="68" t="s">
        <v>91</v>
      </c>
      <c r="K7" s="68" t="s">
        <v>92</v>
      </c>
      <c r="L7" s="68" t="s">
        <v>93</v>
      </c>
      <c r="M7" s="68" t="s">
        <v>94</v>
      </c>
      <c r="N7" s="64" t="s">
        <v>95</v>
      </c>
      <c r="O7" s="68" t="s">
        <v>96</v>
      </c>
    </row>
    <row r="8" s="209" customFormat="1" ht="18" customHeight="1" spans="1:15">
      <c r="A8" s="238" t="s">
        <v>97</v>
      </c>
      <c r="B8" s="238" t="s">
        <v>98</v>
      </c>
      <c r="C8" s="233">
        <f t="shared" ref="C8:C35" si="0">D8+G8</f>
        <v>50653727.79</v>
      </c>
      <c r="D8" s="234">
        <f>E8+F8</f>
        <v>50653727.79</v>
      </c>
      <c r="E8" s="234">
        <v>42884740.08</v>
      </c>
      <c r="F8" s="234">
        <v>7768987.71</v>
      </c>
      <c r="G8" s="234"/>
      <c r="H8" s="279"/>
      <c r="I8" s="279"/>
      <c r="J8" s="279"/>
      <c r="K8" s="279"/>
      <c r="L8" s="279"/>
      <c r="M8" s="279"/>
      <c r="N8" s="240"/>
      <c r="O8" s="279"/>
    </row>
    <row r="9" s="209" customFormat="1" ht="18" customHeight="1" spans="1:15">
      <c r="A9" s="237" t="s">
        <v>99</v>
      </c>
      <c r="B9" s="237" t="s">
        <v>100</v>
      </c>
      <c r="C9" s="233">
        <f t="shared" si="0"/>
        <v>50283055.79</v>
      </c>
      <c r="D9" s="234">
        <f>E9+F9</f>
        <v>50283055.79</v>
      </c>
      <c r="E9" s="234">
        <v>42884740.08</v>
      </c>
      <c r="F9" s="234">
        <v>7398315.71</v>
      </c>
      <c r="G9" s="234"/>
      <c r="H9" s="279"/>
      <c r="I9" s="279"/>
      <c r="J9" s="279"/>
      <c r="K9" s="279"/>
      <c r="L9" s="279"/>
      <c r="M9" s="279"/>
      <c r="N9" s="240"/>
      <c r="O9" s="279"/>
    </row>
    <row r="10" s="209" customFormat="1" ht="18" customHeight="1" spans="1:15">
      <c r="A10" s="236" t="s">
        <v>101</v>
      </c>
      <c r="B10" s="236" t="s">
        <v>102</v>
      </c>
      <c r="C10" s="233">
        <f t="shared" si="0"/>
        <v>17271505.92</v>
      </c>
      <c r="D10" s="234">
        <f>E10+F10</f>
        <v>17271505.92</v>
      </c>
      <c r="E10" s="234">
        <v>15643478.88</v>
      </c>
      <c r="F10" s="234">
        <v>1628027.04</v>
      </c>
      <c r="G10" s="234"/>
      <c r="H10" s="279"/>
      <c r="I10" s="279"/>
      <c r="J10" s="279"/>
      <c r="K10" s="279"/>
      <c r="L10" s="279"/>
      <c r="M10" s="279"/>
      <c r="N10" s="240"/>
      <c r="O10" s="279"/>
    </row>
    <row r="11" s="209" customFormat="1" ht="18" customHeight="1" spans="1:15">
      <c r="A11" s="236" t="s">
        <v>103</v>
      </c>
      <c r="B11" s="236" t="s">
        <v>104</v>
      </c>
      <c r="C11" s="233">
        <f t="shared" si="0"/>
        <v>33006549.87</v>
      </c>
      <c r="D11" s="234">
        <f>E11+F11</f>
        <v>33006549.87</v>
      </c>
      <c r="E11" s="234">
        <v>27241261.2</v>
      </c>
      <c r="F11" s="234">
        <v>5765288.67</v>
      </c>
      <c r="G11" s="234"/>
      <c r="H11" s="279"/>
      <c r="I11" s="279"/>
      <c r="J11" s="279"/>
      <c r="K11" s="279"/>
      <c r="L11" s="279"/>
      <c r="M11" s="279"/>
      <c r="N11" s="240"/>
      <c r="O11" s="279"/>
    </row>
    <row r="12" s="209" customFormat="1" ht="18" customHeight="1" spans="1:15">
      <c r="A12" s="236" t="s">
        <v>105</v>
      </c>
      <c r="B12" s="236" t="s">
        <v>106</v>
      </c>
      <c r="C12" s="233">
        <f t="shared" si="0"/>
        <v>5000</v>
      </c>
      <c r="D12" s="234">
        <f t="shared" ref="D12:D32" si="1">E12+F12</f>
        <v>5000</v>
      </c>
      <c r="E12" s="234"/>
      <c r="F12" s="234">
        <v>5000</v>
      </c>
      <c r="G12" s="234"/>
      <c r="H12" s="279"/>
      <c r="I12" s="279"/>
      <c r="J12" s="279"/>
      <c r="K12" s="279"/>
      <c r="L12" s="279"/>
      <c r="M12" s="279"/>
      <c r="N12" s="240"/>
      <c r="O12" s="279"/>
    </row>
    <row r="13" s="209" customFormat="1" ht="18" customHeight="1" spans="1:15">
      <c r="A13" s="237" t="s">
        <v>107</v>
      </c>
      <c r="B13" s="237" t="s">
        <v>108</v>
      </c>
      <c r="C13" s="233">
        <f t="shared" si="0"/>
        <v>6272</v>
      </c>
      <c r="D13" s="234">
        <f t="shared" si="1"/>
        <v>6272</v>
      </c>
      <c r="E13" s="234"/>
      <c r="F13" s="234">
        <v>6272</v>
      </c>
      <c r="G13" s="234"/>
      <c r="H13" s="279"/>
      <c r="I13" s="279"/>
      <c r="J13" s="279"/>
      <c r="K13" s="279"/>
      <c r="L13" s="279"/>
      <c r="M13" s="279"/>
      <c r="N13" s="240"/>
      <c r="O13" s="279"/>
    </row>
    <row r="14" s="209" customFormat="1" ht="18" customHeight="1" spans="1:15">
      <c r="A14" s="236" t="s">
        <v>109</v>
      </c>
      <c r="B14" s="236" t="s">
        <v>110</v>
      </c>
      <c r="C14" s="233">
        <f t="shared" si="0"/>
        <v>6272</v>
      </c>
      <c r="D14" s="234">
        <f t="shared" si="1"/>
        <v>6272</v>
      </c>
      <c r="E14" s="234"/>
      <c r="F14" s="234">
        <v>6272</v>
      </c>
      <c r="G14" s="234"/>
      <c r="H14" s="279"/>
      <c r="I14" s="279"/>
      <c r="J14" s="279"/>
      <c r="K14" s="279"/>
      <c r="L14" s="279"/>
      <c r="M14" s="279"/>
      <c r="N14" s="240"/>
      <c r="O14" s="279"/>
    </row>
    <row r="15" s="209" customFormat="1" ht="18" customHeight="1" spans="1:15">
      <c r="A15" s="237" t="s">
        <v>111</v>
      </c>
      <c r="B15" s="237" t="s">
        <v>112</v>
      </c>
      <c r="C15" s="233">
        <f t="shared" si="0"/>
        <v>364400</v>
      </c>
      <c r="D15" s="234">
        <f t="shared" si="1"/>
        <v>364400</v>
      </c>
      <c r="E15" s="234"/>
      <c r="F15" s="234">
        <v>364400</v>
      </c>
      <c r="G15" s="234"/>
      <c r="H15" s="279"/>
      <c r="I15" s="279"/>
      <c r="J15" s="279"/>
      <c r="K15" s="279"/>
      <c r="L15" s="279"/>
      <c r="M15" s="279"/>
      <c r="N15" s="240"/>
      <c r="O15" s="279"/>
    </row>
    <row r="16" s="209" customFormat="1" ht="18" customHeight="1" spans="1:15">
      <c r="A16" s="236" t="s">
        <v>113</v>
      </c>
      <c r="B16" s="236" t="s">
        <v>112</v>
      </c>
      <c r="C16" s="233">
        <f t="shared" si="0"/>
        <v>364400</v>
      </c>
      <c r="D16" s="234">
        <f t="shared" si="1"/>
        <v>364400</v>
      </c>
      <c r="E16" s="234"/>
      <c r="F16" s="234">
        <v>364400</v>
      </c>
      <c r="G16" s="234"/>
      <c r="H16" s="279"/>
      <c r="I16" s="279"/>
      <c r="J16" s="279"/>
      <c r="K16" s="279"/>
      <c r="L16" s="279"/>
      <c r="M16" s="279"/>
      <c r="N16" s="240"/>
      <c r="O16" s="279"/>
    </row>
    <row r="17" s="209" customFormat="1" ht="18" customHeight="1" spans="1:15">
      <c r="A17" s="238" t="s">
        <v>114</v>
      </c>
      <c r="B17" s="238" t="s">
        <v>115</v>
      </c>
      <c r="C17" s="233">
        <f t="shared" si="0"/>
        <v>8679265.84</v>
      </c>
      <c r="D17" s="234">
        <f t="shared" si="1"/>
        <v>8679265.84</v>
      </c>
      <c r="E17" s="234">
        <v>8667040</v>
      </c>
      <c r="F17" s="234">
        <v>12225.84</v>
      </c>
      <c r="G17" s="234"/>
      <c r="H17" s="279"/>
      <c r="I17" s="279"/>
      <c r="J17" s="279"/>
      <c r="K17" s="279"/>
      <c r="L17" s="279"/>
      <c r="M17" s="279"/>
      <c r="N17" s="240"/>
      <c r="O17" s="279"/>
    </row>
    <row r="18" s="209" customFormat="1" ht="18" customHeight="1" spans="1:15">
      <c r="A18" s="237" t="s">
        <v>116</v>
      </c>
      <c r="B18" s="237" t="s">
        <v>117</v>
      </c>
      <c r="C18" s="233">
        <f t="shared" si="0"/>
        <v>8667040</v>
      </c>
      <c r="D18" s="234">
        <f t="shared" si="1"/>
        <v>8667040</v>
      </c>
      <c r="E18" s="234">
        <v>8667040</v>
      </c>
      <c r="F18" s="234"/>
      <c r="G18" s="234"/>
      <c r="H18" s="279"/>
      <c r="I18" s="279"/>
      <c r="J18" s="279"/>
      <c r="K18" s="279"/>
      <c r="L18" s="279"/>
      <c r="M18" s="279"/>
      <c r="N18" s="240"/>
      <c r="O18" s="279"/>
    </row>
    <row r="19" s="209" customFormat="1" ht="18" customHeight="1" spans="1:15">
      <c r="A19" s="236" t="s">
        <v>118</v>
      </c>
      <c r="B19" s="236" t="s">
        <v>119</v>
      </c>
      <c r="C19" s="233">
        <f t="shared" si="0"/>
        <v>2940000</v>
      </c>
      <c r="D19" s="234">
        <f t="shared" si="1"/>
        <v>2940000</v>
      </c>
      <c r="E19" s="234">
        <v>2940000</v>
      </c>
      <c r="F19" s="234"/>
      <c r="G19" s="234"/>
      <c r="H19" s="279"/>
      <c r="I19" s="279"/>
      <c r="J19" s="279"/>
      <c r="K19" s="279"/>
      <c r="L19" s="279"/>
      <c r="M19" s="279"/>
      <c r="N19" s="240"/>
      <c r="O19" s="279"/>
    </row>
    <row r="20" s="209" customFormat="1" ht="18" customHeight="1" spans="1:15">
      <c r="A20" s="236" t="s">
        <v>120</v>
      </c>
      <c r="B20" s="236" t="s">
        <v>121</v>
      </c>
      <c r="C20" s="233">
        <f t="shared" si="0"/>
        <v>4627040</v>
      </c>
      <c r="D20" s="234">
        <f t="shared" si="1"/>
        <v>4627040</v>
      </c>
      <c r="E20" s="234">
        <v>4627040</v>
      </c>
      <c r="F20" s="234"/>
      <c r="G20" s="234"/>
      <c r="H20" s="279"/>
      <c r="I20" s="279"/>
      <c r="J20" s="279"/>
      <c r="K20" s="279"/>
      <c r="L20" s="279"/>
      <c r="M20" s="279"/>
      <c r="N20" s="240"/>
      <c r="O20" s="279"/>
    </row>
    <row r="21" s="209" customFormat="1" ht="18" customHeight="1" spans="1:15">
      <c r="A21" s="236" t="s">
        <v>122</v>
      </c>
      <c r="B21" s="236" t="s">
        <v>123</v>
      </c>
      <c r="C21" s="233">
        <f t="shared" si="0"/>
        <v>1100000</v>
      </c>
      <c r="D21" s="234">
        <f t="shared" si="1"/>
        <v>1100000</v>
      </c>
      <c r="E21" s="234">
        <v>1100000</v>
      </c>
      <c r="F21" s="234"/>
      <c r="G21" s="234"/>
      <c r="H21" s="279"/>
      <c r="I21" s="279"/>
      <c r="J21" s="279"/>
      <c r="K21" s="279"/>
      <c r="L21" s="279"/>
      <c r="M21" s="279"/>
      <c r="N21" s="240"/>
      <c r="O21" s="279"/>
    </row>
    <row r="22" s="209" customFormat="1" ht="18" customHeight="1" spans="1:15">
      <c r="A22" s="237" t="s">
        <v>124</v>
      </c>
      <c r="B22" s="237" t="s">
        <v>125</v>
      </c>
      <c r="C22" s="233">
        <f t="shared" si="0"/>
        <v>12225.84</v>
      </c>
      <c r="D22" s="234">
        <f t="shared" si="1"/>
        <v>12225.84</v>
      </c>
      <c r="E22" s="234"/>
      <c r="F22" s="234">
        <v>12225.84</v>
      </c>
      <c r="G22" s="234"/>
      <c r="H22" s="279"/>
      <c r="I22" s="279"/>
      <c r="J22" s="279"/>
      <c r="K22" s="279"/>
      <c r="L22" s="279"/>
      <c r="M22" s="279"/>
      <c r="N22" s="240"/>
      <c r="O22" s="279"/>
    </row>
    <row r="23" s="209" customFormat="1" ht="18" customHeight="1" spans="1:15">
      <c r="A23" s="236" t="s">
        <v>126</v>
      </c>
      <c r="B23" s="236" t="s">
        <v>127</v>
      </c>
      <c r="C23" s="233">
        <f t="shared" si="0"/>
        <v>12225.84</v>
      </c>
      <c r="D23" s="234">
        <f t="shared" si="1"/>
        <v>12225.84</v>
      </c>
      <c r="E23" s="234"/>
      <c r="F23" s="234">
        <v>12225.84</v>
      </c>
      <c r="G23" s="234"/>
      <c r="H23" s="279"/>
      <c r="I23" s="279"/>
      <c r="J23" s="279"/>
      <c r="K23" s="279"/>
      <c r="L23" s="279"/>
      <c r="M23" s="279"/>
      <c r="N23" s="240"/>
      <c r="O23" s="279"/>
    </row>
    <row r="24" s="209" customFormat="1" ht="18" customHeight="1" spans="1:15">
      <c r="A24" s="238" t="s">
        <v>128</v>
      </c>
      <c r="B24" s="238" t="s">
        <v>129</v>
      </c>
      <c r="C24" s="233">
        <f t="shared" si="0"/>
        <v>5086010</v>
      </c>
      <c r="D24" s="234">
        <f t="shared" si="1"/>
        <v>5086010</v>
      </c>
      <c r="E24" s="234">
        <v>5086010</v>
      </c>
      <c r="F24" s="234"/>
      <c r="G24" s="234"/>
      <c r="H24" s="279"/>
      <c r="I24" s="279"/>
      <c r="J24" s="279"/>
      <c r="K24" s="279"/>
      <c r="L24" s="279"/>
      <c r="M24" s="279"/>
      <c r="N24" s="240"/>
      <c r="O24" s="279"/>
    </row>
    <row r="25" s="209" customFormat="1" ht="18" customHeight="1" spans="1:15">
      <c r="A25" s="237" t="s">
        <v>130</v>
      </c>
      <c r="B25" s="237" t="s">
        <v>131</v>
      </c>
      <c r="C25" s="233">
        <f t="shared" si="0"/>
        <v>5086010</v>
      </c>
      <c r="D25" s="234">
        <f t="shared" si="1"/>
        <v>5086010</v>
      </c>
      <c r="E25" s="234">
        <v>5086010</v>
      </c>
      <c r="F25" s="234"/>
      <c r="G25" s="234"/>
      <c r="H25" s="279"/>
      <c r="I25" s="279"/>
      <c r="J25" s="279"/>
      <c r="K25" s="279"/>
      <c r="L25" s="279"/>
      <c r="M25" s="279"/>
      <c r="N25" s="240"/>
      <c r="O25" s="279"/>
    </row>
    <row r="26" s="209" customFormat="1" ht="18" customHeight="1" spans="1:15">
      <c r="A26" s="236" t="s">
        <v>132</v>
      </c>
      <c r="B26" s="236" t="s">
        <v>133</v>
      </c>
      <c r="C26" s="233">
        <f t="shared" si="0"/>
        <v>2330460</v>
      </c>
      <c r="D26" s="234">
        <f t="shared" si="1"/>
        <v>2330460</v>
      </c>
      <c r="E26" s="234">
        <v>2330460</v>
      </c>
      <c r="F26" s="234"/>
      <c r="G26" s="234"/>
      <c r="H26" s="279"/>
      <c r="I26" s="279"/>
      <c r="J26" s="279"/>
      <c r="K26" s="279"/>
      <c r="L26" s="279"/>
      <c r="M26" s="279"/>
      <c r="N26" s="240"/>
      <c r="O26" s="279"/>
    </row>
    <row r="27" s="209" customFormat="1" ht="18" customHeight="1" spans="1:15">
      <c r="A27" s="236" t="s">
        <v>134</v>
      </c>
      <c r="B27" s="236" t="s">
        <v>135</v>
      </c>
      <c r="C27" s="233">
        <f t="shared" si="0"/>
        <v>2444800</v>
      </c>
      <c r="D27" s="234">
        <f t="shared" si="1"/>
        <v>2444800</v>
      </c>
      <c r="E27" s="234">
        <v>2444800</v>
      </c>
      <c r="F27" s="234"/>
      <c r="G27" s="234"/>
      <c r="H27" s="279"/>
      <c r="I27" s="279"/>
      <c r="J27" s="279"/>
      <c r="K27" s="279"/>
      <c r="L27" s="279"/>
      <c r="M27" s="279"/>
      <c r="N27" s="240"/>
      <c r="O27" s="279"/>
    </row>
    <row r="28" s="209" customFormat="1" ht="18" customHeight="1" spans="1:15">
      <c r="A28" s="236" t="s">
        <v>136</v>
      </c>
      <c r="B28" s="236" t="s">
        <v>137</v>
      </c>
      <c r="C28" s="233">
        <f t="shared" si="0"/>
        <v>310750</v>
      </c>
      <c r="D28" s="234">
        <f t="shared" si="1"/>
        <v>310750</v>
      </c>
      <c r="E28" s="234">
        <v>310750</v>
      </c>
      <c r="F28" s="234"/>
      <c r="G28" s="234"/>
      <c r="H28" s="279"/>
      <c r="I28" s="279"/>
      <c r="J28" s="279"/>
      <c r="K28" s="279"/>
      <c r="L28" s="279"/>
      <c r="M28" s="279"/>
      <c r="N28" s="240"/>
      <c r="O28" s="279"/>
    </row>
    <row r="29" s="209" customFormat="1" ht="18" customHeight="1" spans="1:15">
      <c r="A29" s="238" t="s">
        <v>138</v>
      </c>
      <c r="B29" s="238" t="s">
        <v>139</v>
      </c>
      <c r="C29" s="233">
        <f t="shared" si="0"/>
        <v>4856856</v>
      </c>
      <c r="D29" s="234">
        <f t="shared" si="1"/>
        <v>4856856</v>
      </c>
      <c r="E29" s="234">
        <v>4856856</v>
      </c>
      <c r="F29" s="234"/>
      <c r="G29" s="234"/>
      <c r="H29" s="279"/>
      <c r="I29" s="279"/>
      <c r="J29" s="279"/>
      <c r="K29" s="279"/>
      <c r="L29" s="279"/>
      <c r="M29" s="279"/>
      <c r="N29" s="240"/>
      <c r="O29" s="279"/>
    </row>
    <row r="30" s="209" customFormat="1" ht="18" customHeight="1" spans="1:15">
      <c r="A30" s="237" t="s">
        <v>140</v>
      </c>
      <c r="B30" s="237" t="s">
        <v>141</v>
      </c>
      <c r="C30" s="233">
        <f t="shared" si="0"/>
        <v>4856856</v>
      </c>
      <c r="D30" s="234">
        <f t="shared" si="1"/>
        <v>4856856</v>
      </c>
      <c r="E30" s="234">
        <v>4856856</v>
      </c>
      <c r="F30" s="234"/>
      <c r="G30" s="234"/>
      <c r="H30" s="279"/>
      <c r="I30" s="279"/>
      <c r="J30" s="279"/>
      <c r="K30" s="279"/>
      <c r="L30" s="279"/>
      <c r="M30" s="279"/>
      <c r="N30" s="240"/>
      <c r="O30" s="279"/>
    </row>
    <row r="31" s="209" customFormat="1" ht="18" customHeight="1" spans="1:15">
      <c r="A31" s="236" t="s">
        <v>142</v>
      </c>
      <c r="B31" s="236" t="s">
        <v>143</v>
      </c>
      <c r="C31" s="233">
        <f t="shared" si="0"/>
        <v>4708536</v>
      </c>
      <c r="D31" s="234">
        <f t="shared" si="1"/>
        <v>4708536</v>
      </c>
      <c r="E31" s="234">
        <v>4708536</v>
      </c>
      <c r="F31" s="234"/>
      <c r="G31" s="234"/>
      <c r="H31" s="279"/>
      <c r="I31" s="279"/>
      <c r="J31" s="279"/>
      <c r="K31" s="279"/>
      <c r="L31" s="279"/>
      <c r="M31" s="279"/>
      <c r="N31" s="240"/>
      <c r="O31" s="279"/>
    </row>
    <row r="32" s="209" customFormat="1" ht="18" customHeight="1" spans="1:15">
      <c r="A32" s="236" t="s">
        <v>144</v>
      </c>
      <c r="B32" s="236" t="s">
        <v>145</v>
      </c>
      <c r="C32" s="233">
        <f t="shared" si="0"/>
        <v>148320</v>
      </c>
      <c r="D32" s="234">
        <f t="shared" si="1"/>
        <v>148320</v>
      </c>
      <c r="E32" s="234">
        <v>148320</v>
      </c>
      <c r="F32" s="234"/>
      <c r="G32" s="234"/>
      <c r="H32" s="279"/>
      <c r="I32" s="279"/>
      <c r="J32" s="279"/>
      <c r="K32" s="279"/>
      <c r="L32" s="279"/>
      <c r="M32" s="279"/>
      <c r="N32" s="240"/>
      <c r="O32" s="279"/>
    </row>
    <row r="33" s="209" customFormat="1" ht="18" customHeight="1" spans="1:15">
      <c r="A33" s="238">
        <v>229</v>
      </c>
      <c r="B33" s="240" t="s">
        <v>81</v>
      </c>
      <c r="C33" s="233">
        <f t="shared" si="0"/>
        <v>27042</v>
      </c>
      <c r="D33" s="241"/>
      <c r="E33" s="241"/>
      <c r="F33" s="242"/>
      <c r="G33" s="241">
        <v>27042</v>
      </c>
      <c r="H33" s="279"/>
      <c r="I33" s="279"/>
      <c r="J33" s="279"/>
      <c r="K33" s="279"/>
      <c r="L33" s="279"/>
      <c r="M33" s="279"/>
      <c r="N33" s="240"/>
      <c r="O33" s="279"/>
    </row>
    <row r="34" s="209" customFormat="1" ht="18" customHeight="1" spans="1:15">
      <c r="A34" s="240">
        <v>22960</v>
      </c>
      <c r="B34" s="240" t="s">
        <v>146</v>
      </c>
      <c r="C34" s="233">
        <f t="shared" si="0"/>
        <v>27042</v>
      </c>
      <c r="D34" s="241"/>
      <c r="E34" s="241"/>
      <c r="F34" s="243"/>
      <c r="G34" s="241">
        <v>27042</v>
      </c>
      <c r="H34" s="279"/>
      <c r="I34" s="279"/>
      <c r="J34" s="279"/>
      <c r="K34" s="279"/>
      <c r="L34" s="279"/>
      <c r="M34" s="279"/>
      <c r="N34" s="240"/>
      <c r="O34" s="279"/>
    </row>
    <row r="35" customFormat="1" ht="18" customHeight="1" spans="1:15">
      <c r="A35" s="240">
        <v>2296003</v>
      </c>
      <c r="B35" s="240" t="s">
        <v>147</v>
      </c>
      <c r="C35" s="233">
        <f t="shared" si="0"/>
        <v>27042</v>
      </c>
      <c r="D35" s="241"/>
      <c r="E35" s="241"/>
      <c r="F35" s="280"/>
      <c r="G35" s="241">
        <v>27042</v>
      </c>
      <c r="H35" s="68"/>
      <c r="I35" s="68"/>
      <c r="J35" s="68"/>
      <c r="K35" s="68"/>
      <c r="L35" s="68"/>
      <c r="M35" s="68"/>
      <c r="N35" s="64"/>
      <c r="O35" s="68"/>
    </row>
    <row r="36" ht="21" customHeight="1" spans="1:15">
      <c r="A36" s="281" t="s">
        <v>56</v>
      </c>
      <c r="B36" s="47"/>
      <c r="C36" s="282">
        <v>69302901.63</v>
      </c>
      <c r="D36" s="282">
        <v>69275859.63</v>
      </c>
      <c r="E36" s="282">
        <v>61494646.08</v>
      </c>
      <c r="F36" s="282">
        <v>7781213.55</v>
      </c>
      <c r="G36" s="241">
        <v>27042</v>
      </c>
      <c r="H36" s="94"/>
      <c r="I36" s="94"/>
      <c r="J36" s="94"/>
      <c r="K36" s="94"/>
      <c r="L36" s="94"/>
      <c r="M36" s="94"/>
      <c r="N36" s="94"/>
      <c r="O36" s="94"/>
    </row>
  </sheetData>
  <mergeCells count="12">
    <mergeCell ref="A2:O2"/>
    <mergeCell ref="A3:O3"/>
    <mergeCell ref="A4:B4"/>
    <mergeCell ref="D5:F5"/>
    <mergeCell ref="J5:O5"/>
    <mergeCell ref="A36:B36"/>
    <mergeCell ref="A5:A6"/>
    <mergeCell ref="B5:B6"/>
    <mergeCell ref="C5:C6"/>
    <mergeCell ref="G5:G6"/>
    <mergeCell ref="H5:H6"/>
    <mergeCell ref="I5:I6"/>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GridLines="0" showZeros="0" workbookViewId="0">
      <pane ySplit="1" topLeftCell="A2" activePane="bottomLeft" state="frozen"/>
      <selection/>
      <selection pane="bottomLeft" activeCell="B35" sqref="B35"/>
    </sheetView>
  </sheetViews>
  <sheetFormatPr defaultColWidth="8.57407407407407" defaultRowHeight="12.75" customHeight="1" outlineLevelCol="3"/>
  <cols>
    <col min="1" max="4" width="35.5740740740741" customWidth="1"/>
    <col min="7" max="7" width="17.1111111111111" customWidth="1"/>
  </cols>
  <sheetData>
    <row r="1" customHeight="1" spans="1:4">
      <c r="A1" s="2"/>
      <c r="B1" s="2"/>
      <c r="C1" s="2"/>
      <c r="D1" s="2"/>
    </row>
    <row r="2" ht="15" customHeight="1" spans="1:4">
      <c r="A2" s="53"/>
      <c r="B2" s="57"/>
      <c r="C2" s="57"/>
      <c r="D2" s="57" t="s">
        <v>148</v>
      </c>
    </row>
    <row r="3" ht="41.25" customHeight="1" spans="1:4">
      <c r="A3" s="52" t="str">
        <f>"2026"&amp;"年部门财政拨款收支预算总表"</f>
        <v>2026年部门财政拨款收支预算总表</v>
      </c>
    </row>
    <row r="4" ht="17.25" customHeight="1" spans="1:4">
      <c r="A4" s="55" t="s">
        <v>1</v>
      </c>
      <c r="B4" s="251"/>
      <c r="D4" s="57" t="s">
        <v>2</v>
      </c>
    </row>
    <row r="5" ht="17.25" customHeight="1" spans="1:4">
      <c r="A5" s="252" t="s">
        <v>3</v>
      </c>
      <c r="B5" s="253"/>
      <c r="C5" s="252" t="s">
        <v>4</v>
      </c>
      <c r="D5" s="253"/>
    </row>
    <row r="6" ht="18.75" customHeight="1" spans="1:4">
      <c r="A6" s="252" t="s">
        <v>5</v>
      </c>
      <c r="B6" s="252" t="s">
        <v>6</v>
      </c>
      <c r="C6" s="252" t="s">
        <v>7</v>
      </c>
      <c r="D6" s="252" t="s">
        <v>6</v>
      </c>
    </row>
    <row r="7" ht="16.5" customHeight="1" spans="1:4">
      <c r="A7" s="254" t="s">
        <v>149</v>
      </c>
      <c r="B7" s="94">
        <v>66327598.96</v>
      </c>
      <c r="C7" s="254" t="s">
        <v>150</v>
      </c>
      <c r="D7" s="94">
        <v>66372424.16</v>
      </c>
    </row>
    <row r="8" ht="16.5" customHeight="1" spans="1:4">
      <c r="A8" s="254" t="s">
        <v>151</v>
      </c>
      <c r="B8" s="94">
        <v>66327598.96</v>
      </c>
      <c r="C8" s="254" t="s">
        <v>152</v>
      </c>
      <c r="D8" s="94"/>
    </row>
    <row r="9" ht="16.5" customHeight="1" spans="1:4">
      <c r="A9" s="254" t="s">
        <v>153</v>
      </c>
      <c r="B9" s="94"/>
      <c r="C9" s="254" t="s">
        <v>154</v>
      </c>
      <c r="D9" s="94"/>
    </row>
    <row r="10" ht="16.5" customHeight="1" spans="1:4">
      <c r="A10" s="254" t="s">
        <v>155</v>
      </c>
      <c r="B10" s="94"/>
      <c r="C10" s="254" t="s">
        <v>156</v>
      </c>
      <c r="D10" s="94"/>
    </row>
    <row r="11" ht="16.5" customHeight="1" spans="1:4">
      <c r="A11" s="254" t="s">
        <v>157</v>
      </c>
      <c r="B11" s="94">
        <v>44825.2</v>
      </c>
      <c r="C11" s="254" t="s">
        <v>158</v>
      </c>
      <c r="D11" s="94"/>
    </row>
    <row r="12" ht="16.5" customHeight="1" spans="1:4">
      <c r="A12" s="254" t="s">
        <v>151</v>
      </c>
      <c r="B12" s="94">
        <v>17783.2</v>
      </c>
      <c r="C12" s="254" t="s">
        <v>159</v>
      </c>
      <c r="D12" s="255">
        <v>47723250.32</v>
      </c>
    </row>
    <row r="13" ht="16.5" customHeight="1" spans="1:4">
      <c r="A13" s="256" t="s">
        <v>153</v>
      </c>
      <c r="B13" s="94">
        <v>27042</v>
      </c>
      <c r="C13" s="80" t="s">
        <v>160</v>
      </c>
      <c r="D13" s="94"/>
    </row>
    <row r="14" ht="16.5" customHeight="1" spans="1:4">
      <c r="A14" s="256" t="s">
        <v>155</v>
      </c>
      <c r="B14" s="94"/>
      <c r="C14" s="80" t="s">
        <v>161</v>
      </c>
      <c r="D14" s="94"/>
    </row>
    <row r="15" ht="16.5" customHeight="1" spans="1:4">
      <c r="A15" s="257"/>
      <c r="B15" s="94"/>
      <c r="C15" s="80" t="s">
        <v>162</v>
      </c>
      <c r="D15" s="94">
        <v>8679265.84</v>
      </c>
    </row>
    <row r="16" ht="16.5" customHeight="1" spans="1:4">
      <c r="A16" s="257"/>
      <c r="B16" s="94"/>
      <c r="C16" s="80" t="s">
        <v>163</v>
      </c>
      <c r="D16" s="94">
        <v>5086010</v>
      </c>
    </row>
    <row r="17" ht="16.5" customHeight="1" spans="1:4">
      <c r="A17" s="257"/>
      <c r="B17" s="94"/>
      <c r="C17" s="80" t="s">
        <v>164</v>
      </c>
      <c r="D17" s="94"/>
    </row>
    <row r="18" ht="16.5" customHeight="1" spans="1:4">
      <c r="A18" s="257"/>
      <c r="B18" s="94"/>
      <c r="C18" s="80" t="s">
        <v>165</v>
      </c>
      <c r="D18" s="94"/>
    </row>
    <row r="19" ht="16.5" customHeight="1" spans="1:4">
      <c r="A19" s="257"/>
      <c r="B19" s="94"/>
      <c r="C19" s="80" t="s">
        <v>166</v>
      </c>
      <c r="D19" s="94"/>
    </row>
    <row r="20" ht="16.5" customHeight="1" spans="1:4">
      <c r="A20" s="257"/>
      <c r="B20" s="94"/>
      <c r="C20" s="80" t="s">
        <v>167</v>
      </c>
      <c r="D20" s="94"/>
    </row>
    <row r="21" ht="16.5" customHeight="1" spans="1:4">
      <c r="A21" s="257"/>
      <c r="B21" s="94"/>
      <c r="C21" s="80" t="s">
        <v>168</v>
      </c>
      <c r="D21" s="94"/>
    </row>
    <row r="22" ht="16.5" customHeight="1" spans="1:4">
      <c r="A22" s="257"/>
      <c r="B22" s="94"/>
      <c r="C22" s="80" t="s">
        <v>169</v>
      </c>
      <c r="D22" s="94"/>
    </row>
    <row r="23" ht="16.5" customHeight="1" spans="1:4">
      <c r="A23" s="257"/>
      <c r="B23" s="94"/>
      <c r="C23" s="80" t="s">
        <v>170</v>
      </c>
      <c r="D23" s="94"/>
    </row>
    <row r="24" ht="16.5" customHeight="1" spans="1:4">
      <c r="A24" s="257"/>
      <c r="B24" s="94"/>
      <c r="C24" s="80" t="s">
        <v>171</v>
      </c>
      <c r="D24" s="94"/>
    </row>
    <row r="25" ht="16.5" customHeight="1" spans="1:4">
      <c r="A25" s="257"/>
      <c r="B25" s="94"/>
      <c r="C25" s="80" t="s">
        <v>172</v>
      </c>
      <c r="D25" s="94"/>
    </row>
    <row r="26" ht="16.5" customHeight="1" spans="1:4">
      <c r="A26" s="257"/>
      <c r="B26" s="94"/>
      <c r="C26" s="80" t="s">
        <v>173</v>
      </c>
      <c r="D26" s="94">
        <v>4856856</v>
      </c>
    </row>
    <row r="27" ht="16.5" customHeight="1" spans="1:4">
      <c r="A27" s="257"/>
      <c r="B27" s="94"/>
      <c r="C27" s="80" t="s">
        <v>174</v>
      </c>
      <c r="D27" s="94"/>
    </row>
    <row r="28" ht="16.5" customHeight="1" spans="1:4">
      <c r="A28" s="257"/>
      <c r="B28" s="94"/>
      <c r="C28" s="80" t="s">
        <v>175</v>
      </c>
      <c r="D28" s="94"/>
    </row>
    <row r="29" ht="16.5" customHeight="1" spans="1:4">
      <c r="A29" s="257"/>
      <c r="B29" s="94"/>
      <c r="C29" s="80" t="s">
        <v>176</v>
      </c>
      <c r="D29" s="94"/>
    </row>
    <row r="30" ht="16.5" customHeight="1" spans="1:4">
      <c r="A30" s="257"/>
      <c r="B30" s="94"/>
      <c r="C30" s="80" t="s">
        <v>177</v>
      </c>
      <c r="D30" s="94"/>
    </row>
    <row r="31" ht="16.5" customHeight="1" spans="1:4">
      <c r="A31" s="257"/>
      <c r="B31" s="94"/>
      <c r="C31" s="80" t="s">
        <v>178</v>
      </c>
      <c r="D31" s="94">
        <v>27042</v>
      </c>
    </row>
    <row r="32" ht="16.5" customHeight="1" spans="1:4">
      <c r="A32" s="257"/>
      <c r="B32" s="94"/>
      <c r="C32" s="256" t="s">
        <v>179</v>
      </c>
      <c r="D32" s="94"/>
    </row>
    <row r="33" ht="16.5" customHeight="1" spans="1:4">
      <c r="A33" s="257"/>
      <c r="B33" s="94"/>
      <c r="C33" s="256" t="s">
        <v>180</v>
      </c>
      <c r="D33" s="94"/>
    </row>
    <row r="34" ht="16.5" customHeight="1" spans="1:4">
      <c r="A34" s="257"/>
      <c r="B34" s="94"/>
      <c r="C34" s="40" t="s">
        <v>181</v>
      </c>
      <c r="D34" s="94"/>
    </row>
    <row r="35" ht="15" customHeight="1" spans="1:4">
      <c r="A35" s="258" t="s">
        <v>51</v>
      </c>
      <c r="B35" s="259">
        <v>66372424.16</v>
      </c>
      <c r="C35" s="258" t="s">
        <v>52</v>
      </c>
      <c r="D35" s="259">
        <v>66372424.16</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6"/>
  <sheetViews>
    <sheetView showZeros="0" workbookViewId="0">
      <pane ySplit="1" topLeftCell="A11" activePane="bottomLeft" state="frozen"/>
      <selection/>
      <selection pane="bottomLeft" activeCell="A37" sqref="$A36:$XFD37"/>
    </sheetView>
  </sheetViews>
  <sheetFormatPr defaultColWidth="9.13888888888889" defaultRowHeight="14.25" customHeight="1" outlineLevelCol="6"/>
  <cols>
    <col min="1" max="1" width="20.1388888888889" customWidth="1"/>
    <col min="2" max="2" width="44" customWidth="1"/>
    <col min="3" max="3" width="24.1388888888889" style="211" customWidth="1"/>
    <col min="4" max="7" width="24.1388888888889" style="212" customWidth="1"/>
    <col min="8" max="8" width="11.7777777777778"/>
  </cols>
  <sheetData>
    <row r="1" customHeight="1" spans="1:7">
      <c r="A1" s="2"/>
      <c r="B1" s="2"/>
      <c r="C1" s="213"/>
      <c r="D1" s="214"/>
      <c r="E1" s="214"/>
      <c r="F1" s="214"/>
      <c r="G1" s="214"/>
    </row>
    <row r="2" customHeight="1" spans="1:7">
      <c r="D2" s="215"/>
      <c r="F2" s="216"/>
      <c r="G2" s="217" t="s">
        <v>182</v>
      </c>
    </row>
    <row r="3" ht="41.25" customHeight="1" spans="1:7">
      <c r="A3" s="148" t="str">
        <f>"2026"&amp;"年一般公共预算支出预算表（按功能科目分类）"</f>
        <v>2026年一般公共预算支出预算表（按功能科目分类）</v>
      </c>
      <c r="B3" s="148"/>
      <c r="C3" s="218"/>
      <c r="D3" s="219"/>
      <c r="E3" s="219"/>
      <c r="F3" s="219"/>
      <c r="G3" s="219"/>
    </row>
    <row r="4" ht="18" customHeight="1" spans="1:7">
      <c r="A4" s="6" t="s">
        <v>1</v>
      </c>
      <c r="F4" s="220"/>
      <c r="G4" s="217" t="s">
        <v>2</v>
      </c>
    </row>
    <row r="5" ht="20.25" customHeight="1" spans="1:7">
      <c r="A5" s="221" t="s">
        <v>183</v>
      </c>
      <c r="B5" s="222"/>
      <c r="C5" s="223" t="s">
        <v>56</v>
      </c>
      <c r="D5" s="224" t="s">
        <v>75</v>
      </c>
      <c r="E5" s="225"/>
      <c r="F5" s="226"/>
      <c r="G5" s="227" t="s">
        <v>76</v>
      </c>
    </row>
    <row r="6" ht="20.25" customHeight="1" spans="1:7">
      <c r="A6" s="228" t="s">
        <v>72</v>
      </c>
      <c r="B6" s="228" t="s">
        <v>73</v>
      </c>
      <c r="C6" s="229"/>
      <c r="D6" s="230" t="s">
        <v>58</v>
      </c>
      <c r="E6" s="230" t="s">
        <v>184</v>
      </c>
      <c r="F6" s="230" t="s">
        <v>185</v>
      </c>
      <c r="G6" s="231"/>
    </row>
    <row r="7" ht="15" customHeight="1" spans="1:7">
      <c r="A7" s="72" t="s">
        <v>82</v>
      </c>
      <c r="B7" s="72" t="s">
        <v>83</v>
      </c>
      <c r="C7" s="232" t="s">
        <v>84</v>
      </c>
      <c r="D7" s="27" t="s">
        <v>85</v>
      </c>
      <c r="E7" s="27" t="s">
        <v>86</v>
      </c>
      <c r="F7" s="27" t="s">
        <v>87</v>
      </c>
      <c r="G7" s="27" t="s">
        <v>88</v>
      </c>
    </row>
    <row r="8" customFormat="1" ht="15" customHeight="1" spans="1:7">
      <c r="A8" s="69" t="s">
        <v>97</v>
      </c>
      <c r="B8" s="69" t="s">
        <v>98</v>
      </c>
      <c r="C8" s="233">
        <v>50653727.79</v>
      </c>
      <c r="D8" s="234">
        <v>42884740.08</v>
      </c>
      <c r="E8" s="234">
        <v>41540700</v>
      </c>
      <c r="F8" s="234">
        <v>1344040.08</v>
      </c>
      <c r="G8" s="234">
        <v>7768987.71</v>
      </c>
    </row>
    <row r="9" customFormat="1" ht="15" customHeight="1" spans="1:7">
      <c r="A9" s="235" t="s">
        <v>99</v>
      </c>
      <c r="B9" s="235" t="s">
        <v>100</v>
      </c>
      <c r="C9" s="233">
        <v>50283055.79</v>
      </c>
      <c r="D9" s="234">
        <v>42884740.08</v>
      </c>
      <c r="E9" s="234">
        <v>41540700</v>
      </c>
      <c r="F9" s="234">
        <v>1344040.08</v>
      </c>
      <c r="G9" s="234">
        <v>7398315.71</v>
      </c>
    </row>
    <row r="10" s="209" customFormat="1" ht="15" customHeight="1" spans="1:7">
      <c r="A10" s="236" t="s">
        <v>101</v>
      </c>
      <c r="B10" s="236" t="s">
        <v>102</v>
      </c>
      <c r="C10" s="233">
        <v>17271505.92</v>
      </c>
      <c r="D10" s="234">
        <v>15643478.88</v>
      </c>
      <c r="E10" s="234">
        <v>15164544</v>
      </c>
      <c r="F10" s="234">
        <v>478934.88</v>
      </c>
      <c r="G10" s="234">
        <v>1628027.04</v>
      </c>
    </row>
    <row r="11" s="209" customFormat="1" ht="15" customHeight="1" spans="1:7">
      <c r="A11" s="236" t="s">
        <v>103</v>
      </c>
      <c r="B11" s="236" t="s">
        <v>104</v>
      </c>
      <c r="C11" s="233">
        <v>33006549.87</v>
      </c>
      <c r="D11" s="234">
        <v>27241261.2</v>
      </c>
      <c r="E11" s="234">
        <v>26376156</v>
      </c>
      <c r="F11" s="234">
        <v>865105.2</v>
      </c>
      <c r="G11" s="234">
        <v>5765288.67</v>
      </c>
    </row>
    <row r="12" s="209" customFormat="1" ht="15" customHeight="1" spans="1:7">
      <c r="A12" s="236" t="s">
        <v>105</v>
      </c>
      <c r="B12" s="236" t="s">
        <v>106</v>
      </c>
      <c r="C12" s="233">
        <v>5000</v>
      </c>
      <c r="D12" s="234"/>
      <c r="E12" s="234"/>
      <c r="F12" s="234"/>
      <c r="G12" s="234">
        <v>5000</v>
      </c>
    </row>
    <row r="13" s="209" customFormat="1" ht="15" customHeight="1" spans="1:7">
      <c r="A13" s="237" t="s">
        <v>107</v>
      </c>
      <c r="B13" s="237" t="s">
        <v>108</v>
      </c>
      <c r="C13" s="233">
        <v>6272</v>
      </c>
      <c r="D13" s="234"/>
      <c r="E13" s="234"/>
      <c r="F13" s="234"/>
      <c r="G13" s="234">
        <v>6272</v>
      </c>
    </row>
    <row r="14" s="209" customFormat="1" ht="15" customHeight="1" spans="1:7">
      <c r="A14" s="236" t="s">
        <v>109</v>
      </c>
      <c r="B14" s="236" t="s">
        <v>110</v>
      </c>
      <c r="C14" s="233">
        <v>6272</v>
      </c>
      <c r="D14" s="234"/>
      <c r="E14" s="234"/>
      <c r="F14" s="234"/>
      <c r="G14" s="234">
        <v>6272</v>
      </c>
    </row>
    <row r="15" s="209" customFormat="1" ht="15" customHeight="1" spans="1:7">
      <c r="A15" s="237" t="s">
        <v>111</v>
      </c>
      <c r="B15" s="237" t="s">
        <v>112</v>
      </c>
      <c r="C15" s="233">
        <v>364400</v>
      </c>
      <c r="D15" s="234"/>
      <c r="E15" s="234"/>
      <c r="F15" s="234"/>
      <c r="G15" s="234">
        <v>364400</v>
      </c>
    </row>
    <row r="16" s="209" customFormat="1" ht="15" customHeight="1" spans="1:7">
      <c r="A16" s="236" t="s">
        <v>113</v>
      </c>
      <c r="B16" s="236" t="s">
        <v>112</v>
      </c>
      <c r="C16" s="233">
        <v>364400</v>
      </c>
      <c r="D16" s="234"/>
      <c r="E16" s="234"/>
      <c r="F16" s="234"/>
      <c r="G16" s="234">
        <v>364400</v>
      </c>
    </row>
    <row r="17" s="209" customFormat="1" ht="15" customHeight="1" spans="1:7">
      <c r="A17" s="238" t="s">
        <v>114</v>
      </c>
      <c r="B17" s="238" t="s">
        <v>115</v>
      </c>
      <c r="C17" s="233">
        <v>8679265.84</v>
      </c>
      <c r="D17" s="234">
        <v>8667040</v>
      </c>
      <c r="E17" s="234">
        <v>8583040</v>
      </c>
      <c r="F17" s="234">
        <v>84000</v>
      </c>
      <c r="G17" s="234">
        <v>12225.84</v>
      </c>
    </row>
    <row r="18" s="209" customFormat="1" ht="15" customHeight="1" spans="1:7">
      <c r="A18" s="237" t="s">
        <v>116</v>
      </c>
      <c r="B18" s="237" t="s">
        <v>117</v>
      </c>
      <c r="C18" s="233">
        <v>8667040</v>
      </c>
      <c r="D18" s="234">
        <v>8667040</v>
      </c>
      <c r="E18" s="234">
        <v>8583040</v>
      </c>
      <c r="F18" s="234">
        <v>84000</v>
      </c>
      <c r="G18" s="234"/>
    </row>
    <row r="19" s="209" customFormat="1" ht="15" customHeight="1" spans="1:7">
      <c r="A19" s="236" t="s">
        <v>118</v>
      </c>
      <c r="B19" s="236" t="s">
        <v>119</v>
      </c>
      <c r="C19" s="233">
        <v>2940000</v>
      </c>
      <c r="D19" s="234">
        <v>2940000</v>
      </c>
      <c r="E19" s="234">
        <v>2856000</v>
      </c>
      <c r="F19" s="234">
        <v>84000</v>
      </c>
      <c r="G19" s="234"/>
    </row>
    <row r="20" customFormat="1" ht="15" customHeight="1" spans="1:7">
      <c r="A20" s="239" t="s">
        <v>120</v>
      </c>
      <c r="B20" s="239" t="s">
        <v>121</v>
      </c>
      <c r="C20" s="233">
        <v>4627040</v>
      </c>
      <c r="D20" s="234">
        <v>4627040</v>
      </c>
      <c r="E20" s="234">
        <v>4627040</v>
      </c>
      <c r="F20" s="234"/>
      <c r="G20" s="234"/>
    </row>
    <row r="21" customFormat="1" ht="15" customHeight="1" spans="1:7">
      <c r="A21" s="239" t="s">
        <v>122</v>
      </c>
      <c r="B21" s="239" t="s">
        <v>123</v>
      </c>
      <c r="C21" s="233">
        <v>1100000</v>
      </c>
      <c r="D21" s="234">
        <v>1100000</v>
      </c>
      <c r="E21" s="234">
        <v>1100000</v>
      </c>
      <c r="F21" s="234"/>
      <c r="G21" s="234"/>
    </row>
    <row r="22" customFormat="1" ht="15" customHeight="1" spans="1:7">
      <c r="A22" s="235" t="s">
        <v>124</v>
      </c>
      <c r="B22" s="235" t="s">
        <v>125</v>
      </c>
      <c r="C22" s="233">
        <v>12225.84</v>
      </c>
      <c r="D22" s="234"/>
      <c r="E22" s="234"/>
      <c r="F22" s="234"/>
      <c r="G22" s="234">
        <v>12225.84</v>
      </c>
    </row>
    <row r="23" customFormat="1" ht="15" customHeight="1" spans="1:7">
      <c r="A23" s="239" t="s">
        <v>126</v>
      </c>
      <c r="B23" s="239" t="s">
        <v>127</v>
      </c>
      <c r="C23" s="233">
        <v>12225.84</v>
      </c>
      <c r="D23" s="234"/>
      <c r="E23" s="234"/>
      <c r="F23" s="234"/>
      <c r="G23" s="234">
        <v>12225.84</v>
      </c>
    </row>
    <row r="24" customFormat="1" ht="15" customHeight="1" spans="1:7">
      <c r="A24" s="69" t="s">
        <v>128</v>
      </c>
      <c r="B24" s="69" t="s">
        <v>129</v>
      </c>
      <c r="C24" s="233">
        <v>5086010</v>
      </c>
      <c r="D24" s="234">
        <v>5086010</v>
      </c>
      <c r="E24" s="234">
        <v>5086010</v>
      </c>
      <c r="F24" s="234"/>
      <c r="G24" s="234"/>
    </row>
    <row r="25" customFormat="1" ht="15" customHeight="1" spans="1:7">
      <c r="A25" s="235" t="s">
        <v>130</v>
      </c>
      <c r="B25" s="235" t="s">
        <v>131</v>
      </c>
      <c r="C25" s="233">
        <v>5086010</v>
      </c>
      <c r="D25" s="234">
        <v>5086010</v>
      </c>
      <c r="E25" s="234">
        <v>5086010</v>
      </c>
      <c r="F25" s="234"/>
      <c r="G25" s="234"/>
    </row>
    <row r="26" customFormat="1" ht="15" customHeight="1" spans="1:7">
      <c r="A26" s="239" t="s">
        <v>132</v>
      </c>
      <c r="B26" s="239" t="s">
        <v>133</v>
      </c>
      <c r="C26" s="233">
        <v>2330460</v>
      </c>
      <c r="D26" s="234">
        <v>2330460</v>
      </c>
      <c r="E26" s="234">
        <v>2330460</v>
      </c>
      <c r="F26" s="234"/>
      <c r="G26" s="234"/>
    </row>
    <row r="27" customFormat="1" ht="15" customHeight="1" spans="1:7">
      <c r="A27" s="239" t="s">
        <v>134</v>
      </c>
      <c r="B27" s="239" t="s">
        <v>135</v>
      </c>
      <c r="C27" s="233">
        <v>2444800</v>
      </c>
      <c r="D27" s="234">
        <v>2444800</v>
      </c>
      <c r="E27" s="234">
        <v>2444800</v>
      </c>
      <c r="F27" s="234"/>
      <c r="G27" s="234"/>
    </row>
    <row r="28" customFormat="1" ht="15" customHeight="1" spans="1:7">
      <c r="A28" s="239" t="s">
        <v>136</v>
      </c>
      <c r="B28" s="239" t="s">
        <v>137</v>
      </c>
      <c r="C28" s="233">
        <v>310750</v>
      </c>
      <c r="D28" s="234">
        <v>310750</v>
      </c>
      <c r="E28" s="234">
        <v>310750</v>
      </c>
      <c r="F28" s="234"/>
      <c r="G28" s="234"/>
    </row>
    <row r="29" customFormat="1" ht="15" customHeight="1" spans="1:7">
      <c r="A29" s="69" t="s">
        <v>138</v>
      </c>
      <c r="B29" s="69" t="s">
        <v>139</v>
      </c>
      <c r="C29" s="233">
        <v>4856856</v>
      </c>
      <c r="D29" s="234">
        <v>4856856</v>
      </c>
      <c r="E29" s="234">
        <v>4856856</v>
      </c>
      <c r="F29" s="234"/>
      <c r="G29" s="234"/>
    </row>
    <row r="30" customFormat="1" ht="15" customHeight="1" spans="1:7">
      <c r="A30" s="235" t="s">
        <v>140</v>
      </c>
      <c r="B30" s="235" t="s">
        <v>141</v>
      </c>
      <c r="C30" s="233">
        <v>4856856</v>
      </c>
      <c r="D30" s="234">
        <v>4856856</v>
      </c>
      <c r="E30" s="234">
        <v>4856856</v>
      </c>
      <c r="F30" s="234"/>
      <c r="G30" s="234"/>
    </row>
    <row r="31" customFormat="1" ht="15" customHeight="1" spans="1:7">
      <c r="A31" s="239" t="s">
        <v>142</v>
      </c>
      <c r="B31" s="239" t="s">
        <v>143</v>
      </c>
      <c r="C31" s="233">
        <v>4708536</v>
      </c>
      <c r="D31" s="234">
        <v>4708536</v>
      </c>
      <c r="E31" s="234">
        <v>4708536</v>
      </c>
      <c r="F31" s="234"/>
      <c r="G31" s="234"/>
    </row>
    <row r="32" customFormat="1" ht="15" customHeight="1" spans="1:7">
      <c r="A32" s="239" t="s">
        <v>144</v>
      </c>
      <c r="B32" s="239" t="s">
        <v>145</v>
      </c>
      <c r="C32" s="233">
        <v>148320</v>
      </c>
      <c r="D32" s="234">
        <v>148320</v>
      </c>
      <c r="E32" s="234">
        <v>148320</v>
      </c>
      <c r="F32" s="234"/>
      <c r="G32" s="234"/>
    </row>
    <row r="33" customFormat="1" ht="15" customHeight="1" spans="1:7">
      <c r="A33" s="238">
        <v>229</v>
      </c>
      <c r="B33" s="240" t="s">
        <v>81</v>
      </c>
      <c r="C33" s="233">
        <v>27042</v>
      </c>
      <c r="D33" s="241"/>
      <c r="E33" s="241"/>
      <c r="F33" s="242"/>
      <c r="G33" s="241">
        <v>27042</v>
      </c>
    </row>
    <row r="34" customFormat="1" ht="15" customHeight="1" spans="1:7">
      <c r="A34" s="240">
        <v>22960</v>
      </c>
      <c r="B34" s="240" t="s">
        <v>146</v>
      </c>
      <c r="C34" s="233">
        <v>27042</v>
      </c>
      <c r="D34" s="241"/>
      <c r="E34" s="241"/>
      <c r="F34" s="243"/>
      <c r="G34" s="241">
        <v>27042</v>
      </c>
    </row>
    <row r="35" customFormat="1" ht="15" customHeight="1" spans="1:7">
      <c r="A35" s="240">
        <v>2296003</v>
      </c>
      <c r="B35" s="240" t="s">
        <v>147</v>
      </c>
      <c r="C35" s="233">
        <v>27042</v>
      </c>
      <c r="D35" s="241"/>
      <c r="E35" s="241"/>
      <c r="F35" s="244"/>
      <c r="G35" s="241">
        <v>27042</v>
      </c>
    </row>
    <row r="36" s="210" customFormat="1" ht="18" customHeight="1" spans="1:7">
      <c r="A36" s="245" t="s">
        <v>186</v>
      </c>
      <c r="B36" s="246" t="s">
        <v>186</v>
      </c>
      <c r="C36" s="247">
        <v>69302901.63</v>
      </c>
      <c r="D36" s="248">
        <v>61494646.08</v>
      </c>
      <c r="E36" s="249">
        <v>60066606</v>
      </c>
      <c r="F36" s="250">
        <v>1428040.08</v>
      </c>
      <c r="G36" s="250">
        <v>7808255.25</v>
      </c>
    </row>
  </sheetData>
  <autoFilter xmlns:etc="http://www.wps.cn/officeDocument/2017/etCustomData" ref="A1:G36" etc:filterBottomFollowUsedRange="0">
    <extLst/>
  </autoFilter>
  <mergeCells count="6">
    <mergeCell ref="A3:G3"/>
    <mergeCell ref="A5:B5"/>
    <mergeCell ref="D5:F5"/>
    <mergeCell ref="A36:B36"/>
    <mergeCell ref="C5:C6"/>
    <mergeCell ref="G5:G6"/>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pane ySplit="1" topLeftCell="A2" activePane="bottomLeft" state="frozen"/>
      <selection/>
      <selection pane="bottomLeft" activeCell="C17" sqref="C17"/>
    </sheetView>
  </sheetViews>
  <sheetFormatPr defaultColWidth="10.4259259259259" defaultRowHeight="14.25" customHeight="1" outlineLevelCol="5"/>
  <cols>
    <col min="1" max="6" width="28.1388888888889" customWidth="1"/>
  </cols>
  <sheetData>
    <row r="1" customHeight="1" spans="1:6">
      <c r="A1" s="2"/>
      <c r="B1" s="2"/>
      <c r="C1" s="2"/>
      <c r="D1" s="2"/>
      <c r="E1" s="2"/>
      <c r="F1" s="2"/>
    </row>
    <row r="2" customHeight="1" spans="1:6">
      <c r="A2" s="54"/>
      <c r="B2" s="54"/>
      <c r="C2" s="54"/>
      <c r="D2" s="54"/>
      <c r="E2" s="53"/>
      <c r="F2" s="205" t="s">
        <v>187</v>
      </c>
    </row>
    <row r="3" ht="41.25" customHeight="1" spans="1:6">
      <c r="A3" s="206" t="str">
        <f>"2026"&amp;"年一般公共预算“三公”经费支出预算表"</f>
        <v>2026年一般公共预算“三公”经费支出预算表</v>
      </c>
      <c r="B3" s="54"/>
      <c r="C3" s="54"/>
      <c r="D3" s="54"/>
      <c r="E3" s="53"/>
      <c r="F3" s="54"/>
    </row>
    <row r="4" customHeight="1" spans="1:6">
      <c r="A4" s="122" t="s">
        <v>1</v>
      </c>
      <c r="B4" s="207"/>
      <c r="D4" s="54"/>
      <c r="E4" s="53"/>
      <c r="F4" s="58" t="s">
        <v>2</v>
      </c>
    </row>
    <row r="5" ht="27" customHeight="1" spans="1:6">
      <c r="A5" s="59" t="s">
        <v>188</v>
      </c>
      <c r="B5" s="59" t="s">
        <v>189</v>
      </c>
      <c r="C5" s="61" t="s">
        <v>190</v>
      </c>
      <c r="D5" s="59"/>
      <c r="E5" s="60"/>
      <c r="F5" s="59" t="s">
        <v>191</v>
      </c>
    </row>
    <row r="6" ht="28.5" customHeight="1" spans="1:6">
      <c r="A6" s="208"/>
      <c r="B6" s="63"/>
      <c r="C6" s="60" t="s">
        <v>58</v>
      </c>
      <c r="D6" s="60" t="s">
        <v>192</v>
      </c>
      <c r="E6" s="60" t="s">
        <v>193</v>
      </c>
      <c r="F6" s="62"/>
    </row>
    <row r="7" ht="17.25" customHeight="1" spans="1:6">
      <c r="A7" s="68" t="s">
        <v>82</v>
      </c>
      <c r="B7" s="68" t="s">
        <v>83</v>
      </c>
      <c r="C7" s="68" t="s">
        <v>84</v>
      </c>
      <c r="D7" s="68" t="s">
        <v>85</v>
      </c>
      <c r="E7" s="68" t="s">
        <v>86</v>
      </c>
      <c r="F7" s="68" t="s">
        <v>87</v>
      </c>
    </row>
    <row r="8" ht="17.25" customHeight="1" spans="1:6">
      <c r="A8" s="94"/>
      <c r="B8" s="94"/>
      <c r="C8" s="94"/>
      <c r="D8" s="94"/>
      <c r="E8" s="94"/>
      <c r="F8" s="94"/>
    </row>
    <row r="10" s="36" customFormat="1" customHeight="1" spans="1:6">
      <c r="A10" s="48" t="s">
        <v>194</v>
      </c>
      <c r="B10" s="48"/>
    </row>
  </sheetData>
  <mergeCells count="6">
    <mergeCell ref="A3:F3"/>
    <mergeCell ref="A4:B4"/>
    <mergeCell ref="C5:E5"/>
    <mergeCell ref="A5:A6"/>
    <mergeCell ref="B5:B6"/>
    <mergeCell ref="F5:F6"/>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9"/>
  <sheetViews>
    <sheetView showZeros="0" workbookViewId="0">
      <selection activeCell="Y2" sqref="Y$1:Y$1048576"/>
    </sheetView>
  </sheetViews>
  <sheetFormatPr defaultColWidth="9.13888888888889" defaultRowHeight="14.25" customHeight="1"/>
  <cols>
    <col min="1" max="1" width="30.5555555555556" customWidth="1"/>
    <col min="2" max="2" width="26.1111111111111" customWidth="1"/>
    <col min="3" max="3" width="23.6666666666667" customWidth="1"/>
    <col min="4" max="4" width="31.287037037037" customWidth="1"/>
    <col min="5" max="5" width="10.1388888888889" customWidth="1"/>
    <col min="6" max="6" width="17.5740740740741" customWidth="1"/>
    <col min="7" max="7" width="10.287037037037" customWidth="1"/>
    <col min="8" max="8" width="23" customWidth="1"/>
    <col min="9" max="24" width="18.712962962963" customWidth="1"/>
  </cols>
  <sheetData>
    <row r="1" customHeight="1" spans="1:24">
      <c r="A1" s="2"/>
      <c r="B1" s="2"/>
      <c r="C1" s="2"/>
      <c r="D1" s="2"/>
      <c r="E1" s="2"/>
      <c r="F1" s="2"/>
      <c r="G1" s="2"/>
      <c r="H1" s="2"/>
      <c r="I1" s="2"/>
      <c r="J1" s="2"/>
      <c r="K1" s="2"/>
      <c r="L1" s="2"/>
      <c r="M1" s="2"/>
      <c r="N1" s="2"/>
      <c r="O1" s="2"/>
      <c r="P1" s="2"/>
      <c r="Q1" s="2"/>
      <c r="R1" s="2"/>
      <c r="S1" s="2"/>
      <c r="T1" s="2"/>
      <c r="U1" s="2"/>
      <c r="V1" s="2"/>
      <c r="W1" s="2"/>
      <c r="X1" s="2"/>
    </row>
    <row r="2" ht="13.5" customHeight="1" spans="1:24">
      <c r="B2" s="168"/>
      <c r="C2" s="188"/>
      <c r="E2" s="189"/>
      <c r="F2" s="189"/>
      <c r="G2" s="189"/>
      <c r="H2" s="189"/>
      <c r="I2" s="95"/>
      <c r="J2" s="95"/>
      <c r="K2" s="95"/>
      <c r="L2" s="95"/>
      <c r="M2" s="95"/>
      <c r="N2" s="95"/>
      <c r="R2" s="95"/>
      <c r="V2" s="188"/>
      <c r="X2" s="4" t="s">
        <v>195</v>
      </c>
    </row>
    <row r="3" ht="45.75" customHeight="1" spans="1:24">
      <c r="A3" s="77" t="str">
        <f>"2026"&amp;"年部门基本支出预算表"</f>
        <v>2026年部门基本支出预算表</v>
      </c>
      <c r="B3" s="5"/>
      <c r="C3" s="77"/>
      <c r="D3" s="77"/>
      <c r="E3" s="77"/>
      <c r="F3" s="77"/>
      <c r="G3" s="77"/>
      <c r="H3" s="77"/>
      <c r="I3" s="77"/>
      <c r="J3" s="77"/>
      <c r="K3" s="77"/>
      <c r="L3" s="77"/>
      <c r="M3" s="77"/>
      <c r="N3" s="77"/>
      <c r="O3" s="5"/>
      <c r="P3" s="5"/>
      <c r="Q3" s="5"/>
      <c r="R3" s="77"/>
      <c r="S3" s="77"/>
      <c r="T3" s="77"/>
      <c r="U3" s="77"/>
      <c r="V3" s="77"/>
      <c r="W3" s="77"/>
      <c r="X3" s="77"/>
    </row>
    <row r="4" ht="18.75" customHeight="1" spans="1:24">
      <c r="A4" s="6" t="s">
        <v>1</v>
      </c>
      <c r="B4" s="8"/>
      <c r="C4" s="190"/>
      <c r="D4" s="190"/>
      <c r="E4" s="190"/>
      <c r="F4" s="190"/>
      <c r="G4" s="190"/>
      <c r="H4" s="190"/>
      <c r="I4" s="100"/>
      <c r="J4" s="100"/>
      <c r="K4" s="100"/>
      <c r="L4" s="100"/>
      <c r="M4" s="100"/>
      <c r="N4" s="100"/>
      <c r="O4" s="9"/>
      <c r="P4" s="9"/>
      <c r="Q4" s="9"/>
      <c r="R4" s="100"/>
      <c r="V4" s="188"/>
      <c r="X4" s="4" t="s">
        <v>2</v>
      </c>
    </row>
    <row r="5" ht="18" customHeight="1" spans="1:24">
      <c r="A5" s="11" t="s">
        <v>196</v>
      </c>
      <c r="B5" s="11" t="s">
        <v>197</v>
      </c>
      <c r="C5" s="11" t="s">
        <v>198</v>
      </c>
      <c r="D5" s="11" t="s">
        <v>199</v>
      </c>
      <c r="E5" s="11" t="s">
        <v>200</v>
      </c>
      <c r="F5" s="11" t="s">
        <v>201</v>
      </c>
      <c r="G5" s="11" t="s">
        <v>202</v>
      </c>
      <c r="H5" s="11" t="s">
        <v>203</v>
      </c>
      <c r="I5" s="191" t="s">
        <v>204</v>
      </c>
      <c r="J5" s="89" t="s">
        <v>204</v>
      </c>
      <c r="K5" s="89"/>
      <c r="L5" s="89"/>
      <c r="M5" s="89"/>
      <c r="N5" s="89"/>
      <c r="O5" s="14"/>
      <c r="P5" s="14"/>
      <c r="Q5" s="14"/>
      <c r="R5" s="105" t="s">
        <v>62</v>
      </c>
      <c r="S5" s="89" t="s">
        <v>63</v>
      </c>
      <c r="T5" s="89"/>
      <c r="U5" s="89"/>
      <c r="V5" s="89"/>
      <c r="W5" s="89"/>
      <c r="X5" s="90"/>
    </row>
    <row r="6" ht="18" customHeight="1" spans="1:24">
      <c r="A6" s="16"/>
      <c r="B6" s="38"/>
      <c r="C6" s="151"/>
      <c r="D6" s="16"/>
      <c r="E6" s="16"/>
      <c r="F6" s="16"/>
      <c r="G6" s="16"/>
      <c r="H6" s="16"/>
      <c r="I6" s="149" t="s">
        <v>205</v>
      </c>
      <c r="J6" s="191" t="s">
        <v>59</v>
      </c>
      <c r="K6" s="89"/>
      <c r="L6" s="89"/>
      <c r="M6" s="89"/>
      <c r="N6" s="90"/>
      <c r="O6" s="13" t="s">
        <v>206</v>
      </c>
      <c r="P6" s="14"/>
      <c r="Q6" s="15"/>
      <c r="R6" s="11" t="s">
        <v>62</v>
      </c>
      <c r="S6" s="191" t="s">
        <v>63</v>
      </c>
      <c r="T6" s="105" t="s">
        <v>65</v>
      </c>
      <c r="U6" s="89" t="s">
        <v>63</v>
      </c>
      <c r="V6" s="105" t="s">
        <v>67</v>
      </c>
      <c r="W6" s="105" t="s">
        <v>68</v>
      </c>
      <c r="X6" s="192" t="s">
        <v>69</v>
      </c>
    </row>
    <row r="7" ht="19.5" customHeight="1" spans="1:24">
      <c r="A7" s="38"/>
      <c r="B7" s="38"/>
      <c r="C7" s="38"/>
      <c r="D7" s="38"/>
      <c r="E7" s="38"/>
      <c r="F7" s="38"/>
      <c r="G7" s="38"/>
      <c r="H7" s="38"/>
      <c r="I7" s="38"/>
      <c r="J7" s="193" t="s">
        <v>207</v>
      </c>
      <c r="K7" s="11" t="s">
        <v>208</v>
      </c>
      <c r="L7" s="11" t="s">
        <v>209</v>
      </c>
      <c r="M7" s="11" t="s">
        <v>210</v>
      </c>
      <c r="N7" s="11" t="s">
        <v>211</v>
      </c>
      <c r="O7" s="11" t="s">
        <v>59</v>
      </c>
      <c r="P7" s="11" t="s">
        <v>60</v>
      </c>
      <c r="Q7" s="11" t="s">
        <v>61</v>
      </c>
      <c r="R7" s="38"/>
      <c r="S7" s="11" t="s">
        <v>58</v>
      </c>
      <c r="T7" s="11" t="s">
        <v>65</v>
      </c>
      <c r="U7" s="11" t="s">
        <v>212</v>
      </c>
      <c r="V7" s="11" t="s">
        <v>67</v>
      </c>
      <c r="W7" s="11" t="s">
        <v>68</v>
      </c>
      <c r="X7" s="11" t="s">
        <v>69</v>
      </c>
    </row>
    <row r="8" ht="37.5" customHeight="1" spans="1:24">
      <c r="A8" s="194"/>
      <c r="B8" s="21"/>
      <c r="C8" s="194"/>
      <c r="D8" s="194"/>
      <c r="E8" s="194"/>
      <c r="F8" s="194"/>
      <c r="G8" s="194"/>
      <c r="H8" s="194"/>
      <c r="I8" s="194"/>
      <c r="J8" s="195" t="s">
        <v>58</v>
      </c>
      <c r="K8" s="19" t="s">
        <v>213</v>
      </c>
      <c r="L8" s="19" t="s">
        <v>209</v>
      </c>
      <c r="M8" s="19" t="s">
        <v>210</v>
      </c>
      <c r="N8" s="19" t="s">
        <v>211</v>
      </c>
      <c r="O8" s="19" t="s">
        <v>209</v>
      </c>
      <c r="P8" s="19" t="s">
        <v>210</v>
      </c>
      <c r="Q8" s="19" t="s">
        <v>211</v>
      </c>
      <c r="R8" s="19" t="s">
        <v>62</v>
      </c>
      <c r="S8" s="19" t="s">
        <v>58</v>
      </c>
      <c r="T8" s="19" t="s">
        <v>65</v>
      </c>
      <c r="U8" s="19" t="s">
        <v>212</v>
      </c>
      <c r="V8" s="19" t="s">
        <v>67</v>
      </c>
      <c r="W8" s="19" t="s">
        <v>68</v>
      </c>
      <c r="X8" s="19" t="s">
        <v>69</v>
      </c>
    </row>
    <row r="9" customHeight="1" spans="1:24">
      <c r="A9" s="39">
        <v>1</v>
      </c>
      <c r="B9" s="39">
        <v>2</v>
      </c>
      <c r="C9" s="39">
        <v>3</v>
      </c>
      <c r="D9" s="39">
        <v>4</v>
      </c>
      <c r="E9" s="39">
        <v>5</v>
      </c>
      <c r="F9" s="39">
        <v>6</v>
      </c>
      <c r="G9" s="39">
        <v>7</v>
      </c>
      <c r="H9" s="39">
        <v>8</v>
      </c>
      <c r="I9" s="39">
        <v>9</v>
      </c>
      <c r="J9" s="39">
        <v>10</v>
      </c>
      <c r="K9" s="39">
        <v>11</v>
      </c>
      <c r="L9" s="39">
        <v>12</v>
      </c>
      <c r="M9" s="39">
        <v>13</v>
      </c>
      <c r="N9" s="39">
        <v>14</v>
      </c>
      <c r="O9" s="39">
        <v>15</v>
      </c>
      <c r="P9" s="39">
        <v>16</v>
      </c>
      <c r="Q9" s="39">
        <v>17</v>
      </c>
      <c r="R9" s="39">
        <v>18</v>
      </c>
      <c r="S9" s="39">
        <v>19</v>
      </c>
      <c r="T9" s="196">
        <v>20</v>
      </c>
      <c r="U9" s="196">
        <v>21</v>
      </c>
      <c r="V9" s="196">
        <v>22</v>
      </c>
      <c r="W9" s="196">
        <v>23</v>
      </c>
      <c r="X9" s="196">
        <v>24</v>
      </c>
    </row>
    <row r="10" customFormat="1" customHeight="1" spans="1:24">
      <c r="A10" s="28" t="s">
        <v>214</v>
      </c>
      <c r="B10" s="28" t="s">
        <v>70</v>
      </c>
      <c r="C10" s="182" t="s">
        <v>215</v>
      </c>
      <c r="D10" s="24" t="s">
        <v>216</v>
      </c>
      <c r="E10" s="24" t="s">
        <v>101</v>
      </c>
      <c r="F10" s="24" t="s">
        <v>102</v>
      </c>
      <c r="G10" s="24" t="s">
        <v>217</v>
      </c>
      <c r="H10" s="24" t="s">
        <v>218</v>
      </c>
      <c r="I10" s="25">
        <v>232934.88</v>
      </c>
      <c r="J10" s="25">
        <v>232934.88</v>
      </c>
      <c r="K10" s="25">
        <v>232934.88</v>
      </c>
      <c r="L10" s="25"/>
      <c r="M10" s="39"/>
      <c r="N10" s="39"/>
      <c r="O10" s="39"/>
      <c r="P10" s="39"/>
      <c r="Q10" s="39"/>
      <c r="R10" s="39"/>
      <c r="S10" s="39"/>
      <c r="T10" s="197"/>
      <c r="U10" s="198"/>
      <c r="V10" s="198"/>
      <c r="W10" s="198"/>
      <c r="X10" s="198"/>
    </row>
    <row r="11" customFormat="1" customHeight="1" spans="1:24">
      <c r="A11" s="28" t="s">
        <v>214</v>
      </c>
      <c r="B11" s="28" t="s">
        <v>70</v>
      </c>
      <c r="C11" s="182" t="s">
        <v>215</v>
      </c>
      <c r="D11" s="24" t="s">
        <v>216</v>
      </c>
      <c r="E11" s="24" t="s">
        <v>103</v>
      </c>
      <c r="F11" s="24" t="s">
        <v>104</v>
      </c>
      <c r="G11" s="24" t="s">
        <v>217</v>
      </c>
      <c r="H11" s="24" t="s">
        <v>218</v>
      </c>
      <c r="I11" s="25">
        <v>385105.2</v>
      </c>
      <c r="J11" s="25">
        <v>385105.2</v>
      </c>
      <c r="K11" s="25">
        <v>385105.2</v>
      </c>
      <c r="L11" s="25"/>
      <c r="M11" s="39"/>
      <c r="N11" s="39"/>
      <c r="O11" s="39"/>
      <c r="P11" s="39"/>
      <c r="Q11" s="39"/>
      <c r="R11" s="39"/>
      <c r="S11" s="39"/>
      <c r="T11" s="197"/>
      <c r="U11" s="198"/>
      <c r="V11" s="198"/>
      <c r="W11" s="198"/>
      <c r="X11" s="198"/>
    </row>
    <row r="12" customFormat="1" customHeight="1" spans="1:24">
      <c r="A12" s="28" t="s">
        <v>214</v>
      </c>
      <c r="B12" s="28" t="s">
        <v>70</v>
      </c>
      <c r="C12" s="182" t="s">
        <v>219</v>
      </c>
      <c r="D12" s="24" t="s">
        <v>220</v>
      </c>
      <c r="E12" s="24" t="s">
        <v>118</v>
      </c>
      <c r="F12" s="24" t="s">
        <v>119</v>
      </c>
      <c r="G12" s="24" t="s">
        <v>221</v>
      </c>
      <c r="H12" s="24" t="s">
        <v>222</v>
      </c>
      <c r="I12" s="25">
        <v>84000</v>
      </c>
      <c r="J12" s="25">
        <v>84000</v>
      </c>
      <c r="K12" s="25">
        <v>84000</v>
      </c>
      <c r="L12" s="25"/>
      <c r="M12" s="39"/>
      <c r="N12" s="39"/>
      <c r="O12" s="39"/>
      <c r="P12" s="39"/>
      <c r="Q12" s="39"/>
      <c r="R12" s="39"/>
      <c r="S12" s="39"/>
      <c r="T12" s="197"/>
      <c r="U12" s="198"/>
      <c r="V12" s="198"/>
      <c r="W12" s="198"/>
      <c r="X12" s="198"/>
    </row>
    <row r="13" customFormat="1" customHeight="1" spans="1:24">
      <c r="A13" s="28" t="s">
        <v>214</v>
      </c>
      <c r="B13" s="28" t="s">
        <v>70</v>
      </c>
      <c r="C13" s="182" t="s">
        <v>219</v>
      </c>
      <c r="D13" s="24" t="s">
        <v>223</v>
      </c>
      <c r="E13" s="24" t="s">
        <v>101</v>
      </c>
      <c r="F13" s="24" t="s">
        <v>102</v>
      </c>
      <c r="G13" s="24" t="s">
        <v>224</v>
      </c>
      <c r="H13" s="24" t="s">
        <v>225</v>
      </c>
      <c r="I13" s="25">
        <v>246000</v>
      </c>
      <c r="J13" s="25">
        <v>246000</v>
      </c>
      <c r="K13" s="25">
        <v>246000</v>
      </c>
      <c r="L13" s="25"/>
      <c r="M13" s="39"/>
      <c r="N13" s="39"/>
      <c r="O13" s="39"/>
      <c r="P13" s="39"/>
      <c r="Q13" s="39"/>
      <c r="R13" s="39"/>
      <c r="S13" s="39"/>
      <c r="T13" s="197"/>
      <c r="U13" s="198"/>
      <c r="V13" s="198"/>
      <c r="W13" s="198"/>
      <c r="X13" s="198"/>
    </row>
    <row r="14" customFormat="1" customHeight="1" spans="1:24">
      <c r="A14" s="28" t="s">
        <v>214</v>
      </c>
      <c r="B14" s="28" t="s">
        <v>70</v>
      </c>
      <c r="C14" s="182" t="s">
        <v>219</v>
      </c>
      <c r="D14" s="24" t="s">
        <v>223</v>
      </c>
      <c r="E14" s="24" t="s">
        <v>103</v>
      </c>
      <c r="F14" s="24" t="s">
        <v>104</v>
      </c>
      <c r="G14" s="24" t="s">
        <v>224</v>
      </c>
      <c r="H14" s="24" t="s">
        <v>225</v>
      </c>
      <c r="I14" s="25">
        <v>480000</v>
      </c>
      <c r="J14" s="25">
        <v>480000</v>
      </c>
      <c r="K14" s="25">
        <v>480000</v>
      </c>
      <c r="L14" s="25"/>
      <c r="M14" s="39"/>
      <c r="N14" s="39"/>
      <c r="O14" s="39"/>
      <c r="P14" s="39"/>
      <c r="Q14" s="39"/>
      <c r="R14" s="39"/>
      <c r="S14" s="39"/>
      <c r="T14" s="197"/>
      <c r="U14" s="198"/>
      <c r="V14" s="198"/>
      <c r="W14" s="198"/>
      <c r="X14" s="198"/>
    </row>
    <row r="15" customFormat="1" customHeight="1" spans="1:24">
      <c r="A15" s="28" t="s">
        <v>214</v>
      </c>
      <c r="B15" s="28" t="s">
        <v>70</v>
      </c>
      <c r="C15" s="182" t="s">
        <v>226</v>
      </c>
      <c r="D15" s="24" t="s">
        <v>227</v>
      </c>
      <c r="E15" s="24" t="s">
        <v>144</v>
      </c>
      <c r="F15" s="24" t="s">
        <v>145</v>
      </c>
      <c r="G15" s="24" t="s">
        <v>228</v>
      </c>
      <c r="H15" s="24" t="s">
        <v>229</v>
      </c>
      <c r="I15" s="25">
        <v>148320</v>
      </c>
      <c r="J15" s="25">
        <v>148320</v>
      </c>
      <c r="K15" s="25">
        <v>148320</v>
      </c>
      <c r="L15" s="25"/>
      <c r="M15" s="39"/>
      <c r="N15" s="39"/>
      <c r="O15" s="39"/>
      <c r="P15" s="39"/>
      <c r="Q15" s="39"/>
      <c r="R15" s="39"/>
      <c r="S15" s="39"/>
      <c r="T15" s="197"/>
      <c r="U15" s="198"/>
      <c r="V15" s="198"/>
      <c r="W15" s="198"/>
      <c r="X15" s="198"/>
    </row>
    <row r="16" customFormat="1" customHeight="1" spans="1:24">
      <c r="A16" s="28" t="s">
        <v>214</v>
      </c>
      <c r="B16" s="28" t="s">
        <v>70</v>
      </c>
      <c r="C16" s="182" t="s">
        <v>230</v>
      </c>
      <c r="D16" s="24" t="s">
        <v>231</v>
      </c>
      <c r="E16" s="24" t="s">
        <v>103</v>
      </c>
      <c r="F16" s="24" t="s">
        <v>104</v>
      </c>
      <c r="G16" s="24" t="s">
        <v>232</v>
      </c>
      <c r="H16" s="24" t="s">
        <v>233</v>
      </c>
      <c r="I16" s="25">
        <v>256896</v>
      </c>
      <c r="J16" s="25">
        <v>256896</v>
      </c>
      <c r="K16" s="25">
        <v>256896</v>
      </c>
      <c r="L16" s="25"/>
      <c r="M16" s="39"/>
      <c r="N16" s="39"/>
      <c r="O16" s="39"/>
      <c r="P16" s="39"/>
      <c r="Q16" s="39"/>
      <c r="R16" s="39"/>
      <c r="S16" s="39"/>
      <c r="T16" s="197"/>
      <c r="U16" s="198"/>
      <c r="V16" s="198"/>
      <c r="W16" s="198"/>
      <c r="X16" s="198"/>
    </row>
    <row r="17" customFormat="1" customHeight="1" spans="1:24">
      <c r="A17" s="28" t="s">
        <v>214</v>
      </c>
      <c r="B17" s="28" t="s">
        <v>70</v>
      </c>
      <c r="C17" s="182" t="s">
        <v>234</v>
      </c>
      <c r="D17" s="24" t="s">
        <v>235</v>
      </c>
      <c r="E17" s="24" t="s">
        <v>120</v>
      </c>
      <c r="F17" s="24" t="s">
        <v>121</v>
      </c>
      <c r="G17" s="24" t="s">
        <v>236</v>
      </c>
      <c r="H17" s="24" t="s">
        <v>237</v>
      </c>
      <c r="I17" s="25">
        <v>4627040</v>
      </c>
      <c r="J17" s="25">
        <v>4627040</v>
      </c>
      <c r="K17" s="25">
        <v>4627040</v>
      </c>
      <c r="L17" s="25"/>
      <c r="M17" s="39"/>
      <c r="N17" s="39"/>
      <c r="O17" s="39"/>
      <c r="P17" s="39"/>
      <c r="Q17" s="39"/>
      <c r="R17" s="39"/>
      <c r="S17" s="39"/>
      <c r="T17" s="197"/>
      <c r="U17" s="198"/>
      <c r="V17" s="198"/>
      <c r="W17" s="198"/>
      <c r="X17" s="198"/>
    </row>
    <row r="18" customFormat="1" customHeight="1" spans="1:24">
      <c r="A18" s="28" t="s">
        <v>214</v>
      </c>
      <c r="B18" s="28" t="s">
        <v>70</v>
      </c>
      <c r="C18" s="182" t="s">
        <v>234</v>
      </c>
      <c r="D18" s="24" t="s">
        <v>238</v>
      </c>
      <c r="E18" s="24" t="s">
        <v>122</v>
      </c>
      <c r="F18" s="24" t="s">
        <v>123</v>
      </c>
      <c r="G18" s="24" t="s">
        <v>239</v>
      </c>
      <c r="H18" s="24" t="s">
        <v>240</v>
      </c>
      <c r="I18" s="25">
        <v>1100000</v>
      </c>
      <c r="J18" s="25">
        <v>1100000</v>
      </c>
      <c r="K18" s="25">
        <v>1100000</v>
      </c>
      <c r="L18" s="25"/>
      <c r="M18" s="39"/>
      <c r="N18" s="39"/>
      <c r="O18" s="39"/>
      <c r="P18" s="39"/>
      <c r="Q18" s="39"/>
      <c r="R18" s="39"/>
      <c r="S18" s="39"/>
      <c r="T18" s="197"/>
      <c r="U18" s="198"/>
      <c r="V18" s="198"/>
      <c r="W18" s="198"/>
      <c r="X18" s="198"/>
    </row>
    <row r="19" customFormat="1" customHeight="1" spans="1:24">
      <c r="A19" s="28" t="s">
        <v>214</v>
      </c>
      <c r="B19" s="28" t="s">
        <v>70</v>
      </c>
      <c r="C19" s="182" t="s">
        <v>234</v>
      </c>
      <c r="D19" s="24" t="s">
        <v>241</v>
      </c>
      <c r="E19" s="24" t="s">
        <v>132</v>
      </c>
      <c r="F19" s="24" t="s">
        <v>133</v>
      </c>
      <c r="G19" s="24" t="s">
        <v>242</v>
      </c>
      <c r="H19" s="24" t="s">
        <v>243</v>
      </c>
      <c r="I19" s="25">
        <v>2330460</v>
      </c>
      <c r="J19" s="25">
        <v>2330460</v>
      </c>
      <c r="K19" s="25">
        <v>2330460</v>
      </c>
      <c r="L19" s="25"/>
      <c r="M19" s="39"/>
      <c r="N19" s="39"/>
      <c r="O19" s="39"/>
      <c r="P19" s="39"/>
      <c r="Q19" s="39"/>
      <c r="R19" s="39"/>
      <c r="S19" s="39"/>
      <c r="T19" s="197"/>
      <c r="U19" s="198"/>
      <c r="V19" s="198"/>
      <c r="W19" s="198"/>
      <c r="X19" s="198"/>
    </row>
    <row r="20" customFormat="1" customHeight="1" spans="1:24">
      <c r="A20" s="28" t="s">
        <v>214</v>
      </c>
      <c r="B20" s="28" t="s">
        <v>70</v>
      </c>
      <c r="C20" s="182" t="s">
        <v>234</v>
      </c>
      <c r="D20" s="24" t="s">
        <v>244</v>
      </c>
      <c r="E20" s="24" t="s">
        <v>134</v>
      </c>
      <c r="F20" s="24" t="s">
        <v>135</v>
      </c>
      <c r="G20" s="24" t="s">
        <v>245</v>
      </c>
      <c r="H20" s="24" t="s">
        <v>246</v>
      </c>
      <c r="I20" s="25">
        <v>2444800</v>
      </c>
      <c r="J20" s="25">
        <v>2444800</v>
      </c>
      <c r="K20" s="25">
        <v>2444800</v>
      </c>
      <c r="L20" s="25"/>
      <c r="M20" s="39"/>
      <c r="N20" s="39"/>
      <c r="O20" s="39"/>
      <c r="P20" s="39"/>
      <c r="Q20" s="39"/>
      <c r="R20" s="39"/>
      <c r="S20" s="39"/>
      <c r="T20" s="197"/>
      <c r="U20" s="198"/>
      <c r="V20" s="198"/>
      <c r="W20" s="198"/>
      <c r="X20" s="198"/>
    </row>
    <row r="21" customFormat="1" customHeight="1" spans="1:24">
      <c r="A21" s="28" t="s">
        <v>214</v>
      </c>
      <c r="B21" s="28" t="s">
        <v>70</v>
      </c>
      <c r="C21" s="182" t="s">
        <v>234</v>
      </c>
      <c r="D21" s="24" t="s">
        <v>247</v>
      </c>
      <c r="E21" s="24" t="s">
        <v>101</v>
      </c>
      <c r="F21" s="24" t="s">
        <v>102</v>
      </c>
      <c r="G21" s="24" t="s">
        <v>248</v>
      </c>
      <c r="H21" s="24" t="s">
        <v>249</v>
      </c>
      <c r="I21" s="25">
        <v>73800</v>
      </c>
      <c r="J21" s="25">
        <v>73800</v>
      </c>
      <c r="K21" s="25">
        <v>73800</v>
      </c>
      <c r="L21" s="25"/>
      <c r="M21" s="39"/>
      <c r="N21" s="39"/>
      <c r="O21" s="39"/>
      <c r="P21" s="39"/>
      <c r="Q21" s="39"/>
      <c r="R21" s="39"/>
      <c r="S21" s="39"/>
      <c r="T21" s="197"/>
      <c r="U21" s="198"/>
      <c r="V21" s="198"/>
      <c r="W21" s="198"/>
      <c r="X21" s="198"/>
    </row>
    <row r="22" customFormat="1" customHeight="1" spans="1:24">
      <c r="A22" s="28" t="s">
        <v>214</v>
      </c>
      <c r="B22" s="28" t="s">
        <v>70</v>
      </c>
      <c r="C22" s="182" t="s">
        <v>234</v>
      </c>
      <c r="D22" s="24" t="s">
        <v>247</v>
      </c>
      <c r="E22" s="24" t="s">
        <v>103</v>
      </c>
      <c r="F22" s="24" t="s">
        <v>104</v>
      </c>
      <c r="G22" s="24" t="s">
        <v>248</v>
      </c>
      <c r="H22" s="24" t="s">
        <v>249</v>
      </c>
      <c r="I22" s="25">
        <v>144000</v>
      </c>
      <c r="J22" s="25">
        <v>144000</v>
      </c>
      <c r="K22" s="25">
        <v>144000</v>
      </c>
      <c r="L22" s="25"/>
      <c r="M22" s="39"/>
      <c r="N22" s="39"/>
      <c r="O22" s="39"/>
      <c r="P22" s="39"/>
      <c r="Q22" s="39"/>
      <c r="R22" s="39"/>
      <c r="S22" s="39"/>
      <c r="T22" s="197"/>
      <c r="U22" s="198"/>
      <c r="V22" s="198"/>
      <c r="W22" s="198"/>
      <c r="X22" s="198"/>
    </row>
    <row r="23" customFormat="1" customHeight="1" spans="1:24">
      <c r="A23" s="28" t="s">
        <v>214</v>
      </c>
      <c r="B23" s="28" t="s">
        <v>70</v>
      </c>
      <c r="C23" s="182" t="s">
        <v>234</v>
      </c>
      <c r="D23" s="24" t="s">
        <v>250</v>
      </c>
      <c r="E23" s="24" t="s">
        <v>136</v>
      </c>
      <c r="F23" s="24" t="s">
        <v>137</v>
      </c>
      <c r="G23" s="24" t="s">
        <v>248</v>
      </c>
      <c r="H23" s="24" t="s">
        <v>249</v>
      </c>
      <c r="I23" s="25">
        <v>197494</v>
      </c>
      <c r="J23" s="25">
        <v>197494</v>
      </c>
      <c r="K23" s="25">
        <v>197494</v>
      </c>
      <c r="L23" s="25"/>
      <c r="M23" s="39"/>
      <c r="N23" s="39"/>
      <c r="O23" s="39"/>
      <c r="P23" s="39"/>
      <c r="Q23" s="39"/>
      <c r="R23" s="39"/>
      <c r="S23" s="39"/>
      <c r="T23" s="197"/>
      <c r="U23" s="198"/>
      <c r="V23" s="198"/>
      <c r="W23" s="198"/>
      <c r="X23" s="198"/>
    </row>
    <row r="24" customFormat="1" customHeight="1" spans="1:24">
      <c r="A24" s="28" t="s">
        <v>214</v>
      </c>
      <c r="B24" s="28" t="s">
        <v>70</v>
      </c>
      <c r="C24" s="182" t="s">
        <v>234</v>
      </c>
      <c r="D24" s="24" t="s">
        <v>251</v>
      </c>
      <c r="E24" s="24" t="s">
        <v>136</v>
      </c>
      <c r="F24" s="24" t="s">
        <v>137</v>
      </c>
      <c r="G24" s="24" t="s">
        <v>248</v>
      </c>
      <c r="H24" s="24" t="s">
        <v>249</v>
      </c>
      <c r="I24" s="25">
        <v>113256</v>
      </c>
      <c r="J24" s="25">
        <v>113256</v>
      </c>
      <c r="K24" s="25">
        <v>113256</v>
      </c>
      <c r="L24" s="25"/>
      <c r="M24" s="39"/>
      <c r="N24" s="39"/>
      <c r="O24" s="39"/>
      <c r="P24" s="39"/>
      <c r="Q24" s="39"/>
      <c r="R24" s="39"/>
      <c r="S24" s="39"/>
      <c r="T24" s="197"/>
      <c r="U24" s="198"/>
      <c r="V24" s="198"/>
      <c r="W24" s="198"/>
      <c r="X24" s="198"/>
    </row>
    <row r="25" customFormat="1" customHeight="1" spans="1:24">
      <c r="A25" s="28" t="s">
        <v>214</v>
      </c>
      <c r="B25" s="28" t="s">
        <v>70</v>
      </c>
      <c r="C25" s="182" t="s">
        <v>252</v>
      </c>
      <c r="D25" s="24" t="s">
        <v>253</v>
      </c>
      <c r="E25" s="24" t="s">
        <v>142</v>
      </c>
      <c r="F25" s="24" t="s">
        <v>143</v>
      </c>
      <c r="G25" s="24" t="s">
        <v>254</v>
      </c>
      <c r="H25" s="24" t="s">
        <v>143</v>
      </c>
      <c r="I25" s="25">
        <v>4708536</v>
      </c>
      <c r="J25" s="25">
        <v>4708536</v>
      </c>
      <c r="K25" s="25">
        <v>4708536</v>
      </c>
      <c r="L25" s="25"/>
      <c r="M25" s="39"/>
      <c r="N25" s="39"/>
      <c r="O25" s="39"/>
      <c r="P25" s="39"/>
      <c r="Q25" s="39"/>
      <c r="R25" s="39"/>
      <c r="S25" s="39"/>
      <c r="T25" s="197"/>
      <c r="U25" s="198"/>
      <c r="V25" s="198"/>
      <c r="W25" s="198"/>
      <c r="X25" s="198"/>
    </row>
    <row r="26" customFormat="1" customHeight="1" spans="1:24">
      <c r="A26" s="28" t="s">
        <v>214</v>
      </c>
      <c r="B26" s="28" t="s">
        <v>70</v>
      </c>
      <c r="C26" s="182" t="s">
        <v>255</v>
      </c>
      <c r="D26" s="24" t="s">
        <v>256</v>
      </c>
      <c r="E26" s="24" t="s">
        <v>101</v>
      </c>
      <c r="F26" s="24" t="s">
        <v>102</v>
      </c>
      <c r="G26" s="24" t="s">
        <v>257</v>
      </c>
      <c r="H26" s="24" t="s">
        <v>258</v>
      </c>
      <c r="I26" s="25">
        <v>3116000</v>
      </c>
      <c r="J26" s="25">
        <v>3116000</v>
      </c>
      <c r="K26" s="25">
        <v>3116000</v>
      </c>
      <c r="L26" s="25"/>
      <c r="M26" s="39"/>
      <c r="N26" s="39"/>
      <c r="O26" s="39"/>
      <c r="P26" s="39"/>
      <c r="Q26" s="39"/>
      <c r="R26" s="39"/>
      <c r="S26" s="39"/>
      <c r="T26" s="197"/>
      <c r="U26" s="198"/>
      <c r="V26" s="198"/>
      <c r="W26" s="198"/>
      <c r="X26" s="198"/>
    </row>
    <row r="27" customFormat="1" customHeight="1" spans="1:24">
      <c r="A27" s="28" t="s">
        <v>214</v>
      </c>
      <c r="B27" s="28" t="s">
        <v>70</v>
      </c>
      <c r="C27" s="182" t="s">
        <v>255</v>
      </c>
      <c r="D27" s="24" t="s">
        <v>256</v>
      </c>
      <c r="E27" s="24" t="s">
        <v>103</v>
      </c>
      <c r="F27" s="24" t="s">
        <v>104</v>
      </c>
      <c r="G27" s="24" t="s">
        <v>257</v>
      </c>
      <c r="H27" s="24" t="s">
        <v>258</v>
      </c>
      <c r="I27" s="25">
        <v>6080000</v>
      </c>
      <c r="J27" s="25">
        <v>6080000</v>
      </c>
      <c r="K27" s="25">
        <v>6080000</v>
      </c>
      <c r="L27" s="25"/>
      <c r="M27" s="39"/>
      <c r="N27" s="39"/>
      <c r="O27" s="39"/>
      <c r="P27" s="39"/>
      <c r="Q27" s="39"/>
      <c r="R27" s="39"/>
      <c r="S27" s="39"/>
      <c r="T27" s="197"/>
      <c r="U27" s="198"/>
      <c r="V27" s="198"/>
      <c r="W27" s="198"/>
      <c r="X27" s="198"/>
    </row>
    <row r="28" customFormat="1" customHeight="1" spans="1:24">
      <c r="A28" s="28" t="s">
        <v>214</v>
      </c>
      <c r="B28" s="28" t="s">
        <v>70</v>
      </c>
      <c r="C28" s="182" t="s">
        <v>259</v>
      </c>
      <c r="D28" s="24" t="s">
        <v>260</v>
      </c>
      <c r="E28" s="24" t="s">
        <v>118</v>
      </c>
      <c r="F28" s="24" t="s">
        <v>119</v>
      </c>
      <c r="G28" s="24" t="s">
        <v>261</v>
      </c>
      <c r="H28" s="24" t="s">
        <v>262</v>
      </c>
      <c r="I28" s="25">
        <v>2856000</v>
      </c>
      <c r="J28" s="25">
        <v>2856000</v>
      </c>
      <c r="K28" s="25">
        <v>2856000</v>
      </c>
      <c r="L28" s="25"/>
      <c r="M28" s="39"/>
      <c r="N28" s="39"/>
      <c r="O28" s="39"/>
      <c r="P28" s="39"/>
      <c r="Q28" s="39"/>
      <c r="R28" s="39"/>
      <c r="S28" s="39"/>
      <c r="T28" s="197"/>
      <c r="U28" s="198"/>
      <c r="V28" s="198"/>
      <c r="W28" s="198"/>
      <c r="X28" s="198"/>
    </row>
    <row r="29" customFormat="1" customHeight="1" spans="1:24">
      <c r="A29" s="28" t="s">
        <v>214</v>
      </c>
      <c r="B29" s="28" t="s">
        <v>70</v>
      </c>
      <c r="C29" s="182" t="s">
        <v>263</v>
      </c>
      <c r="D29" s="24" t="s">
        <v>264</v>
      </c>
      <c r="E29" s="24" t="s">
        <v>101</v>
      </c>
      <c r="F29" s="24" t="s">
        <v>102</v>
      </c>
      <c r="G29" s="24" t="s">
        <v>265</v>
      </c>
      <c r="H29" s="24" t="s">
        <v>266</v>
      </c>
      <c r="I29" s="25">
        <v>5908632</v>
      </c>
      <c r="J29" s="25">
        <v>5908632</v>
      </c>
      <c r="K29" s="25">
        <v>5908632</v>
      </c>
      <c r="L29" s="25"/>
      <c r="M29" s="39"/>
      <c r="N29" s="39"/>
      <c r="O29" s="39"/>
      <c r="P29" s="39"/>
      <c r="Q29" s="39"/>
      <c r="R29" s="39"/>
      <c r="S29" s="39"/>
      <c r="T29" s="197"/>
      <c r="U29" s="198"/>
      <c r="V29" s="198"/>
      <c r="W29" s="198"/>
      <c r="X29" s="198"/>
    </row>
    <row r="30" customFormat="1" customHeight="1" spans="1:24">
      <c r="A30" s="28" t="s">
        <v>214</v>
      </c>
      <c r="B30" s="28" t="s">
        <v>70</v>
      </c>
      <c r="C30" s="182" t="s">
        <v>263</v>
      </c>
      <c r="D30" s="24" t="s">
        <v>264</v>
      </c>
      <c r="E30" s="24" t="s">
        <v>103</v>
      </c>
      <c r="F30" s="24" t="s">
        <v>104</v>
      </c>
      <c r="G30" s="24" t="s">
        <v>265</v>
      </c>
      <c r="H30" s="24" t="s">
        <v>266</v>
      </c>
      <c r="I30" s="25">
        <v>8614188</v>
      </c>
      <c r="J30" s="25">
        <v>8614188</v>
      </c>
      <c r="K30" s="25">
        <v>8614188</v>
      </c>
      <c r="L30" s="25"/>
      <c r="M30" s="39"/>
      <c r="N30" s="39"/>
      <c r="O30" s="39"/>
      <c r="P30" s="39"/>
      <c r="Q30" s="39"/>
      <c r="R30" s="39"/>
      <c r="S30" s="39"/>
      <c r="T30" s="197"/>
      <c r="U30" s="198"/>
      <c r="V30" s="198"/>
      <c r="W30" s="198"/>
      <c r="X30" s="198"/>
    </row>
    <row r="31" customFormat="1" customHeight="1" spans="1:24">
      <c r="A31" s="28" t="s">
        <v>214</v>
      </c>
      <c r="B31" s="28" t="s">
        <v>70</v>
      </c>
      <c r="C31" s="182" t="s">
        <v>263</v>
      </c>
      <c r="D31" s="24" t="s">
        <v>267</v>
      </c>
      <c r="E31" s="24" t="s">
        <v>101</v>
      </c>
      <c r="F31" s="24" t="s">
        <v>102</v>
      </c>
      <c r="G31" s="24" t="s">
        <v>228</v>
      </c>
      <c r="H31" s="24" t="s">
        <v>229</v>
      </c>
      <c r="I31" s="25">
        <v>8916</v>
      </c>
      <c r="J31" s="25">
        <v>8916</v>
      </c>
      <c r="K31" s="25">
        <v>8916</v>
      </c>
      <c r="L31" s="25"/>
      <c r="M31" s="39"/>
      <c r="N31" s="39"/>
      <c r="O31" s="39"/>
      <c r="P31" s="39"/>
      <c r="Q31" s="39"/>
      <c r="R31" s="39"/>
      <c r="S31" s="39"/>
      <c r="T31" s="197"/>
      <c r="U31" s="198"/>
      <c r="V31" s="198"/>
      <c r="W31" s="198"/>
      <c r="X31" s="198"/>
    </row>
    <row r="32" customFormat="1" customHeight="1" spans="1:24">
      <c r="A32" s="28" t="s">
        <v>214</v>
      </c>
      <c r="B32" s="28" t="s">
        <v>70</v>
      </c>
      <c r="C32" s="182" t="s">
        <v>263</v>
      </c>
      <c r="D32" s="24" t="s">
        <v>267</v>
      </c>
      <c r="E32" s="24" t="s">
        <v>103</v>
      </c>
      <c r="F32" s="24" t="s">
        <v>104</v>
      </c>
      <c r="G32" s="24" t="s">
        <v>228</v>
      </c>
      <c r="H32" s="24" t="s">
        <v>229</v>
      </c>
      <c r="I32" s="25">
        <v>12252</v>
      </c>
      <c r="J32" s="25">
        <v>12252</v>
      </c>
      <c r="K32" s="25">
        <v>12252</v>
      </c>
      <c r="L32" s="25"/>
      <c r="M32" s="39"/>
      <c r="N32" s="39"/>
      <c r="O32" s="39"/>
      <c r="P32" s="39"/>
      <c r="Q32" s="39"/>
      <c r="R32" s="39"/>
      <c r="S32" s="39"/>
      <c r="T32" s="197"/>
      <c r="U32" s="198"/>
      <c r="V32" s="198"/>
      <c r="W32" s="198"/>
      <c r="X32" s="198"/>
    </row>
    <row r="33" customFormat="1" customHeight="1" spans="1:24">
      <c r="A33" s="28" t="s">
        <v>214</v>
      </c>
      <c r="B33" s="28" t="s">
        <v>70</v>
      </c>
      <c r="C33" s="182" t="s">
        <v>263</v>
      </c>
      <c r="D33" s="24" t="s">
        <v>268</v>
      </c>
      <c r="E33" s="24" t="s">
        <v>101</v>
      </c>
      <c r="F33" s="24" t="s">
        <v>102</v>
      </c>
      <c r="G33" s="24" t="s">
        <v>257</v>
      </c>
      <c r="H33" s="24" t="s">
        <v>258</v>
      </c>
      <c r="I33" s="25">
        <v>328000</v>
      </c>
      <c r="J33" s="25">
        <v>328000</v>
      </c>
      <c r="K33" s="25">
        <v>328000</v>
      </c>
      <c r="L33" s="25"/>
      <c r="M33" s="39"/>
      <c r="N33" s="39"/>
      <c r="O33" s="39"/>
      <c r="P33" s="39"/>
      <c r="Q33" s="39"/>
      <c r="R33" s="39"/>
      <c r="S33" s="39"/>
      <c r="T33" s="197"/>
      <c r="U33" s="198"/>
      <c r="V33" s="198"/>
      <c r="W33" s="198"/>
      <c r="X33" s="198"/>
    </row>
    <row r="34" customFormat="1" customHeight="1" spans="1:24">
      <c r="A34" s="28" t="s">
        <v>214</v>
      </c>
      <c r="B34" s="28" t="s">
        <v>70</v>
      </c>
      <c r="C34" s="182" t="s">
        <v>263</v>
      </c>
      <c r="D34" s="24" t="s">
        <v>268</v>
      </c>
      <c r="E34" s="24" t="s">
        <v>103</v>
      </c>
      <c r="F34" s="24" t="s">
        <v>104</v>
      </c>
      <c r="G34" s="24" t="s">
        <v>257</v>
      </c>
      <c r="H34" s="24" t="s">
        <v>258</v>
      </c>
      <c r="I34" s="25">
        <v>640000</v>
      </c>
      <c r="J34" s="25">
        <v>640000</v>
      </c>
      <c r="K34" s="25">
        <v>640000</v>
      </c>
      <c r="L34" s="25"/>
      <c r="M34" s="39"/>
      <c r="N34" s="39"/>
      <c r="O34" s="39"/>
      <c r="P34" s="39"/>
      <c r="Q34" s="39"/>
      <c r="R34" s="39"/>
      <c r="S34" s="39"/>
      <c r="T34" s="197"/>
      <c r="U34" s="198"/>
      <c r="V34" s="198"/>
      <c r="W34" s="198"/>
      <c r="X34" s="198"/>
    </row>
    <row r="35" customFormat="1" customHeight="1" spans="1:24">
      <c r="A35" s="28" t="s">
        <v>214</v>
      </c>
      <c r="B35" s="28" t="s">
        <v>70</v>
      </c>
      <c r="C35" s="182" t="s">
        <v>263</v>
      </c>
      <c r="D35" s="24" t="s">
        <v>269</v>
      </c>
      <c r="E35" s="24" t="s">
        <v>101</v>
      </c>
      <c r="F35" s="24" t="s">
        <v>102</v>
      </c>
      <c r="G35" s="24" t="s">
        <v>270</v>
      </c>
      <c r="H35" s="24" t="s">
        <v>271</v>
      </c>
      <c r="I35" s="25">
        <v>2381280</v>
      </c>
      <c r="J35" s="25">
        <v>2381280</v>
      </c>
      <c r="K35" s="25">
        <v>2381280</v>
      </c>
      <c r="L35" s="25"/>
      <c r="M35" s="39"/>
      <c r="N35" s="39"/>
      <c r="O35" s="39"/>
      <c r="P35" s="39"/>
      <c r="Q35" s="39"/>
      <c r="R35" s="39"/>
      <c r="S35" s="39"/>
      <c r="T35" s="197"/>
      <c r="U35" s="198"/>
      <c r="V35" s="198"/>
      <c r="W35" s="198"/>
      <c r="X35" s="198"/>
    </row>
    <row r="36" customFormat="1" customHeight="1" spans="1:24">
      <c r="A36" s="28" t="s">
        <v>214</v>
      </c>
      <c r="B36" s="28" t="s">
        <v>70</v>
      </c>
      <c r="C36" s="182" t="s">
        <v>263</v>
      </c>
      <c r="D36" s="24" t="s">
        <v>272</v>
      </c>
      <c r="E36" s="24" t="s">
        <v>101</v>
      </c>
      <c r="F36" s="24" t="s">
        <v>102</v>
      </c>
      <c r="G36" s="24" t="s">
        <v>270</v>
      </c>
      <c r="H36" s="24" t="s">
        <v>271</v>
      </c>
      <c r="I36" s="25">
        <v>3347916</v>
      </c>
      <c r="J36" s="25">
        <v>3347916</v>
      </c>
      <c r="K36" s="25">
        <v>3347916</v>
      </c>
      <c r="L36" s="25"/>
      <c r="M36" s="39"/>
      <c r="N36" s="39"/>
      <c r="O36" s="39"/>
      <c r="P36" s="39"/>
      <c r="Q36" s="39"/>
      <c r="R36" s="39"/>
      <c r="S36" s="39"/>
      <c r="T36" s="197"/>
      <c r="U36" s="198"/>
      <c r="V36" s="198"/>
      <c r="W36" s="198"/>
      <c r="X36" s="198"/>
    </row>
    <row r="37" customFormat="1" customHeight="1" spans="1:24">
      <c r="A37" s="28" t="s">
        <v>214</v>
      </c>
      <c r="B37" s="28" t="s">
        <v>70</v>
      </c>
      <c r="C37" s="182" t="s">
        <v>263</v>
      </c>
      <c r="D37" s="24" t="s">
        <v>272</v>
      </c>
      <c r="E37" s="24" t="s">
        <v>103</v>
      </c>
      <c r="F37" s="24" t="s">
        <v>104</v>
      </c>
      <c r="G37" s="24" t="s">
        <v>270</v>
      </c>
      <c r="H37" s="24" t="s">
        <v>271</v>
      </c>
      <c r="I37" s="25">
        <v>6136380</v>
      </c>
      <c r="J37" s="25">
        <v>6136380</v>
      </c>
      <c r="K37" s="25">
        <v>6136380</v>
      </c>
      <c r="L37" s="25"/>
      <c r="M37" s="39"/>
      <c r="N37" s="39"/>
      <c r="O37" s="39"/>
      <c r="P37" s="39"/>
      <c r="Q37" s="39"/>
      <c r="R37" s="39"/>
      <c r="S37" s="39"/>
      <c r="T37" s="197"/>
      <c r="U37" s="198"/>
      <c r="V37" s="198"/>
      <c r="W37" s="198"/>
      <c r="X37" s="198"/>
    </row>
    <row r="38" customFormat="1" customHeight="1" spans="1:24">
      <c r="A38" s="28" t="s">
        <v>214</v>
      </c>
      <c r="B38" s="28" t="s">
        <v>70</v>
      </c>
      <c r="C38" s="182" t="s">
        <v>263</v>
      </c>
      <c r="D38" s="24" t="s">
        <v>269</v>
      </c>
      <c r="E38" s="24" t="s">
        <v>103</v>
      </c>
      <c r="F38" s="24" t="s">
        <v>104</v>
      </c>
      <c r="G38" s="24" t="s">
        <v>270</v>
      </c>
      <c r="H38" s="24" t="s">
        <v>271</v>
      </c>
      <c r="I38" s="25">
        <v>4492440</v>
      </c>
      <c r="J38" s="25">
        <v>4492440</v>
      </c>
      <c r="K38" s="25">
        <v>4492440</v>
      </c>
      <c r="L38" s="25"/>
      <c r="M38" s="39"/>
      <c r="N38" s="39"/>
      <c r="O38" s="39"/>
      <c r="P38" s="39"/>
      <c r="Q38" s="39"/>
      <c r="R38" s="39"/>
      <c r="S38" s="39"/>
      <c r="T38" s="197"/>
      <c r="U38" s="198"/>
      <c r="V38" s="198"/>
      <c r="W38" s="198"/>
      <c r="X38" s="198"/>
    </row>
    <row r="39" s="187" customFormat="1" ht="17.25" customHeight="1" spans="1:24">
      <c r="A39" s="45" t="s">
        <v>186</v>
      </c>
      <c r="B39" s="199"/>
      <c r="C39" s="200"/>
      <c r="D39" s="200"/>
      <c r="E39" s="200"/>
      <c r="F39" s="200"/>
      <c r="G39" s="200"/>
      <c r="H39" s="201"/>
      <c r="I39" s="202">
        <v>61494646.08</v>
      </c>
      <c r="J39" s="202">
        <v>61494646.08</v>
      </c>
      <c r="K39" s="202">
        <v>61494646.08</v>
      </c>
      <c r="L39" s="202"/>
      <c r="M39" s="202"/>
      <c r="N39" s="202"/>
      <c r="O39" s="202"/>
      <c r="P39" s="202"/>
      <c r="Q39" s="202"/>
      <c r="R39" s="202"/>
      <c r="S39" s="202"/>
      <c r="T39" s="203"/>
      <c r="U39" s="204"/>
      <c r="V39" s="204"/>
      <c r="W39" s="204"/>
      <c r="X39" s="204"/>
    </row>
  </sheetData>
  <mergeCells count="31">
    <mergeCell ref="A3:X3"/>
    <mergeCell ref="A4:H4"/>
    <mergeCell ref="I5:X5"/>
    <mergeCell ref="J6:N6"/>
    <mergeCell ref="O6:Q6"/>
    <mergeCell ref="S6:X6"/>
    <mergeCell ref="A39:H39"/>
    <mergeCell ref="A5:A8"/>
    <mergeCell ref="B5:B8"/>
    <mergeCell ref="C5:C8"/>
    <mergeCell ref="D5:D8"/>
    <mergeCell ref="E5:E8"/>
    <mergeCell ref="F5:F8"/>
    <mergeCell ref="G5:G8"/>
    <mergeCell ref="H5:H8"/>
    <mergeCell ref="I6:I8"/>
    <mergeCell ref="J7:J8"/>
    <mergeCell ref="K7:K8"/>
    <mergeCell ref="L7:L8"/>
    <mergeCell ref="M7:M8"/>
    <mergeCell ref="N7:N8"/>
    <mergeCell ref="O7:O8"/>
    <mergeCell ref="P7:P8"/>
    <mergeCell ref="Q7:Q8"/>
    <mergeCell ref="R6:R8"/>
    <mergeCell ref="S7:S8"/>
    <mergeCell ref="T7:T8"/>
    <mergeCell ref="U7:U8"/>
    <mergeCell ref="V7:V8"/>
    <mergeCell ref="W7:W8"/>
    <mergeCell ref="X7:X8"/>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3"/>
  <sheetViews>
    <sheetView showZeros="0" view="pageBreakPreview" zoomScaleNormal="100" topLeftCell="C1" workbookViewId="0">
      <pane ySplit="8" topLeftCell="A16" activePane="bottomLeft" state="frozen"/>
      <selection/>
      <selection pane="bottomLeft" activeCell="I20" sqref="I20:I21"/>
    </sheetView>
  </sheetViews>
  <sheetFormatPr defaultColWidth="9.13888888888889" defaultRowHeight="14.25" customHeight="1"/>
  <cols>
    <col min="1" max="1" width="14.5555555555556" customWidth="1"/>
    <col min="2" max="2" width="26.7777777777778" customWidth="1"/>
    <col min="3" max="3" width="67.2222222222222" style="166" customWidth="1"/>
    <col min="4" max="4" width="23.8518518518519" customWidth="1"/>
    <col min="5" max="5" width="11.1388888888889" customWidth="1"/>
    <col min="6" max="6" width="25" customWidth="1"/>
    <col min="7" max="7" width="9.85185185185185" customWidth="1"/>
    <col min="8" max="8" width="17.712962962963" customWidth="1"/>
    <col min="9" max="9" width="14.2222222222222" customWidth="1"/>
    <col min="10" max="10" width="15" customWidth="1"/>
    <col min="11" max="11" width="14.8888888888889" customWidth="1"/>
    <col min="12" max="12" width="15.5555555555556" customWidth="1"/>
    <col min="13" max="13" width="16" customWidth="1"/>
    <col min="14" max="14" width="14.3333333333333" customWidth="1"/>
    <col min="15" max="15" width="15.1111111111111" customWidth="1"/>
    <col min="16" max="16" width="11.1388888888889" customWidth="1"/>
    <col min="17" max="17" width="19.8518518518519" customWidth="1"/>
    <col min="18" max="18" width="12.8888888888889" customWidth="1"/>
    <col min="19" max="19" width="15.2222222222222" customWidth="1"/>
    <col min="20" max="20" width="12.6666666666667" customWidth="1"/>
    <col min="21" max="21" width="13.5555555555556" customWidth="1"/>
    <col min="22" max="22" width="14.5555555555556" customWidth="1"/>
    <col min="23" max="23" width="17.2222222222222" customWidth="1"/>
  </cols>
  <sheetData>
    <row r="1" customHeight="1" spans="1:23">
      <c r="A1" s="2"/>
      <c r="B1" s="2"/>
      <c r="C1" s="167"/>
      <c r="D1" s="2"/>
      <c r="E1" s="2"/>
      <c r="F1" s="2"/>
      <c r="G1" s="2"/>
      <c r="H1" s="2"/>
      <c r="I1" s="2"/>
      <c r="J1" s="2"/>
      <c r="K1" s="2"/>
      <c r="L1" s="2"/>
      <c r="M1" s="2"/>
      <c r="N1" s="2"/>
      <c r="O1" s="2"/>
      <c r="P1" s="2"/>
      <c r="Q1" s="2"/>
      <c r="R1" s="2"/>
      <c r="S1" s="2"/>
      <c r="T1" s="2"/>
      <c r="U1" s="2"/>
      <c r="V1" s="2"/>
      <c r="W1" s="2"/>
    </row>
    <row r="2" ht="13.5" customHeight="1" spans="1:23">
      <c r="B2" s="168"/>
      <c r="E2" s="3"/>
      <c r="F2" s="3"/>
      <c r="G2" s="3"/>
      <c r="H2" s="3"/>
      <c r="U2" s="168"/>
      <c r="W2" s="169" t="s">
        <v>273</v>
      </c>
    </row>
    <row r="3" ht="46.5" customHeight="1" spans="1:23">
      <c r="A3" s="5" t="str">
        <f>"2026"&amp;"年部门项目支出预算表"</f>
        <v>2026年部门项目支出预算表</v>
      </c>
      <c r="B3" s="5"/>
      <c r="C3" s="170"/>
      <c r="D3" s="5"/>
      <c r="E3" s="5"/>
      <c r="F3" s="5"/>
      <c r="G3" s="5"/>
      <c r="H3" s="5"/>
      <c r="I3" s="5"/>
      <c r="J3" s="5"/>
      <c r="K3" s="5"/>
      <c r="L3" s="5"/>
      <c r="M3" s="5"/>
      <c r="N3" s="5"/>
      <c r="O3" s="5"/>
      <c r="P3" s="5"/>
      <c r="Q3" s="5"/>
      <c r="R3" s="5"/>
      <c r="S3" s="5"/>
      <c r="T3" s="5"/>
      <c r="U3" s="5"/>
      <c r="V3" s="5"/>
      <c r="W3" s="5"/>
    </row>
    <row r="4" ht="13.5" customHeight="1" spans="1:23">
      <c r="A4" s="6" t="s">
        <v>1</v>
      </c>
      <c r="B4" s="8"/>
      <c r="C4" s="8"/>
      <c r="D4" s="8"/>
      <c r="E4" s="8"/>
      <c r="F4" s="8"/>
      <c r="G4" s="8"/>
      <c r="H4" s="8"/>
      <c r="I4" s="9"/>
      <c r="J4" s="9"/>
      <c r="K4" s="9"/>
      <c r="L4" s="9"/>
      <c r="M4" s="9"/>
      <c r="N4" s="9"/>
      <c r="O4" s="9"/>
      <c r="P4" s="9"/>
      <c r="Q4" s="9"/>
      <c r="U4" s="168"/>
      <c r="W4" s="123" t="s">
        <v>2</v>
      </c>
    </row>
    <row r="5" ht="21.75" customHeight="1" spans="1:23">
      <c r="A5" s="11" t="s">
        <v>274</v>
      </c>
      <c r="B5" s="12" t="s">
        <v>198</v>
      </c>
      <c r="C5" s="171" t="s">
        <v>199</v>
      </c>
      <c r="D5" s="11" t="s">
        <v>275</v>
      </c>
      <c r="E5" s="12" t="s">
        <v>200</v>
      </c>
      <c r="F5" s="12" t="s">
        <v>201</v>
      </c>
      <c r="G5" s="12" t="s">
        <v>276</v>
      </c>
      <c r="H5" s="12" t="s">
        <v>277</v>
      </c>
      <c r="I5" s="37" t="s">
        <v>56</v>
      </c>
      <c r="J5" s="13" t="s">
        <v>278</v>
      </c>
      <c r="K5" s="14"/>
      <c r="L5" s="14"/>
      <c r="M5" s="15"/>
      <c r="N5" s="13" t="s">
        <v>206</v>
      </c>
      <c r="O5" s="14"/>
      <c r="P5" s="15"/>
      <c r="Q5" s="12" t="s">
        <v>62</v>
      </c>
      <c r="R5" s="13" t="s">
        <v>63</v>
      </c>
      <c r="S5" s="14"/>
      <c r="T5" s="14"/>
      <c r="U5" s="14"/>
      <c r="V5" s="14"/>
      <c r="W5" s="15"/>
    </row>
    <row r="6" ht="21.75" customHeight="1" spans="1:23">
      <c r="A6" s="16"/>
      <c r="B6" s="38"/>
      <c r="C6" s="172"/>
      <c r="D6" s="16"/>
      <c r="E6" s="17"/>
      <c r="F6" s="17"/>
      <c r="G6" s="17"/>
      <c r="H6" s="17"/>
      <c r="I6" s="38"/>
      <c r="J6" s="173" t="s">
        <v>59</v>
      </c>
      <c r="K6" s="174"/>
      <c r="L6" s="12" t="s">
        <v>60</v>
      </c>
      <c r="M6" s="12" t="s">
        <v>61</v>
      </c>
      <c r="N6" s="12" t="s">
        <v>59</v>
      </c>
      <c r="O6" s="12" t="s">
        <v>60</v>
      </c>
      <c r="P6" s="12" t="s">
        <v>61</v>
      </c>
      <c r="Q6" s="17"/>
      <c r="R6" s="12" t="s">
        <v>58</v>
      </c>
      <c r="S6" s="12" t="s">
        <v>65</v>
      </c>
      <c r="T6" s="12" t="s">
        <v>212</v>
      </c>
      <c r="U6" s="12" t="s">
        <v>67</v>
      </c>
      <c r="V6" s="12" t="s">
        <v>68</v>
      </c>
      <c r="W6" s="12" t="s">
        <v>69</v>
      </c>
    </row>
    <row r="7" ht="21" customHeight="1" spans="1:23">
      <c r="A7" s="38"/>
      <c r="B7" s="38"/>
      <c r="C7" s="175"/>
      <c r="D7" s="38"/>
      <c r="E7" s="38"/>
      <c r="F7" s="38"/>
      <c r="G7" s="38"/>
      <c r="H7" s="38"/>
      <c r="I7" s="38"/>
      <c r="J7" s="176" t="s">
        <v>58</v>
      </c>
      <c r="K7" s="177"/>
      <c r="L7" s="38"/>
      <c r="M7" s="38"/>
      <c r="N7" s="38"/>
      <c r="O7" s="38"/>
      <c r="P7" s="38"/>
      <c r="Q7" s="38"/>
      <c r="R7" s="38"/>
      <c r="S7" s="38"/>
      <c r="T7" s="38"/>
      <c r="U7" s="38"/>
      <c r="V7" s="38"/>
      <c r="W7" s="38"/>
    </row>
    <row r="8" ht="39.75" customHeight="1" spans="1:23">
      <c r="A8" s="19"/>
      <c r="B8" s="21"/>
      <c r="C8" s="178"/>
      <c r="D8" s="19"/>
      <c r="E8" s="20"/>
      <c r="F8" s="20"/>
      <c r="G8" s="20"/>
      <c r="H8" s="20"/>
      <c r="I8" s="21"/>
      <c r="J8" s="78" t="s">
        <v>58</v>
      </c>
      <c r="K8" s="78" t="s">
        <v>279</v>
      </c>
      <c r="L8" s="20"/>
      <c r="M8" s="20"/>
      <c r="N8" s="20"/>
      <c r="O8" s="20"/>
      <c r="P8" s="20"/>
      <c r="Q8" s="20"/>
      <c r="R8" s="20"/>
      <c r="S8" s="20"/>
      <c r="T8" s="20"/>
      <c r="U8" s="21"/>
      <c r="V8" s="20"/>
      <c r="W8" s="20"/>
    </row>
    <row r="9" ht="15" customHeight="1" spans="1:23">
      <c r="A9" s="22">
        <v>1</v>
      </c>
      <c r="B9" s="22">
        <v>2</v>
      </c>
      <c r="C9" s="30">
        <v>3</v>
      </c>
      <c r="D9" s="22">
        <v>4</v>
      </c>
      <c r="E9" s="22">
        <v>5</v>
      </c>
      <c r="F9" s="22">
        <v>6</v>
      </c>
      <c r="G9" s="22">
        <v>7</v>
      </c>
      <c r="H9" s="22">
        <v>8</v>
      </c>
      <c r="I9" s="22">
        <v>9</v>
      </c>
      <c r="J9" s="22">
        <v>10</v>
      </c>
      <c r="K9" s="22">
        <v>11</v>
      </c>
      <c r="L9" s="39">
        <v>12</v>
      </c>
      <c r="M9" s="39">
        <v>13</v>
      </c>
      <c r="N9" s="39">
        <v>14</v>
      </c>
      <c r="O9" s="39">
        <v>15</v>
      </c>
      <c r="P9" s="39">
        <v>16</v>
      </c>
      <c r="Q9" s="39">
        <v>17</v>
      </c>
      <c r="R9" s="39">
        <v>18</v>
      </c>
      <c r="S9" s="39">
        <v>19</v>
      </c>
      <c r="T9" s="39">
        <v>20</v>
      </c>
      <c r="U9" s="22">
        <v>21</v>
      </c>
      <c r="V9" s="39">
        <v>22</v>
      </c>
      <c r="W9" s="22">
        <v>23</v>
      </c>
    </row>
    <row r="10" customFormat="1" ht="15" customHeight="1" spans="1:23">
      <c r="A10" s="41" t="s">
        <v>280</v>
      </c>
      <c r="B10" s="179" t="s">
        <v>281</v>
      </c>
      <c r="C10" s="26" t="s">
        <v>282</v>
      </c>
      <c r="D10" s="22" t="s">
        <v>70</v>
      </c>
      <c r="E10" s="41" t="s">
        <v>103</v>
      </c>
      <c r="F10" s="41" t="s">
        <v>104</v>
      </c>
      <c r="G10" s="41" t="s">
        <v>283</v>
      </c>
      <c r="H10" s="41" t="s">
        <v>284</v>
      </c>
      <c r="I10" s="180">
        <v>30208</v>
      </c>
      <c r="J10" s="180">
        <v>30208</v>
      </c>
      <c r="K10" s="180">
        <v>30208</v>
      </c>
      <c r="L10" s="29"/>
      <c r="M10" s="29"/>
      <c r="N10" s="29"/>
      <c r="O10" s="29"/>
      <c r="P10" s="29"/>
      <c r="Q10" s="29"/>
      <c r="R10" s="29"/>
      <c r="S10" s="29"/>
      <c r="T10" s="29"/>
      <c r="U10" s="27"/>
      <c r="V10" s="29"/>
      <c r="W10" s="27"/>
    </row>
    <row r="11" customFormat="1" ht="15" customHeight="1" spans="1:23">
      <c r="A11" s="41" t="s">
        <v>280</v>
      </c>
      <c r="B11" s="179" t="s">
        <v>285</v>
      </c>
      <c r="C11" s="26" t="s">
        <v>286</v>
      </c>
      <c r="D11" s="22" t="s">
        <v>70</v>
      </c>
      <c r="E11" s="41" t="s">
        <v>103</v>
      </c>
      <c r="F11" s="41" t="s">
        <v>104</v>
      </c>
      <c r="G11" s="41" t="s">
        <v>283</v>
      </c>
      <c r="H11" s="41" t="s">
        <v>284</v>
      </c>
      <c r="I11" s="180">
        <v>7040</v>
      </c>
      <c r="J11" s="180">
        <v>7040</v>
      </c>
      <c r="K11" s="180">
        <v>7040</v>
      </c>
      <c r="L11" s="29"/>
      <c r="M11" s="29"/>
      <c r="N11" s="29"/>
      <c r="O11" s="29"/>
      <c r="P11" s="29"/>
      <c r="Q11" s="29"/>
      <c r="R11" s="29"/>
      <c r="S11" s="29"/>
      <c r="T11" s="29"/>
      <c r="U11" s="27"/>
      <c r="V11" s="29"/>
      <c r="W11" s="27"/>
    </row>
    <row r="12" customFormat="1" ht="15" customHeight="1" spans="1:23">
      <c r="A12" s="41" t="s">
        <v>280</v>
      </c>
      <c r="B12" s="179" t="s">
        <v>287</v>
      </c>
      <c r="C12" s="26" t="s">
        <v>288</v>
      </c>
      <c r="D12" s="22" t="s">
        <v>70</v>
      </c>
      <c r="E12" s="41" t="s">
        <v>103</v>
      </c>
      <c r="F12" s="41" t="s">
        <v>104</v>
      </c>
      <c r="G12" s="41" t="s">
        <v>283</v>
      </c>
      <c r="H12" s="41" t="s">
        <v>284</v>
      </c>
      <c r="I12" s="180">
        <v>4800</v>
      </c>
      <c r="J12" s="180">
        <v>4800</v>
      </c>
      <c r="K12" s="180">
        <v>4800</v>
      </c>
      <c r="L12" s="29"/>
      <c r="M12" s="29"/>
      <c r="N12" s="29"/>
      <c r="O12" s="29"/>
      <c r="P12" s="29"/>
      <c r="Q12" s="29"/>
      <c r="R12" s="29"/>
      <c r="S12" s="29"/>
      <c r="T12" s="29"/>
      <c r="U12" s="27"/>
      <c r="V12" s="29"/>
      <c r="W12" s="27"/>
    </row>
    <row r="13" customFormat="1" ht="15" customHeight="1" spans="1:23">
      <c r="A13" s="41" t="s">
        <v>280</v>
      </c>
      <c r="B13" s="179" t="s">
        <v>289</v>
      </c>
      <c r="C13" s="26" t="s">
        <v>290</v>
      </c>
      <c r="D13" s="22" t="s">
        <v>70</v>
      </c>
      <c r="E13" s="41" t="s">
        <v>109</v>
      </c>
      <c r="F13" s="41" t="s">
        <v>110</v>
      </c>
      <c r="G13" s="41" t="s">
        <v>221</v>
      </c>
      <c r="H13" s="41" t="s">
        <v>222</v>
      </c>
      <c r="I13" s="180">
        <v>6272</v>
      </c>
      <c r="J13" s="180">
        <v>6272</v>
      </c>
      <c r="K13" s="180">
        <v>6272</v>
      </c>
      <c r="L13" s="29"/>
      <c r="M13" s="29"/>
      <c r="N13" s="29"/>
      <c r="O13" s="29"/>
      <c r="P13" s="29"/>
      <c r="Q13" s="29"/>
      <c r="R13" s="29"/>
      <c r="S13" s="29"/>
      <c r="T13" s="29"/>
      <c r="U13" s="27"/>
      <c r="V13" s="29"/>
      <c r="W13" s="27"/>
    </row>
    <row r="14" customFormat="1" ht="15" customHeight="1" spans="1:23">
      <c r="A14" s="41" t="s">
        <v>280</v>
      </c>
      <c r="B14" s="179" t="s">
        <v>291</v>
      </c>
      <c r="C14" s="26" t="s">
        <v>292</v>
      </c>
      <c r="D14" s="22" t="s">
        <v>70</v>
      </c>
      <c r="E14" s="41" t="s">
        <v>101</v>
      </c>
      <c r="F14" s="41" t="s">
        <v>102</v>
      </c>
      <c r="G14" s="41" t="s">
        <v>283</v>
      </c>
      <c r="H14" s="41" t="s">
        <v>284</v>
      </c>
      <c r="I14" s="180">
        <v>61920</v>
      </c>
      <c r="J14" s="180">
        <v>61920</v>
      </c>
      <c r="K14" s="180">
        <v>61920</v>
      </c>
      <c r="L14" s="29"/>
      <c r="M14" s="29"/>
      <c r="N14" s="29"/>
      <c r="O14" s="29"/>
      <c r="P14" s="29"/>
      <c r="Q14" s="29"/>
      <c r="R14" s="29"/>
      <c r="S14" s="29"/>
      <c r="T14" s="29"/>
      <c r="U14" s="27"/>
      <c r="V14" s="29"/>
      <c r="W14" s="27"/>
    </row>
    <row r="15" customFormat="1" ht="15" customHeight="1" spans="1:23">
      <c r="A15" s="41" t="s">
        <v>280</v>
      </c>
      <c r="B15" s="179" t="s">
        <v>293</v>
      </c>
      <c r="C15" s="26" t="s">
        <v>294</v>
      </c>
      <c r="D15" s="22" t="s">
        <v>70</v>
      </c>
      <c r="E15" s="41" t="s">
        <v>101</v>
      </c>
      <c r="F15" s="41" t="s">
        <v>102</v>
      </c>
      <c r="G15" s="41" t="s">
        <v>221</v>
      </c>
      <c r="H15" s="41" t="s">
        <v>222</v>
      </c>
      <c r="I15" s="180">
        <v>198167.04</v>
      </c>
      <c r="J15" s="180">
        <v>198167.04</v>
      </c>
      <c r="K15" s="180">
        <v>198167.04</v>
      </c>
      <c r="L15" s="29"/>
      <c r="M15" s="29"/>
      <c r="N15" s="29"/>
      <c r="O15" s="29"/>
      <c r="P15" s="29"/>
      <c r="Q15" s="29"/>
      <c r="R15" s="29"/>
      <c r="S15" s="29"/>
      <c r="T15" s="29"/>
      <c r="U15" s="27"/>
      <c r="V15" s="29"/>
      <c r="W15" s="27"/>
    </row>
    <row r="16" customFormat="1" ht="15" customHeight="1" spans="1:23">
      <c r="A16" s="41" t="s">
        <v>295</v>
      </c>
      <c r="B16" s="179" t="s">
        <v>296</v>
      </c>
      <c r="C16" s="26" t="s">
        <v>297</v>
      </c>
      <c r="D16" s="22" t="s">
        <v>70</v>
      </c>
      <c r="E16" s="41" t="s">
        <v>113</v>
      </c>
      <c r="F16" s="41" t="s">
        <v>112</v>
      </c>
      <c r="G16" s="41" t="s">
        <v>221</v>
      </c>
      <c r="H16" s="41" t="s">
        <v>222</v>
      </c>
      <c r="I16" s="180">
        <v>6000</v>
      </c>
      <c r="J16" s="180">
        <v>6000</v>
      </c>
      <c r="K16" s="180">
        <v>6000</v>
      </c>
      <c r="L16" s="29"/>
      <c r="M16" s="29"/>
      <c r="N16" s="29"/>
      <c r="O16" s="29"/>
      <c r="P16" s="29"/>
      <c r="Q16" s="29"/>
      <c r="R16" s="29"/>
      <c r="S16" s="29"/>
      <c r="T16" s="29"/>
      <c r="U16" s="27"/>
      <c r="V16" s="29"/>
      <c r="W16" s="27"/>
    </row>
    <row r="17" customFormat="1" ht="15" customHeight="1" spans="1:23">
      <c r="A17" s="41" t="s">
        <v>295</v>
      </c>
      <c r="B17" s="179" t="s">
        <v>296</v>
      </c>
      <c r="C17" s="26" t="s">
        <v>297</v>
      </c>
      <c r="D17" s="22" t="s">
        <v>70</v>
      </c>
      <c r="E17" s="41" t="s">
        <v>113</v>
      </c>
      <c r="F17" s="41" t="s">
        <v>112</v>
      </c>
      <c r="G17" s="41" t="s">
        <v>298</v>
      </c>
      <c r="H17" s="41" t="s">
        <v>299</v>
      </c>
      <c r="I17" s="180">
        <v>8400</v>
      </c>
      <c r="J17" s="180">
        <v>8400</v>
      </c>
      <c r="K17" s="180">
        <v>8400</v>
      </c>
      <c r="L17" s="29"/>
      <c r="M17" s="29"/>
      <c r="N17" s="29"/>
      <c r="O17" s="29"/>
      <c r="P17" s="29"/>
      <c r="Q17" s="29"/>
      <c r="R17" s="29"/>
      <c r="S17" s="29"/>
      <c r="T17" s="29"/>
      <c r="U17" s="27"/>
      <c r="V17" s="29"/>
      <c r="W17" s="27"/>
    </row>
    <row r="18" customFormat="1" ht="15" customHeight="1" spans="1:23">
      <c r="A18" s="41" t="s">
        <v>295</v>
      </c>
      <c r="B18" s="179" t="s">
        <v>300</v>
      </c>
      <c r="C18" s="26" t="s">
        <v>301</v>
      </c>
      <c r="D18" s="22" t="s">
        <v>70</v>
      </c>
      <c r="E18" s="41" t="s">
        <v>113</v>
      </c>
      <c r="F18" s="41" t="s">
        <v>112</v>
      </c>
      <c r="G18" s="41" t="s">
        <v>298</v>
      </c>
      <c r="H18" s="41" t="s">
        <v>299</v>
      </c>
      <c r="I18" s="180">
        <v>350000</v>
      </c>
      <c r="J18" s="180">
        <v>350000</v>
      </c>
      <c r="K18" s="180">
        <v>350000</v>
      </c>
      <c r="L18" s="29"/>
      <c r="M18" s="29"/>
      <c r="N18" s="29"/>
      <c r="O18" s="29"/>
      <c r="P18" s="29"/>
      <c r="Q18" s="29"/>
      <c r="R18" s="29"/>
      <c r="S18" s="29"/>
      <c r="T18" s="29"/>
      <c r="U18" s="27"/>
      <c r="V18" s="29"/>
      <c r="W18" s="27"/>
    </row>
    <row r="19" customFormat="1" ht="15" customHeight="1" spans="1:23">
      <c r="A19" s="41" t="s">
        <v>295</v>
      </c>
      <c r="B19" s="179" t="s">
        <v>302</v>
      </c>
      <c r="C19" s="26" t="s">
        <v>303</v>
      </c>
      <c r="D19" s="22" t="s">
        <v>70</v>
      </c>
      <c r="E19" s="41" t="s">
        <v>101</v>
      </c>
      <c r="F19" s="41" t="s">
        <v>102</v>
      </c>
      <c r="G19" s="41" t="s">
        <v>298</v>
      </c>
      <c r="H19" s="41" t="s">
        <v>299</v>
      </c>
      <c r="I19" s="180">
        <v>570000</v>
      </c>
      <c r="J19" s="180"/>
      <c r="K19" s="180"/>
      <c r="L19" s="29"/>
      <c r="M19" s="29"/>
      <c r="N19" s="29"/>
      <c r="O19" s="29"/>
      <c r="P19" s="29"/>
      <c r="Q19" s="29"/>
      <c r="R19" s="27">
        <v>570000</v>
      </c>
      <c r="S19" s="29"/>
      <c r="T19" s="29"/>
      <c r="U19" s="27"/>
      <c r="V19" s="29"/>
      <c r="W19" s="181">
        <v>570000</v>
      </c>
    </row>
    <row r="20" customFormat="1" ht="15" customHeight="1" spans="1:23">
      <c r="A20" s="41" t="s">
        <v>295</v>
      </c>
      <c r="B20" s="179" t="s">
        <v>304</v>
      </c>
      <c r="C20" s="26" t="s">
        <v>305</v>
      </c>
      <c r="D20" s="22" t="s">
        <v>70</v>
      </c>
      <c r="E20" s="41" t="s">
        <v>103</v>
      </c>
      <c r="F20" s="41" t="s">
        <v>104</v>
      </c>
      <c r="G20" s="41" t="s">
        <v>306</v>
      </c>
      <c r="H20" s="41" t="s">
        <v>307</v>
      </c>
      <c r="I20" s="180">
        <v>72669.47</v>
      </c>
      <c r="J20" s="180"/>
      <c r="K20" s="180"/>
      <c r="L20" s="29"/>
      <c r="M20" s="29"/>
      <c r="N20" s="29"/>
      <c r="O20" s="29"/>
      <c r="P20" s="29"/>
      <c r="Q20" s="29">
        <v>72669.47</v>
      </c>
      <c r="R20" s="29"/>
      <c r="S20" s="29"/>
      <c r="T20" s="29"/>
      <c r="U20" s="27"/>
      <c r="V20" s="29"/>
      <c r="W20" s="27"/>
    </row>
    <row r="21" customFormat="1" ht="15" customHeight="1" spans="1:23">
      <c r="A21" s="41" t="s">
        <v>295</v>
      </c>
      <c r="B21" s="179" t="s">
        <v>304</v>
      </c>
      <c r="C21" s="26" t="s">
        <v>305</v>
      </c>
      <c r="D21" s="22" t="s">
        <v>70</v>
      </c>
      <c r="E21" s="41" t="s">
        <v>103</v>
      </c>
      <c r="F21" s="41" t="s">
        <v>104</v>
      </c>
      <c r="G21" s="41" t="s">
        <v>308</v>
      </c>
      <c r="H21" s="41" t="s">
        <v>309</v>
      </c>
      <c r="I21" s="180">
        <v>1312808</v>
      </c>
      <c r="J21" s="180"/>
      <c r="K21" s="180"/>
      <c r="L21" s="29"/>
      <c r="M21" s="29"/>
      <c r="N21" s="29"/>
      <c r="O21" s="29"/>
      <c r="P21" s="29"/>
      <c r="Q21" s="29">
        <v>1312808</v>
      </c>
      <c r="R21" s="29"/>
      <c r="S21" s="29"/>
      <c r="T21" s="29"/>
      <c r="U21" s="27"/>
      <c r="V21" s="29"/>
      <c r="W21" s="27"/>
    </row>
    <row r="22" customFormat="1" ht="15" customHeight="1" spans="1:23">
      <c r="A22" s="41" t="s">
        <v>295</v>
      </c>
      <c r="B22" s="179" t="s">
        <v>310</v>
      </c>
      <c r="C22" s="26" t="s">
        <v>311</v>
      </c>
      <c r="D22" s="22" t="s">
        <v>70</v>
      </c>
      <c r="E22" s="41" t="s">
        <v>103</v>
      </c>
      <c r="F22" s="41" t="s">
        <v>104</v>
      </c>
      <c r="G22" s="41" t="s">
        <v>312</v>
      </c>
      <c r="H22" s="41" t="s">
        <v>313</v>
      </c>
      <c r="I22" s="180">
        <v>970000</v>
      </c>
      <c r="J22" s="180"/>
      <c r="K22" s="180"/>
      <c r="L22" s="29"/>
      <c r="M22" s="29"/>
      <c r="N22" s="29"/>
      <c r="O22" s="29"/>
      <c r="P22" s="29"/>
      <c r="Q22" s="29">
        <v>970000</v>
      </c>
      <c r="R22" s="29"/>
      <c r="S22" s="29"/>
      <c r="T22" s="29"/>
      <c r="U22" s="27"/>
      <c r="V22" s="29"/>
      <c r="W22" s="27"/>
    </row>
    <row r="23" customFormat="1" ht="15" customHeight="1" spans="1:23">
      <c r="A23" s="41" t="s">
        <v>295</v>
      </c>
      <c r="B23" s="179" t="s">
        <v>314</v>
      </c>
      <c r="C23" s="26" t="s">
        <v>315</v>
      </c>
      <c r="D23" s="22" t="s">
        <v>70</v>
      </c>
      <c r="E23" s="41" t="s">
        <v>105</v>
      </c>
      <c r="F23" s="41" t="s">
        <v>106</v>
      </c>
      <c r="G23" s="41" t="s">
        <v>221</v>
      </c>
      <c r="H23" s="41" t="s">
        <v>222</v>
      </c>
      <c r="I23" s="180">
        <v>5000</v>
      </c>
      <c r="J23" s="180"/>
      <c r="K23" s="180"/>
      <c r="L23" s="29"/>
      <c r="M23" s="29"/>
      <c r="N23" s="29"/>
      <c r="O23" s="29"/>
      <c r="P23" s="29"/>
      <c r="Q23" s="29"/>
      <c r="R23" s="27">
        <v>5000</v>
      </c>
      <c r="S23" s="29"/>
      <c r="T23" s="29"/>
      <c r="U23" s="27"/>
      <c r="V23" s="29"/>
      <c r="W23" s="27">
        <v>5000</v>
      </c>
    </row>
    <row r="24" customFormat="1" ht="15" customHeight="1" spans="1:23">
      <c r="A24" s="41" t="s">
        <v>316</v>
      </c>
      <c r="B24" s="182" t="s">
        <v>317</v>
      </c>
      <c r="C24" s="26" t="s">
        <v>318</v>
      </c>
      <c r="D24" s="22" t="s">
        <v>70</v>
      </c>
      <c r="E24" s="41" t="s">
        <v>126</v>
      </c>
      <c r="F24" s="41" t="s">
        <v>127</v>
      </c>
      <c r="G24" s="41" t="s">
        <v>319</v>
      </c>
      <c r="H24" s="41" t="s">
        <v>320</v>
      </c>
      <c r="I24" s="180">
        <v>12225.84</v>
      </c>
      <c r="J24" s="180">
        <v>12225.84</v>
      </c>
      <c r="K24" s="180">
        <v>12225.84</v>
      </c>
      <c r="L24" s="29"/>
      <c r="M24" s="29"/>
      <c r="N24" s="29"/>
      <c r="O24" s="29"/>
      <c r="P24" s="29"/>
      <c r="Q24" s="29"/>
      <c r="R24" s="29"/>
      <c r="S24" s="29"/>
      <c r="T24" s="29"/>
      <c r="U24" s="27"/>
      <c r="V24" s="29"/>
      <c r="W24" s="27"/>
    </row>
    <row r="25" customFormat="1" ht="15" customHeight="1" spans="1:23">
      <c r="A25" s="41" t="s">
        <v>321</v>
      </c>
      <c r="B25" s="182" t="s">
        <v>322</v>
      </c>
      <c r="C25" s="26" t="s">
        <v>323</v>
      </c>
      <c r="D25" s="22" t="s">
        <v>70</v>
      </c>
      <c r="E25" s="41" t="s">
        <v>101</v>
      </c>
      <c r="F25" s="41" t="s">
        <v>102</v>
      </c>
      <c r="G25" s="41" t="s">
        <v>221</v>
      </c>
      <c r="H25" s="41" t="s">
        <v>222</v>
      </c>
      <c r="I25" s="180">
        <v>400120</v>
      </c>
      <c r="J25" s="180">
        <v>400120</v>
      </c>
      <c r="K25" s="180">
        <v>400120</v>
      </c>
      <c r="L25" s="29"/>
      <c r="M25" s="29"/>
      <c r="N25" s="29"/>
      <c r="O25" s="29"/>
      <c r="P25" s="29"/>
      <c r="Q25" s="29"/>
      <c r="R25" s="29"/>
      <c r="S25" s="29"/>
      <c r="T25" s="29"/>
      <c r="U25" s="27"/>
      <c r="V25" s="29"/>
      <c r="W25" s="27"/>
    </row>
    <row r="26" customFormat="1" ht="15" customHeight="1" spans="1:23">
      <c r="A26" s="41" t="s">
        <v>321</v>
      </c>
      <c r="B26" s="182" t="s">
        <v>322</v>
      </c>
      <c r="C26" s="26" t="s">
        <v>323</v>
      </c>
      <c r="D26" s="22" t="s">
        <v>70</v>
      </c>
      <c r="E26" s="41" t="s">
        <v>101</v>
      </c>
      <c r="F26" s="41" t="s">
        <v>102</v>
      </c>
      <c r="G26" s="41" t="s">
        <v>298</v>
      </c>
      <c r="H26" s="41" t="s">
        <v>299</v>
      </c>
      <c r="I26" s="180">
        <v>63000</v>
      </c>
      <c r="J26" s="180">
        <v>63000</v>
      </c>
      <c r="K26" s="180">
        <v>63000</v>
      </c>
      <c r="L26" s="29"/>
      <c r="M26" s="29"/>
      <c r="N26" s="29"/>
      <c r="O26" s="29"/>
      <c r="P26" s="29"/>
      <c r="Q26" s="29"/>
      <c r="R26" s="29"/>
      <c r="S26" s="29"/>
      <c r="T26" s="29"/>
      <c r="U26" s="27"/>
      <c r="V26" s="29"/>
      <c r="W26" s="27"/>
    </row>
    <row r="27" customFormat="1" ht="15" customHeight="1" spans="1:23">
      <c r="A27" s="41" t="s">
        <v>321</v>
      </c>
      <c r="B27" s="182" t="s">
        <v>324</v>
      </c>
      <c r="C27" s="26" t="s">
        <v>325</v>
      </c>
      <c r="D27" s="22" t="s">
        <v>70</v>
      </c>
      <c r="E27" s="41" t="s">
        <v>103</v>
      </c>
      <c r="F27" s="41" t="s">
        <v>104</v>
      </c>
      <c r="G27" s="41" t="s">
        <v>326</v>
      </c>
      <c r="H27" s="41" t="s">
        <v>327</v>
      </c>
      <c r="I27" s="180">
        <v>150000</v>
      </c>
      <c r="J27" s="180">
        <v>150000</v>
      </c>
      <c r="K27" s="180">
        <v>150000</v>
      </c>
      <c r="L27" s="29"/>
      <c r="M27" s="29"/>
      <c r="N27" s="29"/>
      <c r="O27" s="29"/>
      <c r="P27" s="29"/>
      <c r="Q27" s="29"/>
      <c r="R27" s="29"/>
      <c r="S27" s="29"/>
      <c r="T27" s="29"/>
      <c r="U27" s="27"/>
      <c r="V27" s="29"/>
      <c r="W27" s="27"/>
    </row>
    <row r="28" customFormat="1" ht="15" customHeight="1" spans="1:23">
      <c r="A28" s="41" t="s">
        <v>321</v>
      </c>
      <c r="B28" s="182" t="s">
        <v>324</v>
      </c>
      <c r="C28" s="26" t="s">
        <v>325</v>
      </c>
      <c r="D28" s="22" t="s">
        <v>70</v>
      </c>
      <c r="E28" s="41" t="s">
        <v>103</v>
      </c>
      <c r="F28" s="41" t="s">
        <v>104</v>
      </c>
      <c r="G28" s="41" t="s">
        <v>328</v>
      </c>
      <c r="H28" s="41" t="s">
        <v>329</v>
      </c>
      <c r="I28" s="180">
        <v>150000</v>
      </c>
      <c r="J28" s="180">
        <v>150000</v>
      </c>
      <c r="K28" s="180">
        <v>150000</v>
      </c>
      <c r="L28" s="29"/>
      <c r="M28" s="29"/>
      <c r="N28" s="29"/>
      <c r="O28" s="29"/>
      <c r="P28" s="29"/>
      <c r="Q28" s="29"/>
      <c r="R28" s="29"/>
      <c r="S28" s="29"/>
      <c r="T28" s="29"/>
      <c r="U28" s="27"/>
      <c r="V28" s="29"/>
      <c r="W28" s="27"/>
    </row>
    <row r="29" customFormat="1" ht="15" customHeight="1" spans="1:23">
      <c r="A29" s="41" t="s">
        <v>321</v>
      </c>
      <c r="B29" s="182" t="s">
        <v>324</v>
      </c>
      <c r="C29" s="26" t="s">
        <v>325</v>
      </c>
      <c r="D29" s="22" t="s">
        <v>70</v>
      </c>
      <c r="E29" s="41" t="s">
        <v>103</v>
      </c>
      <c r="F29" s="41" t="s">
        <v>104</v>
      </c>
      <c r="G29" s="41" t="s">
        <v>306</v>
      </c>
      <c r="H29" s="41" t="s">
        <v>307</v>
      </c>
      <c r="I29" s="180">
        <v>400000</v>
      </c>
      <c r="J29" s="180">
        <v>400000</v>
      </c>
      <c r="K29" s="180">
        <v>400000</v>
      </c>
      <c r="L29" s="29"/>
      <c r="M29" s="29"/>
      <c r="N29" s="29"/>
      <c r="O29" s="29"/>
      <c r="P29" s="29"/>
      <c r="Q29" s="29"/>
      <c r="R29" s="29"/>
      <c r="S29" s="29"/>
      <c r="T29" s="29"/>
      <c r="U29" s="27"/>
      <c r="V29" s="29"/>
      <c r="W29" s="27"/>
    </row>
    <row r="30" customFormat="1" ht="15" customHeight="1" spans="1:23">
      <c r="A30" s="41" t="s">
        <v>321</v>
      </c>
      <c r="B30" s="182" t="s">
        <v>324</v>
      </c>
      <c r="C30" s="26" t="s">
        <v>325</v>
      </c>
      <c r="D30" s="22" t="s">
        <v>70</v>
      </c>
      <c r="E30" s="41" t="s">
        <v>103</v>
      </c>
      <c r="F30" s="41" t="s">
        <v>104</v>
      </c>
      <c r="G30" s="41" t="s">
        <v>330</v>
      </c>
      <c r="H30" s="41" t="s">
        <v>331</v>
      </c>
      <c r="I30" s="180">
        <v>50000</v>
      </c>
      <c r="J30" s="180">
        <v>50000</v>
      </c>
      <c r="K30" s="180">
        <v>50000</v>
      </c>
      <c r="L30" s="29"/>
      <c r="M30" s="29"/>
      <c r="N30" s="29"/>
      <c r="O30" s="29"/>
      <c r="P30" s="29"/>
      <c r="Q30" s="29"/>
      <c r="R30" s="29"/>
      <c r="S30" s="29"/>
      <c r="T30" s="29"/>
      <c r="U30" s="27"/>
      <c r="V30" s="29"/>
      <c r="W30" s="27"/>
    </row>
    <row r="31" customFormat="1" ht="15" customHeight="1" spans="1:23">
      <c r="A31" s="41" t="s">
        <v>321</v>
      </c>
      <c r="B31" s="182" t="s">
        <v>324</v>
      </c>
      <c r="C31" s="26" t="s">
        <v>325</v>
      </c>
      <c r="D31" s="22" t="s">
        <v>70</v>
      </c>
      <c r="E31" s="41" t="s">
        <v>103</v>
      </c>
      <c r="F31" s="41" t="s">
        <v>104</v>
      </c>
      <c r="G31" s="41" t="s">
        <v>332</v>
      </c>
      <c r="H31" s="41" t="s">
        <v>333</v>
      </c>
      <c r="I31" s="180">
        <v>80000</v>
      </c>
      <c r="J31" s="180">
        <v>80000</v>
      </c>
      <c r="K31" s="180">
        <v>80000</v>
      </c>
      <c r="L31" s="29"/>
      <c r="M31" s="29"/>
      <c r="N31" s="29"/>
      <c r="O31" s="29"/>
      <c r="P31" s="29"/>
      <c r="Q31" s="29"/>
      <c r="R31" s="29"/>
      <c r="S31" s="29"/>
      <c r="T31" s="29"/>
      <c r="U31" s="27"/>
      <c r="V31" s="29"/>
      <c r="W31" s="27"/>
    </row>
    <row r="32" customFormat="1" ht="15" customHeight="1" spans="1:23">
      <c r="A32" s="41" t="s">
        <v>321</v>
      </c>
      <c r="B32" s="182" t="s">
        <v>324</v>
      </c>
      <c r="C32" s="26" t="s">
        <v>325</v>
      </c>
      <c r="D32" s="22" t="s">
        <v>70</v>
      </c>
      <c r="E32" s="41" t="s">
        <v>103</v>
      </c>
      <c r="F32" s="41" t="s">
        <v>104</v>
      </c>
      <c r="G32" s="41" t="s">
        <v>334</v>
      </c>
      <c r="H32" s="41" t="s">
        <v>335</v>
      </c>
      <c r="I32" s="180">
        <v>32000</v>
      </c>
      <c r="J32" s="180">
        <v>32000</v>
      </c>
      <c r="K32" s="180">
        <v>32000</v>
      </c>
      <c r="L32" s="29"/>
      <c r="M32" s="29"/>
      <c r="N32" s="29"/>
      <c r="O32" s="29"/>
      <c r="P32" s="29"/>
      <c r="Q32" s="29"/>
      <c r="R32" s="29"/>
      <c r="S32" s="29"/>
      <c r="T32" s="29"/>
      <c r="U32" s="27"/>
      <c r="V32" s="29"/>
      <c r="W32" s="27"/>
    </row>
    <row r="33" customFormat="1" ht="15" customHeight="1" spans="1:23">
      <c r="A33" s="41" t="s">
        <v>321</v>
      </c>
      <c r="B33" s="182" t="s">
        <v>324</v>
      </c>
      <c r="C33" s="26" t="s">
        <v>325</v>
      </c>
      <c r="D33" s="22" t="s">
        <v>70</v>
      </c>
      <c r="E33" s="41" t="s">
        <v>103</v>
      </c>
      <c r="F33" s="41" t="s">
        <v>104</v>
      </c>
      <c r="G33" s="41" t="s">
        <v>336</v>
      </c>
      <c r="H33" s="41" t="s">
        <v>337</v>
      </c>
      <c r="I33" s="180">
        <v>50000</v>
      </c>
      <c r="J33" s="180">
        <v>50000</v>
      </c>
      <c r="K33" s="180">
        <v>50000</v>
      </c>
      <c r="L33" s="29"/>
      <c r="M33" s="29"/>
      <c r="N33" s="29"/>
      <c r="O33" s="29"/>
      <c r="P33" s="29"/>
      <c r="Q33" s="29"/>
      <c r="R33" s="29"/>
      <c r="S33" s="29"/>
      <c r="T33" s="29"/>
      <c r="U33" s="27"/>
      <c r="V33" s="29"/>
      <c r="W33" s="27"/>
    </row>
    <row r="34" customFormat="1" ht="15" customHeight="1" spans="1:23">
      <c r="A34" s="41" t="s">
        <v>321</v>
      </c>
      <c r="B34" s="182" t="s">
        <v>324</v>
      </c>
      <c r="C34" s="26" t="s">
        <v>325</v>
      </c>
      <c r="D34" s="22" t="s">
        <v>70</v>
      </c>
      <c r="E34" s="41" t="s">
        <v>103</v>
      </c>
      <c r="F34" s="41" t="s">
        <v>104</v>
      </c>
      <c r="G34" s="41" t="s">
        <v>338</v>
      </c>
      <c r="H34" s="41" t="s">
        <v>339</v>
      </c>
      <c r="I34" s="180">
        <v>116000</v>
      </c>
      <c r="J34" s="180">
        <v>116000</v>
      </c>
      <c r="K34" s="180">
        <v>116000</v>
      </c>
      <c r="L34" s="29"/>
      <c r="M34" s="29"/>
      <c r="N34" s="29"/>
      <c r="O34" s="29"/>
      <c r="P34" s="29"/>
      <c r="Q34" s="29"/>
      <c r="R34" s="29"/>
      <c r="S34" s="29"/>
      <c r="T34" s="29"/>
      <c r="U34" s="27"/>
      <c r="V34" s="29"/>
      <c r="W34" s="27"/>
    </row>
    <row r="35" customFormat="1" ht="15" customHeight="1" spans="1:23">
      <c r="A35" s="41" t="s">
        <v>321</v>
      </c>
      <c r="B35" s="182" t="s">
        <v>324</v>
      </c>
      <c r="C35" s="26" t="s">
        <v>325</v>
      </c>
      <c r="D35" s="22" t="s">
        <v>70</v>
      </c>
      <c r="E35" s="41" t="s">
        <v>103</v>
      </c>
      <c r="F35" s="41" t="s">
        <v>104</v>
      </c>
      <c r="G35" s="41" t="s">
        <v>221</v>
      </c>
      <c r="H35" s="41" t="s">
        <v>222</v>
      </c>
      <c r="I35" s="180">
        <v>894000</v>
      </c>
      <c r="J35" s="180">
        <v>894000</v>
      </c>
      <c r="K35" s="180">
        <v>894000</v>
      </c>
      <c r="L35" s="29"/>
      <c r="M35" s="29"/>
      <c r="N35" s="29"/>
      <c r="O35" s="29"/>
      <c r="P35" s="29"/>
      <c r="Q35" s="29"/>
      <c r="R35" s="29"/>
      <c r="S35" s="29"/>
      <c r="T35" s="29"/>
      <c r="U35" s="27"/>
      <c r="V35" s="29"/>
      <c r="W35" s="27"/>
    </row>
    <row r="36" customFormat="1" ht="15" customHeight="1" spans="1:23">
      <c r="A36" s="41" t="s">
        <v>321</v>
      </c>
      <c r="B36" s="182" t="s">
        <v>324</v>
      </c>
      <c r="C36" s="26" t="s">
        <v>325</v>
      </c>
      <c r="D36" s="22" t="s">
        <v>70</v>
      </c>
      <c r="E36" s="41" t="s">
        <v>103</v>
      </c>
      <c r="F36" s="41" t="s">
        <v>104</v>
      </c>
      <c r="G36" s="41" t="s">
        <v>298</v>
      </c>
      <c r="H36" s="41" t="s">
        <v>299</v>
      </c>
      <c r="I36" s="180">
        <v>92000</v>
      </c>
      <c r="J36" s="180">
        <v>92000</v>
      </c>
      <c r="K36" s="180">
        <v>92000</v>
      </c>
      <c r="L36" s="29"/>
      <c r="M36" s="29"/>
      <c r="N36" s="29"/>
      <c r="O36" s="29"/>
      <c r="P36" s="29"/>
      <c r="Q36" s="29"/>
      <c r="R36" s="29"/>
      <c r="S36" s="29"/>
      <c r="T36" s="29"/>
      <c r="U36" s="27"/>
      <c r="V36" s="29"/>
      <c r="W36" s="27"/>
    </row>
    <row r="37" customFormat="1" ht="15" customHeight="1" spans="1:23">
      <c r="A37" s="41" t="s">
        <v>321</v>
      </c>
      <c r="B37" s="182" t="s">
        <v>324</v>
      </c>
      <c r="C37" s="26" t="s">
        <v>325</v>
      </c>
      <c r="D37" s="22" t="s">
        <v>70</v>
      </c>
      <c r="E37" s="41" t="s">
        <v>103</v>
      </c>
      <c r="F37" s="41" t="s">
        <v>104</v>
      </c>
      <c r="G37" s="41" t="s">
        <v>340</v>
      </c>
      <c r="H37" s="41" t="s">
        <v>341</v>
      </c>
      <c r="I37" s="180">
        <v>240000</v>
      </c>
      <c r="J37" s="180">
        <v>240000</v>
      </c>
      <c r="K37" s="180">
        <v>240000</v>
      </c>
      <c r="L37" s="29"/>
      <c r="M37" s="29"/>
      <c r="N37" s="29"/>
      <c r="O37" s="29"/>
      <c r="P37" s="29"/>
      <c r="Q37" s="29"/>
      <c r="R37" s="29"/>
      <c r="S37" s="29"/>
      <c r="T37" s="29"/>
      <c r="U37" s="27"/>
      <c r="V37" s="29"/>
      <c r="W37" s="27"/>
    </row>
    <row r="38" customFormat="1" ht="15" customHeight="1" spans="1:23">
      <c r="A38" s="41" t="s">
        <v>321</v>
      </c>
      <c r="B38" s="182" t="s">
        <v>324</v>
      </c>
      <c r="C38" s="26" t="s">
        <v>325</v>
      </c>
      <c r="D38" s="22" t="s">
        <v>70</v>
      </c>
      <c r="E38" s="41" t="s">
        <v>103</v>
      </c>
      <c r="F38" s="41" t="s">
        <v>104</v>
      </c>
      <c r="G38" s="41" t="s">
        <v>342</v>
      </c>
      <c r="H38" s="41" t="s">
        <v>343</v>
      </c>
      <c r="I38" s="180">
        <v>200000</v>
      </c>
      <c r="J38" s="180">
        <v>200000</v>
      </c>
      <c r="K38" s="180">
        <v>200000</v>
      </c>
      <c r="L38" s="29"/>
      <c r="M38" s="29"/>
      <c r="N38" s="29"/>
      <c r="O38" s="29"/>
      <c r="P38" s="29"/>
      <c r="Q38" s="29"/>
      <c r="R38" s="29"/>
      <c r="S38" s="29"/>
      <c r="T38" s="29"/>
      <c r="U38" s="27"/>
      <c r="V38" s="29"/>
      <c r="W38" s="27"/>
    </row>
    <row r="39" customFormat="1" ht="15" customHeight="1" spans="1:23">
      <c r="A39" s="41" t="s">
        <v>295</v>
      </c>
      <c r="B39" s="179" t="s">
        <v>344</v>
      </c>
      <c r="C39" s="26" t="s">
        <v>345</v>
      </c>
      <c r="D39" s="22" t="s">
        <v>70</v>
      </c>
      <c r="E39" s="41" t="s">
        <v>101</v>
      </c>
      <c r="F39" s="41" t="s">
        <v>102</v>
      </c>
      <c r="G39" s="41" t="s">
        <v>298</v>
      </c>
      <c r="H39" s="41" t="s">
        <v>299</v>
      </c>
      <c r="I39" s="180">
        <v>330800</v>
      </c>
      <c r="J39" s="180">
        <v>330800</v>
      </c>
      <c r="K39" s="180">
        <v>330800</v>
      </c>
      <c r="L39" s="29"/>
      <c r="M39" s="29"/>
      <c r="N39" s="29"/>
      <c r="O39" s="29"/>
      <c r="P39" s="29"/>
      <c r="Q39" s="29"/>
      <c r="R39" s="29"/>
      <c r="S39" s="29"/>
      <c r="T39" s="29"/>
      <c r="U39" s="27"/>
      <c r="V39" s="29"/>
      <c r="W39" s="27"/>
    </row>
    <row r="40" customFormat="1" ht="15" customHeight="1" spans="1:23">
      <c r="A40" s="41" t="s">
        <v>295</v>
      </c>
      <c r="B40" s="179" t="s">
        <v>346</v>
      </c>
      <c r="C40" s="26" t="s">
        <v>347</v>
      </c>
      <c r="D40" s="22" t="s">
        <v>70</v>
      </c>
      <c r="E40" s="41" t="s">
        <v>103</v>
      </c>
      <c r="F40" s="41" t="s">
        <v>104</v>
      </c>
      <c r="G40" s="41" t="s">
        <v>221</v>
      </c>
      <c r="H40" s="41" t="s">
        <v>222</v>
      </c>
      <c r="I40" s="180">
        <v>900000</v>
      </c>
      <c r="J40" s="27">
        <v>900000</v>
      </c>
      <c r="K40" s="27">
        <v>900000</v>
      </c>
      <c r="L40" s="29"/>
      <c r="M40" s="29"/>
      <c r="N40" s="29"/>
      <c r="O40" s="29"/>
      <c r="P40" s="29"/>
      <c r="Q40" s="29"/>
      <c r="R40" s="29"/>
      <c r="S40" s="29"/>
      <c r="T40" s="29"/>
      <c r="U40" s="27"/>
      <c r="V40" s="29"/>
      <c r="W40" s="27"/>
    </row>
    <row r="41" customFormat="1" ht="15" customHeight="1" spans="1:23">
      <c r="A41" s="41" t="s">
        <v>295</v>
      </c>
      <c r="B41" s="179" t="s">
        <v>348</v>
      </c>
      <c r="C41" s="30" t="s">
        <v>349</v>
      </c>
      <c r="D41" s="22" t="s">
        <v>70</v>
      </c>
      <c r="E41" s="183">
        <v>2050204</v>
      </c>
      <c r="F41" s="183" t="s">
        <v>104</v>
      </c>
      <c r="G41" s="41" t="s">
        <v>283</v>
      </c>
      <c r="H41" s="41" t="s">
        <v>284</v>
      </c>
      <c r="I41" s="27">
        <v>100</v>
      </c>
      <c r="J41" s="27"/>
      <c r="K41" s="27"/>
      <c r="L41" s="29"/>
      <c r="M41" s="29"/>
      <c r="N41" s="29">
        <v>100</v>
      </c>
      <c r="O41" s="29"/>
      <c r="P41" s="29"/>
      <c r="Q41" s="29"/>
      <c r="R41" s="29"/>
      <c r="S41" s="29"/>
      <c r="T41" s="29"/>
      <c r="U41" s="27"/>
      <c r="V41" s="29"/>
      <c r="W41" s="27"/>
    </row>
    <row r="42" customFormat="1" ht="15" customHeight="1" spans="1:23">
      <c r="A42" s="41" t="s">
        <v>280</v>
      </c>
      <c r="B42" s="179" t="s">
        <v>350</v>
      </c>
      <c r="C42" s="30" t="s">
        <v>351</v>
      </c>
      <c r="D42" s="22" t="s">
        <v>70</v>
      </c>
      <c r="E42" s="183">
        <v>2050204</v>
      </c>
      <c r="F42" s="183" t="s">
        <v>104</v>
      </c>
      <c r="G42" s="41" t="s">
        <v>283</v>
      </c>
      <c r="H42" s="41" t="s">
        <v>284</v>
      </c>
      <c r="I42" s="27">
        <v>7884</v>
      </c>
      <c r="J42" s="22"/>
      <c r="K42" s="22"/>
      <c r="L42" s="39"/>
      <c r="M42" s="39"/>
      <c r="N42" s="29">
        <v>7884</v>
      </c>
      <c r="O42" s="39"/>
      <c r="P42" s="39"/>
      <c r="Q42" s="39"/>
      <c r="R42" s="39"/>
      <c r="S42" s="39"/>
      <c r="T42" s="39"/>
      <c r="U42" s="22"/>
      <c r="V42" s="39"/>
      <c r="W42" s="22"/>
    </row>
    <row r="43" customFormat="1" ht="15" customHeight="1" spans="1:23">
      <c r="A43" s="41" t="s">
        <v>280</v>
      </c>
      <c r="B43" s="179" t="s">
        <v>352</v>
      </c>
      <c r="C43" s="30" t="s">
        <v>353</v>
      </c>
      <c r="D43" s="22" t="s">
        <v>70</v>
      </c>
      <c r="E43" s="183">
        <v>2050204</v>
      </c>
      <c r="F43" s="183" t="s">
        <v>104</v>
      </c>
      <c r="G43" s="41" t="s">
        <v>283</v>
      </c>
      <c r="H43" s="41" t="s">
        <v>284</v>
      </c>
      <c r="I43" s="27">
        <v>4320</v>
      </c>
      <c r="J43" s="22"/>
      <c r="K43" s="22"/>
      <c r="L43" s="39"/>
      <c r="M43" s="39"/>
      <c r="N43" s="29">
        <v>4320</v>
      </c>
      <c r="O43" s="39"/>
      <c r="P43" s="39"/>
      <c r="Q43" s="39"/>
      <c r="R43" s="39"/>
      <c r="S43" s="39"/>
      <c r="T43" s="39"/>
      <c r="U43" s="22"/>
      <c r="V43" s="39"/>
      <c r="W43" s="22"/>
    </row>
    <row r="44" customFormat="1" ht="15" customHeight="1" spans="1:23">
      <c r="A44" s="41" t="s">
        <v>280</v>
      </c>
      <c r="B44" s="179" t="s">
        <v>354</v>
      </c>
      <c r="C44" s="30" t="s">
        <v>355</v>
      </c>
      <c r="D44" s="22" t="s">
        <v>70</v>
      </c>
      <c r="E44" s="183">
        <v>2050204</v>
      </c>
      <c r="F44" s="183" t="s">
        <v>104</v>
      </c>
      <c r="G44" s="41" t="s">
        <v>283</v>
      </c>
      <c r="H44" s="41" t="s">
        <v>284</v>
      </c>
      <c r="I44" s="27">
        <v>212.2</v>
      </c>
      <c r="J44" s="22"/>
      <c r="K44" s="22"/>
      <c r="L44" s="39"/>
      <c r="M44" s="39"/>
      <c r="N44" s="29">
        <v>212.2</v>
      </c>
      <c r="O44" s="39"/>
      <c r="P44" s="39"/>
      <c r="Q44" s="39"/>
      <c r="R44" s="39"/>
      <c r="S44" s="39"/>
      <c r="T44" s="39"/>
      <c r="U44" s="22"/>
      <c r="V44" s="39"/>
      <c r="W44" s="22"/>
    </row>
    <row r="45" customFormat="1" ht="15" customHeight="1" spans="1:23">
      <c r="A45" s="41" t="s">
        <v>280</v>
      </c>
      <c r="B45" s="179" t="s">
        <v>356</v>
      </c>
      <c r="C45" s="30" t="s">
        <v>357</v>
      </c>
      <c r="D45" s="22" t="s">
        <v>70</v>
      </c>
      <c r="E45" s="183">
        <v>2050204</v>
      </c>
      <c r="F45" s="183" t="s">
        <v>104</v>
      </c>
      <c r="G45" s="41" t="s">
        <v>283</v>
      </c>
      <c r="H45" s="41" t="s">
        <v>284</v>
      </c>
      <c r="I45" s="27">
        <v>173</v>
      </c>
      <c r="J45" s="22"/>
      <c r="K45" s="22"/>
      <c r="L45" s="39"/>
      <c r="M45" s="39"/>
      <c r="N45" s="29">
        <v>173</v>
      </c>
      <c r="O45" s="39"/>
      <c r="P45" s="39"/>
      <c r="Q45" s="39"/>
      <c r="R45" s="39"/>
      <c r="S45" s="39"/>
      <c r="T45" s="39"/>
      <c r="U45" s="22"/>
      <c r="V45" s="39"/>
      <c r="W45" s="22"/>
    </row>
    <row r="46" customFormat="1" ht="15" customHeight="1" spans="1:23">
      <c r="A46" s="41" t="s">
        <v>295</v>
      </c>
      <c r="B46" s="179" t="s">
        <v>358</v>
      </c>
      <c r="C46" s="30" t="s">
        <v>359</v>
      </c>
      <c r="D46" s="22" t="s">
        <v>70</v>
      </c>
      <c r="E46" s="183">
        <v>2050204</v>
      </c>
      <c r="F46" s="183" t="s">
        <v>104</v>
      </c>
      <c r="G46" s="41" t="s">
        <v>283</v>
      </c>
      <c r="H46" s="41" t="s">
        <v>284</v>
      </c>
      <c r="I46" s="27">
        <v>200</v>
      </c>
      <c r="J46" s="22"/>
      <c r="K46" s="22"/>
      <c r="L46" s="39"/>
      <c r="M46" s="39"/>
      <c r="N46" s="29">
        <v>200</v>
      </c>
      <c r="O46" s="39"/>
      <c r="P46" s="39"/>
      <c r="Q46" s="39"/>
      <c r="R46" s="39"/>
      <c r="S46" s="39"/>
      <c r="T46" s="39"/>
      <c r="U46" s="22"/>
      <c r="V46" s="39"/>
      <c r="W46" s="22"/>
    </row>
    <row r="47" customFormat="1" ht="15" customHeight="1" spans="1:23">
      <c r="A47" s="41" t="s">
        <v>280</v>
      </c>
      <c r="B47" s="179" t="s">
        <v>360</v>
      </c>
      <c r="C47" s="30" t="s">
        <v>361</v>
      </c>
      <c r="D47" s="22" t="s">
        <v>70</v>
      </c>
      <c r="E47" s="183">
        <v>2050203</v>
      </c>
      <c r="F47" s="183" t="s">
        <v>102</v>
      </c>
      <c r="G47" s="41" t="s">
        <v>283</v>
      </c>
      <c r="H47" s="41" t="s">
        <v>284</v>
      </c>
      <c r="I47" s="27">
        <v>4020</v>
      </c>
      <c r="J47" s="22"/>
      <c r="K47" s="22"/>
      <c r="L47" s="39"/>
      <c r="M47" s="39"/>
      <c r="N47" s="29">
        <v>4020</v>
      </c>
      <c r="O47" s="39"/>
      <c r="P47" s="39"/>
      <c r="Q47" s="39"/>
      <c r="R47" s="39"/>
      <c r="S47" s="39"/>
      <c r="T47" s="39"/>
      <c r="U47" s="22"/>
      <c r="V47" s="39"/>
      <c r="W47" s="22"/>
    </row>
    <row r="48" customFormat="1" ht="15" customHeight="1" spans="1:23">
      <c r="A48" s="41" t="s">
        <v>295</v>
      </c>
      <c r="B48" s="298" t="s">
        <v>362</v>
      </c>
      <c r="C48" s="30" t="s">
        <v>363</v>
      </c>
      <c r="D48" s="22" t="s">
        <v>70</v>
      </c>
      <c r="E48" s="183">
        <v>2296003</v>
      </c>
      <c r="F48" s="183" t="s">
        <v>364</v>
      </c>
      <c r="G48" s="41" t="s">
        <v>221</v>
      </c>
      <c r="H48" s="41" t="s">
        <v>222</v>
      </c>
      <c r="I48" s="27">
        <v>27042</v>
      </c>
      <c r="J48" s="22"/>
      <c r="K48" s="22"/>
      <c r="L48" s="39"/>
      <c r="M48" s="39"/>
      <c r="N48" s="29"/>
      <c r="O48" s="29">
        <v>27042</v>
      </c>
      <c r="P48" s="39"/>
      <c r="Q48" s="39"/>
      <c r="R48" s="39"/>
      <c r="S48" s="39"/>
      <c r="T48" s="39"/>
      <c r="U48" s="22"/>
      <c r="V48" s="39"/>
      <c r="W48" s="22"/>
    </row>
    <row r="49" customFormat="1" ht="15" customHeight="1" spans="1:23">
      <c r="A49" s="41" t="s">
        <v>280</v>
      </c>
      <c r="B49" s="179" t="s">
        <v>365</v>
      </c>
      <c r="C49" s="30" t="s">
        <v>366</v>
      </c>
      <c r="D49" s="22" t="s">
        <v>70</v>
      </c>
      <c r="E49" s="183">
        <v>2050204</v>
      </c>
      <c r="F49" s="183" t="s">
        <v>104</v>
      </c>
      <c r="G49" s="41" t="s">
        <v>283</v>
      </c>
      <c r="H49" s="41" t="s">
        <v>284</v>
      </c>
      <c r="I49" s="27">
        <v>394</v>
      </c>
      <c r="J49" s="22"/>
      <c r="K49" s="22"/>
      <c r="L49" s="39"/>
      <c r="M49" s="39"/>
      <c r="N49" s="29">
        <v>394</v>
      </c>
      <c r="O49" s="39"/>
      <c r="P49" s="39"/>
      <c r="Q49" s="39"/>
      <c r="R49" s="39"/>
      <c r="S49" s="39"/>
      <c r="T49" s="39"/>
      <c r="U49" s="22"/>
      <c r="V49" s="39"/>
      <c r="W49" s="22"/>
    </row>
    <row r="50" customFormat="1" ht="15" customHeight="1" spans="1:23">
      <c r="A50" s="41" t="s">
        <v>280</v>
      </c>
      <c r="B50" s="179" t="s">
        <v>367</v>
      </c>
      <c r="C50" s="30" t="s">
        <v>368</v>
      </c>
      <c r="D50" s="22" t="s">
        <v>70</v>
      </c>
      <c r="E50" s="183">
        <v>2050204</v>
      </c>
      <c r="F50" s="183" t="s">
        <v>104</v>
      </c>
      <c r="G50" s="41" t="s">
        <v>283</v>
      </c>
      <c r="H50" s="41" t="s">
        <v>284</v>
      </c>
      <c r="I50" s="27">
        <v>480</v>
      </c>
      <c r="J50" s="22"/>
      <c r="K50" s="22"/>
      <c r="L50" s="39"/>
      <c r="M50" s="39"/>
      <c r="N50" s="29">
        <v>480</v>
      </c>
      <c r="O50" s="39"/>
      <c r="P50" s="39"/>
      <c r="Q50" s="39"/>
      <c r="R50" s="39"/>
      <c r="S50" s="39"/>
      <c r="T50" s="39"/>
      <c r="U50" s="22"/>
      <c r="V50" s="39"/>
      <c r="W50" s="22"/>
    </row>
    <row r="51" customFormat="1" ht="15" customHeight="1" spans="1:23">
      <c r="A51" s="22"/>
      <c r="B51" s="185"/>
      <c r="C51" s="30"/>
      <c r="D51" s="22"/>
      <c r="E51" s="22"/>
      <c r="F51" s="22"/>
      <c r="G51" s="22"/>
      <c r="H51" s="22"/>
      <c r="I51" s="22"/>
      <c r="J51" s="22"/>
      <c r="K51" s="22"/>
      <c r="L51" s="39"/>
      <c r="M51" s="39"/>
      <c r="N51" s="39"/>
      <c r="O51" s="39"/>
      <c r="P51" s="39"/>
      <c r="Q51" s="39"/>
      <c r="R51" s="39"/>
      <c r="S51" s="39"/>
      <c r="T51" s="39"/>
      <c r="U51" s="22"/>
      <c r="V51" s="39"/>
      <c r="W51" s="22"/>
    </row>
    <row r="52" s="165" customFormat="1" ht="15" customHeight="1" spans="1:23">
      <c r="A52" s="45" t="s">
        <v>186</v>
      </c>
      <c r="B52" s="46"/>
      <c r="C52" s="46"/>
      <c r="D52" s="46"/>
      <c r="E52" s="46"/>
      <c r="F52" s="46"/>
      <c r="G52" s="46"/>
      <c r="H52" s="47"/>
      <c r="I52" s="186">
        <v>7808255.55</v>
      </c>
      <c r="J52" s="186">
        <v>4832952.88</v>
      </c>
      <c r="K52" s="186">
        <v>4832952.88</v>
      </c>
      <c r="L52" s="186"/>
      <c r="M52" s="186"/>
      <c r="N52" s="186">
        <v>17783.2</v>
      </c>
      <c r="O52" s="186">
        <v>27042</v>
      </c>
      <c r="P52" s="186"/>
      <c r="Q52" s="186">
        <v>2355477.47</v>
      </c>
      <c r="R52" s="186">
        <v>575000</v>
      </c>
      <c r="S52" s="186"/>
      <c r="T52" s="186"/>
      <c r="U52" s="186"/>
      <c r="V52" s="186"/>
      <c r="W52" s="186">
        <v>575000</v>
      </c>
    </row>
    <row r="53" ht="18.75" customHeight="1"/>
  </sheetData>
  <mergeCells count="28">
    <mergeCell ref="A3:W3"/>
    <mergeCell ref="A4:H4"/>
    <mergeCell ref="J5:M5"/>
    <mergeCell ref="N5:P5"/>
    <mergeCell ref="R5:W5"/>
    <mergeCell ref="A52:H52"/>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7" right="0.37" top="0.56" bottom="0.56" header="0.48" footer="0.48"/>
  <pageSetup paperSize="9" scale="32"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3"/>
  <sheetViews>
    <sheetView showZeros="0" workbookViewId="0">
      <pane ySplit="1" topLeftCell="A75" activePane="bottomLeft" state="frozen"/>
      <selection/>
      <selection pane="bottomLeft" activeCell="D8" sqref="D8"/>
    </sheetView>
  </sheetViews>
  <sheetFormatPr defaultColWidth="10.712962962963" defaultRowHeight="12" customHeight="1"/>
  <cols>
    <col min="1" max="1" width="40" style="158" customWidth="1"/>
    <col min="2" max="2" width="33.8518518518519" style="158" customWidth="1"/>
    <col min="3" max="5" width="27.5740740740741" style="158" customWidth="1"/>
    <col min="6" max="6" width="13.1388888888889" style="158" customWidth="1"/>
    <col min="7" max="7" width="29.2777777777778" style="158" customWidth="1"/>
    <col min="8" max="8" width="18.1388888888889" style="158" customWidth="1"/>
    <col min="9" max="9" width="15.712962962963" style="158" customWidth="1"/>
    <col min="10" max="10" width="22" style="158" customWidth="1"/>
    <col min="11" max="16384" width="10.712962962963" style="158"/>
  </cols>
  <sheetData>
    <row r="1" s="158" customFormat="1" ht="18" customHeight="1" spans="1:10">
      <c r="J1" s="159" t="s">
        <v>369</v>
      </c>
    </row>
    <row r="2" s="158" customFormat="1" ht="39.75" customHeight="1" spans="1:10">
      <c r="A2" s="160" t="str">
        <f>"2026"&amp;"年部门其他运转类、特定目标类项目绩效目标表"</f>
        <v>2026年部门其他运转类、特定目标类项目绩效目标表</v>
      </c>
      <c r="B2" s="160"/>
      <c r="C2" s="160"/>
      <c r="D2" s="160"/>
      <c r="E2" s="160"/>
      <c r="F2" s="160"/>
      <c r="G2" s="160"/>
      <c r="H2" s="160"/>
      <c r="I2" s="160"/>
      <c r="J2" s="160"/>
    </row>
    <row r="3" s="158" customFormat="1" ht="17.25" customHeight="1" spans="1:10">
      <c r="A3" s="161" t="str">
        <f>"单位名称："&amp;"昆明市呈贡区第一中学"</f>
        <v>单位名称：昆明市呈贡区第一中学</v>
      </c>
      <c r="B3" s="161"/>
      <c r="C3" s="161"/>
      <c r="D3" s="161"/>
      <c r="E3" s="161"/>
      <c r="F3" s="161"/>
      <c r="G3" s="161"/>
      <c r="H3" s="161"/>
    </row>
    <row r="4" s="158" customFormat="1" ht="44.25" customHeight="1" spans="1:10">
      <c r="A4" s="162" t="s">
        <v>370</v>
      </c>
      <c r="B4" s="162" t="s">
        <v>371</v>
      </c>
      <c r="C4" s="163" t="s">
        <v>372</v>
      </c>
      <c r="D4" s="162" t="s">
        <v>373</v>
      </c>
      <c r="E4" s="162" t="s">
        <v>374</v>
      </c>
      <c r="F4" s="162" t="s">
        <v>375</v>
      </c>
      <c r="G4" s="162" t="s">
        <v>376</v>
      </c>
      <c r="H4" s="162" t="s">
        <v>377</v>
      </c>
      <c r="I4" s="162" t="s">
        <v>378</v>
      </c>
      <c r="J4" s="162" t="s">
        <v>379</v>
      </c>
    </row>
    <row r="5" s="158" customFormat="1" ht="18.75" customHeight="1" spans="1:10">
      <c r="A5" s="162">
        <v>1</v>
      </c>
      <c r="B5" s="162">
        <v>2</v>
      </c>
      <c r="C5" s="162">
        <v>3</v>
      </c>
      <c r="D5" s="162">
        <v>4</v>
      </c>
      <c r="E5" s="162">
        <v>5</v>
      </c>
      <c r="F5" s="162">
        <v>6</v>
      </c>
      <c r="G5" s="162">
        <v>7</v>
      </c>
      <c r="H5" s="162">
        <v>8</v>
      </c>
      <c r="I5" s="162">
        <v>9</v>
      </c>
      <c r="J5" s="162">
        <v>10</v>
      </c>
    </row>
    <row r="6" s="158" customFormat="1" ht="42" customHeight="1" spans="1:10">
      <c r="A6" s="164" t="s">
        <v>70</v>
      </c>
      <c r="B6" s="164"/>
      <c r="C6" s="164"/>
      <c r="D6" s="164"/>
      <c r="E6" s="164"/>
      <c r="F6" s="164"/>
      <c r="G6" s="164"/>
      <c r="H6" s="164"/>
      <c r="I6" s="164"/>
      <c r="J6" s="164"/>
    </row>
    <row r="7" s="158" customFormat="1" ht="42" customHeight="1" spans="1:10">
      <c r="A7" s="164" t="s">
        <v>325</v>
      </c>
      <c r="B7" s="164" t="s">
        <v>380</v>
      </c>
      <c r="C7" s="164" t="s">
        <v>381</v>
      </c>
      <c r="D7" s="164" t="s">
        <v>382</v>
      </c>
      <c r="E7" s="164" t="s">
        <v>383</v>
      </c>
      <c r="F7" s="164" t="s">
        <v>384</v>
      </c>
      <c r="G7" s="164" t="s">
        <v>385</v>
      </c>
      <c r="H7" s="164" t="s">
        <v>386</v>
      </c>
      <c r="I7" s="164" t="s">
        <v>387</v>
      </c>
      <c r="J7" s="164" t="s">
        <v>383</v>
      </c>
    </row>
    <row r="8" s="158" customFormat="1" ht="42" customHeight="1" spans="1:10">
      <c r="A8" s="164" t="s">
        <v>325</v>
      </c>
      <c r="B8" s="164" t="s">
        <v>380</v>
      </c>
      <c r="C8" s="164" t="s">
        <v>388</v>
      </c>
      <c r="D8" s="164" t="s">
        <v>389</v>
      </c>
      <c r="E8" s="164" t="s">
        <v>390</v>
      </c>
      <c r="F8" s="164" t="s">
        <v>391</v>
      </c>
      <c r="G8" s="164" t="s">
        <v>392</v>
      </c>
      <c r="H8" s="164" t="s">
        <v>393</v>
      </c>
      <c r="I8" s="164" t="s">
        <v>387</v>
      </c>
      <c r="J8" s="164" t="s">
        <v>390</v>
      </c>
    </row>
    <row r="9" s="158" customFormat="1" ht="42" customHeight="1" spans="1:10">
      <c r="A9" s="164" t="s">
        <v>325</v>
      </c>
      <c r="B9" s="164" t="s">
        <v>380</v>
      </c>
      <c r="C9" s="164" t="s">
        <v>394</v>
      </c>
      <c r="D9" s="164" t="s">
        <v>395</v>
      </c>
      <c r="E9" s="164" t="s">
        <v>396</v>
      </c>
      <c r="F9" s="164" t="s">
        <v>391</v>
      </c>
      <c r="G9" s="164" t="s">
        <v>397</v>
      </c>
      <c r="H9" s="164" t="s">
        <v>393</v>
      </c>
      <c r="I9" s="164" t="s">
        <v>387</v>
      </c>
      <c r="J9" s="164" t="s">
        <v>396</v>
      </c>
    </row>
    <row r="10" s="158" customFormat="1" ht="42" customHeight="1" spans="1:10">
      <c r="A10" s="164" t="s">
        <v>325</v>
      </c>
      <c r="B10" s="164" t="s">
        <v>380</v>
      </c>
      <c r="C10" s="164" t="s">
        <v>398</v>
      </c>
      <c r="D10" s="164" t="s">
        <v>399</v>
      </c>
      <c r="E10" s="164" t="s">
        <v>400</v>
      </c>
      <c r="F10" s="164" t="s">
        <v>384</v>
      </c>
      <c r="G10" s="164" t="s">
        <v>401</v>
      </c>
      <c r="H10" s="164" t="s">
        <v>402</v>
      </c>
      <c r="I10" s="164" t="s">
        <v>387</v>
      </c>
      <c r="J10" s="164" t="s">
        <v>403</v>
      </c>
    </row>
    <row r="11" s="158" customFormat="1" ht="42" customHeight="1" spans="1:10">
      <c r="A11" s="164" t="s">
        <v>303</v>
      </c>
      <c r="B11" s="164" t="s">
        <v>404</v>
      </c>
      <c r="C11" s="164" t="s">
        <v>381</v>
      </c>
      <c r="D11" s="164" t="s">
        <v>382</v>
      </c>
      <c r="E11" s="164" t="s">
        <v>405</v>
      </c>
      <c r="F11" s="164" t="s">
        <v>384</v>
      </c>
      <c r="G11" s="164" t="s">
        <v>406</v>
      </c>
      <c r="H11" s="164" t="s">
        <v>393</v>
      </c>
      <c r="I11" s="164" t="s">
        <v>387</v>
      </c>
      <c r="J11" s="164" t="s">
        <v>405</v>
      </c>
    </row>
    <row r="12" s="158" customFormat="1" ht="42" customHeight="1" spans="1:10">
      <c r="A12" s="164" t="s">
        <v>303</v>
      </c>
      <c r="B12" s="164" t="s">
        <v>404</v>
      </c>
      <c r="C12" s="164" t="s">
        <v>381</v>
      </c>
      <c r="D12" s="164" t="s">
        <v>407</v>
      </c>
      <c r="E12" s="164" t="s">
        <v>408</v>
      </c>
      <c r="F12" s="164" t="s">
        <v>391</v>
      </c>
      <c r="G12" s="164" t="s">
        <v>409</v>
      </c>
      <c r="H12" s="164" t="s">
        <v>393</v>
      </c>
      <c r="I12" s="164" t="s">
        <v>387</v>
      </c>
      <c r="J12" s="164" t="s">
        <v>408</v>
      </c>
    </row>
    <row r="13" s="158" customFormat="1" ht="42" customHeight="1" spans="1:10">
      <c r="A13" s="164" t="s">
        <v>303</v>
      </c>
      <c r="B13" s="164" t="s">
        <v>404</v>
      </c>
      <c r="C13" s="164" t="s">
        <v>381</v>
      </c>
      <c r="D13" s="164" t="s">
        <v>410</v>
      </c>
      <c r="E13" s="164" t="s">
        <v>411</v>
      </c>
      <c r="F13" s="164" t="s">
        <v>384</v>
      </c>
      <c r="G13" s="164" t="s">
        <v>406</v>
      </c>
      <c r="H13" s="164" t="s">
        <v>393</v>
      </c>
      <c r="I13" s="164" t="s">
        <v>387</v>
      </c>
      <c r="J13" s="164" t="s">
        <v>411</v>
      </c>
    </row>
    <row r="14" s="158" customFormat="1" ht="42" customHeight="1" spans="1:10">
      <c r="A14" s="164" t="s">
        <v>303</v>
      </c>
      <c r="B14" s="164" t="s">
        <v>404</v>
      </c>
      <c r="C14" s="164" t="s">
        <v>388</v>
      </c>
      <c r="D14" s="164" t="s">
        <v>389</v>
      </c>
      <c r="E14" s="164" t="s">
        <v>412</v>
      </c>
      <c r="F14" s="164" t="s">
        <v>391</v>
      </c>
      <c r="G14" s="164" t="s">
        <v>406</v>
      </c>
      <c r="H14" s="164" t="s">
        <v>393</v>
      </c>
      <c r="I14" s="164" t="s">
        <v>413</v>
      </c>
      <c r="J14" s="164" t="s">
        <v>412</v>
      </c>
    </row>
    <row r="15" s="158" customFormat="1" ht="42" customHeight="1" spans="1:10">
      <c r="A15" s="164" t="s">
        <v>303</v>
      </c>
      <c r="B15" s="164" t="s">
        <v>404</v>
      </c>
      <c r="C15" s="164" t="s">
        <v>394</v>
      </c>
      <c r="D15" s="164" t="s">
        <v>395</v>
      </c>
      <c r="E15" s="164" t="s">
        <v>414</v>
      </c>
      <c r="F15" s="164" t="s">
        <v>391</v>
      </c>
      <c r="G15" s="164" t="s">
        <v>409</v>
      </c>
      <c r="H15" s="164" t="s">
        <v>393</v>
      </c>
      <c r="I15" s="164" t="s">
        <v>413</v>
      </c>
      <c r="J15" s="164" t="s">
        <v>414</v>
      </c>
    </row>
    <row r="16" s="158" customFormat="1" ht="42" customHeight="1" spans="1:10">
      <c r="A16" s="164" t="s">
        <v>297</v>
      </c>
      <c r="B16" s="164" t="s">
        <v>415</v>
      </c>
      <c r="C16" s="164" t="s">
        <v>381</v>
      </c>
      <c r="D16" s="164" t="s">
        <v>382</v>
      </c>
      <c r="E16" s="164" t="s">
        <v>416</v>
      </c>
      <c r="F16" s="164" t="s">
        <v>391</v>
      </c>
      <c r="G16" s="164" t="s">
        <v>417</v>
      </c>
      <c r="H16" s="164" t="s">
        <v>386</v>
      </c>
      <c r="I16" s="164" t="s">
        <v>387</v>
      </c>
      <c r="J16" s="164" t="s">
        <v>418</v>
      </c>
    </row>
    <row r="17" s="158" customFormat="1" ht="42" customHeight="1" spans="1:10">
      <c r="A17" s="164" t="s">
        <v>297</v>
      </c>
      <c r="B17" s="164" t="s">
        <v>415</v>
      </c>
      <c r="C17" s="164" t="s">
        <v>388</v>
      </c>
      <c r="D17" s="164" t="s">
        <v>389</v>
      </c>
      <c r="E17" s="164" t="s">
        <v>419</v>
      </c>
      <c r="F17" s="164" t="s">
        <v>391</v>
      </c>
      <c r="G17" s="164" t="s">
        <v>397</v>
      </c>
      <c r="H17" s="164" t="s">
        <v>393</v>
      </c>
      <c r="I17" s="164" t="s">
        <v>387</v>
      </c>
      <c r="J17" s="164" t="s">
        <v>419</v>
      </c>
    </row>
    <row r="18" s="158" customFormat="1" ht="42" customHeight="1" spans="1:10">
      <c r="A18" s="164" t="s">
        <v>297</v>
      </c>
      <c r="B18" s="164" t="s">
        <v>415</v>
      </c>
      <c r="C18" s="164" t="s">
        <v>394</v>
      </c>
      <c r="D18" s="164" t="s">
        <v>395</v>
      </c>
      <c r="E18" s="164" t="s">
        <v>420</v>
      </c>
      <c r="F18" s="164" t="s">
        <v>391</v>
      </c>
      <c r="G18" s="164" t="s">
        <v>409</v>
      </c>
      <c r="H18" s="164" t="s">
        <v>393</v>
      </c>
      <c r="I18" s="164" t="s">
        <v>413</v>
      </c>
      <c r="J18" s="164" t="s">
        <v>421</v>
      </c>
    </row>
    <row r="19" s="158" customFormat="1" ht="42" customHeight="1" spans="1:10">
      <c r="A19" s="164" t="s">
        <v>294</v>
      </c>
      <c r="B19" s="164" t="s">
        <v>422</v>
      </c>
      <c r="C19" s="164" t="s">
        <v>381</v>
      </c>
      <c r="D19" s="164" t="s">
        <v>382</v>
      </c>
      <c r="E19" s="164" t="s">
        <v>423</v>
      </c>
      <c r="F19" s="164" t="s">
        <v>384</v>
      </c>
      <c r="G19" s="164" t="s">
        <v>424</v>
      </c>
      <c r="H19" s="164" t="s">
        <v>386</v>
      </c>
      <c r="I19" s="164" t="s">
        <v>387</v>
      </c>
      <c r="J19" s="164" t="s">
        <v>423</v>
      </c>
    </row>
    <row r="20" s="158" customFormat="1" ht="42" customHeight="1" spans="1:10">
      <c r="A20" s="164" t="s">
        <v>294</v>
      </c>
      <c r="B20" s="164" t="s">
        <v>422</v>
      </c>
      <c r="C20" s="164" t="s">
        <v>381</v>
      </c>
      <c r="D20" s="164" t="s">
        <v>410</v>
      </c>
      <c r="E20" s="164" t="s">
        <v>425</v>
      </c>
      <c r="F20" s="164" t="s">
        <v>384</v>
      </c>
      <c r="G20" s="164" t="s">
        <v>406</v>
      </c>
      <c r="H20" s="164" t="s">
        <v>393</v>
      </c>
      <c r="I20" s="164" t="s">
        <v>413</v>
      </c>
      <c r="J20" s="164" t="s">
        <v>425</v>
      </c>
    </row>
    <row r="21" s="158" customFormat="1" ht="42" customHeight="1" spans="1:10">
      <c r="A21" s="164" t="s">
        <v>294</v>
      </c>
      <c r="B21" s="164" t="s">
        <v>422</v>
      </c>
      <c r="C21" s="164" t="s">
        <v>388</v>
      </c>
      <c r="D21" s="164" t="s">
        <v>389</v>
      </c>
      <c r="E21" s="164" t="s">
        <v>426</v>
      </c>
      <c r="F21" s="164" t="s">
        <v>384</v>
      </c>
      <c r="G21" s="164" t="s">
        <v>406</v>
      </c>
      <c r="H21" s="164" t="s">
        <v>393</v>
      </c>
      <c r="I21" s="164" t="s">
        <v>387</v>
      </c>
      <c r="J21" s="164" t="s">
        <v>426</v>
      </c>
    </row>
    <row r="22" s="158" customFormat="1" ht="42" customHeight="1" spans="1:10">
      <c r="A22" s="164" t="s">
        <v>294</v>
      </c>
      <c r="B22" s="164" t="s">
        <v>422</v>
      </c>
      <c r="C22" s="164" t="s">
        <v>394</v>
      </c>
      <c r="D22" s="164" t="s">
        <v>395</v>
      </c>
      <c r="E22" s="164" t="s">
        <v>427</v>
      </c>
      <c r="F22" s="164" t="s">
        <v>391</v>
      </c>
      <c r="G22" s="164" t="s">
        <v>409</v>
      </c>
      <c r="H22" s="164" t="s">
        <v>393</v>
      </c>
      <c r="I22" s="164" t="s">
        <v>413</v>
      </c>
      <c r="J22" s="164" t="s">
        <v>427</v>
      </c>
    </row>
    <row r="23" s="158" customFormat="1" ht="42" customHeight="1" spans="1:10">
      <c r="A23" s="164" t="s">
        <v>290</v>
      </c>
      <c r="B23" s="164" t="s">
        <v>428</v>
      </c>
      <c r="C23" s="164" t="s">
        <v>381</v>
      </c>
      <c r="D23" s="164" t="s">
        <v>382</v>
      </c>
      <c r="E23" s="164" t="s">
        <v>429</v>
      </c>
      <c r="F23" s="164" t="s">
        <v>384</v>
      </c>
      <c r="G23" s="164" t="s">
        <v>88</v>
      </c>
      <c r="H23" s="164" t="s">
        <v>386</v>
      </c>
      <c r="I23" s="164" t="s">
        <v>387</v>
      </c>
      <c r="J23" s="164" t="s">
        <v>429</v>
      </c>
    </row>
    <row r="24" s="158" customFormat="1" ht="42" customHeight="1" spans="1:10">
      <c r="A24" s="164" t="s">
        <v>290</v>
      </c>
      <c r="B24" s="164" t="s">
        <v>428</v>
      </c>
      <c r="C24" s="164" t="s">
        <v>381</v>
      </c>
      <c r="D24" s="164" t="s">
        <v>407</v>
      </c>
      <c r="E24" s="164" t="s">
        <v>430</v>
      </c>
      <c r="F24" s="164" t="s">
        <v>384</v>
      </c>
      <c r="G24" s="164" t="s">
        <v>406</v>
      </c>
      <c r="H24" s="164" t="s">
        <v>393</v>
      </c>
      <c r="I24" s="164" t="s">
        <v>387</v>
      </c>
      <c r="J24" s="164" t="s">
        <v>430</v>
      </c>
    </row>
    <row r="25" s="158" customFormat="1" ht="42" customHeight="1" spans="1:10">
      <c r="A25" s="164" t="s">
        <v>290</v>
      </c>
      <c r="B25" s="164" t="s">
        <v>428</v>
      </c>
      <c r="C25" s="164" t="s">
        <v>388</v>
      </c>
      <c r="D25" s="164" t="s">
        <v>389</v>
      </c>
      <c r="E25" s="164" t="s">
        <v>431</v>
      </c>
      <c r="F25" s="164" t="s">
        <v>391</v>
      </c>
      <c r="G25" s="164" t="s">
        <v>409</v>
      </c>
      <c r="H25" s="164" t="s">
        <v>393</v>
      </c>
      <c r="I25" s="164" t="s">
        <v>413</v>
      </c>
      <c r="J25" s="164" t="s">
        <v>431</v>
      </c>
    </row>
    <row r="26" s="158" customFormat="1" ht="42" customHeight="1" spans="1:10">
      <c r="A26" s="164" t="s">
        <v>290</v>
      </c>
      <c r="B26" s="164" t="s">
        <v>428</v>
      </c>
      <c r="C26" s="164" t="s">
        <v>394</v>
      </c>
      <c r="D26" s="164" t="s">
        <v>395</v>
      </c>
      <c r="E26" s="164" t="s">
        <v>432</v>
      </c>
      <c r="F26" s="164" t="s">
        <v>391</v>
      </c>
      <c r="G26" s="164" t="s">
        <v>409</v>
      </c>
      <c r="H26" s="164" t="s">
        <v>393</v>
      </c>
      <c r="I26" s="164" t="s">
        <v>413</v>
      </c>
      <c r="J26" s="164" t="s">
        <v>432</v>
      </c>
    </row>
    <row r="27" s="158" customFormat="1" ht="42" customHeight="1" spans="1:10">
      <c r="A27" s="164" t="s">
        <v>318</v>
      </c>
      <c r="B27" s="164" t="s">
        <v>433</v>
      </c>
      <c r="C27" s="164" t="s">
        <v>381</v>
      </c>
      <c r="D27" s="164" t="s">
        <v>382</v>
      </c>
      <c r="E27" s="164" t="s">
        <v>434</v>
      </c>
      <c r="F27" s="164" t="s">
        <v>384</v>
      </c>
      <c r="G27" s="164" t="s">
        <v>84</v>
      </c>
      <c r="H27" s="164" t="s">
        <v>386</v>
      </c>
      <c r="I27" s="164" t="s">
        <v>387</v>
      </c>
      <c r="J27" s="164" t="s">
        <v>434</v>
      </c>
    </row>
    <row r="28" s="158" customFormat="1" ht="42" customHeight="1" spans="1:10">
      <c r="A28" s="164" t="s">
        <v>318</v>
      </c>
      <c r="B28" s="164" t="s">
        <v>433</v>
      </c>
      <c r="C28" s="164" t="s">
        <v>381</v>
      </c>
      <c r="D28" s="164" t="s">
        <v>410</v>
      </c>
      <c r="E28" s="164" t="s">
        <v>435</v>
      </c>
      <c r="F28" s="164" t="s">
        <v>384</v>
      </c>
      <c r="G28" s="164" t="s">
        <v>406</v>
      </c>
      <c r="H28" s="164" t="s">
        <v>393</v>
      </c>
      <c r="I28" s="164" t="s">
        <v>387</v>
      </c>
      <c r="J28" s="164" t="s">
        <v>435</v>
      </c>
    </row>
    <row r="29" s="158" customFormat="1" ht="42" customHeight="1" spans="1:10">
      <c r="A29" s="164" t="s">
        <v>318</v>
      </c>
      <c r="B29" s="164" t="s">
        <v>433</v>
      </c>
      <c r="C29" s="164" t="s">
        <v>388</v>
      </c>
      <c r="D29" s="164" t="s">
        <v>389</v>
      </c>
      <c r="E29" s="164" t="s">
        <v>436</v>
      </c>
      <c r="F29" s="164" t="s">
        <v>391</v>
      </c>
      <c r="G29" s="164" t="s">
        <v>437</v>
      </c>
      <c r="H29" s="164" t="s">
        <v>393</v>
      </c>
      <c r="I29" s="164" t="s">
        <v>387</v>
      </c>
      <c r="J29" s="164" t="s">
        <v>436</v>
      </c>
    </row>
    <row r="30" s="158" customFormat="1" ht="42" customHeight="1" spans="1:10">
      <c r="A30" s="164" t="s">
        <v>318</v>
      </c>
      <c r="B30" s="164" t="s">
        <v>433</v>
      </c>
      <c r="C30" s="164" t="s">
        <v>394</v>
      </c>
      <c r="D30" s="164" t="s">
        <v>395</v>
      </c>
      <c r="E30" s="164" t="s">
        <v>438</v>
      </c>
      <c r="F30" s="164" t="s">
        <v>391</v>
      </c>
      <c r="G30" s="164" t="s">
        <v>409</v>
      </c>
      <c r="H30" s="164" t="s">
        <v>393</v>
      </c>
      <c r="I30" s="164" t="s">
        <v>387</v>
      </c>
      <c r="J30" s="164" t="s">
        <v>438</v>
      </c>
    </row>
    <row r="31" s="158" customFormat="1" ht="42" customHeight="1" spans="1:10">
      <c r="A31" s="164" t="s">
        <v>286</v>
      </c>
      <c r="B31" s="164" t="s">
        <v>439</v>
      </c>
      <c r="C31" s="164" t="s">
        <v>381</v>
      </c>
      <c r="D31" s="164" t="s">
        <v>382</v>
      </c>
      <c r="E31" s="164" t="s">
        <v>440</v>
      </c>
      <c r="F31" s="164" t="s">
        <v>384</v>
      </c>
      <c r="G31" s="164" t="s">
        <v>441</v>
      </c>
      <c r="H31" s="164" t="s">
        <v>386</v>
      </c>
      <c r="I31" s="164" t="s">
        <v>387</v>
      </c>
      <c r="J31" s="164" t="s">
        <v>440</v>
      </c>
    </row>
    <row r="32" s="158" customFormat="1" ht="42" customHeight="1" spans="1:10">
      <c r="A32" s="164" t="s">
        <v>286</v>
      </c>
      <c r="B32" s="164" t="s">
        <v>439</v>
      </c>
      <c r="C32" s="164" t="s">
        <v>381</v>
      </c>
      <c r="D32" s="164" t="s">
        <v>410</v>
      </c>
      <c r="E32" s="164" t="s">
        <v>442</v>
      </c>
      <c r="F32" s="164" t="s">
        <v>384</v>
      </c>
      <c r="G32" s="164" t="s">
        <v>406</v>
      </c>
      <c r="H32" s="164" t="s">
        <v>393</v>
      </c>
      <c r="I32" s="164" t="s">
        <v>387</v>
      </c>
      <c r="J32" s="164" t="s">
        <v>442</v>
      </c>
    </row>
    <row r="33" s="158" customFormat="1" ht="42" customHeight="1" spans="1:10">
      <c r="A33" s="164" t="s">
        <v>286</v>
      </c>
      <c r="B33" s="164" t="s">
        <v>439</v>
      </c>
      <c r="C33" s="164" t="s">
        <v>388</v>
      </c>
      <c r="D33" s="164" t="s">
        <v>389</v>
      </c>
      <c r="E33" s="164" t="s">
        <v>443</v>
      </c>
      <c r="F33" s="164" t="s">
        <v>384</v>
      </c>
      <c r="G33" s="164" t="s">
        <v>406</v>
      </c>
      <c r="H33" s="164" t="s">
        <v>393</v>
      </c>
      <c r="I33" s="164" t="s">
        <v>387</v>
      </c>
      <c r="J33" s="164" t="s">
        <v>443</v>
      </c>
    </row>
    <row r="34" s="158" customFormat="1" ht="42" customHeight="1" spans="1:10">
      <c r="A34" s="164" t="s">
        <v>286</v>
      </c>
      <c r="B34" s="164" t="s">
        <v>439</v>
      </c>
      <c r="C34" s="164" t="s">
        <v>394</v>
      </c>
      <c r="D34" s="164" t="s">
        <v>395</v>
      </c>
      <c r="E34" s="164" t="s">
        <v>444</v>
      </c>
      <c r="F34" s="164" t="s">
        <v>391</v>
      </c>
      <c r="G34" s="164" t="s">
        <v>409</v>
      </c>
      <c r="H34" s="164" t="s">
        <v>393</v>
      </c>
      <c r="I34" s="164" t="s">
        <v>387</v>
      </c>
      <c r="J34" s="164" t="s">
        <v>445</v>
      </c>
    </row>
    <row r="35" s="158" customFormat="1" ht="42" customHeight="1" spans="1:10">
      <c r="A35" s="164" t="s">
        <v>286</v>
      </c>
      <c r="B35" s="164" t="s">
        <v>439</v>
      </c>
      <c r="C35" s="164" t="s">
        <v>398</v>
      </c>
      <c r="D35" s="164" t="s">
        <v>446</v>
      </c>
      <c r="E35" s="164" t="s">
        <v>447</v>
      </c>
      <c r="F35" s="164" t="s">
        <v>384</v>
      </c>
      <c r="G35" s="164" t="s">
        <v>448</v>
      </c>
      <c r="H35" s="164" t="s">
        <v>449</v>
      </c>
      <c r="I35" s="164" t="s">
        <v>387</v>
      </c>
      <c r="J35" s="164" t="s">
        <v>447</v>
      </c>
    </row>
    <row r="36" s="158" customFormat="1" ht="42" customHeight="1" spans="1:10">
      <c r="A36" s="164" t="s">
        <v>311</v>
      </c>
      <c r="B36" s="164" t="s">
        <v>450</v>
      </c>
      <c r="C36" s="164" t="s">
        <v>381</v>
      </c>
      <c r="D36" s="164" t="s">
        <v>382</v>
      </c>
      <c r="E36" s="164" t="s">
        <v>451</v>
      </c>
      <c r="F36" s="164" t="s">
        <v>384</v>
      </c>
      <c r="G36" s="164" t="s">
        <v>452</v>
      </c>
      <c r="H36" s="164" t="s">
        <v>453</v>
      </c>
      <c r="I36" s="164" t="s">
        <v>387</v>
      </c>
      <c r="J36" s="164" t="s">
        <v>451</v>
      </c>
    </row>
    <row r="37" s="158" customFormat="1" ht="42" customHeight="1" spans="1:10">
      <c r="A37" s="164" t="s">
        <v>311</v>
      </c>
      <c r="B37" s="164" t="s">
        <v>450</v>
      </c>
      <c r="C37" s="164" t="s">
        <v>381</v>
      </c>
      <c r="D37" s="164" t="s">
        <v>407</v>
      </c>
      <c r="E37" s="164" t="s">
        <v>454</v>
      </c>
      <c r="F37" s="164" t="s">
        <v>391</v>
      </c>
      <c r="G37" s="164" t="s">
        <v>409</v>
      </c>
      <c r="H37" s="164" t="s">
        <v>393</v>
      </c>
      <c r="I37" s="164" t="s">
        <v>387</v>
      </c>
      <c r="J37" s="164" t="s">
        <v>454</v>
      </c>
    </row>
    <row r="38" s="158" customFormat="1" ht="42" customHeight="1" spans="1:10">
      <c r="A38" s="164" t="s">
        <v>311</v>
      </c>
      <c r="B38" s="164" t="s">
        <v>450</v>
      </c>
      <c r="C38" s="164" t="s">
        <v>381</v>
      </c>
      <c r="D38" s="164" t="s">
        <v>410</v>
      </c>
      <c r="E38" s="164" t="s">
        <v>455</v>
      </c>
      <c r="F38" s="164" t="s">
        <v>384</v>
      </c>
      <c r="G38" s="164" t="s">
        <v>456</v>
      </c>
      <c r="H38" s="164" t="s">
        <v>457</v>
      </c>
      <c r="I38" s="164" t="s">
        <v>387</v>
      </c>
      <c r="J38" s="164" t="s">
        <v>455</v>
      </c>
    </row>
    <row r="39" s="158" customFormat="1" ht="42" customHeight="1" spans="1:10">
      <c r="A39" s="164" t="s">
        <v>311</v>
      </c>
      <c r="B39" s="164" t="s">
        <v>450</v>
      </c>
      <c r="C39" s="164" t="s">
        <v>388</v>
      </c>
      <c r="D39" s="164" t="s">
        <v>389</v>
      </c>
      <c r="E39" s="164" t="s">
        <v>458</v>
      </c>
      <c r="F39" s="164" t="s">
        <v>391</v>
      </c>
      <c r="G39" s="164" t="s">
        <v>459</v>
      </c>
      <c r="H39" s="164" t="s">
        <v>393</v>
      </c>
      <c r="I39" s="164" t="s">
        <v>387</v>
      </c>
      <c r="J39" s="164" t="s">
        <v>458</v>
      </c>
    </row>
    <row r="40" s="158" customFormat="1" ht="42" customHeight="1" spans="1:10">
      <c r="A40" s="164" t="s">
        <v>311</v>
      </c>
      <c r="B40" s="164" t="s">
        <v>450</v>
      </c>
      <c r="C40" s="164" t="s">
        <v>394</v>
      </c>
      <c r="D40" s="164" t="s">
        <v>395</v>
      </c>
      <c r="E40" s="164" t="s">
        <v>460</v>
      </c>
      <c r="F40" s="164" t="s">
        <v>391</v>
      </c>
      <c r="G40" s="164" t="s">
        <v>409</v>
      </c>
      <c r="H40" s="164" t="s">
        <v>393</v>
      </c>
      <c r="I40" s="164" t="s">
        <v>387</v>
      </c>
      <c r="J40" s="164" t="s">
        <v>460</v>
      </c>
    </row>
    <row r="41" s="158" customFormat="1" ht="42" customHeight="1" spans="1:10">
      <c r="A41" s="164" t="s">
        <v>311</v>
      </c>
      <c r="B41" s="164" t="s">
        <v>450</v>
      </c>
      <c r="C41" s="164" t="s">
        <v>398</v>
      </c>
      <c r="D41" s="164" t="s">
        <v>399</v>
      </c>
      <c r="E41" s="164" t="s">
        <v>461</v>
      </c>
      <c r="F41" s="164" t="s">
        <v>384</v>
      </c>
      <c r="G41" s="164" t="s">
        <v>462</v>
      </c>
      <c r="H41" s="164" t="s">
        <v>463</v>
      </c>
      <c r="I41" s="164" t="s">
        <v>387</v>
      </c>
      <c r="J41" s="164" t="s">
        <v>464</v>
      </c>
    </row>
    <row r="42" s="158" customFormat="1" ht="42" customHeight="1" spans="1:10">
      <c r="A42" s="164" t="s">
        <v>315</v>
      </c>
      <c r="B42" s="164" t="s">
        <v>465</v>
      </c>
      <c r="C42" s="164" t="s">
        <v>381</v>
      </c>
      <c r="D42" s="164" t="s">
        <v>382</v>
      </c>
      <c r="E42" s="164" t="s">
        <v>466</v>
      </c>
      <c r="F42" s="164" t="s">
        <v>384</v>
      </c>
      <c r="G42" s="164" t="s">
        <v>452</v>
      </c>
      <c r="H42" s="164" t="s">
        <v>453</v>
      </c>
      <c r="I42" s="164" t="s">
        <v>387</v>
      </c>
      <c r="J42" s="164" t="s">
        <v>466</v>
      </c>
    </row>
    <row r="43" s="158" customFormat="1" ht="42" customHeight="1" spans="1:10">
      <c r="A43" s="164" t="s">
        <v>315</v>
      </c>
      <c r="B43" s="164" t="s">
        <v>465</v>
      </c>
      <c r="C43" s="164" t="s">
        <v>381</v>
      </c>
      <c r="D43" s="164" t="s">
        <v>410</v>
      </c>
      <c r="E43" s="164" t="s">
        <v>467</v>
      </c>
      <c r="F43" s="164" t="s">
        <v>468</v>
      </c>
      <c r="G43" s="164" t="s">
        <v>456</v>
      </c>
      <c r="H43" s="164" t="s">
        <v>457</v>
      </c>
      <c r="I43" s="164" t="s">
        <v>387</v>
      </c>
      <c r="J43" s="164" t="s">
        <v>467</v>
      </c>
    </row>
    <row r="44" s="158" customFormat="1" ht="42" customHeight="1" spans="1:10">
      <c r="A44" s="164" t="s">
        <v>315</v>
      </c>
      <c r="B44" s="164" t="s">
        <v>465</v>
      </c>
      <c r="C44" s="164" t="s">
        <v>388</v>
      </c>
      <c r="D44" s="164" t="s">
        <v>389</v>
      </c>
      <c r="E44" s="164" t="s">
        <v>469</v>
      </c>
      <c r="F44" s="164" t="s">
        <v>391</v>
      </c>
      <c r="G44" s="164" t="s">
        <v>459</v>
      </c>
      <c r="H44" s="164" t="s">
        <v>393</v>
      </c>
      <c r="I44" s="164" t="s">
        <v>387</v>
      </c>
      <c r="J44" s="164" t="s">
        <v>469</v>
      </c>
    </row>
    <row r="45" s="158" customFormat="1" ht="42" customHeight="1" spans="1:10">
      <c r="A45" s="164" t="s">
        <v>315</v>
      </c>
      <c r="B45" s="164" t="s">
        <v>465</v>
      </c>
      <c r="C45" s="164" t="s">
        <v>394</v>
      </c>
      <c r="D45" s="164" t="s">
        <v>395</v>
      </c>
      <c r="E45" s="164" t="s">
        <v>470</v>
      </c>
      <c r="F45" s="164" t="s">
        <v>391</v>
      </c>
      <c r="G45" s="164" t="s">
        <v>409</v>
      </c>
      <c r="H45" s="164" t="s">
        <v>393</v>
      </c>
      <c r="I45" s="164" t="s">
        <v>387</v>
      </c>
      <c r="J45" s="164" t="s">
        <v>470</v>
      </c>
    </row>
    <row r="46" s="158" customFormat="1" ht="42" customHeight="1" spans="1:10">
      <c r="A46" s="164" t="s">
        <v>315</v>
      </c>
      <c r="B46" s="164" t="s">
        <v>465</v>
      </c>
      <c r="C46" s="164" t="s">
        <v>398</v>
      </c>
      <c r="D46" s="164" t="s">
        <v>399</v>
      </c>
      <c r="E46" s="164" t="s">
        <v>471</v>
      </c>
      <c r="F46" s="164" t="s">
        <v>384</v>
      </c>
      <c r="G46" s="164" t="s">
        <v>472</v>
      </c>
      <c r="H46" s="164" t="s">
        <v>473</v>
      </c>
      <c r="I46" s="164" t="s">
        <v>387</v>
      </c>
      <c r="J46" s="164" t="s">
        <v>471</v>
      </c>
    </row>
    <row r="47" s="158" customFormat="1" ht="42" customHeight="1" spans="1:10">
      <c r="A47" s="164" t="s">
        <v>305</v>
      </c>
      <c r="B47" s="164" t="s">
        <v>474</v>
      </c>
      <c r="C47" s="164" t="s">
        <v>381</v>
      </c>
      <c r="D47" s="164" t="s">
        <v>382</v>
      </c>
      <c r="E47" s="164" t="s">
        <v>475</v>
      </c>
      <c r="F47" s="164" t="s">
        <v>391</v>
      </c>
      <c r="G47" s="164" t="s">
        <v>91</v>
      </c>
      <c r="H47" s="164" t="s">
        <v>476</v>
      </c>
      <c r="I47" s="164" t="s">
        <v>387</v>
      </c>
      <c r="J47" s="164" t="s">
        <v>475</v>
      </c>
    </row>
    <row r="48" s="158" customFormat="1" ht="42" customHeight="1" spans="1:10">
      <c r="A48" s="164" t="s">
        <v>305</v>
      </c>
      <c r="B48" s="164" t="s">
        <v>474</v>
      </c>
      <c r="C48" s="164" t="s">
        <v>381</v>
      </c>
      <c r="D48" s="164" t="s">
        <v>410</v>
      </c>
      <c r="E48" s="164" t="s">
        <v>477</v>
      </c>
      <c r="F48" s="164" t="s">
        <v>384</v>
      </c>
      <c r="G48" s="164" t="s">
        <v>406</v>
      </c>
      <c r="H48" s="164" t="s">
        <v>393</v>
      </c>
      <c r="I48" s="164" t="s">
        <v>387</v>
      </c>
      <c r="J48" s="164" t="s">
        <v>477</v>
      </c>
    </row>
    <row r="49" s="158" customFormat="1" ht="42" customHeight="1" spans="1:10">
      <c r="A49" s="164" t="s">
        <v>305</v>
      </c>
      <c r="B49" s="164" t="s">
        <v>474</v>
      </c>
      <c r="C49" s="164" t="s">
        <v>388</v>
      </c>
      <c r="D49" s="164" t="s">
        <v>389</v>
      </c>
      <c r="E49" s="164" t="s">
        <v>478</v>
      </c>
      <c r="F49" s="164" t="s">
        <v>391</v>
      </c>
      <c r="G49" s="164" t="s">
        <v>409</v>
      </c>
      <c r="H49" s="164" t="s">
        <v>393</v>
      </c>
      <c r="I49" s="164" t="s">
        <v>387</v>
      </c>
      <c r="J49" s="164" t="s">
        <v>479</v>
      </c>
    </row>
    <row r="50" s="158" customFormat="1" ht="42" customHeight="1" spans="1:10">
      <c r="A50" s="164" t="s">
        <v>305</v>
      </c>
      <c r="B50" s="164" t="s">
        <v>474</v>
      </c>
      <c r="C50" s="164" t="s">
        <v>388</v>
      </c>
      <c r="D50" s="164" t="s">
        <v>480</v>
      </c>
      <c r="E50" s="164" t="s">
        <v>481</v>
      </c>
      <c r="F50" s="164" t="s">
        <v>384</v>
      </c>
      <c r="G50" s="164" t="s">
        <v>482</v>
      </c>
      <c r="H50" s="164" t="s">
        <v>393</v>
      </c>
      <c r="I50" s="164" t="s">
        <v>387</v>
      </c>
      <c r="J50" s="164" t="s">
        <v>481</v>
      </c>
    </row>
    <row r="51" s="158" customFormat="1" ht="42" customHeight="1" spans="1:10">
      <c r="A51" s="164" t="s">
        <v>305</v>
      </c>
      <c r="B51" s="164" t="s">
        <v>474</v>
      </c>
      <c r="C51" s="164" t="s">
        <v>394</v>
      </c>
      <c r="D51" s="164" t="s">
        <v>395</v>
      </c>
      <c r="E51" s="164" t="s">
        <v>483</v>
      </c>
      <c r="F51" s="164" t="s">
        <v>391</v>
      </c>
      <c r="G51" s="164" t="s">
        <v>409</v>
      </c>
      <c r="H51" s="164" t="s">
        <v>393</v>
      </c>
      <c r="I51" s="164" t="s">
        <v>387</v>
      </c>
      <c r="J51" s="164" t="s">
        <v>483</v>
      </c>
    </row>
    <row r="52" s="158" customFormat="1" ht="42" customHeight="1" spans="1:10">
      <c r="A52" s="164" t="s">
        <v>345</v>
      </c>
      <c r="B52" s="164" t="s">
        <v>484</v>
      </c>
      <c r="C52" s="164" t="s">
        <v>381</v>
      </c>
      <c r="D52" s="164" t="s">
        <v>382</v>
      </c>
      <c r="E52" s="164" t="s">
        <v>405</v>
      </c>
      <c r="F52" s="164" t="s">
        <v>384</v>
      </c>
      <c r="G52" s="164" t="s">
        <v>406</v>
      </c>
      <c r="H52" s="164" t="s">
        <v>393</v>
      </c>
      <c r="I52" s="164" t="s">
        <v>387</v>
      </c>
      <c r="J52" s="164" t="s">
        <v>405</v>
      </c>
    </row>
    <row r="53" s="158" customFormat="1" ht="42" customHeight="1" spans="1:10">
      <c r="A53" s="164" t="s">
        <v>345</v>
      </c>
      <c r="B53" s="164" t="s">
        <v>484</v>
      </c>
      <c r="C53" s="164" t="s">
        <v>381</v>
      </c>
      <c r="D53" s="164" t="s">
        <v>407</v>
      </c>
      <c r="E53" s="164" t="s">
        <v>408</v>
      </c>
      <c r="F53" s="164" t="s">
        <v>391</v>
      </c>
      <c r="G53" s="164" t="s">
        <v>409</v>
      </c>
      <c r="H53" s="164" t="s">
        <v>393</v>
      </c>
      <c r="I53" s="164" t="s">
        <v>387</v>
      </c>
      <c r="J53" s="164" t="s">
        <v>408</v>
      </c>
    </row>
    <row r="54" s="158" customFormat="1" ht="42" customHeight="1" spans="1:10">
      <c r="A54" s="164" t="s">
        <v>345</v>
      </c>
      <c r="B54" s="164" t="s">
        <v>484</v>
      </c>
      <c r="C54" s="164" t="s">
        <v>381</v>
      </c>
      <c r="D54" s="164" t="s">
        <v>410</v>
      </c>
      <c r="E54" s="164" t="s">
        <v>485</v>
      </c>
      <c r="F54" s="164" t="s">
        <v>384</v>
      </c>
      <c r="G54" s="164" t="s">
        <v>406</v>
      </c>
      <c r="H54" s="164" t="s">
        <v>393</v>
      </c>
      <c r="I54" s="164" t="s">
        <v>387</v>
      </c>
      <c r="J54" s="164" t="s">
        <v>485</v>
      </c>
    </row>
    <row r="55" s="158" customFormat="1" ht="42" customHeight="1" spans="1:10">
      <c r="A55" s="164" t="s">
        <v>345</v>
      </c>
      <c r="B55" s="164" t="s">
        <v>484</v>
      </c>
      <c r="C55" s="164" t="s">
        <v>388</v>
      </c>
      <c r="D55" s="164" t="s">
        <v>389</v>
      </c>
      <c r="E55" s="164" t="s">
        <v>486</v>
      </c>
      <c r="F55" s="164" t="s">
        <v>391</v>
      </c>
      <c r="G55" s="164" t="s">
        <v>406</v>
      </c>
      <c r="H55" s="164" t="s">
        <v>393</v>
      </c>
      <c r="I55" s="164" t="s">
        <v>387</v>
      </c>
      <c r="J55" s="164" t="s">
        <v>486</v>
      </c>
    </row>
    <row r="56" s="158" customFormat="1" ht="42" customHeight="1" spans="1:10">
      <c r="A56" s="164" t="s">
        <v>345</v>
      </c>
      <c r="B56" s="164" t="s">
        <v>484</v>
      </c>
      <c r="C56" s="164" t="s">
        <v>394</v>
      </c>
      <c r="D56" s="164" t="s">
        <v>395</v>
      </c>
      <c r="E56" s="164" t="s">
        <v>487</v>
      </c>
      <c r="F56" s="164" t="s">
        <v>391</v>
      </c>
      <c r="G56" s="164" t="s">
        <v>488</v>
      </c>
      <c r="H56" s="164" t="s">
        <v>393</v>
      </c>
      <c r="I56" s="164" t="s">
        <v>387</v>
      </c>
      <c r="J56" s="164" t="s">
        <v>487</v>
      </c>
    </row>
    <row r="57" s="158" customFormat="1" ht="42" customHeight="1" spans="1:10">
      <c r="A57" s="164" t="s">
        <v>323</v>
      </c>
      <c r="B57" s="164" t="s">
        <v>489</v>
      </c>
      <c r="C57" s="164" t="s">
        <v>381</v>
      </c>
      <c r="D57" s="164" t="s">
        <v>382</v>
      </c>
      <c r="E57" s="164" t="s">
        <v>490</v>
      </c>
      <c r="F57" s="164" t="s">
        <v>384</v>
      </c>
      <c r="G57" s="164" t="s">
        <v>491</v>
      </c>
      <c r="H57" s="164" t="s">
        <v>386</v>
      </c>
      <c r="I57" s="164" t="s">
        <v>387</v>
      </c>
      <c r="J57" s="164" t="s">
        <v>490</v>
      </c>
    </row>
    <row r="58" s="158" customFormat="1" ht="42" customHeight="1" spans="1:10">
      <c r="A58" s="164" t="s">
        <v>323</v>
      </c>
      <c r="B58" s="164" t="s">
        <v>489</v>
      </c>
      <c r="C58" s="164" t="s">
        <v>388</v>
      </c>
      <c r="D58" s="164" t="s">
        <v>389</v>
      </c>
      <c r="E58" s="164" t="s">
        <v>492</v>
      </c>
      <c r="F58" s="164" t="s">
        <v>384</v>
      </c>
      <c r="G58" s="164" t="s">
        <v>406</v>
      </c>
      <c r="H58" s="164" t="s">
        <v>393</v>
      </c>
      <c r="I58" s="164" t="s">
        <v>387</v>
      </c>
      <c r="J58" s="164" t="s">
        <v>492</v>
      </c>
    </row>
    <row r="59" s="158" customFormat="1" ht="42" customHeight="1" spans="1:10">
      <c r="A59" s="164" t="s">
        <v>323</v>
      </c>
      <c r="B59" s="164" t="s">
        <v>489</v>
      </c>
      <c r="C59" s="164" t="s">
        <v>394</v>
      </c>
      <c r="D59" s="164" t="s">
        <v>395</v>
      </c>
      <c r="E59" s="164" t="s">
        <v>493</v>
      </c>
      <c r="F59" s="164" t="s">
        <v>391</v>
      </c>
      <c r="G59" s="164" t="s">
        <v>397</v>
      </c>
      <c r="H59" s="164" t="s">
        <v>393</v>
      </c>
      <c r="I59" s="164" t="s">
        <v>387</v>
      </c>
      <c r="J59" s="164" t="s">
        <v>493</v>
      </c>
    </row>
    <row r="60" s="158" customFormat="1" ht="42" customHeight="1" spans="1:10">
      <c r="A60" s="164" t="s">
        <v>323</v>
      </c>
      <c r="B60" s="164" t="s">
        <v>489</v>
      </c>
      <c r="C60" s="164" t="s">
        <v>398</v>
      </c>
      <c r="D60" s="164" t="s">
        <v>399</v>
      </c>
      <c r="E60" s="164" t="s">
        <v>494</v>
      </c>
      <c r="F60" s="164" t="s">
        <v>384</v>
      </c>
      <c r="G60" s="164" t="s">
        <v>495</v>
      </c>
      <c r="H60" s="164" t="s">
        <v>473</v>
      </c>
      <c r="I60" s="164" t="s">
        <v>387</v>
      </c>
      <c r="J60" s="164" t="s">
        <v>496</v>
      </c>
    </row>
    <row r="61" s="158" customFormat="1" ht="42" customHeight="1" spans="1:10">
      <c r="A61" s="164" t="s">
        <v>347</v>
      </c>
      <c r="B61" s="164" t="s">
        <v>497</v>
      </c>
      <c r="C61" s="164" t="s">
        <v>381</v>
      </c>
      <c r="D61" s="164" t="s">
        <v>382</v>
      </c>
      <c r="E61" s="164" t="s">
        <v>498</v>
      </c>
      <c r="F61" s="164" t="s">
        <v>384</v>
      </c>
      <c r="G61" s="164" t="s">
        <v>406</v>
      </c>
      <c r="H61" s="164" t="s">
        <v>393</v>
      </c>
      <c r="I61" s="164" t="s">
        <v>387</v>
      </c>
      <c r="J61" s="164" t="s">
        <v>498</v>
      </c>
    </row>
    <row r="62" s="158" customFormat="1" ht="42" customHeight="1" spans="1:10">
      <c r="A62" s="164" t="s">
        <v>347</v>
      </c>
      <c r="B62" s="164" t="s">
        <v>497</v>
      </c>
      <c r="C62" s="164" t="s">
        <v>381</v>
      </c>
      <c r="D62" s="164" t="s">
        <v>407</v>
      </c>
      <c r="E62" s="164" t="s">
        <v>499</v>
      </c>
      <c r="F62" s="164" t="s">
        <v>391</v>
      </c>
      <c r="G62" s="164" t="s">
        <v>409</v>
      </c>
      <c r="H62" s="164" t="s">
        <v>393</v>
      </c>
      <c r="I62" s="164" t="s">
        <v>387</v>
      </c>
      <c r="J62" s="164" t="s">
        <v>499</v>
      </c>
    </row>
    <row r="63" s="158" customFormat="1" ht="42" customHeight="1" spans="1:10">
      <c r="A63" s="164" t="s">
        <v>347</v>
      </c>
      <c r="B63" s="164" t="s">
        <v>497</v>
      </c>
      <c r="C63" s="164" t="s">
        <v>381</v>
      </c>
      <c r="D63" s="164" t="s">
        <v>410</v>
      </c>
      <c r="E63" s="164" t="s">
        <v>500</v>
      </c>
      <c r="F63" s="164" t="s">
        <v>384</v>
      </c>
      <c r="G63" s="164" t="s">
        <v>456</v>
      </c>
      <c r="H63" s="164" t="s">
        <v>457</v>
      </c>
      <c r="I63" s="164" t="s">
        <v>387</v>
      </c>
      <c r="J63" s="164" t="s">
        <v>500</v>
      </c>
    </row>
    <row r="64" s="158" customFormat="1" ht="42" customHeight="1" spans="1:10">
      <c r="A64" s="164" t="s">
        <v>347</v>
      </c>
      <c r="B64" s="164" t="s">
        <v>497</v>
      </c>
      <c r="C64" s="164" t="s">
        <v>388</v>
      </c>
      <c r="D64" s="164" t="s">
        <v>389</v>
      </c>
      <c r="E64" s="164" t="s">
        <v>501</v>
      </c>
      <c r="F64" s="164" t="s">
        <v>384</v>
      </c>
      <c r="G64" s="164" t="s">
        <v>406</v>
      </c>
      <c r="H64" s="164" t="s">
        <v>393</v>
      </c>
      <c r="I64" s="164" t="s">
        <v>387</v>
      </c>
      <c r="J64" s="164" t="s">
        <v>501</v>
      </c>
    </row>
    <row r="65" s="158" customFormat="1" ht="42" customHeight="1" spans="1:10">
      <c r="A65" s="164" t="s">
        <v>347</v>
      </c>
      <c r="B65" s="164" t="s">
        <v>497</v>
      </c>
      <c r="C65" s="164" t="s">
        <v>394</v>
      </c>
      <c r="D65" s="164" t="s">
        <v>395</v>
      </c>
      <c r="E65" s="164" t="s">
        <v>502</v>
      </c>
      <c r="F65" s="164" t="s">
        <v>391</v>
      </c>
      <c r="G65" s="164" t="s">
        <v>409</v>
      </c>
      <c r="H65" s="164" t="s">
        <v>393</v>
      </c>
      <c r="I65" s="164" t="s">
        <v>387</v>
      </c>
      <c r="J65" s="164" t="s">
        <v>502</v>
      </c>
    </row>
    <row r="66" s="158" customFormat="1" ht="42" customHeight="1" spans="1:10">
      <c r="A66" s="164" t="s">
        <v>347</v>
      </c>
      <c r="B66" s="164" t="s">
        <v>497</v>
      </c>
      <c r="C66" s="164" t="s">
        <v>398</v>
      </c>
      <c r="D66" s="164" t="s">
        <v>399</v>
      </c>
      <c r="E66" s="164" t="s">
        <v>503</v>
      </c>
      <c r="F66" s="164" t="s">
        <v>384</v>
      </c>
      <c r="G66" s="164" t="s">
        <v>397</v>
      </c>
      <c r="H66" s="164" t="s">
        <v>504</v>
      </c>
      <c r="I66" s="164" t="s">
        <v>387</v>
      </c>
      <c r="J66" s="164" t="s">
        <v>505</v>
      </c>
    </row>
    <row r="67" s="158" customFormat="1" ht="42" customHeight="1" spans="1:10">
      <c r="A67" s="164" t="s">
        <v>301</v>
      </c>
      <c r="B67" s="164" t="s">
        <v>506</v>
      </c>
      <c r="C67" s="164" t="s">
        <v>381</v>
      </c>
      <c r="D67" s="164" t="s">
        <v>382</v>
      </c>
      <c r="E67" s="164" t="s">
        <v>507</v>
      </c>
      <c r="F67" s="164" t="s">
        <v>384</v>
      </c>
      <c r="G67" s="164" t="s">
        <v>83</v>
      </c>
      <c r="H67" s="164" t="s">
        <v>386</v>
      </c>
      <c r="I67" s="164" t="s">
        <v>387</v>
      </c>
      <c r="J67" s="164" t="s">
        <v>507</v>
      </c>
    </row>
    <row r="68" s="158" customFormat="1" ht="42" customHeight="1" spans="1:10">
      <c r="A68" s="164" t="s">
        <v>301</v>
      </c>
      <c r="B68" s="164" t="s">
        <v>506</v>
      </c>
      <c r="C68" s="164" t="s">
        <v>381</v>
      </c>
      <c r="D68" s="164" t="s">
        <v>410</v>
      </c>
      <c r="E68" s="164" t="s">
        <v>508</v>
      </c>
      <c r="F68" s="164" t="s">
        <v>384</v>
      </c>
      <c r="G68" s="164" t="s">
        <v>452</v>
      </c>
      <c r="H68" s="164" t="s">
        <v>457</v>
      </c>
      <c r="I68" s="164" t="s">
        <v>387</v>
      </c>
      <c r="J68" s="164" t="s">
        <v>508</v>
      </c>
    </row>
    <row r="69" s="158" customFormat="1" ht="42" customHeight="1" spans="1:10">
      <c r="A69" s="164" t="s">
        <v>301</v>
      </c>
      <c r="B69" s="164" t="s">
        <v>506</v>
      </c>
      <c r="C69" s="164" t="s">
        <v>388</v>
      </c>
      <c r="D69" s="164" t="s">
        <v>389</v>
      </c>
      <c r="E69" s="164" t="s">
        <v>509</v>
      </c>
      <c r="F69" s="164" t="s">
        <v>384</v>
      </c>
      <c r="G69" s="164" t="s">
        <v>406</v>
      </c>
      <c r="H69" s="164" t="s">
        <v>393</v>
      </c>
      <c r="I69" s="164" t="s">
        <v>387</v>
      </c>
      <c r="J69" s="164" t="s">
        <v>509</v>
      </c>
    </row>
    <row r="70" s="158" customFormat="1" ht="42" customHeight="1" spans="1:10">
      <c r="A70" s="164" t="s">
        <v>301</v>
      </c>
      <c r="B70" s="164" t="s">
        <v>506</v>
      </c>
      <c r="C70" s="164" t="s">
        <v>394</v>
      </c>
      <c r="D70" s="164" t="s">
        <v>395</v>
      </c>
      <c r="E70" s="164" t="s">
        <v>510</v>
      </c>
      <c r="F70" s="164" t="s">
        <v>391</v>
      </c>
      <c r="G70" s="164" t="s">
        <v>409</v>
      </c>
      <c r="H70" s="164" t="s">
        <v>393</v>
      </c>
      <c r="I70" s="164" t="s">
        <v>413</v>
      </c>
      <c r="J70" s="164" t="s">
        <v>510</v>
      </c>
    </row>
    <row r="71" s="158" customFormat="1" ht="42" customHeight="1" spans="1:10">
      <c r="A71" s="164" t="s">
        <v>288</v>
      </c>
      <c r="B71" s="164" t="s">
        <v>511</v>
      </c>
      <c r="C71" s="164" t="s">
        <v>381</v>
      </c>
      <c r="D71" s="164" t="s">
        <v>382</v>
      </c>
      <c r="E71" s="164" t="s">
        <v>512</v>
      </c>
      <c r="F71" s="164" t="s">
        <v>384</v>
      </c>
      <c r="G71" s="164" t="s">
        <v>84</v>
      </c>
      <c r="H71" s="164" t="s">
        <v>386</v>
      </c>
      <c r="I71" s="164" t="s">
        <v>387</v>
      </c>
      <c r="J71" s="164" t="s">
        <v>513</v>
      </c>
    </row>
    <row r="72" s="158" customFormat="1" ht="42" customHeight="1" spans="1:10">
      <c r="A72" s="164" t="s">
        <v>288</v>
      </c>
      <c r="B72" s="164" t="s">
        <v>511</v>
      </c>
      <c r="C72" s="164" t="s">
        <v>381</v>
      </c>
      <c r="D72" s="164" t="s">
        <v>410</v>
      </c>
      <c r="E72" s="164" t="s">
        <v>514</v>
      </c>
      <c r="F72" s="164" t="s">
        <v>384</v>
      </c>
      <c r="G72" s="164" t="s">
        <v>406</v>
      </c>
      <c r="H72" s="164" t="s">
        <v>393</v>
      </c>
      <c r="I72" s="164" t="s">
        <v>413</v>
      </c>
      <c r="J72" s="164" t="s">
        <v>514</v>
      </c>
    </row>
    <row r="73" s="158" customFormat="1" ht="42" customHeight="1" spans="1:10">
      <c r="A73" s="164" t="s">
        <v>288</v>
      </c>
      <c r="B73" s="164" t="s">
        <v>511</v>
      </c>
      <c r="C73" s="164" t="s">
        <v>388</v>
      </c>
      <c r="D73" s="164" t="s">
        <v>389</v>
      </c>
      <c r="E73" s="164" t="s">
        <v>426</v>
      </c>
      <c r="F73" s="164" t="s">
        <v>391</v>
      </c>
      <c r="G73" s="164" t="s">
        <v>488</v>
      </c>
      <c r="H73" s="164" t="s">
        <v>393</v>
      </c>
      <c r="I73" s="164" t="s">
        <v>387</v>
      </c>
      <c r="J73" s="164" t="s">
        <v>515</v>
      </c>
    </row>
    <row r="74" s="158" customFormat="1" ht="42" customHeight="1" spans="1:10">
      <c r="A74" s="164" t="s">
        <v>288</v>
      </c>
      <c r="B74" s="164" t="s">
        <v>511</v>
      </c>
      <c r="C74" s="164" t="s">
        <v>394</v>
      </c>
      <c r="D74" s="164" t="s">
        <v>395</v>
      </c>
      <c r="E74" s="164" t="s">
        <v>516</v>
      </c>
      <c r="F74" s="164" t="s">
        <v>391</v>
      </c>
      <c r="G74" s="164" t="s">
        <v>409</v>
      </c>
      <c r="H74" s="164" t="s">
        <v>393</v>
      </c>
      <c r="I74" s="164" t="s">
        <v>387</v>
      </c>
      <c r="J74" s="164" t="s">
        <v>516</v>
      </c>
    </row>
    <row r="75" s="158" customFormat="1" ht="42" customHeight="1" spans="1:10">
      <c r="A75" s="164" t="s">
        <v>282</v>
      </c>
      <c r="B75" s="164" t="s">
        <v>517</v>
      </c>
      <c r="C75" s="164" t="s">
        <v>381</v>
      </c>
      <c r="D75" s="164" t="s">
        <v>382</v>
      </c>
      <c r="E75" s="164" t="s">
        <v>440</v>
      </c>
      <c r="F75" s="164" t="s">
        <v>468</v>
      </c>
      <c r="G75" s="164" t="s">
        <v>518</v>
      </c>
      <c r="H75" s="164" t="s">
        <v>386</v>
      </c>
      <c r="I75" s="164" t="s">
        <v>387</v>
      </c>
      <c r="J75" s="164" t="s">
        <v>440</v>
      </c>
    </row>
    <row r="76" s="158" customFormat="1" ht="42" customHeight="1" spans="1:10">
      <c r="A76" s="164" t="s">
        <v>282</v>
      </c>
      <c r="B76" s="164" t="s">
        <v>517</v>
      </c>
      <c r="C76" s="164" t="s">
        <v>381</v>
      </c>
      <c r="D76" s="164" t="s">
        <v>410</v>
      </c>
      <c r="E76" s="164" t="s">
        <v>514</v>
      </c>
      <c r="F76" s="164" t="s">
        <v>384</v>
      </c>
      <c r="G76" s="164" t="s">
        <v>406</v>
      </c>
      <c r="H76" s="164" t="s">
        <v>393</v>
      </c>
      <c r="I76" s="164" t="s">
        <v>413</v>
      </c>
      <c r="J76" s="164" t="s">
        <v>514</v>
      </c>
    </row>
    <row r="77" s="158" customFormat="1" ht="42" customHeight="1" spans="1:10">
      <c r="A77" s="164" t="s">
        <v>282</v>
      </c>
      <c r="B77" s="164" t="s">
        <v>517</v>
      </c>
      <c r="C77" s="164" t="s">
        <v>388</v>
      </c>
      <c r="D77" s="164" t="s">
        <v>389</v>
      </c>
      <c r="E77" s="164" t="s">
        <v>519</v>
      </c>
      <c r="F77" s="164" t="s">
        <v>384</v>
      </c>
      <c r="G77" s="164" t="s">
        <v>406</v>
      </c>
      <c r="H77" s="164" t="s">
        <v>393</v>
      </c>
      <c r="I77" s="164" t="s">
        <v>413</v>
      </c>
      <c r="J77" s="164" t="s">
        <v>519</v>
      </c>
    </row>
    <row r="78" s="158" customFormat="1" ht="42" customHeight="1" spans="1:10">
      <c r="A78" s="164" t="s">
        <v>282</v>
      </c>
      <c r="B78" s="164" t="s">
        <v>517</v>
      </c>
      <c r="C78" s="164" t="s">
        <v>394</v>
      </c>
      <c r="D78" s="164" t="s">
        <v>395</v>
      </c>
      <c r="E78" s="164" t="s">
        <v>516</v>
      </c>
      <c r="F78" s="164" t="s">
        <v>391</v>
      </c>
      <c r="G78" s="164" t="s">
        <v>397</v>
      </c>
      <c r="H78" s="164" t="s">
        <v>393</v>
      </c>
      <c r="I78" s="164" t="s">
        <v>413</v>
      </c>
      <c r="J78" s="164" t="s">
        <v>516</v>
      </c>
    </row>
    <row r="79" s="158" customFormat="1" ht="42" customHeight="1" spans="1:10">
      <c r="A79" s="164" t="s">
        <v>292</v>
      </c>
      <c r="B79" s="164" t="s">
        <v>520</v>
      </c>
      <c r="C79" s="164" t="s">
        <v>381</v>
      </c>
      <c r="D79" s="164" t="s">
        <v>382</v>
      </c>
      <c r="E79" s="164" t="s">
        <v>521</v>
      </c>
      <c r="F79" s="164" t="s">
        <v>468</v>
      </c>
      <c r="G79" s="164" t="s">
        <v>522</v>
      </c>
      <c r="H79" s="164" t="s">
        <v>386</v>
      </c>
      <c r="I79" s="164" t="s">
        <v>387</v>
      </c>
      <c r="J79" s="164" t="s">
        <v>521</v>
      </c>
    </row>
    <row r="80" s="158" customFormat="1" ht="42" customHeight="1" spans="1:10">
      <c r="A80" s="164" t="s">
        <v>292</v>
      </c>
      <c r="B80" s="164" t="s">
        <v>520</v>
      </c>
      <c r="C80" s="164" t="s">
        <v>381</v>
      </c>
      <c r="D80" s="164" t="s">
        <v>407</v>
      </c>
      <c r="E80" s="164" t="s">
        <v>523</v>
      </c>
      <c r="F80" s="164" t="s">
        <v>384</v>
      </c>
      <c r="G80" s="164" t="s">
        <v>406</v>
      </c>
      <c r="H80" s="164" t="s">
        <v>393</v>
      </c>
      <c r="I80" s="164" t="s">
        <v>413</v>
      </c>
      <c r="J80" s="164" t="s">
        <v>523</v>
      </c>
    </row>
    <row r="81" s="158" customFormat="1" ht="42" customHeight="1" spans="1:10">
      <c r="A81" s="164" t="s">
        <v>292</v>
      </c>
      <c r="B81" s="164" t="s">
        <v>520</v>
      </c>
      <c r="C81" s="164" t="s">
        <v>381</v>
      </c>
      <c r="D81" s="164" t="s">
        <v>410</v>
      </c>
      <c r="E81" s="164" t="s">
        <v>425</v>
      </c>
      <c r="F81" s="164" t="s">
        <v>384</v>
      </c>
      <c r="G81" s="164" t="s">
        <v>406</v>
      </c>
      <c r="H81" s="164" t="s">
        <v>393</v>
      </c>
      <c r="I81" s="164" t="s">
        <v>413</v>
      </c>
      <c r="J81" s="164" t="s">
        <v>425</v>
      </c>
    </row>
    <row r="82" s="158" customFormat="1" ht="42" customHeight="1" spans="1:10">
      <c r="A82" s="164" t="s">
        <v>292</v>
      </c>
      <c r="B82" s="164" t="s">
        <v>520</v>
      </c>
      <c r="C82" s="164" t="s">
        <v>388</v>
      </c>
      <c r="D82" s="164" t="s">
        <v>389</v>
      </c>
      <c r="E82" s="164" t="s">
        <v>524</v>
      </c>
      <c r="F82" s="164" t="s">
        <v>384</v>
      </c>
      <c r="G82" s="164" t="s">
        <v>406</v>
      </c>
      <c r="H82" s="164" t="s">
        <v>393</v>
      </c>
      <c r="I82" s="164" t="s">
        <v>413</v>
      </c>
      <c r="J82" s="164" t="s">
        <v>524</v>
      </c>
    </row>
    <row r="83" s="158" customFormat="1" ht="42" customHeight="1" spans="1:10">
      <c r="A83" s="164" t="s">
        <v>292</v>
      </c>
      <c r="B83" s="164" t="s">
        <v>520</v>
      </c>
      <c r="C83" s="164" t="s">
        <v>394</v>
      </c>
      <c r="D83" s="164" t="s">
        <v>395</v>
      </c>
      <c r="E83" s="164" t="s">
        <v>445</v>
      </c>
      <c r="F83" s="164" t="s">
        <v>391</v>
      </c>
      <c r="G83" s="164" t="s">
        <v>409</v>
      </c>
      <c r="H83" s="164" t="s">
        <v>393</v>
      </c>
      <c r="I83" s="164" t="s">
        <v>413</v>
      </c>
      <c r="J83" s="164" t="s">
        <v>445</v>
      </c>
    </row>
  </sheetData>
  <mergeCells count="36">
    <mergeCell ref="A2:J2"/>
    <mergeCell ref="A3:H3"/>
    <mergeCell ref="A7:A10"/>
    <mergeCell ref="A11:A15"/>
    <mergeCell ref="A16:A18"/>
    <mergeCell ref="A19:A22"/>
    <mergeCell ref="A23:A26"/>
    <mergeCell ref="A27:A30"/>
    <mergeCell ref="A31:A35"/>
    <mergeCell ref="A36:A41"/>
    <mergeCell ref="A42:A46"/>
    <mergeCell ref="A47:A51"/>
    <mergeCell ref="A52:A56"/>
    <mergeCell ref="A57:A60"/>
    <mergeCell ref="A61:A66"/>
    <mergeCell ref="A67:A70"/>
    <mergeCell ref="A71:A74"/>
    <mergeCell ref="A75:A78"/>
    <mergeCell ref="A79:A83"/>
    <mergeCell ref="B7:B10"/>
    <mergeCell ref="B11:B15"/>
    <mergeCell ref="B16:B18"/>
    <mergeCell ref="B19:B22"/>
    <mergeCell ref="B23:B26"/>
    <mergeCell ref="B27:B30"/>
    <mergeCell ref="B31:B35"/>
    <mergeCell ref="B36:B41"/>
    <mergeCell ref="B42:B46"/>
    <mergeCell ref="B47:B51"/>
    <mergeCell ref="B52:B56"/>
    <mergeCell ref="B57:B60"/>
    <mergeCell ref="B61:B66"/>
    <mergeCell ref="B67:B70"/>
    <mergeCell ref="B71:B74"/>
    <mergeCell ref="B75:B78"/>
    <mergeCell ref="B79:B83"/>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樱子</cp:lastModifiedBy>
  <dcterms:created xsi:type="dcterms:W3CDTF">2025-02-06T07:09:00Z</dcterms:created>
  <dcterms:modified xsi:type="dcterms:W3CDTF">2026-03-30T01:08:05Z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C28EDB4809CE49A59B971F2285A5CE15_13</vt:lpwstr>
  </property>
  <property fmtid="{D5CDD505-2E9C-101B-9397-08002B2CF9AE}" pid="3" name="KSOProductBuildVer">
    <vt:lpwstr>2052-12.1.0.25225</vt:lpwstr>
  </property>
  <property fmtid="{D5CDD505-2E9C-101B-9397-08002B2CF9AE}" pid="4" name="CalculationRule">
    <vt:i4>0</vt:i4>
  </property>
</Properties>
</file>