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12450" firstSheet="10" activeTab="12"/>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新增资产配置表10" sheetId="16" r:id="rId16"/>
    <sheet name="上级转移支付补助项目支出预算表11" sheetId="17" r:id="rId17"/>
    <sheet name="部门项目中期规划预算表12"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新增资产配置表10!$A:$A,新增资产配置表10!$1:$1</definedName>
    <definedName name="_xlnm.Print_Titles" localSheetId="16">上级转移支付补助项目支出预算表11!$A:$A,上级转移支付补助项目支出预算表11!$1:$1</definedName>
    <definedName name="_xlnm.Print_Titles" localSheetId="17">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<sst xmlns="http://schemas.openxmlformats.org/spreadsheetml/2006/main" count="882" uniqueCount="394">
  <si>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</si>
  <si>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</si>
  <si>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</si>
  <si>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</si>
  <si>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</si>
  <si>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</si>
  <si>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</si>
  <si>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</si>
  <si>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</si>
  <si>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</si>
  <si>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</si>
  <si>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</si>
  <si>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</si>
  <si>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</si>
  <si>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</si>
  <si>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</si>
  <si>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</si>
  <si>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</si>
  <si>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</si>
  <si>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</si>
  <si>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</si>
  <si>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</si>
  <si>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</si>
  <si>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</si>
  <si>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</si>
  <si>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</si>
  <si>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</si>
  <si>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</si>
  <si>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</si>
  <si>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</si>
  <si>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</si>
  <si>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</si>
  <si>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</si>
  <si>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</si>
  <si>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</si>
  <si>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</si>
  <si>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</si>
  <si>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</si>
  <si>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</si>
  <si>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</si>
  <si>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</si>
  <si>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</si>
  <si>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</si>
  <si>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</si>
  <si>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</si>
  <si>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</si>
  <si>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</si>
  <si>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</si>
  <si>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</si>
  <si>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</si>
  <si>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</si>
  <si>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</si>
  <si>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</si>
  <si>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</si>
  <si>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</si>
  <si>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</si>
  <si>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</si>
  <si>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</si>
  <si>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</si>
  <si>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</si>
  <si>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</si>
  <si>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</si>
  <si>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</si>
  <si>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</si>
  <si>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</si>
  <si>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</si>
  <si>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</si>
  <si>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</si>
  <si>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</si>
  <si>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105040</t>
  </si>
  <si>
    <t>昆明市呈贡区招生考试院</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</si>
  <si>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</si>
  <si>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</si>
  <si>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</si>
  <si>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</si>
  <si>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</si>
  <si>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</si>
  <si>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</si>
  <si>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</si>
  <si>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</si>
  <si>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</si>
  <si>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</si>
  <si>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</si>
  <si>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3</t>
  </si>
  <si>
    <t>4</t>
  </si>
  <si>
    <t>5</t>
  </si>
  <si>
    <t>6</t>
  </si>
  <si>
    <t>7</t>
  </si>
  <si>
    <t>8</t>
  </si>
  <si>
    <t>9</t>
  </si>
  <si>
    <t>10</t>
  </si>
  <si>
    <t>11</t>
  </si>
  <si>
    <t>12</t>
  </si>
  <si>
    <t>13</t>
  </si>
  <si>
    <t>14</t>
  </si>
  <si>
    <t>15</t>
  </si>
  <si>
    <t>205</t>
  </si>
  <si>
    <t>教育支出</t>
  </si>
  <si>
    <t>20501</t>
  </si>
  <si>
    <t>教育管理事务</t>
  </si>
  <si>
    <t>2050199</t>
  </si>
  <si>
    <t>其他教育管理事务支出</t>
  </si>
  <si>
    <t>20502</t>
  </si>
  <si>
    <t>普通教育</t>
  </si>
  <si>
    <t>2050299</t>
  </si>
  <si>
    <t>其他普通教育支出</t>
  </si>
  <si>
    <t>20508</t>
  </si>
  <si>
    <t>进修及培训</t>
  </si>
  <si>
    <t>2050803</t>
  </si>
  <si>
    <t>培训支出</t>
  </si>
  <si>
    <t>208</t>
  </si>
  <si>
    <t>社会保障和就业支出</t>
  </si>
  <si>
    <t>20805</t>
  </si>
  <si>
    <t>行政事业单位养老支出</t>
  </si>
  <si>
    <t>2080502</t>
  </si>
  <si>
    <t>事业单位离退休</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</si>
  <si>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</si>
  <si>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</si>
  <si>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</si>
  <si>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</si>
  <si>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</si>
  <si>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</si>
  <si>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</si>
  <si>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</si>
  <si>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</si>
  <si>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</si>
  <si>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</si>
  <si>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</si>
  <si>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</si>
  <si>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</si>
  <si>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</si>
  <si>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</si>
  <si>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</si>
  <si>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</si>
  <si>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</si>
  <si>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</si>
  <si>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</si>
  <si>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</si>
  <si>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</si>
  <si>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</si>
  <si>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</si>
  <si>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</si>
  <si>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</si>
  <si>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</si>
  <si>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</si>
  <si>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</si>
  <si>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</si>
  <si>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</si>
  <si>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 xml:space="preserve"> </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</si>
  <si>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</si>
  <si>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</si>
  <si>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</si>
  <si>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</si>
  <si>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</si>
  <si>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</si>
  <si>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</si>
  <si>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</si>
  <si>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</si>
  <si>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</si>
  <si>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</si>
  <si>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</si>
  <si>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</si>
  <si>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</si>
  <si>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</si>
  <si>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</si>
  <si>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</si>
  <si>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</si>
  <si>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</si>
  <si>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</si>
  <si>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</si>
  <si>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</si>
  <si>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</si>
  <si>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</si>
  <si>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</si>
  <si>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</si>
  <si>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</si>
  <si>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</si>
  <si>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</si>
  <si>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</si>
  <si>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</si>
  <si>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</si>
  <si>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</si>
  <si>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</si>
  <si>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注：我单位无一般公共预算“三公”经费支出预算，此表为空。</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</si>
  <si>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</si>
  <si>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</si>
  <si>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</si>
  <si>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</si>
  <si>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</si>
  <si>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</si>
  <si>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</si>
  <si>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</si>
  <si>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</si>
  <si>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</si>
  <si>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</si>
  <si>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</si>
  <si>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</si>
  <si>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</si>
  <si>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</si>
  <si>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</si>
  <si>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</si>
  <si>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</si>
  <si>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</si>
  <si>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昆明市呈贡区教育体育局</t>
  </si>
  <si>
    <t>530121210000000001299</t>
  </si>
  <si>
    <t>事业人员工资支出</t>
  </si>
  <si>
    <t>30101</t>
  </si>
  <si>
    <t>基本工资</t>
  </si>
  <si>
    <t>30102</t>
  </si>
  <si>
    <t>津贴补贴</t>
  </si>
  <si>
    <t>30103</t>
  </si>
  <si>
    <t>奖金</t>
  </si>
  <si>
    <t>30107</t>
  </si>
  <si>
    <t>绩效工资</t>
  </si>
  <si>
    <t>530121210000000001300</t>
  </si>
  <si>
    <t>社会保障缴费</t>
  </si>
  <si>
    <t>30108</t>
  </si>
  <si>
    <t>机关事业单位基本养老保险缴费</t>
  </si>
  <si>
    <t>30110</t>
  </si>
  <si>
    <t>职工基本医疗保险缴费</t>
  </si>
  <si>
    <t>30111</t>
  </si>
  <si>
    <t>公务员医疗补助缴费</t>
  </si>
  <si>
    <t>30112</t>
  </si>
  <si>
    <t>其他社会保障缴费</t>
  </si>
  <si>
    <t>530121210000000001301</t>
  </si>
  <si>
    <t>30113</t>
  </si>
  <si>
    <t>530121210000000001306</t>
  </si>
  <si>
    <t>工会经费</t>
  </si>
  <si>
    <t>30228</t>
  </si>
  <si>
    <t>530121210000000001307</t>
  </si>
  <si>
    <t>一般公用运转支出</t>
  </si>
  <si>
    <t>30201</t>
  </si>
  <si>
    <t>办公费</t>
  </si>
  <si>
    <t>30205</t>
  </si>
  <si>
    <t>水费</t>
  </si>
  <si>
    <t>30206</t>
  </si>
  <si>
    <t>电费</t>
  </si>
  <si>
    <t>30207</t>
  </si>
  <si>
    <t>邮电费</t>
  </si>
  <si>
    <t>30209</t>
  </si>
  <si>
    <t>物业管理费</t>
  </si>
  <si>
    <t>30211</t>
  </si>
  <si>
    <t>差旅费</t>
  </si>
  <si>
    <t>30213</t>
  </si>
  <si>
    <t>维修（护）费</t>
  </si>
  <si>
    <t>30216</t>
  </si>
  <si>
    <t>培训费</t>
  </si>
  <si>
    <t>30229</t>
  </si>
  <si>
    <t>福利费</t>
  </si>
  <si>
    <t>530121221100000478973</t>
  </si>
  <si>
    <t>事业购房补贴</t>
  </si>
  <si>
    <t>530121231100001190707</t>
  </si>
  <si>
    <t>离退休人员支出</t>
  </si>
  <si>
    <t>30305</t>
  </si>
  <si>
    <t>生活补助</t>
  </si>
  <si>
    <t>530121231100001413671</t>
  </si>
  <si>
    <t>事业人员绩效奖励</t>
  </si>
  <si>
    <t>预算05-1表</t>
  </si>
  <si>
    <t>项目分类</t>
  </si>
  <si>
    <t>项目单位</t>
  </si>
  <si>
    <t>经济科目编码</t>
  </si>
  <si>
    <t>经济科目名称</t>
  </si>
  <si>
    <t>本年拨款</t>
  </si>
  <si>
    <t>其中：本次下达</t>
  </si>
  <si>
    <t>事业发展类</t>
  </si>
  <si>
    <t>530121221100001024982</t>
  </si>
  <si>
    <t>招生考试经费</t>
  </si>
  <si>
    <t>530121221100005166117</t>
  </si>
  <si>
    <t>530121221100001503607</t>
  </si>
  <si>
    <t>自有资金招生考试经费</t>
  </si>
  <si>
    <t>预算05-2表</t>
  </si>
  <si>
    <t>项目年度绩效目标</t>
  </si>
  <si>
    <t>一级指标</t>
  </si>
  <si>
    <t>二级指标</t>
  </si>
  <si>
    <t>三级指标</t>
  </si>
  <si>
    <t>指标性质</t>
  </si>
  <si>
    <t>指标值</t>
  </si>
  <si>
    <t>度量单位</t>
  </si>
  <si>
    <t>指标属性</t>
  </si>
  <si>
    <t>指标内容</t>
  </si>
  <si>
    <t xml:space="preserve">按照各项考试考务规范要求，严密组织考试，确保各项考试试卷安全、保密，考纪考风良好，无大面积舞弊行为，安全平稳有序完成各项考试。
</t>
  </si>
  <si>
    <t>产出指标</t>
  </si>
  <si>
    <t>数量指标</t>
  </si>
  <si>
    <t>组织初高中学业水平考试、全国高校招生考试、高等教育自学考试、成人高校招生考试、教师资格考试、硕士研究生招生考试等考试，考生人次，考试场次、计划使用考务费。</t>
  </si>
  <si>
    <t>&gt;=</t>
  </si>
  <si>
    <t>2026年组织约20万考生约25场次考试。</t>
  </si>
  <si>
    <t>次</t>
  </si>
  <si>
    <t>定量指标</t>
  </si>
  <si>
    <t>2026年招生考试院将组织初、高中学业水平考试、全国高校招生考试、高等教育自学考试、成人高校招生考试、教师资格考试、硕士研究生招生考试、专升本考试、艺术类考试、职教高考、春季招生考试、公务员及事业单位招聘考试等各级各类考试约十五类二十五场次报名和考试工作。</t>
  </si>
  <si>
    <t>按照各项考试考务规范要求，严密组织考试，确保各项考试试卷安全、保密，考纪考风良好，无大面积舞弊行为，安全平稳有序完成各项考试。
预算具体情况：
1.按照2024年招生考试经费支出测算2025年考试工作经费：2024年1月普通高中学业水平考试 62.29343万元，初中英语英语听力和口语3次考试12万元，专升本51.2万元，上半年高校教资考试2.97万元，上半年自考9.53万元，高考45万元，中考43万元，春季学期末普通高中学业水平考试33万元，成人高考9万元，下半年自考10万元，下半年高校教资考试2.5万元，以上合计280.49343万元，依据2024年各项考试支出情况故测算2025年招生考试经费280.49343万元；
2.依据视频监控平台网络维护服务费合同测算7.8万元用于招生考试期间视频监控网络维护；
以上合计288.29343万元。
2024年非税专户资金预计剩余52.349407万元,因一下控制数为30万元，现按照控制数上报82.349407万元。</t>
  </si>
  <si>
    <t>视频监考监控平台服务费。</t>
  </si>
  <si>
    <t>元/月</t>
  </si>
  <si>
    <t>按6500元/月标准预算，2025年招生考试院预算考试监控平台服务费7.8万元。</t>
  </si>
  <si>
    <t>质量指标</t>
  </si>
  <si>
    <t>考务人员到岗率，保障考试安全、平稳、有序。</t>
  </si>
  <si>
    <t>=</t>
  </si>
  <si>
    <t>100</t>
  </si>
  <si>
    <t>%</t>
  </si>
  <si>
    <t>每场次监考费按100元核算。保障考务人员劳有所保。</t>
  </si>
  <si>
    <t>带宽保障、确保网速畅通，满足国家教育考试指挥平台工作需要。</t>
  </si>
  <si>
    <t>带宽100兆，确保网速畅通，满足国家教育考试指挥平台工作需要。</t>
  </si>
  <si>
    <t>时效指标</t>
  </si>
  <si>
    <t>完成时间</t>
  </si>
  <si>
    <t>1.00</t>
  </si>
  <si>
    <t>年</t>
  </si>
  <si>
    <t>到2026年12月份全面完成该项目预算资金。</t>
  </si>
  <si>
    <t>成本指标</t>
  </si>
  <si>
    <t>经济成本指标</t>
  </si>
  <si>
    <t>元</t>
  </si>
  <si>
    <t>1.依据2025年各项考试支出情况故测算2026年招生考试经费477.84098万元；
2.依据视频监控平台网络维护服务费合同测算7.8万元用于招生考试期间视频监控网络维护；
以上合计485.64098万元。
包含非税专户资金预计剩余1.39308万元,一般公共预算数84.2479万元，自有资金招生考试经费400万元（上级部门核款各级各类考试经费）。</t>
  </si>
  <si>
    <t>效益指标</t>
  </si>
  <si>
    <t>经济效益</t>
  </si>
  <si>
    <t>带动呈贡周边经济效益提升</t>
  </si>
  <si>
    <t>98</t>
  </si>
  <si>
    <t>考试就近安排，方便考生、家长。带动考点周边住宿、餐饮等消费，带动呈贡周边经济效益提升。</t>
  </si>
  <si>
    <t>社会效益</t>
  </si>
  <si>
    <t>严密组织考试，促进教育公平。</t>
  </si>
  <si>
    <t>呈贡区招考院认真组织各考点进行培训，始终做到严密组织考试，促进教育公平。</t>
  </si>
  <si>
    <t>满意度指标</t>
  </si>
  <si>
    <t>服务对象满意度</t>
  </si>
  <si>
    <t>学校、考生及家长</t>
  </si>
  <si>
    <t>反映学校、考生及家长对招生考试工作的满意度。</t>
  </si>
  <si>
    <t>预算06表</t>
  </si>
  <si>
    <t>政府性基金预算支出预算表</t>
  </si>
  <si>
    <t>单位名称：昆明市发展和改革委员会</t>
  </si>
  <si>
    <t>政府性基金预算支出</t>
  </si>
  <si>
    <t>2</t>
  </si>
  <si>
    <t>注：我单位无部门政府性基金支出预算，此表为空。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</si>
  <si>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</si>
  <si>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</si>
  <si>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</si>
  <si>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</si>
  <si>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</si>
  <si>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</si>
  <si>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</si>
  <si>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</si>
  <si>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</si>
  <si>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</si>
  <si>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</si>
  <si>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考试用草稿纸等采购</t>
  </si>
  <si>
    <t>公文用纸、资料汇编、信封印刷服务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</si>
  <si>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</si>
  <si>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</si>
  <si>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</si>
  <si>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</si>
  <si>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</si>
  <si>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</si>
  <si>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</si>
  <si>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</si>
  <si>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注：我单位无部门政府购买服务预算，此表为空。</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</si>
  <si>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</si>
  <si>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</si>
  <si>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</si>
  <si>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</si>
  <si>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</si>
  <si>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</si>
  <si>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</si>
  <si>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</si>
  <si>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</si>
  <si>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</si>
  <si>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</si>
  <si>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</si>
  <si>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</si>
  <si>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</si>
  <si>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</si>
  <si>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</si>
  <si>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</si>
  <si>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</si>
  <si>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</si>
  <si>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</si>
  <si>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</si>
  <si>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</si>
  <si>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</si>
  <si>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注：我单位无对下转移支付预算，此表为空。</t>
  </si>
  <si>
    <t>预算09-2表</t>
  </si>
  <si>
    <t>注：我单位无对下转移支付绩效目标表预算，此表为空。</t>
  </si>
  <si>
    <t xml:space="preserve">预算10表
</t>
  </si>
  <si>
    <t>资产类别</t>
  </si>
  <si>
    <t>资产分类代码.名称</t>
  </si>
  <si>
    <t>资产名称</t>
  </si>
  <si>
    <t>计量单位</t>
  </si>
  <si>
    <t>财政部门批复数（元）</t>
  </si>
  <si>
    <t>单价</t>
  </si>
  <si>
    <t>金额</t>
  </si>
  <si>
    <t>注：我单位无新增资产配置预算，此表为空。</t>
  </si>
  <si>
    <t>预算10表</t>
  </si>
  <si>
    <t>预算11表</t>
  </si>
  <si>
    <t>上级补助</t>
  </si>
  <si>
    <t>注：我单位无上级转移支付补助项目支出预算，此表为空。</t>
  </si>
  <si>
    <t>预算12表</t>
  </si>
  <si>
    <t>项目级次</t>
  </si>
  <si>
    <t>313 事业发展类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</si>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</sst>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4">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1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6" applyNumberFormat="0" applyFill="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1" fillId="0" borderId="0" applyNumberFormat="0" applyFill="0" applyBorder="0" applyAlignment="0" applyProtection="0">
      <alignment vertical="center"/>
    </xf>
    <xf numFmtId="0" fontId="22" fillId="4" borderId="18" applyNumberFormat="0" applyAlignment="0" applyProtection="0">
      <alignment vertical="center"/>
    </xf>
    <xf numFmtId="0" fontId="23" fillId="5" borderId="19" applyNumberFormat="0" applyAlignment="0" applyProtection="0">
      <alignment vertical="center"/>
    </xf>
    <xf numFmtId="0" fontId="24" fillId="5" borderId="18" applyNumberFormat="0" applyAlignment="0" applyProtection="0">
      <alignment vertical="center"/>
    </xf>
    <xf numFmtId="0" fontId="25" fillId="6" borderId="20" applyNumberFormat="0" applyAlignment="0" applyProtection="0">
      <alignment vertical="center"/>
    </xf>
    <xf numFmtId="0" fontId="26" fillId="0" borderId="21" applyNumberFormat="0" applyFill="0" applyAlignment="0" applyProtection="0">
      <alignment vertical="center"/>
    </xf>
    <xf numFmtId="0" fontId="27" fillId="0" borderId="22"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176" fontId="33" fillId="0" borderId="7">
      <alignment horizontal="right" vertical="center"/>
    </xf>
    <xf numFmtId="49" fontId="33" fillId="0" borderId="7">
      <alignment horizontal="left" vertical="center" wrapText="1"/>
    </xf>
    <xf numFmtId="176" fontId="33" fillId="0" borderId="7">
      <alignment horizontal="right" vertical="center"/>
    </xf>
    <xf numFmtId="177" fontId="33" fillId="0" borderId="7">
      <alignment horizontal="right" vertical="center"/>
    </xf>
    <xf numFmtId="178" fontId="33" fillId="0" borderId="7">
      <alignment horizontal="right" vertical="center"/>
    </xf>
    <xf numFmtId="179" fontId="33" fillId="0" borderId="7">
      <alignment horizontal="right" vertical="center"/>
    </xf>
    <xf numFmtId="10" fontId="33" fillId="0" borderId="7">
      <alignment horizontal="right" vertical="center"/>
    </xf>
    <xf numFmtId="180" fontId="33" fillId="0" borderId="7">
      <alignment horizontal="right" vertical="center"/>
    </xf>
  </cellStyleXfs>
  <cellXfs count="201">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4" fontId="2" fillId="0" borderId="7"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4" fillId="0" borderId="8" xfId="0" applyFont="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1" applyNumberFormat="1" applyFont="1" applyBorder="1">
      <alignment horizontal="right" vertical="center"/>
    </xf>
    <xf numFmtId="0" fontId="2" fillId="2" borderId="0" xfId="0" applyFont="1" applyFill="1" applyBorder="1" applyAlignment="1" applyProtection="1">
      <alignment horizontal="center" vertical="center" wrapText="1"/>
      <protection locked="0"/>
    </xf>
    <xf numFmtId="0" fontId="6" fillId="0" borderId="0" xfId="0" applyFont="1" applyBorder="1" applyAlignment="1" applyProtection="1">
      <alignment horizontal="center" vertical="center"/>
      <protection locked="0"/>
    </xf>
    <xf numFmtId="0" fontId="6" fillId="0" borderId="0" xfId="0" applyFont="1" applyBorder="1" applyAlignment="1">
      <alignment horizontal="center" vertical="center"/>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6" fillId="0" borderId="0" xfId="0" applyFont="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9" xfId="0" applyFont="1" applyBorder="1" applyAlignment="1">
      <alignment horizontal="center" vertical="center" wrapText="1"/>
    </xf>
    <xf numFmtId="0" fontId="1" fillId="0" borderId="2" xfId="0" applyFont="1" applyBorder="1" applyAlignment="1">
      <alignment horizontal="center" vertical="center"/>
    </xf>
    <xf numFmtId="176" fontId="5" fillId="0" borderId="7" xfId="0" applyNumberFormat="1" applyFont="1" applyBorder="1" applyAlignment="1">
      <alignment horizontal="right"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0" xfId="0" applyFont="1" applyBorder="1" applyProtection="1">
      <protection locked="0"/>
    </xf>
    <xf numFmtId="0" fontId="3" fillId="0" borderId="0" xfId="0" applyFont="1" applyBorder="1" applyAlignment="1">
      <alignment horizontal="center" vertical="center" wrapText="1"/>
    </xf>
    <xf numFmtId="0" fontId="4" fillId="0" borderId="0" xfId="0" applyFont="1" applyBorder="1" applyProtection="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pplyProtection="1">
      <alignment horizontal="left" vertical="center"/>
      <protection locked="0"/>
    </xf>
    <xf numFmtId="0" fontId="2" fillId="0" borderId="14" xfId="0" applyFont="1" applyBorder="1" applyAlignment="1">
      <alignment horizontal="left" vertical="center"/>
    </xf>
    <xf numFmtId="0" fontId="2" fillId="0" borderId="0" xfId="0" applyFont="1" applyBorder="1" applyAlignment="1" applyProtection="1">
      <alignment vertical="top" wrapText="1"/>
      <protection locked="0"/>
    </xf>
    <xf numFmtId="0" fontId="3" fillId="0" borderId="0"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4"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2" borderId="12"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2" fillId="0" borderId="0" xfId="0" applyFont="1" applyBorder="1" applyAlignment="1">
      <alignment horizontal="left" vertical="center"/>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2" fillId="0" borderId="0" xfId="0" applyFont="1" applyBorder="1" applyAlignment="1">
      <alignment horizontal="right"/>
    </xf>
    <xf numFmtId="0" fontId="0" fillId="0" borderId="0" xfId="0" applyFont="1" applyBorder="1" applyAlignment="1">
      <alignment vertical="center"/>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Border="1" applyAlignment="1">
      <alignment vertical="top"/>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9" fontId="5" fillId="0" borderId="7" xfId="50" applyNumberFormat="1" applyFont="1" applyBorder="1">
      <alignment horizontal="left" vertical="center" wrapText="1"/>
    </xf>
    <xf numFmtId="0" fontId="4"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4"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lignment horizontal="right"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4" fontId="5" fillId="0" borderId="7" xfId="0" applyNumberFormat="1" applyFont="1" applyBorder="1" applyAlignment="1">
      <alignment horizontal="right" vertical="center"/>
    </xf>
    <xf numFmtId="0" fontId="2" fillId="2" borderId="2"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protection locked="0"/>
    </xf>
    <xf numFmtId="0" fontId="1" fillId="0" borderId="14"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12"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xf numFmtId="0" fontId="2" fillId="0" borderId="7" xfId="0" applyFont="1" applyBorder="1" applyAlignment="1" quotePrefix="1">
      <alignmen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zoomScale="80" zoomScaleNormal="80" workbookViewId="0">
      <pane ySplit="1" topLeftCell="A3" activePane="bottomLeft" state="frozen"/>
      <selection/>
      <selection pane="bottomLeft" activeCell="D14" sqref="D14:D15"/>
    </sheetView>
  </sheetViews>
  <sheetFormatPr defaultColWidth="8.575" defaultRowHeight="12.75" customHeight="1" outlineLevelCol="3"/>
  <cols>
    <col min="1" max="4" width="41" customWidth="1"/>
  </cols>
  <sheetData>
    <row r="1" customHeight="1" spans="1:4">
      <c r="A1" s="1"/>
      <c r="B1" s="1"/>
      <c r="C1" s="1"/>
      <c r="D1" s="1"/>
    </row>
    <row r="2" ht="15" customHeight="1" spans="1:4">
      <c r="A2" s="45"/>
      <c r="B2" s="45"/>
      <c r="C2" s="45"/>
      <c r="D2" s="63" t="s">
        <v>0</v>
      </c>
    </row>
    <row r="3" ht="41.25" customHeight="1" spans="1:1">
      <c r="A3" s="40" t="str">
        <f>"2026"&amp;"年部门财务收支预算总表"</f>
        <v>2026年部门财务收支预算总表</v>
      </c>
    </row>
    <row r="4" ht="17.25" customHeight="1" spans="1:4">
      <c r="A4" s="43" t="str">
        <f>"单位名称："&amp;"昆明市呈贡区招生考试院"</f>
        <v>单位名称：昆明市呈贡区招生考试院</v>
      </c>
      <c r="B4" s="166"/>
      <c r="D4" s="142" t="s">
        <v>1</v>
      </c>
    </row>
    <row r="5" ht="23.25" customHeight="1" spans="1:4">
      <c r="A5" s="167" t="s">
        <v>2</v>
      </c>
      <c r="B5" s="168"/>
      <c r="C5" s="167" t="s">
        <v>3</v>
      </c>
      <c r="D5" s="168"/>
    </row>
    <row r="6" ht="24" customHeight="1" spans="1:4">
      <c r="A6" s="167" t="s">
        <v>4</v>
      </c>
      <c r="B6" s="167" t="s">
        <v>5</v>
      </c>
      <c r="C6" s="167" t="s">
        <v>6</v>
      </c>
      <c r="D6" s="167" t="s">
        <v>5</v>
      </c>
    </row>
    <row r="7" ht="17.25" customHeight="1" spans="1:4">
      <c r="A7" s="169" t="s">
        <v>7</v>
      </c>
      <c r="B7" s="81">
        <v>2836668.88</v>
      </c>
      <c r="C7" s="169" t="s">
        <v>8</v>
      </c>
      <c r="D7" s="81"/>
    </row>
    <row r="8" ht="17.25" customHeight="1" spans="1:4">
      <c r="A8" s="169" t="s">
        <v>9</v>
      </c>
      <c r="B8" s="81"/>
      <c r="C8" s="169" t="s">
        <v>10</v>
      </c>
      <c r="D8" s="81"/>
    </row>
    <row r="9" ht="17.25" customHeight="1" spans="1:4">
      <c r="A9" s="169" t="s">
        <v>11</v>
      </c>
      <c r="B9" s="81"/>
      <c r="C9" s="200" t="s">
        <v>12</v>
      </c>
      <c r="D9" s="81"/>
    </row>
    <row r="10" ht="17.25" customHeight="1" spans="1:4">
      <c r="A10" s="169" t="s">
        <v>13</v>
      </c>
      <c r="B10" s="81">
        <v>13930.8</v>
      </c>
      <c r="C10" s="200" t="s">
        <v>14</v>
      </c>
      <c r="D10" s="81"/>
    </row>
    <row r="11" ht="17.25" customHeight="1" spans="1:4">
      <c r="A11" s="169" t="s">
        <v>15</v>
      </c>
      <c r="B11" s="81">
        <v>4000000</v>
      </c>
      <c r="C11" s="200" t="s">
        <v>16</v>
      </c>
      <c r="D11" s="57">
        <v>6370462.68</v>
      </c>
    </row>
    <row r="12" ht="17.25" customHeight="1" spans="1:4">
      <c r="A12" s="169" t="s">
        <v>17</v>
      </c>
      <c r="B12" s="81"/>
      <c r="C12" s="200" t="s">
        <v>18</v>
      </c>
      <c r="D12" s="57"/>
    </row>
    <row r="13" ht="17.25" customHeight="1" spans="1:4">
      <c r="A13" s="169" t="s">
        <v>19</v>
      </c>
      <c r="B13" s="81"/>
      <c r="C13" s="30" t="s">
        <v>20</v>
      </c>
      <c r="D13" s="57"/>
    </row>
    <row r="14" ht="17.25" customHeight="1" spans="1:4">
      <c r="A14" s="169" t="s">
        <v>21</v>
      </c>
      <c r="B14" s="81"/>
      <c r="C14" s="30" t="s">
        <v>22</v>
      </c>
      <c r="D14" s="57">
        <v>173960</v>
      </c>
    </row>
    <row r="15" ht="17.25" customHeight="1" spans="1:4">
      <c r="A15" s="169" t="s">
        <v>23</v>
      </c>
      <c r="B15" s="81"/>
      <c r="C15" s="30" t="s">
        <v>24</v>
      </c>
      <c r="D15" s="57">
        <v>143037</v>
      </c>
    </row>
    <row r="16" ht="17.25" customHeight="1" spans="1:4">
      <c r="A16" s="169" t="s">
        <v>25</v>
      </c>
      <c r="B16" s="81">
        <v>4000000</v>
      </c>
      <c r="C16" s="30" t="s">
        <v>26</v>
      </c>
      <c r="D16" s="57"/>
    </row>
    <row r="17" ht="17.25" customHeight="1" spans="1:4">
      <c r="A17" s="147"/>
      <c r="B17" s="81"/>
      <c r="C17" s="30" t="s">
        <v>27</v>
      </c>
      <c r="D17" s="163"/>
    </row>
    <row r="18" ht="17.25" customHeight="1" spans="1:4">
      <c r="A18" s="170"/>
      <c r="B18" s="81"/>
      <c r="C18" s="30" t="s">
        <v>28</v>
      </c>
      <c r="D18" s="163"/>
    </row>
    <row r="19" ht="17.25" customHeight="1" spans="1:4">
      <c r="A19" s="170"/>
      <c r="B19" s="81"/>
      <c r="C19" s="30" t="s">
        <v>29</v>
      </c>
      <c r="D19" s="163"/>
    </row>
    <row r="20" ht="17.25" customHeight="1" spans="1:4">
      <c r="A20" s="170"/>
      <c r="B20" s="81"/>
      <c r="C20" s="30" t="s">
        <v>30</v>
      </c>
      <c r="D20" s="163"/>
    </row>
    <row r="21" ht="17.25" customHeight="1" spans="1:4">
      <c r="A21" s="170"/>
      <c r="B21" s="81"/>
      <c r="C21" s="30" t="s">
        <v>31</v>
      </c>
      <c r="D21" s="163"/>
    </row>
    <row r="22" ht="17.25" customHeight="1" spans="1:4">
      <c r="A22" s="170"/>
      <c r="B22" s="81"/>
      <c r="C22" s="30" t="s">
        <v>32</v>
      </c>
      <c r="D22" s="163"/>
    </row>
    <row r="23" ht="17.25" customHeight="1" spans="1:4">
      <c r="A23" s="170"/>
      <c r="B23" s="81"/>
      <c r="C23" s="30" t="s">
        <v>33</v>
      </c>
      <c r="D23" s="163"/>
    </row>
    <row r="24" ht="17.25" customHeight="1" spans="1:4">
      <c r="A24" s="170"/>
      <c r="B24" s="81"/>
      <c r="C24" s="30" t="s">
        <v>34</v>
      </c>
      <c r="D24" s="163"/>
    </row>
    <row r="25" ht="17.25" customHeight="1" spans="1:4">
      <c r="A25" s="170"/>
      <c r="B25" s="81"/>
      <c r="C25" s="30" t="s">
        <v>35</v>
      </c>
      <c r="D25" s="163">
        <v>163140</v>
      </c>
    </row>
    <row r="26" ht="17.25" customHeight="1" spans="1:4">
      <c r="A26" s="170"/>
      <c r="B26" s="81"/>
      <c r="C26" s="30" t="s">
        <v>36</v>
      </c>
      <c r="D26" s="81"/>
    </row>
    <row r="27" ht="17.25" customHeight="1" spans="1:4">
      <c r="A27" s="170"/>
      <c r="B27" s="81"/>
      <c r="C27" s="147" t="s">
        <v>37</v>
      </c>
      <c r="D27" s="81"/>
    </row>
    <row r="28" ht="17.25" customHeight="1" spans="1:4">
      <c r="A28" s="170"/>
      <c r="B28" s="81"/>
      <c r="C28" s="30" t="s">
        <v>38</v>
      </c>
      <c r="D28" s="81"/>
    </row>
    <row r="29" ht="16.5" customHeight="1" spans="1:4">
      <c r="A29" s="170"/>
      <c r="B29" s="81"/>
      <c r="C29" s="30" t="s">
        <v>39</v>
      </c>
      <c r="D29" s="81"/>
    </row>
    <row r="30" ht="16.5" customHeight="1" spans="1:4">
      <c r="A30" s="170"/>
      <c r="B30" s="81"/>
      <c r="C30" s="147" t="s">
        <v>40</v>
      </c>
      <c r="D30" s="81"/>
    </row>
    <row r="31" ht="17.25" customHeight="1" spans="1:4">
      <c r="A31" s="170"/>
      <c r="B31" s="81"/>
      <c r="C31" s="147" t="s">
        <v>41</v>
      </c>
      <c r="D31" s="81"/>
    </row>
    <row r="32" ht="17.25" customHeight="1" spans="1:4">
      <c r="A32" s="170"/>
      <c r="B32" s="81"/>
      <c r="C32" s="30" t="s">
        <v>42</v>
      </c>
      <c r="D32" s="81"/>
    </row>
    <row r="33" ht="16.5" customHeight="1" spans="1:4">
      <c r="A33" s="170" t="s">
        <v>43</v>
      </c>
      <c r="B33" s="81">
        <v>6850599.68</v>
      </c>
      <c r="C33" s="170" t="s">
        <v>44</v>
      </c>
      <c r="D33" s="81">
        <v>6850599.68</v>
      </c>
    </row>
    <row r="34" ht="16.5" customHeight="1" spans="1:4">
      <c r="A34" s="147" t="s">
        <v>45</v>
      </c>
      <c r="B34" s="81"/>
      <c r="C34" s="147" t="s">
        <v>46</v>
      </c>
      <c r="D34" s="81"/>
    </row>
    <row r="35" ht="16.5" customHeight="1" spans="1:4">
      <c r="A35" s="30" t="s">
        <v>47</v>
      </c>
      <c r="B35" s="81">
        <v>0</v>
      </c>
      <c r="C35" s="30" t="s">
        <v>47</v>
      </c>
      <c r="D35" s="81"/>
    </row>
    <row r="36" ht="16.5" customHeight="1" spans="1:4">
      <c r="A36" s="30" t="s">
        <v>48</v>
      </c>
      <c r="B36" s="81"/>
      <c r="C36" s="30" t="s">
        <v>49</v>
      </c>
      <c r="D36" s="81"/>
    </row>
    <row r="37" ht="16.5" customHeight="1" spans="1:4">
      <c r="A37" s="171" t="s">
        <v>50</v>
      </c>
      <c r="B37" s="81">
        <v>6850599.68</v>
      </c>
      <c r="C37" s="171" t="s">
        <v>51</v>
      </c>
      <c r="D37" s="81">
        <v>6850599.68</v>
      </c>
    </row>
  </sheetData>
  <mergeCells count="4">
    <mergeCell ref="A3:D3"/>
    <mergeCell ref="A4:B4"/>
    <mergeCell ref="A5:B5"/>
    <mergeCell ref="C5:D5"/>
  </mergeCells>
  <printOptions horizontalCentered="1"/>
  <pageMargins left="0.96" right="0.96" top="0.72" bottom="0.72" header="0" footer="0"/>
  <pageSetup paperSize="9" scale="62"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zoomScale="80" zoomScaleNormal="80" workbookViewId="0">
      <pane ySplit="1" topLeftCell="A2" activePane="bottomLeft" state="frozen"/>
      <selection/>
      <selection pane="bottomLeft" activeCell="A3" sqref="A3:F3"/>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customHeight="1" spans="1:6">
      <c r="A1" s="1"/>
      <c r="B1" s="1"/>
      <c r="C1" s="1"/>
      <c r="D1" s="1"/>
      <c r="E1" s="1"/>
      <c r="F1" s="1"/>
    </row>
    <row r="2" ht="12" customHeight="1" spans="1:6">
      <c r="A2" s="121">
        <v>1</v>
      </c>
      <c r="B2" s="122">
        <v>0</v>
      </c>
      <c r="C2" s="121">
        <v>1</v>
      </c>
      <c r="D2" s="123"/>
      <c r="E2" s="123"/>
      <c r="F2" s="119" t="s">
        <v>322</v>
      </c>
    </row>
    <row r="3" ht="42" customHeight="1" spans="1:6">
      <c r="A3" s="124" t="str">
        <f>"2026"&amp;"年部门政府性基金预算支出预算表"</f>
        <v>2026年部门政府性基金预算支出预算表</v>
      </c>
      <c r="B3" s="124" t="s">
        <v>323</v>
      </c>
      <c r="C3" s="125"/>
      <c r="D3" s="126"/>
      <c r="E3" s="126"/>
      <c r="F3" s="126"/>
    </row>
    <row r="4" ht="13.5" customHeight="1" spans="1:6">
      <c r="A4" s="5" t="str">
        <f>"单位名称："&amp;"昆明市呈贡区招生考试院"</f>
        <v>单位名称：昆明市呈贡区招生考试院</v>
      </c>
      <c r="B4" s="5" t="s">
        <v>324</v>
      </c>
      <c r="C4" s="121"/>
      <c r="D4" s="123"/>
      <c r="E4" s="123"/>
      <c r="F4" s="119" t="s">
        <v>1</v>
      </c>
    </row>
    <row r="5" ht="19.5" customHeight="1" spans="1:6">
      <c r="A5" s="127" t="s">
        <v>186</v>
      </c>
      <c r="B5" s="128" t="s">
        <v>72</v>
      </c>
      <c r="C5" s="127" t="s">
        <v>73</v>
      </c>
      <c r="D5" s="11" t="s">
        <v>325</v>
      </c>
      <c r="E5" s="12"/>
      <c r="F5" s="13"/>
    </row>
    <row r="6" ht="18.75" customHeight="1" spans="1:6">
      <c r="A6" s="129"/>
      <c r="B6" s="130"/>
      <c r="C6" s="129"/>
      <c r="D6" s="16" t="s">
        <v>55</v>
      </c>
      <c r="E6" s="11" t="s">
        <v>75</v>
      </c>
      <c r="F6" s="16" t="s">
        <v>76</v>
      </c>
    </row>
    <row r="7" ht="18.75" customHeight="1" spans="1:6">
      <c r="A7" s="70">
        <v>1</v>
      </c>
      <c r="B7" s="131" t="s">
        <v>326</v>
      </c>
      <c r="C7" s="70">
        <v>3</v>
      </c>
      <c r="D7" s="132">
        <v>4</v>
      </c>
      <c r="E7" s="132">
        <v>5</v>
      </c>
      <c r="F7" s="132">
        <v>6</v>
      </c>
    </row>
    <row r="8" ht="21" customHeight="1" spans="1:6">
      <c r="A8" s="21"/>
      <c r="B8" s="21"/>
      <c r="C8" s="21"/>
      <c r="D8" s="81"/>
      <c r="E8" s="81"/>
      <c r="F8" s="81"/>
    </row>
    <row r="9" ht="21" customHeight="1" spans="1:6">
      <c r="A9" s="21"/>
      <c r="B9" s="21"/>
      <c r="C9" s="21"/>
      <c r="D9" s="81"/>
      <c r="E9" s="81"/>
      <c r="F9" s="81"/>
    </row>
    <row r="10" ht="18.75" customHeight="1" spans="1:6">
      <c r="A10" s="133" t="s">
        <v>175</v>
      </c>
      <c r="B10" s="133" t="s">
        <v>175</v>
      </c>
      <c r="C10" s="134" t="s">
        <v>175</v>
      </c>
      <c r="D10" s="81"/>
      <c r="E10" s="81"/>
      <c r="F10" s="81"/>
    </row>
    <row r="11" s="120" customFormat="1" ht="32" customHeight="1" spans="1:1">
      <c r="A11" s="120" t="s">
        <v>327</v>
      </c>
    </row>
  </sheetData>
  <mergeCells count="7">
    <mergeCell ref="A3:F3"/>
    <mergeCell ref="A4:C4"/>
    <mergeCell ref="D5:F5"/>
    <mergeCell ref="A10:C10"/>
    <mergeCell ref="A5:A6"/>
    <mergeCell ref="B5:B6"/>
    <mergeCell ref="C5:C6"/>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zoomScale="80" zoomScaleNormal="80" workbookViewId="0">
      <pane ySplit="1" topLeftCell="A2" activePane="bottomLeft" state="frozen"/>
      <selection/>
      <selection pane="bottomLeft" activeCell="J14" sqref="J14"/>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customHeight="1" spans="1:19">
      <c r="A1" s="1"/>
      <c r="B1" s="1"/>
      <c r="C1" s="1"/>
      <c r="D1" s="1"/>
      <c r="E1" s="1"/>
      <c r="F1" s="1"/>
      <c r="G1" s="1"/>
      <c r="H1" s="1"/>
      <c r="I1" s="1"/>
      <c r="J1" s="1"/>
      <c r="K1" s="1"/>
      <c r="L1" s="1"/>
      <c r="M1" s="1"/>
      <c r="N1" s="1"/>
      <c r="O1" s="1"/>
      <c r="P1" s="1"/>
      <c r="Q1" s="1"/>
      <c r="R1" s="1"/>
      <c r="S1" s="1"/>
    </row>
    <row r="2" ht="15.75" customHeight="1" spans="2:19">
      <c r="B2" s="85"/>
      <c r="C2" s="85"/>
      <c r="R2" s="3"/>
      <c r="S2" s="3" t="s">
        <v>328</v>
      </c>
    </row>
    <row r="3" ht="41.25" customHeight="1" spans="1:19">
      <c r="A3" s="74" t="str">
        <f>"2026"&amp;"年部门政府采购预算表"</f>
        <v>2026年部门政府采购预算表</v>
      </c>
      <c r="B3" s="68"/>
      <c r="C3" s="68"/>
      <c r="D3" s="4"/>
      <c r="E3" s="4"/>
      <c r="F3" s="4"/>
      <c r="G3" s="4"/>
      <c r="H3" s="4"/>
      <c r="I3" s="4"/>
      <c r="J3" s="4"/>
      <c r="K3" s="4"/>
      <c r="L3" s="4"/>
      <c r="M3" s="68"/>
      <c r="N3" s="4"/>
      <c r="O3" s="4"/>
      <c r="P3" s="68"/>
      <c r="Q3" s="4"/>
      <c r="R3" s="68"/>
      <c r="S3" s="68"/>
    </row>
    <row r="4" ht="18.75" customHeight="1" spans="1:19">
      <c r="A4" s="112" t="str">
        <f>"单位名称："&amp;"昆明市呈贡区招生考试院"</f>
        <v>单位名称：昆明市呈贡区招生考试院</v>
      </c>
      <c r="B4" s="87"/>
      <c r="C4" s="87"/>
      <c r="D4" s="7"/>
      <c r="E4" s="7"/>
      <c r="F4" s="7"/>
      <c r="G4" s="7"/>
      <c r="H4" s="7"/>
      <c r="I4" s="7"/>
      <c r="J4" s="7"/>
      <c r="K4" s="7"/>
      <c r="L4" s="7"/>
      <c r="R4" s="8"/>
      <c r="S4" s="119" t="s">
        <v>1</v>
      </c>
    </row>
    <row r="5" ht="15.75" customHeight="1" spans="1:19">
      <c r="A5" s="10" t="s">
        <v>185</v>
      </c>
      <c r="B5" s="88" t="s">
        <v>186</v>
      </c>
      <c r="C5" s="88" t="s">
        <v>329</v>
      </c>
      <c r="D5" s="89" t="s">
        <v>330</v>
      </c>
      <c r="E5" s="89" t="s">
        <v>331</v>
      </c>
      <c r="F5" s="89" t="s">
        <v>332</v>
      </c>
      <c r="G5" s="89" t="s">
        <v>333</v>
      </c>
      <c r="H5" s="89" t="s">
        <v>334</v>
      </c>
      <c r="I5" s="102" t="s">
        <v>193</v>
      </c>
      <c r="J5" s="102"/>
      <c r="K5" s="102"/>
      <c r="L5" s="102"/>
      <c r="M5" s="103"/>
      <c r="N5" s="102"/>
      <c r="O5" s="102"/>
      <c r="P5" s="82"/>
      <c r="Q5" s="102"/>
      <c r="R5" s="103"/>
      <c r="S5" s="83"/>
    </row>
    <row r="6" ht="17.25" customHeight="1" spans="1:19">
      <c r="A6" s="15"/>
      <c r="B6" s="90"/>
      <c r="C6" s="90"/>
      <c r="D6" s="91"/>
      <c r="E6" s="91"/>
      <c r="F6" s="91"/>
      <c r="G6" s="91"/>
      <c r="H6" s="91"/>
      <c r="I6" s="91" t="s">
        <v>55</v>
      </c>
      <c r="J6" s="91" t="s">
        <v>58</v>
      </c>
      <c r="K6" s="91" t="s">
        <v>335</v>
      </c>
      <c r="L6" s="91" t="s">
        <v>336</v>
      </c>
      <c r="M6" s="104" t="s">
        <v>337</v>
      </c>
      <c r="N6" s="105" t="s">
        <v>338</v>
      </c>
      <c r="O6" s="105"/>
      <c r="P6" s="110"/>
      <c r="Q6" s="105"/>
      <c r="R6" s="111"/>
      <c r="S6" s="92"/>
    </row>
    <row r="7" ht="54" customHeight="1" spans="1:19">
      <c r="A7" s="18"/>
      <c r="B7" s="92"/>
      <c r="C7" s="92"/>
      <c r="D7" s="93"/>
      <c r="E7" s="93"/>
      <c r="F7" s="93"/>
      <c r="G7" s="93"/>
      <c r="H7" s="93"/>
      <c r="I7" s="93"/>
      <c r="J7" s="93" t="s">
        <v>57</v>
      </c>
      <c r="K7" s="93"/>
      <c r="L7" s="93"/>
      <c r="M7" s="106"/>
      <c r="N7" s="93" t="s">
        <v>57</v>
      </c>
      <c r="O7" s="93" t="s">
        <v>64</v>
      </c>
      <c r="P7" s="92" t="s">
        <v>65</v>
      </c>
      <c r="Q7" s="93" t="s">
        <v>66</v>
      </c>
      <c r="R7" s="106" t="s">
        <v>67</v>
      </c>
      <c r="S7" s="92" t="s">
        <v>68</v>
      </c>
    </row>
    <row r="8" ht="18" customHeight="1" spans="1:19">
      <c r="A8" s="113">
        <v>1</v>
      </c>
      <c r="B8" s="113" t="s">
        <v>326</v>
      </c>
      <c r="C8" s="114">
        <v>3</v>
      </c>
      <c r="D8" s="114">
        <v>4</v>
      </c>
      <c r="E8" s="113">
        <v>5</v>
      </c>
      <c r="F8" s="113">
        <v>6</v>
      </c>
      <c r="G8" s="113">
        <v>7</v>
      </c>
      <c r="H8" s="113">
        <v>8</v>
      </c>
      <c r="I8" s="113">
        <v>9</v>
      </c>
      <c r="J8" s="113">
        <v>10</v>
      </c>
      <c r="K8" s="113">
        <v>11</v>
      </c>
      <c r="L8" s="113">
        <v>12</v>
      </c>
      <c r="M8" s="113">
        <v>13</v>
      </c>
      <c r="N8" s="113">
        <v>14</v>
      </c>
      <c r="O8" s="113">
        <v>15</v>
      </c>
      <c r="P8" s="113">
        <v>16</v>
      </c>
      <c r="Q8" s="113">
        <v>17</v>
      </c>
      <c r="R8" s="113">
        <v>18</v>
      </c>
      <c r="S8" s="113">
        <v>19</v>
      </c>
    </row>
    <row r="9" ht="21" customHeight="1" spans="1:19">
      <c r="A9" s="94" t="s">
        <v>203</v>
      </c>
      <c r="B9" s="95" t="s">
        <v>70</v>
      </c>
      <c r="C9" s="95" t="s">
        <v>266</v>
      </c>
      <c r="D9" s="96" t="s">
        <v>339</v>
      </c>
      <c r="E9" s="96" t="s">
        <v>340</v>
      </c>
      <c r="F9" s="96" t="s">
        <v>308</v>
      </c>
      <c r="G9" s="115">
        <v>1</v>
      </c>
      <c r="H9" s="81">
        <v>30000</v>
      </c>
      <c r="I9" s="81">
        <v>30000</v>
      </c>
      <c r="J9" s="81">
        <v>30000</v>
      </c>
      <c r="K9" s="81"/>
      <c r="L9" s="81"/>
      <c r="M9" s="81"/>
      <c r="N9" s="81"/>
      <c r="O9" s="81"/>
      <c r="P9" s="81"/>
      <c r="Q9" s="81"/>
      <c r="R9" s="81"/>
      <c r="S9" s="81"/>
    </row>
    <row r="10" ht="21" customHeight="1" spans="1:19">
      <c r="A10" s="97" t="s">
        <v>175</v>
      </c>
      <c r="B10" s="98"/>
      <c r="C10" s="98"/>
      <c r="D10" s="99"/>
      <c r="E10" s="99"/>
      <c r="F10" s="99"/>
      <c r="G10" s="116"/>
      <c r="H10" s="81">
        <v>30000</v>
      </c>
      <c r="I10" s="81">
        <v>30000</v>
      </c>
      <c r="J10" s="81">
        <v>30000</v>
      </c>
      <c r="K10" s="81"/>
      <c r="L10" s="81"/>
      <c r="M10" s="81"/>
      <c r="N10" s="81"/>
      <c r="O10" s="81"/>
      <c r="P10" s="81"/>
      <c r="Q10" s="81"/>
      <c r="R10" s="81"/>
      <c r="S10" s="81"/>
    </row>
    <row r="11" ht="21" customHeight="1" spans="1:19">
      <c r="A11" s="112" t="s">
        <v>341</v>
      </c>
      <c r="B11" s="5"/>
      <c r="C11" s="5"/>
      <c r="D11" s="112"/>
      <c r="E11" s="112"/>
      <c r="F11" s="112"/>
      <c r="G11" s="117"/>
      <c r="H11" s="118"/>
      <c r="I11" s="118"/>
      <c r="J11" s="118"/>
      <c r="K11" s="118"/>
      <c r="L11" s="118"/>
      <c r="M11" s="118"/>
      <c r="N11" s="118"/>
      <c r="O11" s="118"/>
      <c r="P11" s="118"/>
      <c r="Q11" s="118"/>
      <c r="R11" s="118"/>
      <c r="S11" s="118"/>
    </row>
  </sheetData>
  <mergeCells count="19">
    <mergeCell ref="A3:S3"/>
    <mergeCell ref="A4:H4"/>
    <mergeCell ref="I5:S5"/>
    <mergeCell ref="N6:S6"/>
    <mergeCell ref="A10:G10"/>
    <mergeCell ref="A11:S11"/>
    <mergeCell ref="A5:A7"/>
    <mergeCell ref="B5:B7"/>
    <mergeCell ref="C5:C7"/>
    <mergeCell ref="D5:D7"/>
    <mergeCell ref="E5:E7"/>
    <mergeCell ref="F5:F7"/>
    <mergeCell ref="G5:G7"/>
    <mergeCell ref="H5:H7"/>
    <mergeCell ref="I6:I7"/>
    <mergeCell ref="J6:J7"/>
    <mergeCell ref="K6:K7"/>
    <mergeCell ref="L6:L7"/>
    <mergeCell ref="M6:M7"/>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1"/>
  <sheetViews>
    <sheetView showZeros="0" zoomScale="80" zoomScaleNormal="80" workbookViewId="0">
      <pane ySplit="1" topLeftCell="A2" activePane="bottomLeft" state="frozen"/>
      <selection/>
      <selection pane="bottomLeft" activeCell="G24" sqref="G23:G24"/>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customHeight="1" spans="1:20">
      <c r="A1" s="1"/>
      <c r="B1" s="1"/>
      <c r="C1" s="1"/>
      <c r="D1" s="1"/>
      <c r="E1" s="1"/>
      <c r="F1" s="1"/>
      <c r="G1" s="1"/>
      <c r="H1" s="1"/>
      <c r="I1" s="1"/>
      <c r="J1" s="1"/>
      <c r="K1" s="1"/>
      <c r="L1" s="1"/>
      <c r="M1" s="1"/>
      <c r="N1" s="1"/>
      <c r="O1" s="1"/>
      <c r="P1" s="1"/>
      <c r="Q1" s="1"/>
      <c r="R1" s="1"/>
      <c r="S1" s="1"/>
      <c r="T1" s="1"/>
    </row>
    <row r="2" ht="16.5" customHeight="1" spans="1:20">
      <c r="A2" s="78"/>
      <c r="B2" s="85"/>
      <c r="C2" s="85"/>
      <c r="D2" s="85"/>
      <c r="E2" s="85"/>
      <c r="F2" s="85"/>
      <c r="G2" s="85"/>
      <c r="H2" s="78"/>
      <c r="I2" s="78"/>
      <c r="J2" s="78"/>
      <c r="K2" s="78"/>
      <c r="L2" s="78"/>
      <c r="M2" s="78"/>
      <c r="N2" s="100"/>
      <c r="O2" s="78"/>
      <c r="P2" s="78"/>
      <c r="Q2" s="85"/>
      <c r="R2" s="78"/>
      <c r="S2" s="108"/>
      <c r="T2" s="108" t="s">
        <v>342</v>
      </c>
    </row>
    <row r="3" ht="41.25" customHeight="1" spans="1:20">
      <c r="A3" s="74" t="str">
        <f>"2026"&amp;"年部门政府购买服务预算表"</f>
        <v>2026年部门政府购买服务预算表</v>
      </c>
      <c r="B3" s="68"/>
      <c r="C3" s="68"/>
      <c r="D3" s="68"/>
      <c r="E3" s="68"/>
      <c r="F3" s="68"/>
      <c r="G3" s="68"/>
      <c r="H3" s="86"/>
      <c r="I3" s="86"/>
      <c r="J3" s="86"/>
      <c r="K3" s="86"/>
      <c r="L3" s="86"/>
      <c r="M3" s="86"/>
      <c r="N3" s="101"/>
      <c r="O3" s="86"/>
      <c r="P3" s="86"/>
      <c r="Q3" s="68"/>
      <c r="R3" s="86"/>
      <c r="S3" s="101"/>
      <c r="T3" s="68"/>
    </row>
    <row r="4" ht="22.5" customHeight="1" spans="1:20">
      <c r="A4" s="75" t="str">
        <f>"单位名称："&amp;"昆明市呈贡区招生考试院"</f>
        <v>单位名称：昆明市呈贡区招生考试院</v>
      </c>
      <c r="B4" s="87"/>
      <c r="C4" s="87"/>
      <c r="D4" s="87"/>
      <c r="E4" s="87"/>
      <c r="F4" s="87"/>
      <c r="G4" s="87"/>
      <c r="H4" s="76"/>
      <c r="I4" s="76"/>
      <c r="J4" s="76"/>
      <c r="K4" s="76"/>
      <c r="L4" s="76"/>
      <c r="M4" s="76"/>
      <c r="N4" s="100"/>
      <c r="O4" s="78"/>
      <c r="P4" s="78"/>
      <c r="Q4" s="85"/>
      <c r="R4" s="78"/>
      <c r="S4" s="109"/>
      <c r="T4" s="108" t="s">
        <v>1</v>
      </c>
    </row>
    <row r="5" ht="24" customHeight="1" spans="1:20">
      <c r="A5" s="10" t="s">
        <v>185</v>
      </c>
      <c r="B5" s="88" t="s">
        <v>186</v>
      </c>
      <c r="C5" s="88" t="s">
        <v>329</v>
      </c>
      <c r="D5" s="88" t="s">
        <v>343</v>
      </c>
      <c r="E5" s="88" t="s">
        <v>344</v>
      </c>
      <c r="F5" s="88" t="s">
        <v>345</v>
      </c>
      <c r="G5" s="88" t="s">
        <v>346</v>
      </c>
      <c r="H5" s="89" t="s">
        <v>347</v>
      </c>
      <c r="I5" s="89" t="s">
        <v>348</v>
      </c>
      <c r="J5" s="102" t="s">
        <v>193</v>
      </c>
      <c r="K5" s="102"/>
      <c r="L5" s="102"/>
      <c r="M5" s="102"/>
      <c r="N5" s="103"/>
      <c r="O5" s="102"/>
      <c r="P5" s="102"/>
      <c r="Q5" s="82"/>
      <c r="R5" s="102"/>
      <c r="S5" s="103"/>
      <c r="T5" s="83"/>
    </row>
    <row r="6" ht="24" customHeight="1" spans="1:20">
      <c r="A6" s="15"/>
      <c r="B6" s="90"/>
      <c r="C6" s="90"/>
      <c r="D6" s="90"/>
      <c r="E6" s="90"/>
      <c r="F6" s="90"/>
      <c r="G6" s="90"/>
      <c r="H6" s="91"/>
      <c r="I6" s="91"/>
      <c r="J6" s="91" t="s">
        <v>55</v>
      </c>
      <c r="K6" s="91" t="s">
        <v>58</v>
      </c>
      <c r="L6" s="91" t="s">
        <v>335</v>
      </c>
      <c r="M6" s="91" t="s">
        <v>336</v>
      </c>
      <c r="N6" s="104" t="s">
        <v>337</v>
      </c>
      <c r="O6" s="105" t="s">
        <v>338</v>
      </c>
      <c r="P6" s="105"/>
      <c r="Q6" s="110"/>
      <c r="R6" s="105"/>
      <c r="S6" s="111"/>
      <c r="T6" s="92"/>
    </row>
    <row r="7" ht="54" customHeight="1" spans="1:20">
      <c r="A7" s="18"/>
      <c r="B7" s="92"/>
      <c r="C7" s="92"/>
      <c r="D7" s="92"/>
      <c r="E7" s="92"/>
      <c r="F7" s="92"/>
      <c r="G7" s="92"/>
      <c r="H7" s="93"/>
      <c r="I7" s="93"/>
      <c r="J7" s="93"/>
      <c r="K7" s="93" t="s">
        <v>57</v>
      </c>
      <c r="L7" s="93"/>
      <c r="M7" s="93"/>
      <c r="N7" s="106"/>
      <c r="O7" s="93" t="s">
        <v>57</v>
      </c>
      <c r="P7" s="93" t="s">
        <v>64</v>
      </c>
      <c r="Q7" s="92" t="s">
        <v>65</v>
      </c>
      <c r="R7" s="93" t="s">
        <v>66</v>
      </c>
      <c r="S7" s="106" t="s">
        <v>67</v>
      </c>
      <c r="T7" s="92" t="s">
        <v>68</v>
      </c>
    </row>
    <row r="8" ht="17.25" customHeight="1" spans="1:20">
      <c r="A8" s="19">
        <v>1</v>
      </c>
      <c r="B8" s="92">
        <v>2</v>
      </c>
      <c r="C8" s="19">
        <v>3</v>
      </c>
      <c r="D8" s="19">
        <v>4</v>
      </c>
      <c r="E8" s="92">
        <v>5</v>
      </c>
      <c r="F8" s="19">
        <v>6</v>
      </c>
      <c r="G8" s="19">
        <v>7</v>
      </c>
      <c r="H8" s="92">
        <v>8</v>
      </c>
      <c r="I8" s="19">
        <v>9</v>
      </c>
      <c r="J8" s="19">
        <v>10</v>
      </c>
      <c r="K8" s="92">
        <v>11</v>
      </c>
      <c r="L8" s="19">
        <v>12</v>
      </c>
      <c r="M8" s="19">
        <v>13</v>
      </c>
      <c r="N8" s="92">
        <v>14</v>
      </c>
      <c r="O8" s="19">
        <v>15</v>
      </c>
      <c r="P8" s="19">
        <v>16</v>
      </c>
      <c r="Q8" s="92">
        <v>17</v>
      </c>
      <c r="R8" s="19">
        <v>18</v>
      </c>
      <c r="S8" s="19">
        <v>19</v>
      </c>
      <c r="T8" s="19">
        <v>20</v>
      </c>
    </row>
    <row r="9" ht="21" customHeight="1" spans="1:20">
      <c r="A9" s="94"/>
      <c r="B9" s="95"/>
      <c r="C9" s="95"/>
      <c r="D9" s="95"/>
      <c r="E9" s="95"/>
      <c r="F9" s="95"/>
      <c r="G9" s="95"/>
      <c r="H9" s="96"/>
      <c r="I9" s="96"/>
      <c r="J9" s="81"/>
      <c r="K9" s="81"/>
      <c r="L9" s="81"/>
      <c r="M9" s="81"/>
      <c r="N9" s="81"/>
      <c r="O9" s="81"/>
      <c r="P9" s="81"/>
      <c r="Q9" s="81"/>
      <c r="R9" s="81"/>
      <c r="S9" s="81"/>
      <c r="T9" s="81"/>
    </row>
    <row r="10" ht="21" customHeight="1" spans="1:20">
      <c r="A10" s="97" t="s">
        <v>175</v>
      </c>
      <c r="B10" s="98"/>
      <c r="C10" s="98"/>
      <c r="D10" s="98"/>
      <c r="E10" s="98"/>
      <c r="F10" s="98"/>
      <c r="G10" s="98"/>
      <c r="H10" s="99"/>
      <c r="I10" s="107"/>
      <c r="J10" s="81"/>
      <c r="K10" s="81"/>
      <c r="L10" s="81"/>
      <c r="M10" s="81"/>
      <c r="N10" s="81"/>
      <c r="O10" s="81"/>
      <c r="P10" s="81"/>
      <c r="Q10" s="81"/>
      <c r="R10" s="81"/>
      <c r="S10" s="81"/>
      <c r="T10" s="81"/>
    </row>
    <row r="11" ht="36" customHeight="1" spans="1:2">
      <c r="A11" s="34" t="s">
        <v>349</v>
      </c>
      <c r="B11" s="6"/>
    </row>
  </sheetData>
  <mergeCells count="20">
    <mergeCell ref="A3:T3"/>
    <mergeCell ref="A4:I4"/>
    <mergeCell ref="J5:T5"/>
    <mergeCell ref="O6:T6"/>
    <mergeCell ref="A10:I10"/>
    <mergeCell ref="A11:B11"/>
    <mergeCell ref="A5:A7"/>
    <mergeCell ref="B5:B7"/>
    <mergeCell ref="C5:C7"/>
    <mergeCell ref="D5:D7"/>
    <mergeCell ref="E5:E7"/>
    <mergeCell ref="F5:F7"/>
    <mergeCell ref="G5:G7"/>
    <mergeCell ref="H5:H7"/>
    <mergeCell ref="I5:I7"/>
    <mergeCell ref="J6:J7"/>
    <mergeCell ref="K6:K7"/>
    <mergeCell ref="L6:L7"/>
    <mergeCell ref="M6:M7"/>
    <mergeCell ref="N6:N7"/>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1"/>
  <sheetViews>
    <sheetView showZeros="0" tabSelected="1" zoomScale="80" zoomScaleNormal="80" topLeftCell="B1" workbookViewId="0">
      <pane ySplit="1" topLeftCell="A2" activePane="bottomLeft" state="frozen"/>
      <selection/>
      <selection pane="bottomLeft" activeCell="A3" sqref="A3:X3"/>
    </sheetView>
  </sheetViews>
  <sheetFormatPr defaultColWidth="9.14166666666667" defaultRowHeight="14.25" customHeight="1"/>
  <cols>
    <col min="1" max="1" width="37.7083333333333" customWidth="1"/>
    <col min="2" max="24" width="20"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7.25" customHeight="1" spans="4:24">
      <c r="D2" s="73"/>
      <c r="W2" s="3"/>
      <c r="X2" s="3" t="s">
        <v>350</v>
      </c>
    </row>
    <row r="3" ht="41.25" customHeight="1" spans="1:24">
      <c r="A3" s="74" t="str">
        <f>"2026"&amp;"年对下转移支付预算表"</f>
        <v>2026年对下转移支付预算表</v>
      </c>
      <c r="B3" s="4"/>
      <c r="C3" s="4"/>
      <c r="D3" s="4"/>
      <c r="E3" s="4"/>
      <c r="F3" s="4"/>
      <c r="G3" s="4"/>
      <c r="H3" s="4"/>
      <c r="I3" s="4"/>
      <c r="J3" s="4"/>
      <c r="K3" s="4"/>
      <c r="L3" s="4"/>
      <c r="M3" s="4"/>
      <c r="N3" s="4"/>
      <c r="O3" s="4"/>
      <c r="P3" s="4"/>
      <c r="Q3" s="4"/>
      <c r="R3" s="4"/>
      <c r="S3" s="4"/>
      <c r="T3" s="4"/>
      <c r="U3" s="4"/>
      <c r="V3" s="4"/>
      <c r="W3" s="68"/>
      <c r="X3" s="68"/>
    </row>
    <row r="4" ht="18" customHeight="1" spans="1:24">
      <c r="A4" s="75" t="str">
        <f>"单位名称："&amp;"昆明市呈贡区招生考试院"</f>
        <v>单位名称：昆明市呈贡区招生考试院</v>
      </c>
      <c r="B4" s="76"/>
      <c r="C4" s="76"/>
      <c r="D4" s="77"/>
      <c r="E4" s="78"/>
      <c r="F4" s="78"/>
      <c r="G4" s="78"/>
      <c r="H4" s="78"/>
      <c r="I4" s="78"/>
      <c r="W4" s="8"/>
      <c r="X4" s="8" t="s">
        <v>1</v>
      </c>
    </row>
    <row r="5" ht="19.5" customHeight="1" spans="1:24">
      <c r="A5" s="26" t="s">
        <v>351</v>
      </c>
      <c r="B5" s="11" t="s">
        <v>193</v>
      </c>
      <c r="C5" s="12"/>
      <c r="D5" s="12"/>
      <c r="E5" s="11" t="s">
        <v>352</v>
      </c>
      <c r="F5" s="12"/>
      <c r="G5" s="12"/>
      <c r="H5" s="12"/>
      <c r="I5" s="12"/>
      <c r="J5" s="12"/>
      <c r="K5" s="12"/>
      <c r="L5" s="12"/>
      <c r="M5" s="12"/>
      <c r="N5" s="12"/>
      <c r="O5" s="12"/>
      <c r="P5" s="12"/>
      <c r="Q5" s="12"/>
      <c r="R5" s="12"/>
      <c r="S5" s="12"/>
      <c r="T5" s="12"/>
      <c r="U5" s="12"/>
      <c r="V5" s="12"/>
      <c r="W5" s="82"/>
      <c r="X5" s="83"/>
    </row>
    <row r="6" ht="40.5" customHeight="1" spans="1:24">
      <c r="A6" s="19"/>
      <c r="B6" s="27" t="s">
        <v>55</v>
      </c>
      <c r="C6" s="10" t="s">
        <v>58</v>
      </c>
      <c r="D6" s="79" t="s">
        <v>335</v>
      </c>
      <c r="E6" s="47" t="s">
        <v>353</v>
      </c>
      <c r="F6" s="47" t="s">
        <v>354</v>
      </c>
      <c r="G6" s="47" t="s">
        <v>355</v>
      </c>
      <c r="H6" s="47" t="s">
        <v>356</v>
      </c>
      <c r="I6" s="47" t="s">
        <v>357</v>
      </c>
      <c r="J6" s="47" t="s">
        <v>358</v>
      </c>
      <c r="K6" s="47" t="s">
        <v>359</v>
      </c>
      <c r="L6" s="47" t="s">
        <v>360</v>
      </c>
      <c r="M6" s="47" t="s">
        <v>361</v>
      </c>
      <c r="N6" s="47" t="s">
        <v>362</v>
      </c>
      <c r="O6" s="47" t="s">
        <v>363</v>
      </c>
      <c r="P6" s="47" t="s">
        <v>364</v>
      </c>
      <c r="Q6" s="47" t="s">
        <v>365</v>
      </c>
      <c r="R6" s="47" t="s">
        <v>366</v>
      </c>
      <c r="S6" s="47" t="s">
        <v>367</v>
      </c>
      <c r="T6" s="47" t="s">
        <v>368</v>
      </c>
      <c r="U6" s="47" t="s">
        <v>369</v>
      </c>
      <c r="V6" s="47" t="s">
        <v>370</v>
      </c>
      <c r="W6" s="47" t="s">
        <v>371</v>
      </c>
      <c r="X6" s="84" t="s">
        <v>372</v>
      </c>
    </row>
    <row r="7" ht="19.5" customHeight="1" spans="1:24">
      <c r="A7" s="20">
        <v>1</v>
      </c>
      <c r="B7" s="20">
        <v>2</v>
      </c>
      <c r="C7" s="20">
        <v>3</v>
      </c>
      <c r="D7" s="80">
        <v>4</v>
      </c>
      <c r="E7" s="35">
        <v>5</v>
      </c>
      <c r="F7" s="20">
        <v>6</v>
      </c>
      <c r="G7" s="20">
        <v>7</v>
      </c>
      <c r="H7" s="80">
        <v>8</v>
      </c>
      <c r="I7" s="20">
        <v>9</v>
      </c>
      <c r="J7" s="20">
        <v>10</v>
      </c>
      <c r="K7" s="20">
        <v>11</v>
      </c>
      <c r="L7" s="80">
        <v>12</v>
      </c>
      <c r="M7" s="20">
        <v>13</v>
      </c>
      <c r="N7" s="20">
        <v>14</v>
      </c>
      <c r="O7" s="20">
        <v>15</v>
      </c>
      <c r="P7" s="80">
        <v>16</v>
      </c>
      <c r="Q7" s="20">
        <v>17</v>
      </c>
      <c r="R7" s="20">
        <v>18</v>
      </c>
      <c r="S7" s="20">
        <v>19</v>
      </c>
      <c r="T7" s="80">
        <v>20</v>
      </c>
      <c r="U7" s="80">
        <v>21</v>
      </c>
      <c r="V7" s="80">
        <v>22</v>
      </c>
      <c r="W7" s="35">
        <v>23</v>
      </c>
      <c r="X7" s="35">
        <v>24</v>
      </c>
    </row>
    <row r="8" ht="19.5" customHeight="1" spans="1:24">
      <c r="A8" s="28"/>
      <c r="B8" s="81"/>
      <c r="C8" s="81"/>
      <c r="D8" s="81"/>
      <c r="E8" s="81"/>
      <c r="F8" s="81"/>
      <c r="G8" s="81"/>
      <c r="H8" s="81"/>
      <c r="I8" s="81"/>
      <c r="J8" s="81"/>
      <c r="K8" s="81"/>
      <c r="L8" s="81"/>
      <c r="M8" s="81"/>
      <c r="N8" s="81"/>
      <c r="O8" s="81"/>
      <c r="P8" s="81"/>
      <c r="Q8" s="81"/>
      <c r="R8" s="81"/>
      <c r="S8" s="81"/>
      <c r="T8" s="81"/>
      <c r="U8" s="81"/>
      <c r="V8" s="81"/>
      <c r="W8" s="81"/>
      <c r="X8" s="81"/>
    </row>
    <row r="9" ht="19.5" customHeight="1" spans="1:24">
      <c r="A9" s="71"/>
      <c r="B9" s="81"/>
      <c r="C9" s="81"/>
      <c r="D9" s="81"/>
      <c r="E9" s="81"/>
      <c r="F9" s="81"/>
      <c r="G9" s="81"/>
      <c r="H9" s="81"/>
      <c r="I9" s="81"/>
      <c r="J9" s="81"/>
      <c r="K9" s="81"/>
      <c r="L9" s="81"/>
      <c r="M9" s="81"/>
      <c r="N9" s="81"/>
      <c r="O9" s="81"/>
      <c r="P9" s="81"/>
      <c r="Q9" s="81"/>
      <c r="R9" s="81"/>
      <c r="S9" s="81"/>
      <c r="T9" s="81"/>
      <c r="U9" s="81"/>
      <c r="V9" s="81"/>
      <c r="W9" s="81"/>
      <c r="X9" s="81"/>
    </row>
    <row r="11" ht="29" customHeight="1" spans="1:2">
      <c r="A11" s="34" t="s">
        <v>373</v>
      </c>
      <c r="B11" s="6"/>
    </row>
  </sheetData>
  <mergeCells count="6">
    <mergeCell ref="A3:X3"/>
    <mergeCell ref="A4:I4"/>
    <mergeCell ref="B5:D5"/>
    <mergeCell ref="E5:X5"/>
    <mergeCell ref="A11:B11"/>
    <mergeCell ref="A5:A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zoomScale="80" zoomScaleNormal="80" workbookViewId="0">
      <pane ySplit="1" topLeftCell="A2" activePane="bottomLeft" state="frozen"/>
      <selection/>
      <selection pane="bottomLeft" activeCell="E24" sqref="E24"/>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customHeight="1" spans="1:10">
      <c r="A1" s="1"/>
      <c r="B1" s="1"/>
      <c r="C1" s="1"/>
      <c r="D1" s="1"/>
      <c r="E1" s="1"/>
      <c r="F1" s="1"/>
      <c r="G1" s="1"/>
      <c r="H1" s="1"/>
      <c r="I1" s="1"/>
      <c r="J1" s="1"/>
    </row>
    <row r="2" ht="16.5" customHeight="1" spans="10:10">
      <c r="J2" s="3" t="s">
        <v>374</v>
      </c>
    </row>
    <row r="3" ht="41.25" customHeight="1" spans="1:10">
      <c r="A3" s="67" t="str">
        <f>"2026"&amp;"年对下转移支付绩效目标表"</f>
        <v>2026年对下转移支付绩效目标表</v>
      </c>
      <c r="B3" s="4"/>
      <c r="C3" s="4"/>
      <c r="D3" s="4"/>
      <c r="E3" s="4"/>
      <c r="F3" s="68"/>
      <c r="G3" s="4"/>
      <c r="H3" s="68"/>
      <c r="I3" s="68"/>
      <c r="J3" s="4"/>
    </row>
    <row r="4" ht="17.25" customHeight="1" spans="1:1">
      <c r="A4" s="5" t="str">
        <f>"单位名称："&amp;"昆明市呈贡区招生考试院"</f>
        <v>单位名称：昆明市呈贡区招生考试院</v>
      </c>
    </row>
    <row r="5" ht="44.25" customHeight="1" spans="1:10">
      <c r="A5" s="69" t="s">
        <v>351</v>
      </c>
      <c r="B5" s="69" t="s">
        <v>271</v>
      </c>
      <c r="C5" s="69" t="s">
        <v>272</v>
      </c>
      <c r="D5" s="69" t="s">
        <v>273</v>
      </c>
      <c r="E5" s="69" t="s">
        <v>274</v>
      </c>
      <c r="F5" s="70" t="s">
        <v>275</v>
      </c>
      <c r="G5" s="69" t="s">
        <v>276</v>
      </c>
      <c r="H5" s="70" t="s">
        <v>277</v>
      </c>
      <c r="I5" s="70" t="s">
        <v>278</v>
      </c>
      <c r="J5" s="69" t="s">
        <v>279</v>
      </c>
    </row>
    <row r="6" ht="14.25" customHeight="1" spans="1:10">
      <c r="A6" s="69">
        <v>1</v>
      </c>
      <c r="B6" s="69">
        <v>2</v>
      </c>
      <c r="C6" s="69">
        <v>3</v>
      </c>
      <c r="D6" s="69">
        <v>4</v>
      </c>
      <c r="E6" s="69">
        <v>5</v>
      </c>
      <c r="F6" s="70">
        <v>6</v>
      </c>
      <c r="G6" s="69">
        <v>7</v>
      </c>
      <c r="H6" s="70">
        <v>8</v>
      </c>
      <c r="I6" s="70">
        <v>9</v>
      </c>
      <c r="J6" s="69">
        <v>10</v>
      </c>
    </row>
    <row r="7" ht="42" customHeight="1" spans="1:10">
      <c r="A7" s="28"/>
      <c r="B7" s="71"/>
      <c r="C7" s="71"/>
      <c r="D7" s="71"/>
      <c r="E7" s="53"/>
      <c r="F7" s="72"/>
      <c r="G7" s="53"/>
      <c r="H7" s="72"/>
      <c r="I7" s="72"/>
      <c r="J7" s="53"/>
    </row>
    <row r="8" ht="42" customHeight="1" spans="1:10">
      <c r="A8" s="28"/>
      <c r="B8" s="21"/>
      <c r="C8" s="21"/>
      <c r="D8" s="21"/>
      <c r="E8" s="28"/>
      <c r="F8" s="21"/>
      <c r="G8" s="28"/>
      <c r="H8" s="21"/>
      <c r="I8" s="21"/>
      <c r="J8" s="28"/>
    </row>
    <row r="9" ht="27" customHeight="1" spans="1:2">
      <c r="A9" s="34" t="s">
        <v>375</v>
      </c>
      <c r="B9" s="6"/>
    </row>
  </sheetData>
  <mergeCells count="3">
    <mergeCell ref="A3:J3"/>
    <mergeCell ref="A4:H4"/>
    <mergeCell ref="A9:B9"/>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0"/>
  <sheetViews>
    <sheetView showZeros="0" zoomScale="80" zoomScaleNormal="80" workbookViewId="0">
      <pane ySplit="1" topLeftCell="A2" activePane="bottomLeft" state="frozen"/>
      <selection/>
      <selection pane="bottomLeft" activeCell="D15" sqref="D15"/>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1"/>
      <c r="B1" s="1"/>
      <c r="C1" s="1"/>
      <c r="D1" s="1"/>
      <c r="E1" s="1"/>
      <c r="F1" s="1"/>
      <c r="G1" s="1"/>
      <c r="H1" s="1"/>
      <c r="I1" s="1"/>
    </row>
    <row r="2" customHeight="1" spans="1:9">
      <c r="A2" s="64" t="s">
        <v>376</v>
      </c>
      <c r="B2" s="65"/>
      <c r="C2" s="65"/>
      <c r="D2" s="66"/>
      <c r="E2" s="66"/>
      <c r="F2" s="66"/>
      <c r="G2" s="65"/>
      <c r="H2" s="65"/>
      <c r="I2" s="66"/>
    </row>
    <row r="3" ht="41.25" customHeight="1" spans="1:9">
      <c r="A3" s="40" t="str">
        <f>"2026"&amp;"年新增资产配置预算表"</f>
        <v>2026年新增资产配置预算表</v>
      </c>
      <c r="B3" s="41"/>
      <c r="C3" s="41"/>
      <c r="D3" s="42"/>
      <c r="E3" s="42"/>
      <c r="F3" s="42"/>
      <c r="G3" s="41"/>
      <c r="H3" s="41"/>
      <c r="I3" s="42"/>
    </row>
    <row r="4" customHeight="1" spans="1:9">
      <c r="A4" s="43" t="str">
        <f>"单位名称："&amp;"昆明市呈贡区招生考试院"</f>
        <v>单位名称：昆明市呈贡区招生考试院</v>
      </c>
      <c r="B4" s="44"/>
      <c r="C4" s="44"/>
      <c r="D4" s="45"/>
      <c r="F4" s="42"/>
      <c r="G4" s="41"/>
      <c r="H4" s="41"/>
      <c r="I4" s="63" t="s">
        <v>1</v>
      </c>
    </row>
    <row r="5" ht="28.5" customHeight="1" spans="1:9">
      <c r="A5" s="46" t="s">
        <v>185</v>
      </c>
      <c r="B5" s="47" t="s">
        <v>186</v>
      </c>
      <c r="C5" s="48" t="s">
        <v>377</v>
      </c>
      <c r="D5" s="46" t="s">
        <v>378</v>
      </c>
      <c r="E5" s="46" t="s">
        <v>379</v>
      </c>
      <c r="F5" s="46" t="s">
        <v>380</v>
      </c>
      <c r="G5" s="47" t="s">
        <v>381</v>
      </c>
      <c r="H5" s="35"/>
      <c r="I5" s="46"/>
    </row>
    <row r="6" ht="21" customHeight="1" spans="1:9">
      <c r="A6" s="48"/>
      <c r="B6" s="49"/>
      <c r="C6" s="49"/>
      <c r="D6" s="50"/>
      <c r="E6" s="49"/>
      <c r="F6" s="49"/>
      <c r="G6" s="47" t="s">
        <v>333</v>
      </c>
      <c r="H6" s="47" t="s">
        <v>382</v>
      </c>
      <c r="I6" s="47" t="s">
        <v>383</v>
      </c>
    </row>
    <row r="7" ht="17.25" customHeight="1" spans="1:9">
      <c r="A7" s="51" t="s">
        <v>82</v>
      </c>
      <c r="B7" s="52">
        <v>2</v>
      </c>
      <c r="C7" s="51" t="s">
        <v>83</v>
      </c>
      <c r="D7" s="53" t="s">
        <v>84</v>
      </c>
      <c r="E7" s="51" t="s">
        <v>85</v>
      </c>
      <c r="F7" s="52" t="s">
        <v>86</v>
      </c>
      <c r="G7" s="54" t="s">
        <v>87</v>
      </c>
      <c r="H7" s="53" t="s">
        <v>88</v>
      </c>
      <c r="I7" s="53">
        <v>9</v>
      </c>
    </row>
    <row r="8" ht="19.5" customHeight="1" spans="1:9">
      <c r="A8" s="55"/>
      <c r="B8" s="30"/>
      <c r="C8" s="30"/>
      <c r="D8" s="28"/>
      <c r="E8" s="21"/>
      <c r="F8" s="54"/>
      <c r="G8" s="56"/>
      <c r="H8" s="57"/>
      <c r="I8" s="57"/>
    </row>
    <row r="9" ht="19.5" customHeight="1" spans="1:9">
      <c r="A9" s="58" t="s">
        <v>55</v>
      </c>
      <c r="B9" s="59"/>
      <c r="C9" s="59"/>
      <c r="D9" s="60"/>
      <c r="E9" s="61"/>
      <c r="F9" s="61"/>
      <c r="G9" s="56"/>
      <c r="H9" s="57"/>
      <c r="I9" s="57"/>
    </row>
    <row r="10" ht="23" customHeight="1" spans="1:2">
      <c r="A10" s="34" t="s">
        <v>384</v>
      </c>
      <c r="B10" s="6"/>
    </row>
  </sheetData>
  <mergeCells count="12">
    <mergeCell ref="A2:I2"/>
    <mergeCell ref="A3:I3"/>
    <mergeCell ref="A4:C4"/>
    <mergeCell ref="G5:I5"/>
    <mergeCell ref="A9:F9"/>
    <mergeCell ref="A10:B10"/>
    <mergeCell ref="A5:A6"/>
    <mergeCell ref="B5:B6"/>
    <mergeCell ref="C5:C6"/>
    <mergeCell ref="D5:D6"/>
    <mergeCell ref="E5:E6"/>
    <mergeCell ref="F5:F6"/>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0"/>
  <sheetViews>
    <sheetView showZeros="0" zoomScale="80" zoomScaleNormal="80" workbookViewId="0">
      <pane ySplit="1" topLeftCell="A2" activePane="bottomLeft" state="frozen"/>
      <selection/>
      <selection pane="bottomLeft" activeCell="A3" sqref="A3:I3"/>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1"/>
      <c r="B1" s="1"/>
      <c r="C1" s="1"/>
      <c r="D1" s="1"/>
      <c r="E1" s="1"/>
      <c r="F1" s="1"/>
      <c r="G1" s="1"/>
      <c r="H1" s="1"/>
      <c r="I1" s="1"/>
    </row>
    <row r="2" customHeight="1" spans="1:9">
      <c r="A2" s="37"/>
      <c r="B2" s="38"/>
      <c r="C2" s="38"/>
      <c r="D2" s="39"/>
      <c r="E2" s="39"/>
      <c r="F2" s="39"/>
      <c r="G2" s="38"/>
      <c r="H2" s="38"/>
      <c r="I2" s="62" t="s">
        <v>385</v>
      </c>
    </row>
    <row r="3" ht="41.25" customHeight="1" spans="1:9">
      <c r="A3" s="40" t="str">
        <f>"2026"&amp;"年新增资产配置预算表"</f>
        <v>2026年新增资产配置预算表</v>
      </c>
      <c r="B3" s="41"/>
      <c r="C3" s="41"/>
      <c r="D3" s="42"/>
      <c r="E3" s="42"/>
      <c r="F3" s="42"/>
      <c r="G3" s="41"/>
      <c r="H3" s="41"/>
      <c r="I3" s="42"/>
    </row>
    <row r="4" customHeight="1" spans="1:9">
      <c r="A4" s="43" t="str">
        <f>"单位名称："&amp;"昆明市呈贡区招生考试院"</f>
        <v>单位名称：昆明市呈贡区招生考试院</v>
      </c>
      <c r="B4" s="44"/>
      <c r="C4" s="44"/>
      <c r="D4" s="45"/>
      <c r="F4" s="42"/>
      <c r="G4" s="41"/>
      <c r="H4" s="41"/>
      <c r="I4" s="63" t="s">
        <v>1</v>
      </c>
    </row>
    <row r="5" ht="28.5" customHeight="1" spans="1:9">
      <c r="A5" s="46" t="s">
        <v>185</v>
      </c>
      <c r="B5" s="47" t="s">
        <v>186</v>
      </c>
      <c r="C5" s="48" t="s">
        <v>377</v>
      </c>
      <c r="D5" s="46" t="s">
        <v>378</v>
      </c>
      <c r="E5" s="46" t="s">
        <v>379</v>
      </c>
      <c r="F5" s="46" t="s">
        <v>380</v>
      </c>
      <c r="G5" s="47" t="s">
        <v>381</v>
      </c>
      <c r="H5" s="35"/>
      <c r="I5" s="46"/>
    </row>
    <row r="6" ht="21" customHeight="1" spans="1:9">
      <c r="A6" s="48"/>
      <c r="B6" s="49"/>
      <c r="C6" s="49"/>
      <c r="D6" s="50"/>
      <c r="E6" s="49"/>
      <c r="F6" s="49"/>
      <c r="G6" s="47" t="s">
        <v>333</v>
      </c>
      <c r="H6" s="47" t="s">
        <v>382</v>
      </c>
      <c r="I6" s="47" t="s">
        <v>383</v>
      </c>
    </row>
    <row r="7" ht="17.25" customHeight="1" spans="1:9">
      <c r="A7" s="51" t="s">
        <v>82</v>
      </c>
      <c r="B7" s="52">
        <v>2</v>
      </c>
      <c r="C7" s="51" t="s">
        <v>83</v>
      </c>
      <c r="D7" s="53" t="s">
        <v>84</v>
      </c>
      <c r="E7" s="51" t="s">
        <v>85</v>
      </c>
      <c r="F7" s="52" t="s">
        <v>86</v>
      </c>
      <c r="G7" s="54" t="s">
        <v>87</v>
      </c>
      <c r="H7" s="53" t="s">
        <v>88</v>
      </c>
      <c r="I7" s="53">
        <v>9</v>
      </c>
    </row>
    <row r="8" ht="19.5" customHeight="1" spans="1:9">
      <c r="A8" s="55"/>
      <c r="B8" s="30"/>
      <c r="C8" s="30"/>
      <c r="D8" s="28"/>
      <c r="E8" s="21"/>
      <c r="F8" s="54"/>
      <c r="G8" s="56"/>
      <c r="H8" s="57"/>
      <c r="I8" s="57"/>
    </row>
    <row r="9" ht="19.5" customHeight="1" spans="1:9">
      <c r="A9" s="58" t="s">
        <v>55</v>
      </c>
      <c r="B9" s="59"/>
      <c r="C9" s="59"/>
      <c r="D9" s="60"/>
      <c r="E9" s="61"/>
      <c r="F9" s="61"/>
      <c r="G9" s="56"/>
      <c r="H9" s="57"/>
      <c r="I9" s="57"/>
    </row>
    <row r="10" customFormat="1" ht="23" customHeight="1" spans="1:2">
      <c r="A10" s="34" t="s">
        <v>384</v>
      </c>
      <c r="B10" s="6"/>
    </row>
  </sheetData>
  <mergeCells count="11">
    <mergeCell ref="A3:I3"/>
    <mergeCell ref="A4:C4"/>
    <mergeCell ref="G5:I5"/>
    <mergeCell ref="A9:F9"/>
    <mergeCell ref="A10:B10"/>
    <mergeCell ref="A5:A6"/>
    <mergeCell ref="B5:B6"/>
    <mergeCell ref="C5:C6"/>
    <mergeCell ref="D5:D6"/>
    <mergeCell ref="E5:E6"/>
    <mergeCell ref="F5:F6"/>
  </mergeCells>
  <pageMargins left="0.67" right="0.67" top="0.72" bottom="0.72" header="0.28" footer="0.28"/>
  <pageSetup paperSize="9" fitToWidth="0" fitToHeight="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3"/>
  <sheetViews>
    <sheetView showZeros="0" zoomScale="80" zoomScaleNormal="80" workbookViewId="0">
      <pane ySplit="1" topLeftCell="A2" activePane="bottomLeft" state="frozen"/>
      <selection/>
      <selection pane="bottomLeft" activeCell="D14" sqref="D14"/>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A1" s="1"/>
      <c r="B1" s="1"/>
      <c r="C1" s="1"/>
      <c r="D1" s="1"/>
      <c r="E1" s="1"/>
      <c r="F1" s="1"/>
      <c r="G1" s="1"/>
      <c r="H1" s="1"/>
      <c r="I1" s="1"/>
      <c r="J1" s="1"/>
      <c r="K1" s="1"/>
    </row>
    <row r="2" customHeight="1" spans="4:11">
      <c r="D2" s="2"/>
      <c r="E2" s="2"/>
      <c r="F2" s="2"/>
      <c r="G2" s="2"/>
      <c r="K2" s="3" t="s">
        <v>386</v>
      </c>
    </row>
    <row r="3" ht="41.25" customHeight="1" spans="1:11">
      <c r="A3" s="4" t="str">
        <f>"2026"&amp;"年上级转移支付补助项目支出预算表"</f>
        <v>2026年上级转移支付补助项目支出预算表</v>
      </c>
      <c r="B3" s="4"/>
      <c r="C3" s="4"/>
      <c r="D3" s="4"/>
      <c r="E3" s="4"/>
      <c r="F3" s="4"/>
      <c r="G3" s="4"/>
      <c r="H3" s="4"/>
      <c r="I3" s="4"/>
      <c r="J3" s="4"/>
      <c r="K3" s="4"/>
    </row>
    <row r="4" ht="13.5" customHeight="1" spans="1:11">
      <c r="A4" s="5" t="str">
        <f>"单位名称："&amp;"昆明市呈贡区招生考试院"</f>
        <v>单位名称：昆明市呈贡区招生考试院</v>
      </c>
      <c r="B4" s="6"/>
      <c r="C4" s="6"/>
      <c r="D4" s="6"/>
      <c r="E4" s="6"/>
      <c r="F4" s="6"/>
      <c r="G4" s="6"/>
      <c r="H4" s="7"/>
      <c r="I4" s="7"/>
      <c r="J4" s="7"/>
      <c r="K4" s="8" t="s">
        <v>1</v>
      </c>
    </row>
    <row r="5" ht="21.75" customHeight="1" spans="1:11">
      <c r="A5" s="9" t="s">
        <v>258</v>
      </c>
      <c r="B5" s="9" t="s">
        <v>188</v>
      </c>
      <c r="C5" s="9" t="s">
        <v>259</v>
      </c>
      <c r="D5" s="10" t="s">
        <v>189</v>
      </c>
      <c r="E5" s="10" t="s">
        <v>190</v>
      </c>
      <c r="F5" s="10" t="s">
        <v>260</v>
      </c>
      <c r="G5" s="10" t="s">
        <v>261</v>
      </c>
      <c r="H5" s="26" t="s">
        <v>55</v>
      </c>
      <c r="I5" s="11" t="s">
        <v>387</v>
      </c>
      <c r="J5" s="12"/>
      <c r="K5" s="13"/>
    </row>
    <row r="6" ht="21.75" customHeight="1" spans="1:11">
      <c r="A6" s="14"/>
      <c r="B6" s="14"/>
      <c r="C6" s="14"/>
      <c r="D6" s="15"/>
      <c r="E6" s="15"/>
      <c r="F6" s="15"/>
      <c r="G6" s="15"/>
      <c r="H6" s="27"/>
      <c r="I6" s="10" t="s">
        <v>58</v>
      </c>
      <c r="J6" s="10" t="s">
        <v>59</v>
      </c>
      <c r="K6" s="10" t="s">
        <v>60</v>
      </c>
    </row>
    <row r="7" ht="40.5" customHeight="1" spans="1:11">
      <c r="A7" s="17"/>
      <c r="B7" s="17"/>
      <c r="C7" s="17"/>
      <c r="D7" s="18"/>
      <c r="E7" s="18"/>
      <c r="F7" s="18"/>
      <c r="G7" s="18"/>
      <c r="H7" s="19"/>
      <c r="I7" s="18" t="s">
        <v>57</v>
      </c>
      <c r="J7" s="18"/>
      <c r="K7" s="18"/>
    </row>
    <row r="8" ht="15" customHeight="1" spans="1:11">
      <c r="A8" s="20">
        <v>1</v>
      </c>
      <c r="B8" s="20">
        <v>2</v>
      </c>
      <c r="C8" s="20">
        <v>3</v>
      </c>
      <c r="D8" s="20">
        <v>4</v>
      </c>
      <c r="E8" s="20">
        <v>5</v>
      </c>
      <c r="F8" s="20">
        <v>6</v>
      </c>
      <c r="G8" s="20">
        <v>7</v>
      </c>
      <c r="H8" s="20">
        <v>8</v>
      </c>
      <c r="I8" s="20">
        <v>9</v>
      </c>
      <c r="J8" s="35">
        <v>10</v>
      </c>
      <c r="K8" s="35">
        <v>11</v>
      </c>
    </row>
    <row r="9" ht="18.75" customHeight="1" spans="1:11">
      <c r="A9" s="28"/>
      <c r="B9" s="21"/>
      <c r="C9" s="28"/>
      <c r="D9" s="28"/>
      <c r="E9" s="28"/>
      <c r="F9" s="28"/>
      <c r="G9" s="28"/>
      <c r="H9" s="29"/>
      <c r="I9" s="36"/>
      <c r="J9" s="36"/>
      <c r="K9" s="29"/>
    </row>
    <row r="10" ht="18.75" customHeight="1" spans="1:11">
      <c r="A10" s="30"/>
      <c r="B10" s="21"/>
      <c r="C10" s="21"/>
      <c r="D10" s="21"/>
      <c r="E10" s="21"/>
      <c r="F10" s="21"/>
      <c r="G10" s="21"/>
      <c r="H10" s="22"/>
      <c r="I10" s="22"/>
      <c r="J10" s="22"/>
      <c r="K10" s="29"/>
    </row>
    <row r="11" ht="18.75" customHeight="1" spans="1:11">
      <c r="A11" s="31" t="s">
        <v>175</v>
      </c>
      <c r="B11" s="32"/>
      <c r="C11" s="32"/>
      <c r="D11" s="32"/>
      <c r="E11" s="32"/>
      <c r="F11" s="32"/>
      <c r="G11" s="33"/>
      <c r="H11" s="22"/>
      <c r="I11" s="22"/>
      <c r="J11" s="22"/>
      <c r="K11" s="29"/>
    </row>
    <row r="13" customFormat="1" ht="23" customHeight="1" spans="1:2">
      <c r="A13" s="34" t="s">
        <v>388</v>
      </c>
      <c r="B13" s="6"/>
    </row>
  </sheetData>
  <mergeCells count="16">
    <mergeCell ref="A3:K3"/>
    <mergeCell ref="A4:G4"/>
    <mergeCell ref="I5:K5"/>
    <mergeCell ref="A11:G11"/>
    <mergeCell ref="A13:B13"/>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0"/>
  <sheetViews>
    <sheetView showZeros="0" zoomScale="80" zoomScaleNormal="80" workbookViewId="0">
      <pane ySplit="1" topLeftCell="A2" activePane="bottomLeft" state="frozen"/>
      <selection/>
      <selection pane="bottomLeft" activeCell="B24" sqref="B24"/>
    </sheetView>
  </sheetViews>
  <sheetFormatPr defaultColWidth="9.14166666666667" defaultRowHeight="14.25" customHeight="1" outlineLevelCol="6"/>
  <cols>
    <col min="1" max="1" width="35.2833333333333" customWidth="1"/>
    <col min="2" max="4" width="28" customWidth="1"/>
    <col min="5" max="7" width="23.85" customWidth="1"/>
  </cols>
  <sheetData>
    <row r="1" customHeight="1" spans="1:7">
      <c r="A1" s="1"/>
      <c r="B1" s="1"/>
      <c r="C1" s="1"/>
      <c r="D1" s="1"/>
      <c r="E1" s="1"/>
      <c r="F1" s="1"/>
      <c r="G1" s="1"/>
    </row>
    <row r="2" ht="13.5" customHeight="1" spans="4:7">
      <c r="D2" s="2"/>
      <c r="G2" s="3" t="s">
        <v>389</v>
      </c>
    </row>
    <row r="3" ht="41.25" customHeight="1" spans="1:7">
      <c r="A3" s="4" t="str">
        <f>"2026"&amp;"年部门项目中期规划预算表"</f>
        <v>2026年部门项目中期规划预算表</v>
      </c>
      <c r="B3" s="4"/>
      <c r="C3" s="4"/>
      <c r="D3" s="4"/>
      <c r="E3" s="4"/>
      <c r="F3" s="4"/>
      <c r="G3" s="4"/>
    </row>
    <row r="4" ht="13.5" customHeight="1" spans="1:7">
      <c r="A4" s="5" t="str">
        <f>"单位名称："&amp;"昆明市呈贡区招生考试院"</f>
        <v>单位名称：昆明市呈贡区招生考试院</v>
      </c>
      <c r="B4" s="6"/>
      <c r="C4" s="6"/>
      <c r="D4" s="6"/>
      <c r="E4" s="7"/>
      <c r="F4" s="7"/>
      <c r="G4" s="8" t="s">
        <v>1</v>
      </c>
    </row>
    <row r="5" ht="21.75" customHeight="1" spans="1:7">
      <c r="A5" s="9" t="s">
        <v>259</v>
      </c>
      <c r="B5" s="9" t="s">
        <v>258</v>
      </c>
      <c r="C5" s="9" t="s">
        <v>188</v>
      </c>
      <c r="D5" s="10" t="s">
        <v>390</v>
      </c>
      <c r="E5" s="11" t="s">
        <v>58</v>
      </c>
      <c r="F5" s="12"/>
      <c r="G5" s="13"/>
    </row>
    <row r="6" ht="21.75" customHeight="1" spans="1:7">
      <c r="A6" s="14"/>
      <c r="B6" s="14"/>
      <c r="C6" s="14"/>
      <c r="D6" s="15"/>
      <c r="E6" s="16" t="str">
        <f>"2026"&amp;"年"</f>
        <v>2026年</v>
      </c>
      <c r="F6" s="16" t="str">
        <f>"2027"&amp;"年"</f>
        <v>2027年</v>
      </c>
      <c r="G6" s="16" t="str">
        <f>"2028"&amp;"年"</f>
        <v>2028年</v>
      </c>
    </row>
    <row r="7" ht="40.5" customHeight="1" spans="1:7">
      <c r="A7" s="17"/>
      <c r="B7" s="17"/>
      <c r="C7" s="17"/>
      <c r="D7" s="18"/>
      <c r="E7" s="19"/>
      <c r="F7" s="19"/>
      <c r="G7" s="19"/>
    </row>
    <row r="8" ht="15" customHeight="1" spans="1:7">
      <c r="A8" s="20">
        <v>1</v>
      </c>
      <c r="B8" s="20">
        <v>2</v>
      </c>
      <c r="C8" s="20">
        <v>3</v>
      </c>
      <c r="D8" s="20">
        <v>4</v>
      </c>
      <c r="E8" s="20">
        <v>5</v>
      </c>
      <c r="F8" s="20">
        <v>6</v>
      </c>
      <c r="G8" s="20">
        <v>7</v>
      </c>
    </row>
    <row r="9" ht="18.75" customHeight="1" spans="1:7">
      <c r="A9" s="21" t="s">
        <v>70</v>
      </c>
      <c r="B9" s="21" t="s">
        <v>391</v>
      </c>
      <c r="C9" s="21" t="s">
        <v>266</v>
      </c>
      <c r="D9" s="21" t="s">
        <v>392</v>
      </c>
      <c r="E9" s="22">
        <v>842479</v>
      </c>
      <c r="F9" s="22">
        <v>900000</v>
      </c>
      <c r="G9" s="22">
        <v>1000000</v>
      </c>
    </row>
    <row r="10" ht="18.75" customHeight="1" spans="1:7">
      <c r="A10" s="23" t="s">
        <v>55</v>
      </c>
      <c r="B10" s="24" t="s">
        <v>393</v>
      </c>
      <c r="C10" s="24"/>
      <c r="D10" s="25"/>
      <c r="E10" s="22">
        <v>842479</v>
      </c>
      <c r="F10" s="22">
        <v>900000</v>
      </c>
      <c r="G10" s="22">
        <v>1000000</v>
      </c>
    </row>
  </sheetData>
  <mergeCells count="11">
    <mergeCell ref="A3:G3"/>
    <mergeCell ref="A4:D4"/>
    <mergeCell ref="E5:G5"/>
    <mergeCell ref="A10:D10"/>
    <mergeCell ref="A5:A7"/>
    <mergeCell ref="B5:B7"/>
    <mergeCell ref="C5:C7"/>
    <mergeCell ref="D5:D7"/>
    <mergeCell ref="E6:E7"/>
    <mergeCell ref="F6:F7"/>
    <mergeCell ref="G6:G7"/>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pane ySplit="1" topLeftCell="A2" activePane="bottomLeft" state="frozen"/>
      <selection/>
      <selection pane="bottomLeft" activeCell="N10" sqref="N10"/>
    </sheetView>
  </sheetViews>
  <sheetFormatPr defaultColWidth="8.575" defaultRowHeight="12.75" customHeight="1"/>
  <cols>
    <col min="1" max="1" width="15.8916666666667" customWidth="1"/>
    <col min="2" max="2" width="35" customWidth="1"/>
    <col min="3" max="19" width="22" customWidth="1"/>
  </cols>
  <sheetData>
    <row r="1" customHeight="1" spans="1:19">
      <c r="A1" s="1"/>
      <c r="B1" s="1"/>
      <c r="C1" s="1"/>
      <c r="D1" s="1"/>
      <c r="E1" s="1"/>
      <c r="F1" s="1"/>
      <c r="G1" s="1"/>
      <c r="H1" s="1"/>
      <c r="I1" s="1"/>
      <c r="J1" s="1"/>
      <c r="K1" s="1"/>
      <c r="L1" s="1"/>
      <c r="M1" s="1"/>
      <c r="N1" s="1"/>
      <c r="O1" s="1"/>
      <c r="P1" s="1"/>
      <c r="Q1" s="1"/>
      <c r="R1" s="1"/>
      <c r="S1" s="1"/>
    </row>
    <row r="2" ht="17.25" customHeight="1" spans="1:1">
      <c r="A2" s="63" t="s">
        <v>52</v>
      </c>
    </row>
    <row r="3" ht="41.25" customHeight="1" spans="1:1">
      <c r="A3" s="40" t="str">
        <f>"2026"&amp;"年部门收入预算表"</f>
        <v>2026年部门收入预算表</v>
      </c>
    </row>
    <row r="4" ht="17.25" customHeight="1" spans="1:19">
      <c r="A4" s="43" t="str">
        <f>"单位名称："&amp;"昆明市呈贡区招生考试院"</f>
        <v>单位名称：昆明市呈贡区招生考试院</v>
      </c>
      <c r="S4" s="45" t="s">
        <v>1</v>
      </c>
    </row>
    <row r="5" ht="21.75" customHeight="1" spans="1:19">
      <c r="A5" s="187" t="s">
        <v>53</v>
      </c>
      <c r="B5" s="188" t="s">
        <v>54</v>
      </c>
      <c r="C5" s="188" t="s">
        <v>55</v>
      </c>
      <c r="D5" s="189" t="s">
        <v>56</v>
      </c>
      <c r="E5" s="189"/>
      <c r="F5" s="189"/>
      <c r="G5" s="189"/>
      <c r="H5" s="189"/>
      <c r="I5" s="133"/>
      <c r="J5" s="189"/>
      <c r="K5" s="189"/>
      <c r="L5" s="189"/>
      <c r="M5" s="189"/>
      <c r="N5" s="195"/>
      <c r="O5" s="189" t="s">
        <v>45</v>
      </c>
      <c r="P5" s="189"/>
      <c r="Q5" s="189"/>
      <c r="R5" s="189"/>
      <c r="S5" s="195"/>
    </row>
    <row r="6" ht="27" customHeight="1" spans="1:19">
      <c r="A6" s="190"/>
      <c r="B6" s="191"/>
      <c r="C6" s="191"/>
      <c r="D6" s="191" t="s">
        <v>57</v>
      </c>
      <c r="E6" s="191" t="s">
        <v>58</v>
      </c>
      <c r="F6" s="191" t="s">
        <v>59</v>
      </c>
      <c r="G6" s="191" t="s">
        <v>60</v>
      </c>
      <c r="H6" s="191" t="s">
        <v>61</v>
      </c>
      <c r="I6" s="196" t="s">
        <v>62</v>
      </c>
      <c r="J6" s="197"/>
      <c r="K6" s="197"/>
      <c r="L6" s="197"/>
      <c r="M6" s="197"/>
      <c r="N6" s="198"/>
      <c r="O6" s="191" t="s">
        <v>57</v>
      </c>
      <c r="P6" s="191" t="s">
        <v>58</v>
      </c>
      <c r="Q6" s="191" t="s">
        <v>59</v>
      </c>
      <c r="R6" s="191" t="s">
        <v>60</v>
      </c>
      <c r="S6" s="191" t="s">
        <v>63</v>
      </c>
    </row>
    <row r="7" ht="30" customHeight="1" spans="1:19">
      <c r="A7" s="192"/>
      <c r="B7" s="107"/>
      <c r="C7" s="116"/>
      <c r="D7" s="116"/>
      <c r="E7" s="116"/>
      <c r="F7" s="116"/>
      <c r="G7" s="116"/>
      <c r="H7" s="116"/>
      <c r="I7" s="72" t="s">
        <v>57</v>
      </c>
      <c r="J7" s="198" t="s">
        <v>64</v>
      </c>
      <c r="K7" s="198" t="s">
        <v>65</v>
      </c>
      <c r="L7" s="198" t="s">
        <v>66</v>
      </c>
      <c r="M7" s="198" t="s">
        <v>67</v>
      </c>
      <c r="N7" s="198" t="s">
        <v>68</v>
      </c>
      <c r="O7" s="199"/>
      <c r="P7" s="199"/>
      <c r="Q7" s="199"/>
      <c r="R7" s="199"/>
      <c r="S7" s="116"/>
    </row>
    <row r="8" ht="15" customHeight="1" spans="1:19">
      <c r="A8" s="193">
        <v>1</v>
      </c>
      <c r="B8" s="193">
        <v>2</v>
      </c>
      <c r="C8" s="193">
        <v>3</v>
      </c>
      <c r="D8" s="193">
        <v>4</v>
      </c>
      <c r="E8" s="193">
        <v>5</v>
      </c>
      <c r="F8" s="193">
        <v>6</v>
      </c>
      <c r="G8" s="193">
        <v>7</v>
      </c>
      <c r="H8" s="193">
        <v>8</v>
      </c>
      <c r="I8" s="72">
        <v>9</v>
      </c>
      <c r="J8" s="193">
        <v>10</v>
      </c>
      <c r="K8" s="193">
        <v>11</v>
      </c>
      <c r="L8" s="193">
        <v>12</v>
      </c>
      <c r="M8" s="193">
        <v>13</v>
      </c>
      <c r="N8" s="193">
        <v>14</v>
      </c>
      <c r="O8" s="193">
        <v>15</v>
      </c>
      <c r="P8" s="193">
        <v>16</v>
      </c>
      <c r="Q8" s="193">
        <v>17</v>
      </c>
      <c r="R8" s="193">
        <v>18</v>
      </c>
      <c r="S8" s="193">
        <v>19</v>
      </c>
    </row>
    <row r="9" ht="18" customHeight="1" spans="1:19">
      <c r="A9" s="21" t="s">
        <v>69</v>
      </c>
      <c r="B9" s="21" t="s">
        <v>70</v>
      </c>
      <c r="C9" s="81">
        <v>6850599.68</v>
      </c>
      <c r="D9" s="81">
        <v>6850599.68</v>
      </c>
      <c r="E9" s="81">
        <v>2836668.88</v>
      </c>
      <c r="F9" s="81"/>
      <c r="G9" s="81"/>
      <c r="H9" s="81">
        <v>13930.8</v>
      </c>
      <c r="I9" s="81">
        <v>4000000</v>
      </c>
      <c r="J9" s="81"/>
      <c r="K9" s="81"/>
      <c r="L9" s="81"/>
      <c r="M9" s="81"/>
      <c r="N9" s="81">
        <v>4000000</v>
      </c>
      <c r="O9" s="81"/>
      <c r="P9" s="81"/>
      <c r="Q9" s="81"/>
      <c r="R9" s="81"/>
      <c r="S9" s="81"/>
    </row>
    <row r="10" ht="18" customHeight="1" spans="1:19">
      <c r="A10" s="48" t="s">
        <v>55</v>
      </c>
      <c r="B10" s="194"/>
      <c r="C10" s="81">
        <v>6850599.68</v>
      </c>
      <c r="D10" s="81">
        <v>6850599.68</v>
      </c>
      <c r="E10" s="81">
        <v>2836668.88</v>
      </c>
      <c r="F10" s="81"/>
      <c r="G10" s="81"/>
      <c r="H10" s="81">
        <v>13930.8</v>
      </c>
      <c r="I10" s="81">
        <v>4000000</v>
      </c>
      <c r="J10" s="81"/>
      <c r="K10" s="81"/>
      <c r="L10" s="81"/>
      <c r="M10" s="81"/>
      <c r="N10" s="81">
        <v>4000000</v>
      </c>
      <c r="O10" s="81"/>
      <c r="P10" s="81"/>
      <c r="Q10" s="81"/>
      <c r="R10" s="81"/>
      <c r="S10" s="81"/>
    </row>
  </sheetData>
  <mergeCells count="20">
    <mergeCell ref="A2:S2"/>
    <mergeCell ref="A3:S3"/>
    <mergeCell ref="A4:B4"/>
    <mergeCell ref="D5:N5"/>
    <mergeCell ref="O5:S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8"/>
  <sheetViews>
    <sheetView showGridLines="0" showZeros="0" zoomScale="80" zoomScaleNormal="80" workbookViewId="0">
      <pane ySplit="1" topLeftCell="A2" activePane="bottomLeft" state="frozen"/>
      <selection/>
      <selection pane="bottomLeft" activeCell="E24" sqref="E24"/>
    </sheetView>
  </sheetViews>
  <sheetFormatPr defaultColWidth="8.575" defaultRowHeight="12.75" customHeight="1"/>
  <cols>
    <col min="1" max="1" width="14.2833333333333" customWidth="1"/>
    <col min="2" max="2" width="31.25" customWidth="1"/>
    <col min="3" max="3" width="13.2833333333333" customWidth="1"/>
    <col min="4" max="5" width="14.0583333333333" customWidth="1"/>
    <col min="6" max="8" width="14.3666666666667" customWidth="1"/>
    <col min="9" max="10" width="15.4666666666667" customWidth="1"/>
    <col min="11" max="11" width="24.425" customWidth="1"/>
    <col min="12" max="15" width="24.575" customWidth="1"/>
  </cols>
  <sheetData>
    <row r="1" customHeight="1" spans="1:15">
      <c r="A1" s="1"/>
      <c r="B1" s="1"/>
      <c r="C1" s="1"/>
      <c r="D1" s="1"/>
      <c r="E1" s="1"/>
      <c r="F1" s="1"/>
      <c r="G1" s="1"/>
      <c r="H1" s="1"/>
      <c r="I1" s="1"/>
      <c r="J1" s="1"/>
      <c r="K1" s="1"/>
      <c r="L1" s="1"/>
      <c r="M1" s="1"/>
      <c r="N1" s="1"/>
      <c r="O1" s="1"/>
    </row>
    <row r="2" ht="17.25" customHeight="1" spans="1:1">
      <c r="A2" s="45" t="s">
        <v>71</v>
      </c>
    </row>
    <row r="3" ht="41.25" customHeight="1" spans="1:1">
      <c r="A3" s="40" t="str">
        <f>"2026"&amp;"年部门支出预算表"</f>
        <v>2026年部门支出预算表</v>
      </c>
    </row>
    <row r="4" ht="17.25" customHeight="1" spans="1:15">
      <c r="A4" s="43" t="str">
        <f>"单位名称："&amp;"昆明市呈贡区招生考试院"</f>
        <v>单位名称：昆明市呈贡区招生考试院</v>
      </c>
      <c r="O4" s="45" t="s">
        <v>1</v>
      </c>
    </row>
    <row r="5" ht="27" customHeight="1" spans="1:15">
      <c r="A5" s="172" t="s">
        <v>72</v>
      </c>
      <c r="B5" s="172" t="s">
        <v>73</v>
      </c>
      <c r="C5" s="172" t="s">
        <v>55</v>
      </c>
      <c r="D5" s="173" t="s">
        <v>58</v>
      </c>
      <c r="E5" s="174"/>
      <c r="F5" s="175"/>
      <c r="G5" s="176" t="s">
        <v>59</v>
      </c>
      <c r="H5" s="176" t="s">
        <v>60</v>
      </c>
      <c r="I5" s="176" t="s">
        <v>74</v>
      </c>
      <c r="J5" s="173" t="s">
        <v>62</v>
      </c>
      <c r="K5" s="174"/>
      <c r="L5" s="174"/>
      <c r="M5" s="174"/>
      <c r="N5" s="184"/>
      <c r="O5" s="185"/>
    </row>
    <row r="6" ht="42" customHeight="1" spans="1:15">
      <c r="A6" s="177"/>
      <c r="B6" s="177"/>
      <c r="C6" s="178"/>
      <c r="D6" s="179" t="s">
        <v>57</v>
      </c>
      <c r="E6" s="179" t="s">
        <v>75</v>
      </c>
      <c r="F6" s="179" t="s">
        <v>76</v>
      </c>
      <c r="G6" s="178"/>
      <c r="H6" s="178"/>
      <c r="I6" s="186"/>
      <c r="J6" s="179" t="s">
        <v>57</v>
      </c>
      <c r="K6" s="167" t="s">
        <v>77</v>
      </c>
      <c r="L6" s="167" t="s">
        <v>78</v>
      </c>
      <c r="M6" s="167" t="s">
        <v>79</v>
      </c>
      <c r="N6" s="167" t="s">
        <v>80</v>
      </c>
      <c r="O6" s="167" t="s">
        <v>81</v>
      </c>
    </row>
    <row r="7" ht="18" customHeight="1" spans="1:15">
      <c r="A7" s="51" t="s">
        <v>82</v>
      </c>
      <c r="B7" s="51">
        <v>2</v>
      </c>
      <c r="C7" s="51" t="s">
        <v>83</v>
      </c>
      <c r="D7" s="54" t="s">
        <v>84</v>
      </c>
      <c r="E7" s="54" t="s">
        <v>85</v>
      </c>
      <c r="F7" s="54" t="s">
        <v>86</v>
      </c>
      <c r="G7" s="54" t="s">
        <v>87</v>
      </c>
      <c r="H7" s="54" t="s">
        <v>88</v>
      </c>
      <c r="I7" s="54" t="s">
        <v>89</v>
      </c>
      <c r="J7" s="54" t="s">
        <v>90</v>
      </c>
      <c r="K7" s="54" t="s">
        <v>91</v>
      </c>
      <c r="L7" s="54" t="s">
        <v>92</v>
      </c>
      <c r="M7" s="54" t="s">
        <v>93</v>
      </c>
      <c r="N7" s="51" t="s">
        <v>94</v>
      </c>
      <c r="O7" s="54" t="s">
        <v>95</v>
      </c>
    </row>
    <row r="8" ht="21" customHeight="1" spans="1:15">
      <c r="A8" s="55" t="s">
        <v>96</v>
      </c>
      <c r="B8" s="55" t="s">
        <v>97</v>
      </c>
      <c r="C8" s="81">
        <v>6370462.68</v>
      </c>
      <c r="D8" s="81">
        <v>2356531.88</v>
      </c>
      <c r="E8" s="81">
        <v>1514052.88</v>
      </c>
      <c r="F8" s="81">
        <v>842479</v>
      </c>
      <c r="G8" s="81"/>
      <c r="H8" s="81"/>
      <c r="I8" s="162">
        <v>13930.8</v>
      </c>
      <c r="J8" s="81">
        <v>4000000</v>
      </c>
      <c r="K8" s="81"/>
      <c r="L8" s="81"/>
      <c r="M8" s="81"/>
      <c r="N8" s="81"/>
      <c r="O8" s="81">
        <v>4280000</v>
      </c>
    </row>
    <row r="9" ht="21" customHeight="1" spans="1:15">
      <c r="A9" s="180" t="s">
        <v>98</v>
      </c>
      <c r="B9" s="180" t="s">
        <v>99</v>
      </c>
      <c r="C9" s="81">
        <v>1511652.88</v>
      </c>
      <c r="D9" s="81">
        <v>1511652.88</v>
      </c>
      <c r="E9" s="81">
        <v>1511652.88</v>
      </c>
      <c r="F9" s="81"/>
      <c r="G9" s="81"/>
      <c r="H9" s="81"/>
      <c r="I9" s="81"/>
      <c r="J9" s="81"/>
      <c r="K9" s="81"/>
      <c r="L9" s="81"/>
      <c r="M9" s="81"/>
      <c r="N9" s="81"/>
      <c r="O9" s="81"/>
    </row>
    <row r="10" ht="21" customHeight="1" spans="1:15">
      <c r="A10" s="181" t="s">
        <v>100</v>
      </c>
      <c r="B10" s="181" t="s">
        <v>101</v>
      </c>
      <c r="C10" s="81">
        <v>1511652.88</v>
      </c>
      <c r="D10" s="81">
        <v>1511652.88</v>
      </c>
      <c r="E10" s="81">
        <v>1511652.88</v>
      </c>
      <c r="F10" s="81"/>
      <c r="G10" s="81"/>
      <c r="H10" s="81"/>
      <c r="I10" s="81"/>
      <c r="J10" s="81"/>
      <c r="K10" s="81"/>
      <c r="L10" s="81"/>
      <c r="M10" s="81"/>
      <c r="N10" s="81"/>
      <c r="O10" s="81"/>
    </row>
    <row r="11" ht="21" customHeight="1" spans="1:15">
      <c r="A11" s="180" t="s">
        <v>102</v>
      </c>
      <c r="B11" s="180" t="s">
        <v>103</v>
      </c>
      <c r="C11" s="182">
        <v>4856409.8</v>
      </c>
      <c r="D11" s="81">
        <v>842479</v>
      </c>
      <c r="E11" s="81"/>
      <c r="F11" s="81">
        <v>842479</v>
      </c>
      <c r="G11" s="81"/>
      <c r="H11" s="81"/>
      <c r="I11" s="162">
        <v>13930.8</v>
      </c>
      <c r="J11" s="81">
        <v>4000000</v>
      </c>
      <c r="K11" s="81"/>
      <c r="L11" s="81"/>
      <c r="M11" s="81"/>
      <c r="N11" s="81"/>
      <c r="O11" s="81">
        <v>4280000</v>
      </c>
    </row>
    <row r="12" ht="21" customHeight="1" spans="1:15">
      <c r="A12" s="181" t="s">
        <v>104</v>
      </c>
      <c r="B12" s="181" t="s">
        <v>105</v>
      </c>
      <c r="C12" s="182">
        <v>4856409.8</v>
      </c>
      <c r="D12" s="81">
        <v>842479</v>
      </c>
      <c r="E12" s="81"/>
      <c r="F12" s="81">
        <v>842479</v>
      </c>
      <c r="G12" s="81"/>
      <c r="H12" s="81"/>
      <c r="I12" s="162">
        <v>13930.8</v>
      </c>
      <c r="J12" s="81">
        <v>4000000</v>
      </c>
      <c r="K12" s="81"/>
      <c r="L12" s="81"/>
      <c r="M12" s="81"/>
      <c r="N12" s="81"/>
      <c r="O12" s="81">
        <v>4280000</v>
      </c>
    </row>
    <row r="13" ht="21" customHeight="1" spans="1:15">
      <c r="A13" s="180" t="s">
        <v>106</v>
      </c>
      <c r="B13" s="180" t="s">
        <v>107</v>
      </c>
      <c r="C13" s="81">
        <v>2400</v>
      </c>
      <c r="D13" s="81">
        <v>2400</v>
      </c>
      <c r="E13" s="81">
        <v>2400</v>
      </c>
      <c r="F13" s="81"/>
      <c r="G13" s="81"/>
      <c r="H13" s="81"/>
      <c r="I13" s="81"/>
      <c r="J13" s="81"/>
      <c r="K13" s="81"/>
      <c r="L13" s="81"/>
      <c r="M13" s="81"/>
      <c r="N13" s="81"/>
      <c r="O13" s="81"/>
    </row>
    <row r="14" ht="21" customHeight="1" spans="1:15">
      <c r="A14" s="181" t="s">
        <v>108</v>
      </c>
      <c r="B14" s="181" t="s">
        <v>109</v>
      </c>
      <c r="C14" s="81">
        <v>2400</v>
      </c>
      <c r="D14" s="81">
        <v>2400</v>
      </c>
      <c r="E14" s="81">
        <v>2400</v>
      </c>
      <c r="F14" s="81"/>
      <c r="G14" s="81"/>
      <c r="H14" s="81"/>
      <c r="I14" s="81"/>
      <c r="J14" s="81"/>
      <c r="K14" s="81"/>
      <c r="L14" s="81"/>
      <c r="M14" s="81"/>
      <c r="N14" s="81"/>
      <c r="O14" s="81"/>
    </row>
    <row r="15" ht="21" customHeight="1" spans="1:15">
      <c r="A15" s="55" t="s">
        <v>110</v>
      </c>
      <c r="B15" s="55" t="s">
        <v>111</v>
      </c>
      <c r="C15" s="81">
        <v>173960</v>
      </c>
      <c r="D15" s="81">
        <v>173960</v>
      </c>
      <c r="E15" s="81">
        <v>173960</v>
      </c>
      <c r="F15" s="81"/>
      <c r="G15" s="81"/>
      <c r="H15" s="81"/>
      <c r="I15" s="81"/>
      <c r="J15" s="81"/>
      <c r="K15" s="81"/>
      <c r="L15" s="81"/>
      <c r="M15" s="81"/>
      <c r="N15" s="81"/>
      <c r="O15" s="81"/>
    </row>
    <row r="16" ht="21" customHeight="1" spans="1:15">
      <c r="A16" s="180" t="s">
        <v>112</v>
      </c>
      <c r="B16" s="180" t="s">
        <v>113</v>
      </c>
      <c r="C16" s="81">
        <v>173960</v>
      </c>
      <c r="D16" s="81">
        <v>173960</v>
      </c>
      <c r="E16" s="81">
        <v>173960</v>
      </c>
      <c r="F16" s="81"/>
      <c r="G16" s="81"/>
      <c r="H16" s="81"/>
      <c r="I16" s="81"/>
      <c r="J16" s="81"/>
      <c r="K16" s="81"/>
      <c r="L16" s="81"/>
      <c r="M16" s="81"/>
      <c r="N16" s="81"/>
      <c r="O16" s="81"/>
    </row>
    <row r="17" ht="21" customHeight="1" spans="1:15">
      <c r="A17" s="181" t="s">
        <v>114</v>
      </c>
      <c r="B17" s="181" t="s">
        <v>115</v>
      </c>
      <c r="C17" s="81">
        <v>21000</v>
      </c>
      <c r="D17" s="81">
        <v>21000</v>
      </c>
      <c r="E17" s="81">
        <v>21000</v>
      </c>
      <c r="F17" s="81"/>
      <c r="G17" s="81"/>
      <c r="H17" s="81"/>
      <c r="I17" s="81"/>
      <c r="J17" s="81"/>
      <c r="K17" s="81"/>
      <c r="L17" s="81"/>
      <c r="M17" s="81"/>
      <c r="N17" s="81"/>
      <c r="O17" s="81"/>
    </row>
    <row r="18" ht="21" customHeight="1" spans="1:15">
      <c r="A18" s="181" t="s">
        <v>116</v>
      </c>
      <c r="B18" s="181" t="s">
        <v>117</v>
      </c>
      <c r="C18" s="81">
        <v>152960</v>
      </c>
      <c r="D18" s="81">
        <v>152960</v>
      </c>
      <c r="E18" s="81">
        <v>152960</v>
      </c>
      <c r="F18" s="81"/>
      <c r="G18" s="81"/>
      <c r="H18" s="81"/>
      <c r="I18" s="81"/>
      <c r="J18" s="81"/>
      <c r="K18" s="81"/>
      <c r="L18" s="81"/>
      <c r="M18" s="81"/>
      <c r="N18" s="81"/>
      <c r="O18" s="81"/>
    </row>
    <row r="19" ht="21" customHeight="1" spans="1:15">
      <c r="A19" s="55" t="s">
        <v>118</v>
      </c>
      <c r="B19" s="55" t="s">
        <v>119</v>
      </c>
      <c r="C19" s="81">
        <v>143037</v>
      </c>
      <c r="D19" s="81">
        <v>143037</v>
      </c>
      <c r="E19" s="81">
        <v>143037</v>
      </c>
      <c r="F19" s="81"/>
      <c r="G19" s="81"/>
      <c r="H19" s="81"/>
      <c r="I19" s="81"/>
      <c r="J19" s="81"/>
      <c r="K19" s="81"/>
      <c r="L19" s="81"/>
      <c r="M19" s="81"/>
      <c r="N19" s="81"/>
      <c r="O19" s="81"/>
    </row>
    <row r="20" ht="21" customHeight="1" spans="1:15">
      <c r="A20" s="180" t="s">
        <v>120</v>
      </c>
      <c r="B20" s="180" t="s">
        <v>121</v>
      </c>
      <c r="C20" s="81">
        <v>143037</v>
      </c>
      <c r="D20" s="81">
        <v>143037</v>
      </c>
      <c r="E20" s="81">
        <v>143037</v>
      </c>
      <c r="F20" s="81"/>
      <c r="G20" s="81"/>
      <c r="H20" s="81"/>
      <c r="I20" s="81"/>
      <c r="J20" s="81"/>
      <c r="K20" s="81"/>
      <c r="L20" s="81"/>
      <c r="M20" s="81"/>
      <c r="N20" s="81"/>
      <c r="O20" s="81"/>
    </row>
    <row r="21" ht="21" customHeight="1" spans="1:15">
      <c r="A21" s="181" t="s">
        <v>122</v>
      </c>
      <c r="B21" s="181" t="s">
        <v>123</v>
      </c>
      <c r="C21" s="81">
        <v>77040</v>
      </c>
      <c r="D21" s="81">
        <v>77040</v>
      </c>
      <c r="E21" s="81">
        <v>77040</v>
      </c>
      <c r="F21" s="81"/>
      <c r="G21" s="81"/>
      <c r="H21" s="81"/>
      <c r="I21" s="81"/>
      <c r="J21" s="81"/>
      <c r="K21" s="81"/>
      <c r="L21" s="81"/>
      <c r="M21" s="81"/>
      <c r="N21" s="81"/>
      <c r="O21" s="81"/>
    </row>
    <row r="22" ht="21" customHeight="1" spans="1:15">
      <c r="A22" s="181" t="s">
        <v>124</v>
      </c>
      <c r="B22" s="181" t="s">
        <v>125</v>
      </c>
      <c r="C22" s="81">
        <v>57600</v>
      </c>
      <c r="D22" s="81">
        <v>57600</v>
      </c>
      <c r="E22" s="81">
        <v>57600</v>
      </c>
      <c r="F22" s="81"/>
      <c r="G22" s="81"/>
      <c r="H22" s="81"/>
      <c r="I22" s="81"/>
      <c r="J22" s="81"/>
      <c r="K22" s="81"/>
      <c r="L22" s="81"/>
      <c r="M22" s="81"/>
      <c r="N22" s="81"/>
      <c r="O22" s="81"/>
    </row>
    <row r="23" ht="21" customHeight="1" spans="1:15">
      <c r="A23" s="181" t="s">
        <v>126</v>
      </c>
      <c r="B23" s="181" t="s">
        <v>127</v>
      </c>
      <c r="C23" s="81">
        <v>8397</v>
      </c>
      <c r="D23" s="81">
        <v>8397</v>
      </c>
      <c r="E23" s="81">
        <v>8397</v>
      </c>
      <c r="F23" s="81"/>
      <c r="G23" s="81"/>
      <c r="H23" s="81"/>
      <c r="I23" s="81"/>
      <c r="J23" s="81"/>
      <c r="K23" s="81"/>
      <c r="L23" s="81"/>
      <c r="M23" s="81"/>
      <c r="N23" s="81"/>
      <c r="O23" s="81"/>
    </row>
    <row r="24" ht="21" customHeight="1" spans="1:15">
      <c r="A24" s="55" t="s">
        <v>128</v>
      </c>
      <c r="B24" s="55" t="s">
        <v>129</v>
      </c>
      <c r="C24" s="81">
        <v>163140</v>
      </c>
      <c r="D24" s="81">
        <v>163140</v>
      </c>
      <c r="E24" s="81">
        <v>163140</v>
      </c>
      <c r="F24" s="81"/>
      <c r="G24" s="81"/>
      <c r="H24" s="81"/>
      <c r="I24" s="81"/>
      <c r="J24" s="81"/>
      <c r="K24" s="81"/>
      <c r="L24" s="81"/>
      <c r="M24" s="81"/>
      <c r="N24" s="81"/>
      <c r="O24" s="81"/>
    </row>
    <row r="25" ht="21" customHeight="1" spans="1:15">
      <c r="A25" s="180" t="s">
        <v>130</v>
      </c>
      <c r="B25" s="180" t="s">
        <v>131</v>
      </c>
      <c r="C25" s="81">
        <v>163140</v>
      </c>
      <c r="D25" s="81">
        <v>163140</v>
      </c>
      <c r="E25" s="81">
        <v>163140</v>
      </c>
      <c r="F25" s="81"/>
      <c r="G25" s="81"/>
      <c r="H25" s="81"/>
      <c r="I25" s="81"/>
      <c r="J25" s="81"/>
      <c r="K25" s="81"/>
      <c r="L25" s="81"/>
      <c r="M25" s="81"/>
      <c r="N25" s="81"/>
      <c r="O25" s="81"/>
    </row>
    <row r="26" ht="21" customHeight="1" spans="1:15">
      <c r="A26" s="181" t="s">
        <v>132</v>
      </c>
      <c r="B26" s="181" t="s">
        <v>133</v>
      </c>
      <c r="C26" s="81">
        <v>159540</v>
      </c>
      <c r="D26" s="81">
        <v>159540</v>
      </c>
      <c r="E26" s="81">
        <v>159540</v>
      </c>
      <c r="F26" s="81"/>
      <c r="G26" s="81"/>
      <c r="H26" s="81"/>
      <c r="I26" s="81"/>
      <c r="J26" s="81"/>
      <c r="K26" s="81"/>
      <c r="L26" s="81"/>
      <c r="M26" s="81"/>
      <c r="N26" s="81"/>
      <c r="O26" s="81"/>
    </row>
    <row r="27" ht="21" customHeight="1" spans="1:15">
      <c r="A27" s="181" t="s">
        <v>134</v>
      </c>
      <c r="B27" s="181" t="s">
        <v>135</v>
      </c>
      <c r="C27" s="81">
        <v>3600</v>
      </c>
      <c r="D27" s="81">
        <v>3600</v>
      </c>
      <c r="E27" s="81">
        <v>3600</v>
      </c>
      <c r="F27" s="81"/>
      <c r="G27" s="81"/>
      <c r="H27" s="81"/>
      <c r="I27" s="81"/>
      <c r="J27" s="81"/>
      <c r="K27" s="81"/>
      <c r="L27" s="81"/>
      <c r="M27" s="81"/>
      <c r="N27" s="81"/>
      <c r="O27" s="81"/>
    </row>
    <row r="28" ht="21" customHeight="1" spans="1:15">
      <c r="A28" s="183" t="s">
        <v>55</v>
      </c>
      <c r="B28" s="33"/>
      <c r="C28" s="81">
        <v>6850599.68</v>
      </c>
      <c r="D28" s="57">
        <v>2836668.88</v>
      </c>
      <c r="E28" s="81">
        <v>1994189.88</v>
      </c>
      <c r="F28" s="81">
        <v>842479</v>
      </c>
      <c r="G28" s="81"/>
      <c r="H28" s="81"/>
      <c r="I28" s="162">
        <v>13930.8</v>
      </c>
      <c r="J28" s="81">
        <v>4000000</v>
      </c>
      <c r="K28" s="81"/>
      <c r="L28" s="81"/>
      <c r="M28" s="81"/>
      <c r="N28" s="81"/>
      <c r="O28" s="81">
        <v>4280000</v>
      </c>
    </row>
  </sheetData>
  <mergeCells count="12">
    <mergeCell ref="A2:O2"/>
    <mergeCell ref="A3:O3"/>
    <mergeCell ref="A4:B4"/>
    <mergeCell ref="D5:F5"/>
    <mergeCell ref="J5:O5"/>
    <mergeCell ref="A28:B28"/>
    <mergeCell ref="A5:A6"/>
    <mergeCell ref="B5:B6"/>
    <mergeCell ref="C5:C6"/>
    <mergeCell ref="G5:G6"/>
    <mergeCell ref="H5:H6"/>
    <mergeCell ref="I5:I6"/>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GridLines="0" showZeros="0" zoomScale="90" zoomScaleNormal="90" workbookViewId="0">
      <pane ySplit="1" topLeftCell="A2" activePane="bottomLeft" state="frozen"/>
      <selection/>
      <selection pane="bottomLeft" activeCell="D12" sqref="D12"/>
    </sheetView>
  </sheetViews>
  <sheetFormatPr defaultColWidth="8.575" defaultRowHeight="12.75" customHeight="1" outlineLevelCol="3"/>
  <cols>
    <col min="1" max="4" width="35.575" customWidth="1"/>
  </cols>
  <sheetData>
    <row r="1" customHeight="1" spans="1:4">
      <c r="A1" s="1"/>
      <c r="B1" s="1"/>
      <c r="C1" s="1"/>
      <c r="D1" s="1"/>
    </row>
    <row r="2" ht="15" customHeight="1" spans="1:4">
      <c r="A2" s="41"/>
      <c r="B2" s="45"/>
      <c r="C2" s="45"/>
      <c r="D2" s="45" t="s">
        <v>136</v>
      </c>
    </row>
    <row r="3" ht="41.25" customHeight="1" spans="1:1">
      <c r="A3" s="40" t="str">
        <f>"2026"&amp;"年部门财政拨款收支预算总表"</f>
        <v>2026年部门财政拨款收支预算总表</v>
      </c>
    </row>
    <row r="4" ht="17.25" customHeight="1" spans="1:4">
      <c r="A4" s="43" t="str">
        <f>"单位名称："&amp;"昆明市呈贡区招生考试院"</f>
        <v>单位名称：昆明市呈贡区招生考试院</v>
      </c>
      <c r="B4" s="166"/>
      <c r="D4" s="45" t="s">
        <v>1</v>
      </c>
    </row>
    <row r="5" ht="17.25" customHeight="1" spans="1:4">
      <c r="A5" s="167" t="s">
        <v>2</v>
      </c>
      <c r="B5" s="168"/>
      <c r="C5" s="167" t="s">
        <v>3</v>
      </c>
      <c r="D5" s="168"/>
    </row>
    <row r="6" ht="18.75" customHeight="1" spans="1:4">
      <c r="A6" s="167" t="s">
        <v>4</v>
      </c>
      <c r="B6" s="167" t="s">
        <v>5</v>
      </c>
      <c r="C6" s="167" t="s">
        <v>6</v>
      </c>
      <c r="D6" s="167" t="s">
        <v>5</v>
      </c>
    </row>
    <row r="7" ht="16.5" customHeight="1" spans="1:4">
      <c r="A7" s="169" t="s">
        <v>137</v>
      </c>
      <c r="B7" s="81">
        <v>2836668.88</v>
      </c>
      <c r="C7" s="169" t="s">
        <v>138</v>
      </c>
      <c r="D7" s="81">
        <v>2836668.88</v>
      </c>
    </row>
    <row r="8" ht="16.5" customHeight="1" spans="1:4">
      <c r="A8" s="169" t="s">
        <v>139</v>
      </c>
      <c r="B8" s="81">
        <v>2836668.88</v>
      </c>
      <c r="C8" s="169" t="s">
        <v>140</v>
      </c>
      <c r="D8" s="81"/>
    </row>
    <row r="9" ht="16.5" customHeight="1" spans="1:4">
      <c r="A9" s="169" t="s">
        <v>141</v>
      </c>
      <c r="B9" s="81"/>
      <c r="C9" s="169" t="s">
        <v>142</v>
      </c>
      <c r="D9" s="81"/>
    </row>
    <row r="10" ht="16.5" customHeight="1" spans="1:4">
      <c r="A10" s="169" t="s">
        <v>143</v>
      </c>
      <c r="B10" s="81"/>
      <c r="C10" s="169" t="s">
        <v>144</v>
      </c>
      <c r="D10" s="81"/>
    </row>
    <row r="11" ht="16.5" customHeight="1" spans="1:4">
      <c r="A11" s="169" t="s">
        <v>145</v>
      </c>
      <c r="B11" s="81"/>
      <c r="C11" s="169" t="s">
        <v>146</v>
      </c>
      <c r="D11" s="81"/>
    </row>
    <row r="12" ht="16.5" customHeight="1" spans="1:4">
      <c r="A12" s="169" t="s">
        <v>139</v>
      </c>
      <c r="B12" s="81"/>
      <c r="C12" s="169" t="s">
        <v>147</v>
      </c>
      <c r="D12" s="81" t="s">
        <v>148</v>
      </c>
    </row>
    <row r="13" ht="16.5" customHeight="1" spans="1:4">
      <c r="A13" s="147" t="s">
        <v>141</v>
      </c>
      <c r="B13" s="81"/>
      <c r="C13" s="71" t="s">
        <v>149</v>
      </c>
      <c r="D13" s="81"/>
    </row>
    <row r="14" ht="16.5" customHeight="1" spans="1:4">
      <c r="A14" s="147" t="s">
        <v>143</v>
      </c>
      <c r="B14" s="81"/>
      <c r="C14" s="71" t="s">
        <v>150</v>
      </c>
      <c r="D14" s="81"/>
    </row>
    <row r="15" ht="16.5" customHeight="1" spans="1:4">
      <c r="A15" s="170"/>
      <c r="B15" s="81"/>
      <c r="C15" s="71" t="s">
        <v>151</v>
      </c>
      <c r="D15" s="81">
        <v>173960</v>
      </c>
    </row>
    <row r="16" ht="16.5" customHeight="1" spans="1:4">
      <c r="A16" s="170"/>
      <c r="B16" s="81"/>
      <c r="C16" s="71" t="s">
        <v>152</v>
      </c>
      <c r="D16" s="81">
        <v>143037</v>
      </c>
    </row>
    <row r="17" ht="16.5" customHeight="1" spans="1:4">
      <c r="A17" s="170"/>
      <c r="B17" s="81"/>
      <c r="C17" s="71" t="s">
        <v>153</v>
      </c>
      <c r="D17" s="81"/>
    </row>
    <row r="18" ht="16.5" customHeight="1" spans="1:4">
      <c r="A18" s="170"/>
      <c r="B18" s="81"/>
      <c r="C18" s="71" t="s">
        <v>154</v>
      </c>
      <c r="D18" s="81"/>
    </row>
    <row r="19" ht="16.5" customHeight="1" spans="1:4">
      <c r="A19" s="170"/>
      <c r="B19" s="81"/>
      <c r="C19" s="71" t="s">
        <v>155</v>
      </c>
      <c r="D19" s="81"/>
    </row>
    <row r="20" ht="16.5" customHeight="1" spans="1:4">
      <c r="A20" s="170"/>
      <c r="B20" s="81"/>
      <c r="C20" s="71" t="s">
        <v>156</v>
      </c>
      <c r="D20" s="81"/>
    </row>
    <row r="21" ht="16.5" customHeight="1" spans="1:4">
      <c r="A21" s="170"/>
      <c r="B21" s="81"/>
      <c r="C21" s="71" t="s">
        <v>157</v>
      </c>
      <c r="D21" s="81"/>
    </row>
    <row r="22" ht="16.5" customHeight="1" spans="1:4">
      <c r="A22" s="170"/>
      <c r="B22" s="81"/>
      <c r="C22" s="71" t="s">
        <v>158</v>
      </c>
      <c r="D22" s="81"/>
    </row>
    <row r="23" ht="16.5" customHeight="1" spans="1:4">
      <c r="A23" s="170"/>
      <c r="B23" s="81"/>
      <c r="C23" s="71" t="s">
        <v>159</v>
      </c>
      <c r="D23" s="81"/>
    </row>
    <row r="24" ht="16.5" customHeight="1" spans="1:4">
      <c r="A24" s="170"/>
      <c r="B24" s="81"/>
      <c r="C24" s="71" t="s">
        <v>160</v>
      </c>
      <c r="D24" s="81"/>
    </row>
    <row r="25" ht="16.5" customHeight="1" spans="1:4">
      <c r="A25" s="170"/>
      <c r="B25" s="81"/>
      <c r="C25" s="71" t="s">
        <v>161</v>
      </c>
      <c r="D25" s="81"/>
    </row>
    <row r="26" ht="16.5" customHeight="1" spans="1:4">
      <c r="A26" s="170"/>
      <c r="B26" s="81"/>
      <c r="C26" s="71" t="s">
        <v>162</v>
      </c>
      <c r="D26" s="81">
        <v>163140</v>
      </c>
    </row>
    <row r="27" ht="16.5" customHeight="1" spans="1:4">
      <c r="A27" s="170"/>
      <c r="B27" s="81"/>
      <c r="C27" s="71" t="s">
        <v>163</v>
      </c>
      <c r="D27" s="81"/>
    </row>
    <row r="28" ht="16.5" customHeight="1" spans="1:4">
      <c r="A28" s="170"/>
      <c r="B28" s="81"/>
      <c r="C28" s="71" t="s">
        <v>164</v>
      </c>
      <c r="D28" s="81"/>
    </row>
    <row r="29" ht="16.5" customHeight="1" spans="1:4">
      <c r="A29" s="170"/>
      <c r="B29" s="81"/>
      <c r="C29" s="71" t="s">
        <v>165</v>
      </c>
      <c r="D29" s="81"/>
    </row>
    <row r="30" ht="16.5" customHeight="1" spans="1:4">
      <c r="A30" s="170"/>
      <c r="B30" s="81"/>
      <c r="C30" s="71" t="s">
        <v>166</v>
      </c>
      <c r="D30" s="81"/>
    </row>
    <row r="31" ht="16.5" customHeight="1" spans="1:4">
      <c r="A31" s="170"/>
      <c r="B31" s="81"/>
      <c r="C31" s="71" t="s">
        <v>167</v>
      </c>
      <c r="D31" s="81"/>
    </row>
    <row r="32" ht="16.5" customHeight="1" spans="1:4">
      <c r="A32" s="170"/>
      <c r="B32" s="81"/>
      <c r="C32" s="147" t="s">
        <v>168</v>
      </c>
      <c r="D32" s="81"/>
    </row>
    <row r="33" ht="16.5" customHeight="1" spans="1:4">
      <c r="A33" s="170"/>
      <c r="B33" s="81"/>
      <c r="C33" s="147" t="s">
        <v>169</v>
      </c>
      <c r="D33" s="81"/>
    </row>
    <row r="34" ht="16.5" customHeight="1" spans="1:4">
      <c r="A34" s="170"/>
      <c r="B34" s="81"/>
      <c r="C34" s="28" t="s">
        <v>170</v>
      </c>
      <c r="D34" s="81"/>
    </row>
    <row r="35" ht="15" customHeight="1" spans="1:4">
      <c r="A35" s="171" t="s">
        <v>50</v>
      </c>
      <c r="B35" s="81">
        <v>2836668.88</v>
      </c>
      <c r="C35" s="171" t="s">
        <v>51</v>
      </c>
      <c r="D35" s="81">
        <v>2836668.88</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8"/>
  <sheetViews>
    <sheetView showZeros="0" workbookViewId="0">
      <pane ySplit="1" topLeftCell="A2" activePane="bottomLeft" state="frozen"/>
      <selection/>
      <selection pane="bottomLeft" activeCell="E31" sqref="E31"/>
    </sheetView>
  </sheetViews>
  <sheetFormatPr defaultColWidth="9.14166666666667" defaultRowHeight="14.25" customHeight="1" outlineLevelCol="6"/>
  <cols>
    <col min="1" max="1" width="12.9083333333333" customWidth="1"/>
    <col min="2" max="2" width="22.3583333333333" customWidth="1"/>
    <col min="3" max="4" width="13.1916666666667" customWidth="1"/>
    <col min="5" max="5" width="15.4666666666667" customWidth="1"/>
    <col min="6" max="6" width="11.9416666666667" customWidth="1"/>
    <col min="7" max="7" width="12.3583333333333" customWidth="1"/>
  </cols>
  <sheetData>
    <row r="1" ht="9" customHeight="1" spans="1:7">
      <c r="A1" s="1"/>
      <c r="B1" s="1"/>
      <c r="C1" s="1"/>
      <c r="D1" s="1"/>
      <c r="E1" s="1"/>
      <c r="F1" s="1"/>
      <c r="G1" s="1"/>
    </row>
    <row r="2" ht="6" customHeight="1" spans="4:7">
      <c r="D2" s="137"/>
      <c r="F2" s="73"/>
      <c r="G2" s="142" t="s">
        <v>171</v>
      </c>
    </row>
    <row r="3" ht="33" customHeight="1" spans="1:7">
      <c r="A3" s="126" t="str">
        <f>"2026"&amp;"年一般公共预算支出预算表（按功能科目分类）"</f>
        <v>2026年一般公共预算支出预算表（按功能科目分类）</v>
      </c>
      <c r="B3" s="126"/>
      <c r="C3" s="126"/>
      <c r="D3" s="126"/>
      <c r="E3" s="126"/>
      <c r="F3" s="126"/>
      <c r="G3" s="126"/>
    </row>
    <row r="4" ht="18" customHeight="1" spans="1:7">
      <c r="A4" s="5" t="str">
        <f>"单位名称："&amp;"昆明市呈贡区招生考试院"</f>
        <v>单位名称：昆明市呈贡区招生考试院</v>
      </c>
      <c r="F4" s="123"/>
      <c r="G4" s="142" t="s">
        <v>1</v>
      </c>
    </row>
    <row r="5" ht="20.25" customHeight="1" spans="1:7">
      <c r="A5" s="159" t="s">
        <v>172</v>
      </c>
      <c r="B5" s="160"/>
      <c r="C5" s="127" t="s">
        <v>55</v>
      </c>
      <c r="D5" s="150" t="s">
        <v>75</v>
      </c>
      <c r="E5" s="12"/>
      <c r="F5" s="13"/>
      <c r="G5" s="139" t="s">
        <v>76</v>
      </c>
    </row>
    <row r="6" ht="20.25" customHeight="1" spans="1:7">
      <c r="A6" s="161" t="s">
        <v>72</v>
      </c>
      <c r="B6" s="161" t="s">
        <v>73</v>
      </c>
      <c r="C6" s="19"/>
      <c r="D6" s="132" t="s">
        <v>57</v>
      </c>
      <c r="E6" s="132" t="s">
        <v>173</v>
      </c>
      <c r="F6" s="132" t="s">
        <v>174</v>
      </c>
      <c r="G6" s="141"/>
    </row>
    <row r="7" ht="15" customHeight="1" spans="1:7">
      <c r="A7" s="58" t="s">
        <v>82</v>
      </c>
      <c r="B7" s="58"/>
      <c r="C7" s="58" t="s">
        <v>83</v>
      </c>
      <c r="D7" s="58" t="s">
        <v>84</v>
      </c>
      <c r="E7" s="58" t="s">
        <v>85</v>
      </c>
      <c r="F7" s="58" t="s">
        <v>86</v>
      </c>
      <c r="G7" s="58" t="s">
        <v>87</v>
      </c>
    </row>
    <row r="8" ht="18" customHeight="1" spans="1:7">
      <c r="A8" s="28" t="s">
        <v>96</v>
      </c>
      <c r="B8" s="28" t="s">
        <v>97</v>
      </c>
      <c r="C8" s="81">
        <v>2356531.88</v>
      </c>
      <c r="D8" s="162">
        <v>1514052.88</v>
      </c>
      <c r="E8" s="162">
        <v>1406844</v>
      </c>
      <c r="F8" s="162">
        <v>107208.88</v>
      </c>
      <c r="G8" s="81">
        <v>842479</v>
      </c>
    </row>
    <row r="9" ht="18" customHeight="1" spans="1:7">
      <c r="A9" s="136" t="s">
        <v>98</v>
      </c>
      <c r="B9" s="136" t="s">
        <v>99</v>
      </c>
      <c r="C9" s="163">
        <v>1511652.88</v>
      </c>
      <c r="D9" s="162">
        <v>1511652.88</v>
      </c>
      <c r="E9" s="162">
        <v>1406844</v>
      </c>
      <c r="F9" s="162">
        <v>104808.88</v>
      </c>
      <c r="G9" s="81"/>
    </row>
    <row r="10" ht="18" customHeight="1" spans="1:7">
      <c r="A10" s="164" t="s">
        <v>100</v>
      </c>
      <c r="B10" s="164" t="s">
        <v>101</v>
      </c>
      <c r="C10" s="163">
        <v>1511652.88</v>
      </c>
      <c r="D10" s="162">
        <v>1511652.88</v>
      </c>
      <c r="E10" s="162">
        <v>1406844</v>
      </c>
      <c r="F10" s="162">
        <v>104808.88</v>
      </c>
      <c r="G10" s="81"/>
    </row>
    <row r="11" ht="18" customHeight="1" spans="1:7">
      <c r="A11" s="136" t="s">
        <v>102</v>
      </c>
      <c r="B11" s="136" t="s">
        <v>103</v>
      </c>
      <c r="C11" s="81">
        <v>842479</v>
      </c>
      <c r="D11" s="81">
        <v>0</v>
      </c>
      <c r="E11" s="81"/>
      <c r="F11" s="81"/>
      <c r="G11" s="81">
        <v>842479</v>
      </c>
    </row>
    <row r="12" ht="18" customHeight="1" spans="1:7">
      <c r="A12" s="164" t="s">
        <v>104</v>
      </c>
      <c r="B12" s="164" t="s">
        <v>105</v>
      </c>
      <c r="C12" s="81">
        <v>842479</v>
      </c>
      <c r="D12" s="81"/>
      <c r="E12" s="81"/>
      <c r="F12" s="81"/>
      <c r="G12" s="81">
        <v>842479</v>
      </c>
    </row>
    <row r="13" ht="18" customHeight="1" spans="1:7">
      <c r="A13" s="136" t="s">
        <v>106</v>
      </c>
      <c r="B13" s="136" t="s">
        <v>107</v>
      </c>
      <c r="C13" s="81">
        <v>2400</v>
      </c>
      <c r="D13" s="81">
        <v>2400</v>
      </c>
      <c r="E13" s="81"/>
      <c r="F13" s="81">
        <v>2400</v>
      </c>
      <c r="G13" s="81"/>
    </row>
    <row r="14" ht="18" customHeight="1" spans="1:7">
      <c r="A14" s="164" t="s">
        <v>108</v>
      </c>
      <c r="B14" s="164" t="s">
        <v>109</v>
      </c>
      <c r="C14" s="81">
        <v>2400</v>
      </c>
      <c r="D14" s="81">
        <v>2400</v>
      </c>
      <c r="E14" s="81"/>
      <c r="F14" s="81">
        <v>2400</v>
      </c>
      <c r="G14" s="81"/>
    </row>
    <row r="15" ht="18" customHeight="1" spans="1:7">
      <c r="A15" s="28" t="s">
        <v>110</v>
      </c>
      <c r="B15" s="28" t="s">
        <v>111</v>
      </c>
      <c r="C15" s="163">
        <v>173960</v>
      </c>
      <c r="D15" s="162">
        <v>173960</v>
      </c>
      <c r="E15" s="162">
        <v>173360</v>
      </c>
      <c r="F15" s="81">
        <v>600</v>
      </c>
      <c r="G15" s="81"/>
    </row>
    <row r="16" ht="18" customHeight="1" spans="1:7">
      <c r="A16" s="136" t="s">
        <v>112</v>
      </c>
      <c r="B16" s="136" t="s">
        <v>113</v>
      </c>
      <c r="C16" s="163">
        <v>173960</v>
      </c>
      <c r="D16" s="162">
        <v>173960</v>
      </c>
      <c r="E16" s="162">
        <v>173360</v>
      </c>
      <c r="F16" s="81">
        <v>600</v>
      </c>
      <c r="G16" s="81"/>
    </row>
    <row r="17" ht="18" customHeight="1" spans="1:7">
      <c r="A17" s="164" t="s">
        <v>114</v>
      </c>
      <c r="B17" s="164" t="s">
        <v>115</v>
      </c>
      <c r="C17" s="163">
        <v>21000</v>
      </c>
      <c r="D17" s="162">
        <v>21000</v>
      </c>
      <c r="E17" s="162">
        <v>20400</v>
      </c>
      <c r="F17" s="81">
        <v>600</v>
      </c>
      <c r="G17" s="81"/>
    </row>
    <row r="18" ht="21" customHeight="1" spans="1:7">
      <c r="A18" s="164" t="s">
        <v>116</v>
      </c>
      <c r="B18" s="164" t="s">
        <v>117</v>
      </c>
      <c r="C18" s="163">
        <v>152960</v>
      </c>
      <c r="D18" s="162">
        <v>152960</v>
      </c>
      <c r="E18" s="162">
        <v>152960</v>
      </c>
      <c r="F18" s="81"/>
      <c r="G18" s="81"/>
    </row>
    <row r="19" ht="18" customHeight="1" spans="1:7">
      <c r="A19" s="28" t="s">
        <v>118</v>
      </c>
      <c r="B19" s="28" t="s">
        <v>119</v>
      </c>
      <c r="C19" s="163">
        <v>143037</v>
      </c>
      <c r="D19" s="162">
        <v>143037</v>
      </c>
      <c r="E19" s="162">
        <v>143037</v>
      </c>
      <c r="F19" s="81"/>
      <c r="G19" s="81"/>
    </row>
    <row r="20" ht="18" customHeight="1" spans="1:7">
      <c r="A20" s="136" t="s">
        <v>120</v>
      </c>
      <c r="B20" s="136" t="s">
        <v>121</v>
      </c>
      <c r="C20" s="163">
        <v>143037</v>
      </c>
      <c r="D20" s="162">
        <v>143037</v>
      </c>
      <c r="E20" s="162">
        <v>143037</v>
      </c>
      <c r="F20" s="81"/>
      <c r="G20" s="81"/>
    </row>
    <row r="21" ht="18" customHeight="1" spans="1:7">
      <c r="A21" s="164" t="s">
        <v>122</v>
      </c>
      <c r="B21" s="164" t="s">
        <v>123</v>
      </c>
      <c r="C21" s="163">
        <v>77040</v>
      </c>
      <c r="D21" s="162">
        <v>77040</v>
      </c>
      <c r="E21" s="162">
        <v>77040</v>
      </c>
      <c r="F21" s="81"/>
      <c r="G21" s="81"/>
    </row>
    <row r="22" ht="18" customHeight="1" spans="1:7">
      <c r="A22" s="164" t="s">
        <v>124</v>
      </c>
      <c r="B22" s="164" t="s">
        <v>125</v>
      </c>
      <c r="C22" s="163">
        <v>57600</v>
      </c>
      <c r="D22" s="162">
        <v>57600</v>
      </c>
      <c r="E22" s="162">
        <v>57600</v>
      </c>
      <c r="F22" s="81"/>
      <c r="G22" s="81"/>
    </row>
    <row r="23" ht="18" customHeight="1" spans="1:7">
      <c r="A23" s="164" t="s">
        <v>126</v>
      </c>
      <c r="B23" s="164" t="s">
        <v>127</v>
      </c>
      <c r="C23" s="163">
        <v>8397</v>
      </c>
      <c r="D23" s="162">
        <v>8397</v>
      </c>
      <c r="E23" s="162">
        <v>8397</v>
      </c>
      <c r="F23" s="81"/>
      <c r="G23" s="81"/>
    </row>
    <row r="24" ht="18" customHeight="1" spans="1:7">
      <c r="A24" s="28" t="s">
        <v>128</v>
      </c>
      <c r="B24" s="28" t="s">
        <v>129</v>
      </c>
      <c r="C24" s="163">
        <v>163140</v>
      </c>
      <c r="D24" s="162">
        <v>163140</v>
      </c>
      <c r="E24" s="162">
        <v>163140</v>
      </c>
      <c r="F24" s="81"/>
      <c r="G24" s="81"/>
    </row>
    <row r="25" ht="18" customHeight="1" spans="1:7">
      <c r="A25" s="136" t="s">
        <v>130</v>
      </c>
      <c r="B25" s="136" t="s">
        <v>131</v>
      </c>
      <c r="C25" s="163">
        <v>163140</v>
      </c>
      <c r="D25" s="162">
        <v>163140</v>
      </c>
      <c r="E25" s="162">
        <v>163140</v>
      </c>
      <c r="F25" s="81"/>
      <c r="G25" s="81"/>
    </row>
    <row r="26" ht="18" customHeight="1" spans="1:7">
      <c r="A26" s="164" t="s">
        <v>132</v>
      </c>
      <c r="B26" s="164" t="s">
        <v>133</v>
      </c>
      <c r="C26" s="163">
        <v>159540</v>
      </c>
      <c r="D26" s="162">
        <v>159540</v>
      </c>
      <c r="E26" s="162">
        <v>159540</v>
      </c>
      <c r="F26" s="81"/>
      <c r="G26" s="81"/>
    </row>
    <row r="27" ht="18" customHeight="1" spans="1:7">
      <c r="A27" s="164" t="s">
        <v>134</v>
      </c>
      <c r="B27" s="164" t="s">
        <v>135</v>
      </c>
      <c r="C27" s="163">
        <v>3600</v>
      </c>
      <c r="D27" s="162">
        <v>3600</v>
      </c>
      <c r="E27" s="162">
        <v>3600</v>
      </c>
      <c r="F27" s="81"/>
      <c r="G27" s="81"/>
    </row>
    <row r="28" ht="18" customHeight="1" spans="1:7">
      <c r="A28" s="80" t="s">
        <v>175</v>
      </c>
      <c r="B28" s="165" t="s">
        <v>175</v>
      </c>
      <c r="C28" s="81">
        <v>2836668.88</v>
      </c>
      <c r="D28" s="81">
        <v>1994189.88</v>
      </c>
      <c r="E28" s="81">
        <v>1886381</v>
      </c>
      <c r="F28" s="81">
        <v>107808.88</v>
      </c>
      <c r="G28" s="81">
        <v>842479</v>
      </c>
    </row>
  </sheetData>
  <mergeCells count="6">
    <mergeCell ref="A3:G3"/>
    <mergeCell ref="A5:B5"/>
    <mergeCell ref="D5:F5"/>
    <mergeCell ref="A28:B28"/>
    <mergeCell ref="C5:C6"/>
    <mergeCell ref="G5:G6"/>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zoomScale="80" zoomScaleNormal="80" workbookViewId="0">
      <pane ySplit="1" topLeftCell="A2" activePane="bottomLeft" state="frozen"/>
      <selection/>
      <selection pane="bottomLeft" activeCell="B7" sqref="B7"/>
    </sheetView>
  </sheetViews>
  <sheetFormatPr defaultColWidth="10.425" defaultRowHeight="14.25" customHeight="1" outlineLevelCol="5"/>
  <cols>
    <col min="1" max="6" width="28.1416666666667" customWidth="1"/>
  </cols>
  <sheetData>
    <row r="1" customHeight="1" spans="1:6">
      <c r="A1" s="1"/>
      <c r="B1" s="1"/>
      <c r="C1" s="1"/>
      <c r="D1" s="1"/>
      <c r="E1" s="1"/>
      <c r="F1" s="1"/>
    </row>
    <row r="2" customHeight="1" spans="1:6">
      <c r="A2" s="42"/>
      <c r="B2" s="42"/>
      <c r="C2" s="42"/>
      <c r="D2" s="42"/>
      <c r="E2" s="41"/>
      <c r="F2" s="155" t="s">
        <v>176</v>
      </c>
    </row>
    <row r="3" ht="41.25" customHeight="1" spans="1:6">
      <c r="A3" s="156" t="str">
        <f>"2026"&amp;"年一般公共预算“三公”经费支出预算表"</f>
        <v>2026年一般公共预算“三公”经费支出预算表</v>
      </c>
      <c r="B3" s="42"/>
      <c r="C3" s="42"/>
      <c r="D3" s="42"/>
      <c r="E3" s="41"/>
      <c r="F3" s="42"/>
    </row>
    <row r="4" customHeight="1" spans="1:6">
      <c r="A4" s="112" t="str">
        <f>"单位名称："&amp;"昆明市呈贡区招生考试院"</f>
        <v>单位名称：昆明市呈贡区招生考试院</v>
      </c>
      <c r="B4" s="157"/>
      <c r="D4" s="42"/>
      <c r="E4" s="41"/>
      <c r="F4" s="63" t="s">
        <v>1</v>
      </c>
    </row>
    <row r="5" ht="27" customHeight="1" spans="1:6">
      <c r="A5" s="46" t="s">
        <v>177</v>
      </c>
      <c r="B5" s="46" t="s">
        <v>178</v>
      </c>
      <c r="C5" s="48" t="s">
        <v>179</v>
      </c>
      <c r="D5" s="46"/>
      <c r="E5" s="47"/>
      <c r="F5" s="46" t="s">
        <v>180</v>
      </c>
    </row>
    <row r="6" ht="28.5" customHeight="1" spans="1:6">
      <c r="A6" s="158"/>
      <c r="B6" s="50"/>
      <c r="C6" s="47" t="s">
        <v>57</v>
      </c>
      <c r="D6" s="47" t="s">
        <v>181</v>
      </c>
      <c r="E6" s="47" t="s">
        <v>182</v>
      </c>
      <c r="F6" s="49"/>
    </row>
    <row r="7" ht="17.25" customHeight="1" spans="1:6">
      <c r="A7" s="54" t="s">
        <v>82</v>
      </c>
      <c r="B7" s="54">
        <v>2</v>
      </c>
      <c r="C7" s="54" t="s">
        <v>83</v>
      </c>
      <c r="D7" s="54" t="s">
        <v>84</v>
      </c>
      <c r="E7" s="54" t="s">
        <v>85</v>
      </c>
      <c r="F7" s="54" t="s">
        <v>86</v>
      </c>
    </row>
    <row r="8" ht="17.25" customHeight="1" spans="1:6">
      <c r="A8" s="81"/>
      <c r="B8" s="81"/>
      <c r="C8" s="81"/>
      <c r="D8" s="81"/>
      <c r="E8" s="81"/>
      <c r="F8" s="81"/>
    </row>
    <row r="9" s="120" customFormat="1" ht="33" customHeight="1" spans="1:1">
      <c r="A9" s="120" t="s">
        <v>183</v>
      </c>
    </row>
  </sheetData>
  <mergeCells count="6">
    <mergeCell ref="A3:F3"/>
    <mergeCell ref="A4:B4"/>
    <mergeCell ref="C5:E5"/>
    <mergeCell ref="A5:A6"/>
    <mergeCell ref="B5:B6"/>
    <mergeCell ref="F5:F6"/>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6"/>
  <sheetViews>
    <sheetView showZeros="0" zoomScale="80" zoomScaleNormal="80" topLeftCell="D1" workbookViewId="0">
      <pane ySplit="1" topLeftCell="A7" activePane="bottomLeft" state="frozen"/>
      <selection/>
      <selection pane="bottomLeft" activeCell="A3" sqref="A3:X3"/>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3.5" customHeight="1" spans="2:24">
      <c r="B2" s="137"/>
      <c r="C2" s="143"/>
      <c r="E2" s="144"/>
      <c r="F2" s="144"/>
      <c r="G2" s="144"/>
      <c r="H2" s="144"/>
      <c r="I2" s="85"/>
      <c r="J2" s="85"/>
      <c r="K2" s="85"/>
      <c r="L2" s="85"/>
      <c r="M2" s="85"/>
      <c r="N2" s="85"/>
      <c r="R2" s="85"/>
      <c r="V2" s="143"/>
      <c r="X2" s="3" t="s">
        <v>184</v>
      </c>
    </row>
    <row r="3" ht="45.75" customHeight="1" spans="1:24">
      <c r="A3" s="68" t="str">
        <f>"2026"&amp;"年部门基本支出预算表"</f>
        <v>2026年部门基本支出预算表</v>
      </c>
      <c r="B3" s="4"/>
      <c r="C3" s="68"/>
      <c r="D3" s="68"/>
      <c r="E3" s="68"/>
      <c r="F3" s="68"/>
      <c r="G3" s="68"/>
      <c r="H3" s="68"/>
      <c r="I3" s="68"/>
      <c r="J3" s="68"/>
      <c r="K3" s="68"/>
      <c r="L3" s="68"/>
      <c r="M3" s="68"/>
      <c r="N3" s="68"/>
      <c r="O3" s="4"/>
      <c r="P3" s="4"/>
      <c r="Q3" s="4"/>
      <c r="R3" s="68"/>
      <c r="S3" s="68"/>
      <c r="T3" s="68"/>
      <c r="U3" s="68"/>
      <c r="V3" s="68"/>
      <c r="W3" s="68"/>
      <c r="X3" s="68"/>
    </row>
    <row r="4" ht="18.75" customHeight="1" spans="1:24">
      <c r="A4" s="5" t="str">
        <f>"单位名称："&amp;"昆明市呈贡区招生考试院"</f>
        <v>单位名称：昆明市呈贡区招生考试院</v>
      </c>
      <c r="B4" s="6"/>
      <c r="C4" s="145"/>
      <c r="D4" s="145"/>
      <c r="E4" s="145"/>
      <c r="F4" s="145"/>
      <c r="G4" s="145"/>
      <c r="H4" s="145"/>
      <c r="I4" s="87"/>
      <c r="J4" s="87"/>
      <c r="K4" s="87"/>
      <c r="L4" s="87"/>
      <c r="M4" s="87"/>
      <c r="N4" s="87"/>
      <c r="O4" s="7"/>
      <c r="P4" s="7"/>
      <c r="Q4" s="7"/>
      <c r="R4" s="87"/>
      <c r="V4" s="143"/>
      <c r="X4" s="3" t="s">
        <v>1</v>
      </c>
    </row>
    <row r="5" ht="18" customHeight="1" spans="1:24">
      <c r="A5" s="9" t="s">
        <v>185</v>
      </c>
      <c r="B5" s="9" t="s">
        <v>186</v>
      </c>
      <c r="C5" s="9" t="s">
        <v>187</v>
      </c>
      <c r="D5" s="9" t="s">
        <v>188</v>
      </c>
      <c r="E5" s="9" t="s">
        <v>189</v>
      </c>
      <c r="F5" s="9" t="s">
        <v>190</v>
      </c>
      <c r="G5" s="9" t="s">
        <v>191</v>
      </c>
      <c r="H5" s="9" t="s">
        <v>192</v>
      </c>
      <c r="I5" s="150" t="s">
        <v>193</v>
      </c>
      <c r="J5" s="82" t="s">
        <v>193</v>
      </c>
      <c r="K5" s="82"/>
      <c r="L5" s="82"/>
      <c r="M5" s="82"/>
      <c r="N5" s="82"/>
      <c r="O5" s="12"/>
      <c r="P5" s="12"/>
      <c r="Q5" s="12"/>
      <c r="R5" s="103" t="s">
        <v>61</v>
      </c>
      <c r="S5" s="82" t="s">
        <v>62</v>
      </c>
      <c r="T5" s="82"/>
      <c r="U5" s="82"/>
      <c r="V5" s="82"/>
      <c r="W5" s="82"/>
      <c r="X5" s="83"/>
    </row>
    <row r="6" ht="18" customHeight="1" spans="1:24">
      <c r="A6" s="14"/>
      <c r="B6" s="27"/>
      <c r="C6" s="129"/>
      <c r="D6" s="14"/>
      <c r="E6" s="14"/>
      <c r="F6" s="14"/>
      <c r="G6" s="14"/>
      <c r="H6" s="14"/>
      <c r="I6" s="127" t="s">
        <v>194</v>
      </c>
      <c r="J6" s="150" t="s">
        <v>58</v>
      </c>
      <c r="K6" s="82"/>
      <c r="L6" s="82"/>
      <c r="M6" s="82"/>
      <c r="N6" s="83"/>
      <c r="O6" s="11" t="s">
        <v>195</v>
      </c>
      <c r="P6" s="12"/>
      <c r="Q6" s="13"/>
      <c r="R6" s="9" t="s">
        <v>61</v>
      </c>
      <c r="S6" s="150" t="s">
        <v>62</v>
      </c>
      <c r="T6" s="103" t="s">
        <v>64</v>
      </c>
      <c r="U6" s="82" t="s">
        <v>62</v>
      </c>
      <c r="V6" s="103" t="s">
        <v>66</v>
      </c>
      <c r="W6" s="103" t="s">
        <v>67</v>
      </c>
      <c r="X6" s="154" t="s">
        <v>68</v>
      </c>
    </row>
    <row r="7" ht="19.5" customHeight="1" spans="1:24">
      <c r="A7" s="27"/>
      <c r="B7" s="27"/>
      <c r="C7" s="27"/>
      <c r="D7" s="27"/>
      <c r="E7" s="27"/>
      <c r="F7" s="27"/>
      <c r="G7" s="27"/>
      <c r="H7" s="27"/>
      <c r="I7" s="27"/>
      <c r="J7" s="151" t="s">
        <v>196</v>
      </c>
      <c r="K7" s="9" t="s">
        <v>197</v>
      </c>
      <c r="L7" s="9" t="s">
        <v>198</v>
      </c>
      <c r="M7" s="9" t="s">
        <v>199</v>
      </c>
      <c r="N7" s="9" t="s">
        <v>200</v>
      </c>
      <c r="O7" s="9" t="s">
        <v>58</v>
      </c>
      <c r="P7" s="9" t="s">
        <v>59</v>
      </c>
      <c r="Q7" s="9" t="s">
        <v>60</v>
      </c>
      <c r="R7" s="27"/>
      <c r="S7" s="9" t="s">
        <v>57</v>
      </c>
      <c r="T7" s="9" t="s">
        <v>64</v>
      </c>
      <c r="U7" s="9" t="s">
        <v>201</v>
      </c>
      <c r="V7" s="9" t="s">
        <v>66</v>
      </c>
      <c r="W7" s="9" t="s">
        <v>67</v>
      </c>
      <c r="X7" s="9" t="s">
        <v>68</v>
      </c>
    </row>
    <row r="8" ht="37.5" customHeight="1" spans="1:24">
      <c r="A8" s="146"/>
      <c r="B8" s="19"/>
      <c r="C8" s="146"/>
      <c r="D8" s="146"/>
      <c r="E8" s="146"/>
      <c r="F8" s="146"/>
      <c r="G8" s="146"/>
      <c r="H8" s="146"/>
      <c r="I8" s="146"/>
      <c r="J8" s="152" t="s">
        <v>57</v>
      </c>
      <c r="K8" s="17" t="s">
        <v>202</v>
      </c>
      <c r="L8" s="17" t="s">
        <v>198</v>
      </c>
      <c r="M8" s="17" t="s">
        <v>199</v>
      </c>
      <c r="N8" s="17" t="s">
        <v>200</v>
      </c>
      <c r="O8" s="17" t="s">
        <v>198</v>
      </c>
      <c r="P8" s="17" t="s">
        <v>199</v>
      </c>
      <c r="Q8" s="17" t="s">
        <v>200</v>
      </c>
      <c r="R8" s="17" t="s">
        <v>61</v>
      </c>
      <c r="S8" s="17" t="s">
        <v>57</v>
      </c>
      <c r="T8" s="17" t="s">
        <v>64</v>
      </c>
      <c r="U8" s="17" t="s">
        <v>201</v>
      </c>
      <c r="V8" s="17" t="s">
        <v>66</v>
      </c>
      <c r="W8" s="17" t="s">
        <v>67</v>
      </c>
      <c r="X8" s="17" t="s">
        <v>68</v>
      </c>
    </row>
    <row r="9" customHeight="1" spans="1:24">
      <c r="A9" s="35">
        <v>1</v>
      </c>
      <c r="B9" s="35">
        <v>2</v>
      </c>
      <c r="C9" s="35">
        <v>3</v>
      </c>
      <c r="D9" s="35">
        <v>4</v>
      </c>
      <c r="E9" s="35">
        <v>5</v>
      </c>
      <c r="F9" s="35">
        <v>6</v>
      </c>
      <c r="G9" s="35">
        <v>7</v>
      </c>
      <c r="H9" s="35">
        <v>8</v>
      </c>
      <c r="I9" s="35">
        <v>9</v>
      </c>
      <c r="J9" s="35">
        <v>10</v>
      </c>
      <c r="K9" s="35">
        <v>11</v>
      </c>
      <c r="L9" s="35">
        <v>12</v>
      </c>
      <c r="M9" s="35">
        <v>13</v>
      </c>
      <c r="N9" s="35">
        <v>14</v>
      </c>
      <c r="O9" s="35">
        <v>15</v>
      </c>
      <c r="P9" s="35">
        <v>16</v>
      </c>
      <c r="Q9" s="35">
        <v>17</v>
      </c>
      <c r="R9" s="35">
        <v>18</v>
      </c>
      <c r="S9" s="35">
        <v>19</v>
      </c>
      <c r="T9" s="35">
        <v>20</v>
      </c>
      <c r="U9" s="35">
        <v>21</v>
      </c>
      <c r="V9" s="35">
        <v>22</v>
      </c>
      <c r="W9" s="35">
        <v>23</v>
      </c>
      <c r="X9" s="35">
        <v>24</v>
      </c>
    </row>
    <row r="10" ht="20.25" customHeight="1" spans="1:24">
      <c r="A10" s="147" t="s">
        <v>203</v>
      </c>
      <c r="B10" s="147" t="s">
        <v>70</v>
      </c>
      <c r="C10" s="147" t="s">
        <v>204</v>
      </c>
      <c r="D10" s="147" t="s">
        <v>205</v>
      </c>
      <c r="E10" s="147" t="s">
        <v>100</v>
      </c>
      <c r="F10" s="147" t="s">
        <v>101</v>
      </c>
      <c r="G10" s="147" t="s">
        <v>206</v>
      </c>
      <c r="H10" s="147" t="s">
        <v>207</v>
      </c>
      <c r="I10" s="81">
        <v>512724</v>
      </c>
      <c r="J10" s="81">
        <v>512724</v>
      </c>
      <c r="K10" s="81"/>
      <c r="L10" s="81"/>
      <c r="M10" s="81">
        <v>512724</v>
      </c>
      <c r="N10" s="81"/>
      <c r="O10" s="81"/>
      <c r="P10" s="81"/>
      <c r="Q10" s="81"/>
      <c r="R10" s="81"/>
      <c r="S10" s="81"/>
      <c r="T10" s="81"/>
      <c r="U10" s="81"/>
      <c r="V10" s="81"/>
      <c r="W10" s="81"/>
      <c r="X10" s="81"/>
    </row>
    <row r="11" ht="20.25" customHeight="1" spans="1:24">
      <c r="A11" s="147" t="s">
        <v>203</v>
      </c>
      <c r="B11" s="147" t="s">
        <v>70</v>
      </c>
      <c r="C11" s="147" t="s">
        <v>204</v>
      </c>
      <c r="D11" s="147" t="s">
        <v>205</v>
      </c>
      <c r="E11" s="147" t="s">
        <v>100</v>
      </c>
      <c r="F11" s="147" t="s">
        <v>101</v>
      </c>
      <c r="G11" s="147" t="s">
        <v>208</v>
      </c>
      <c r="H11" s="147" t="s">
        <v>209</v>
      </c>
      <c r="I11" s="81">
        <v>744</v>
      </c>
      <c r="J11" s="81">
        <v>744</v>
      </c>
      <c r="K11" s="153"/>
      <c r="L11" s="153"/>
      <c r="M11" s="81">
        <v>744</v>
      </c>
      <c r="N11" s="153"/>
      <c r="O11" s="81"/>
      <c r="P11" s="81"/>
      <c r="Q11" s="81"/>
      <c r="R11" s="81"/>
      <c r="S11" s="81"/>
      <c r="T11" s="81"/>
      <c r="U11" s="81"/>
      <c r="V11" s="81"/>
      <c r="W11" s="81"/>
      <c r="X11" s="81"/>
    </row>
    <row r="12" ht="20.25" customHeight="1" spans="1:24">
      <c r="A12" s="147" t="s">
        <v>203</v>
      </c>
      <c r="B12" s="147" t="s">
        <v>70</v>
      </c>
      <c r="C12" s="147" t="s">
        <v>204</v>
      </c>
      <c r="D12" s="147" t="s">
        <v>205</v>
      </c>
      <c r="E12" s="147" t="s">
        <v>100</v>
      </c>
      <c r="F12" s="147" t="s">
        <v>101</v>
      </c>
      <c r="G12" s="147" t="s">
        <v>210</v>
      </c>
      <c r="H12" s="147" t="s">
        <v>211</v>
      </c>
      <c r="I12" s="81">
        <v>32000</v>
      </c>
      <c r="J12" s="81">
        <v>32000</v>
      </c>
      <c r="K12" s="153"/>
      <c r="L12" s="153"/>
      <c r="M12" s="81">
        <v>32000</v>
      </c>
      <c r="N12" s="153"/>
      <c r="O12" s="81"/>
      <c r="P12" s="81"/>
      <c r="Q12" s="81"/>
      <c r="R12" s="81"/>
      <c r="S12" s="81"/>
      <c r="T12" s="81"/>
      <c r="U12" s="81"/>
      <c r="V12" s="81"/>
      <c r="W12" s="81"/>
      <c r="X12" s="81"/>
    </row>
    <row r="13" ht="20.25" customHeight="1" spans="1:24">
      <c r="A13" s="147" t="s">
        <v>203</v>
      </c>
      <c r="B13" s="147" t="s">
        <v>70</v>
      </c>
      <c r="C13" s="147" t="s">
        <v>204</v>
      </c>
      <c r="D13" s="147" t="s">
        <v>205</v>
      </c>
      <c r="E13" s="147" t="s">
        <v>100</v>
      </c>
      <c r="F13" s="147" t="s">
        <v>101</v>
      </c>
      <c r="G13" s="147" t="s">
        <v>212</v>
      </c>
      <c r="H13" s="147" t="s">
        <v>213</v>
      </c>
      <c r="I13" s="81">
        <v>230400</v>
      </c>
      <c r="J13" s="81">
        <v>230400</v>
      </c>
      <c r="K13" s="153"/>
      <c r="L13" s="153"/>
      <c r="M13" s="81">
        <v>230400</v>
      </c>
      <c r="N13" s="153"/>
      <c r="O13" s="81"/>
      <c r="P13" s="81"/>
      <c r="Q13" s="81"/>
      <c r="R13" s="81"/>
      <c r="S13" s="81"/>
      <c r="T13" s="81"/>
      <c r="U13" s="81"/>
      <c r="V13" s="81"/>
      <c r="W13" s="81"/>
      <c r="X13" s="81"/>
    </row>
    <row r="14" ht="20.25" customHeight="1" spans="1:24">
      <c r="A14" s="147" t="s">
        <v>203</v>
      </c>
      <c r="B14" s="147" t="s">
        <v>70</v>
      </c>
      <c r="C14" s="147" t="s">
        <v>204</v>
      </c>
      <c r="D14" s="147" t="s">
        <v>205</v>
      </c>
      <c r="E14" s="147" t="s">
        <v>100</v>
      </c>
      <c r="F14" s="147" t="s">
        <v>101</v>
      </c>
      <c r="G14" s="147" t="s">
        <v>212</v>
      </c>
      <c r="H14" s="147" t="s">
        <v>213</v>
      </c>
      <c r="I14" s="81">
        <v>319776</v>
      </c>
      <c r="J14" s="81">
        <v>319776</v>
      </c>
      <c r="K14" s="153"/>
      <c r="L14" s="153"/>
      <c r="M14" s="81">
        <v>319776</v>
      </c>
      <c r="N14" s="153"/>
      <c r="O14" s="81"/>
      <c r="P14" s="81"/>
      <c r="Q14" s="81"/>
      <c r="R14" s="81"/>
      <c r="S14" s="81"/>
      <c r="T14" s="81"/>
      <c r="U14" s="81"/>
      <c r="V14" s="81"/>
      <c r="W14" s="81"/>
      <c r="X14" s="81"/>
    </row>
    <row r="15" ht="20.25" customHeight="1" spans="1:24">
      <c r="A15" s="147" t="s">
        <v>203</v>
      </c>
      <c r="B15" s="147" t="s">
        <v>70</v>
      </c>
      <c r="C15" s="147" t="s">
        <v>214</v>
      </c>
      <c r="D15" s="147" t="s">
        <v>215</v>
      </c>
      <c r="E15" s="147" t="s">
        <v>116</v>
      </c>
      <c r="F15" s="147" t="s">
        <v>117</v>
      </c>
      <c r="G15" s="147" t="s">
        <v>216</v>
      </c>
      <c r="H15" s="147" t="s">
        <v>217</v>
      </c>
      <c r="I15" s="81">
        <v>152960</v>
      </c>
      <c r="J15" s="81">
        <v>152960</v>
      </c>
      <c r="K15" s="153"/>
      <c r="L15" s="153"/>
      <c r="M15" s="81">
        <v>152960</v>
      </c>
      <c r="N15" s="153"/>
      <c r="O15" s="81"/>
      <c r="P15" s="81"/>
      <c r="Q15" s="81"/>
      <c r="R15" s="81"/>
      <c r="S15" s="81"/>
      <c r="T15" s="81"/>
      <c r="U15" s="81"/>
      <c r="V15" s="81"/>
      <c r="W15" s="81"/>
      <c r="X15" s="81"/>
    </row>
    <row r="16" ht="20.25" customHeight="1" spans="1:24">
      <c r="A16" s="147" t="s">
        <v>203</v>
      </c>
      <c r="B16" s="147" t="s">
        <v>70</v>
      </c>
      <c r="C16" s="147" t="s">
        <v>214</v>
      </c>
      <c r="D16" s="147" t="s">
        <v>215</v>
      </c>
      <c r="E16" s="147" t="s">
        <v>122</v>
      </c>
      <c r="F16" s="147" t="s">
        <v>123</v>
      </c>
      <c r="G16" s="147" t="s">
        <v>218</v>
      </c>
      <c r="H16" s="147" t="s">
        <v>219</v>
      </c>
      <c r="I16" s="81">
        <v>77040</v>
      </c>
      <c r="J16" s="81">
        <v>77040</v>
      </c>
      <c r="K16" s="153"/>
      <c r="L16" s="153"/>
      <c r="M16" s="81">
        <v>77040</v>
      </c>
      <c r="N16" s="153"/>
      <c r="O16" s="81"/>
      <c r="P16" s="81"/>
      <c r="Q16" s="81"/>
      <c r="R16" s="81"/>
      <c r="S16" s="81"/>
      <c r="T16" s="81"/>
      <c r="U16" s="81"/>
      <c r="V16" s="81"/>
      <c r="W16" s="81"/>
      <c r="X16" s="81"/>
    </row>
    <row r="17" ht="20.25" customHeight="1" spans="1:24">
      <c r="A17" s="147" t="s">
        <v>203</v>
      </c>
      <c r="B17" s="147" t="s">
        <v>70</v>
      </c>
      <c r="C17" s="147" t="s">
        <v>214</v>
      </c>
      <c r="D17" s="147" t="s">
        <v>215</v>
      </c>
      <c r="E17" s="147" t="s">
        <v>124</v>
      </c>
      <c r="F17" s="147" t="s">
        <v>125</v>
      </c>
      <c r="G17" s="147" t="s">
        <v>220</v>
      </c>
      <c r="H17" s="147" t="s">
        <v>221</v>
      </c>
      <c r="I17" s="81">
        <v>57600</v>
      </c>
      <c r="J17" s="81">
        <v>57600</v>
      </c>
      <c r="K17" s="153"/>
      <c r="L17" s="153"/>
      <c r="M17" s="81">
        <v>57600</v>
      </c>
      <c r="N17" s="153"/>
      <c r="O17" s="81"/>
      <c r="P17" s="81"/>
      <c r="Q17" s="81"/>
      <c r="R17" s="81"/>
      <c r="S17" s="81"/>
      <c r="T17" s="81"/>
      <c r="U17" s="81"/>
      <c r="V17" s="81"/>
      <c r="W17" s="81"/>
      <c r="X17" s="81"/>
    </row>
    <row r="18" ht="20.25" customHeight="1" spans="1:24">
      <c r="A18" s="147" t="s">
        <v>203</v>
      </c>
      <c r="B18" s="147" t="s">
        <v>70</v>
      </c>
      <c r="C18" s="147" t="s">
        <v>214</v>
      </c>
      <c r="D18" s="147" t="s">
        <v>215</v>
      </c>
      <c r="E18" s="147" t="s">
        <v>100</v>
      </c>
      <c r="F18" s="147" t="s">
        <v>101</v>
      </c>
      <c r="G18" s="147" t="s">
        <v>222</v>
      </c>
      <c r="H18" s="147" t="s">
        <v>223</v>
      </c>
      <c r="I18" s="81">
        <v>7200</v>
      </c>
      <c r="J18" s="81">
        <v>7200</v>
      </c>
      <c r="K18" s="153"/>
      <c r="L18" s="153"/>
      <c r="M18" s="81">
        <v>7200</v>
      </c>
      <c r="N18" s="153"/>
      <c r="O18" s="81"/>
      <c r="P18" s="81"/>
      <c r="Q18" s="81"/>
      <c r="R18" s="81"/>
      <c r="S18" s="81"/>
      <c r="T18" s="81"/>
      <c r="U18" s="81"/>
      <c r="V18" s="81"/>
      <c r="W18" s="81"/>
      <c r="X18" s="81"/>
    </row>
    <row r="19" ht="20.25" customHeight="1" spans="1:24">
      <c r="A19" s="147" t="s">
        <v>203</v>
      </c>
      <c r="B19" s="147" t="s">
        <v>70</v>
      </c>
      <c r="C19" s="147" t="s">
        <v>214</v>
      </c>
      <c r="D19" s="147" t="s">
        <v>215</v>
      </c>
      <c r="E19" s="147" t="s">
        <v>126</v>
      </c>
      <c r="F19" s="147" t="s">
        <v>127</v>
      </c>
      <c r="G19" s="147" t="s">
        <v>222</v>
      </c>
      <c r="H19" s="147" t="s">
        <v>223</v>
      </c>
      <c r="I19" s="81">
        <v>3744</v>
      </c>
      <c r="J19" s="81">
        <v>3744</v>
      </c>
      <c r="K19" s="153"/>
      <c r="L19" s="153"/>
      <c r="M19" s="81">
        <v>3744</v>
      </c>
      <c r="N19" s="153"/>
      <c r="O19" s="81"/>
      <c r="P19" s="81"/>
      <c r="Q19" s="81"/>
      <c r="R19" s="81"/>
      <c r="S19" s="81"/>
      <c r="T19" s="81"/>
      <c r="U19" s="81"/>
      <c r="V19" s="81"/>
      <c r="W19" s="81"/>
      <c r="X19" s="81"/>
    </row>
    <row r="20" ht="20.25" customHeight="1" spans="1:24">
      <c r="A20" s="147" t="s">
        <v>203</v>
      </c>
      <c r="B20" s="147" t="s">
        <v>70</v>
      </c>
      <c r="C20" s="147" t="s">
        <v>214</v>
      </c>
      <c r="D20" s="147" t="s">
        <v>215</v>
      </c>
      <c r="E20" s="147" t="s">
        <v>126</v>
      </c>
      <c r="F20" s="147" t="s">
        <v>127</v>
      </c>
      <c r="G20" s="147" t="s">
        <v>222</v>
      </c>
      <c r="H20" s="147" t="s">
        <v>223</v>
      </c>
      <c r="I20" s="81">
        <v>4653</v>
      </c>
      <c r="J20" s="81">
        <v>4653</v>
      </c>
      <c r="K20" s="153"/>
      <c r="L20" s="153"/>
      <c r="M20" s="81">
        <v>4653</v>
      </c>
      <c r="N20" s="153"/>
      <c r="O20" s="81"/>
      <c r="P20" s="81"/>
      <c r="Q20" s="81"/>
      <c r="R20" s="81"/>
      <c r="S20" s="81"/>
      <c r="T20" s="81"/>
      <c r="U20" s="81"/>
      <c r="V20" s="81"/>
      <c r="W20" s="81"/>
      <c r="X20" s="81"/>
    </row>
    <row r="21" ht="20.25" customHeight="1" spans="1:24">
      <c r="A21" s="147" t="s">
        <v>203</v>
      </c>
      <c r="B21" s="147" t="s">
        <v>70</v>
      </c>
      <c r="C21" s="147" t="s">
        <v>224</v>
      </c>
      <c r="D21" s="147" t="s">
        <v>133</v>
      </c>
      <c r="E21" s="147" t="s">
        <v>132</v>
      </c>
      <c r="F21" s="147" t="s">
        <v>133</v>
      </c>
      <c r="G21" s="147" t="s">
        <v>225</v>
      </c>
      <c r="H21" s="147" t="s">
        <v>133</v>
      </c>
      <c r="I21" s="81">
        <v>159540</v>
      </c>
      <c r="J21" s="81">
        <v>159540</v>
      </c>
      <c r="K21" s="153"/>
      <c r="L21" s="153"/>
      <c r="M21" s="81">
        <v>159540</v>
      </c>
      <c r="N21" s="153"/>
      <c r="O21" s="81"/>
      <c r="P21" s="81"/>
      <c r="Q21" s="81"/>
      <c r="R21" s="81"/>
      <c r="S21" s="81"/>
      <c r="T21" s="81"/>
      <c r="U21" s="81"/>
      <c r="V21" s="81"/>
      <c r="W21" s="81"/>
      <c r="X21" s="81"/>
    </row>
    <row r="22" ht="20.25" customHeight="1" spans="1:24">
      <c r="A22" s="147" t="s">
        <v>203</v>
      </c>
      <c r="B22" s="147" t="s">
        <v>70</v>
      </c>
      <c r="C22" s="147" t="s">
        <v>226</v>
      </c>
      <c r="D22" s="147" t="s">
        <v>227</v>
      </c>
      <c r="E22" s="147" t="s">
        <v>100</v>
      </c>
      <c r="F22" s="147" t="s">
        <v>101</v>
      </c>
      <c r="G22" s="147" t="s">
        <v>228</v>
      </c>
      <c r="H22" s="147" t="s">
        <v>227</v>
      </c>
      <c r="I22" s="81">
        <v>21272.88</v>
      </c>
      <c r="J22" s="81">
        <v>21272.88</v>
      </c>
      <c r="K22" s="153"/>
      <c r="L22" s="153"/>
      <c r="M22" s="81">
        <v>21272.88</v>
      </c>
      <c r="N22" s="153"/>
      <c r="O22" s="81"/>
      <c r="P22" s="81"/>
      <c r="Q22" s="81"/>
      <c r="R22" s="81"/>
      <c r="S22" s="81"/>
      <c r="T22" s="81"/>
      <c r="U22" s="81"/>
      <c r="V22" s="81"/>
      <c r="W22" s="81"/>
      <c r="X22" s="81"/>
    </row>
    <row r="23" ht="20.25" customHeight="1" spans="1:24">
      <c r="A23" s="147" t="s">
        <v>203</v>
      </c>
      <c r="B23" s="147" t="s">
        <v>70</v>
      </c>
      <c r="C23" s="147" t="s">
        <v>229</v>
      </c>
      <c r="D23" s="147" t="s">
        <v>230</v>
      </c>
      <c r="E23" s="147" t="s">
        <v>100</v>
      </c>
      <c r="F23" s="147" t="s">
        <v>101</v>
      </c>
      <c r="G23" s="147" t="s">
        <v>231</v>
      </c>
      <c r="H23" s="147" t="s">
        <v>232</v>
      </c>
      <c r="I23" s="81">
        <v>24864</v>
      </c>
      <c r="J23" s="81">
        <v>24864</v>
      </c>
      <c r="K23" s="153"/>
      <c r="L23" s="153"/>
      <c r="M23" s="81">
        <v>24864</v>
      </c>
      <c r="N23" s="153"/>
      <c r="O23" s="81"/>
      <c r="P23" s="81"/>
      <c r="Q23" s="81"/>
      <c r="R23" s="81"/>
      <c r="S23" s="81"/>
      <c r="T23" s="81"/>
      <c r="U23" s="81"/>
      <c r="V23" s="81"/>
      <c r="W23" s="81"/>
      <c r="X23" s="81"/>
    </row>
    <row r="24" ht="20.25" customHeight="1" spans="1:24">
      <c r="A24" s="147" t="s">
        <v>203</v>
      </c>
      <c r="B24" s="147" t="s">
        <v>70</v>
      </c>
      <c r="C24" s="147" t="s">
        <v>229</v>
      </c>
      <c r="D24" s="147" t="s">
        <v>230</v>
      </c>
      <c r="E24" s="147" t="s">
        <v>114</v>
      </c>
      <c r="F24" s="147" t="s">
        <v>115</v>
      </c>
      <c r="G24" s="147" t="s">
        <v>231</v>
      </c>
      <c r="H24" s="147" t="s">
        <v>232</v>
      </c>
      <c r="I24" s="81">
        <v>600</v>
      </c>
      <c r="J24" s="81">
        <v>600</v>
      </c>
      <c r="K24" s="153"/>
      <c r="L24" s="153"/>
      <c r="M24" s="81">
        <v>600</v>
      </c>
      <c r="N24" s="153"/>
      <c r="O24" s="81"/>
      <c r="P24" s="81"/>
      <c r="Q24" s="81"/>
      <c r="R24" s="81"/>
      <c r="S24" s="81"/>
      <c r="T24" s="81"/>
      <c r="U24" s="81"/>
      <c r="V24" s="81"/>
      <c r="W24" s="81"/>
      <c r="X24" s="81"/>
    </row>
    <row r="25" ht="20.25" customHeight="1" spans="1:24">
      <c r="A25" s="147" t="s">
        <v>203</v>
      </c>
      <c r="B25" s="147" t="s">
        <v>70</v>
      </c>
      <c r="C25" s="147" t="s">
        <v>229</v>
      </c>
      <c r="D25" s="147" t="s">
        <v>230</v>
      </c>
      <c r="E25" s="147" t="s">
        <v>100</v>
      </c>
      <c r="F25" s="147" t="s">
        <v>101</v>
      </c>
      <c r="G25" s="147" t="s">
        <v>233</v>
      </c>
      <c r="H25" s="147" t="s">
        <v>234</v>
      </c>
      <c r="I25" s="81">
        <v>2936</v>
      </c>
      <c r="J25" s="81">
        <v>2936</v>
      </c>
      <c r="K25" s="153"/>
      <c r="L25" s="153"/>
      <c r="M25" s="81">
        <v>2936</v>
      </c>
      <c r="N25" s="153"/>
      <c r="O25" s="81"/>
      <c r="P25" s="81"/>
      <c r="Q25" s="81"/>
      <c r="R25" s="81"/>
      <c r="S25" s="81"/>
      <c r="T25" s="81"/>
      <c r="U25" s="81"/>
      <c r="V25" s="81"/>
      <c r="W25" s="81"/>
      <c r="X25" s="81"/>
    </row>
    <row r="26" ht="20.25" customHeight="1" spans="1:24">
      <c r="A26" s="147" t="s">
        <v>203</v>
      </c>
      <c r="B26" s="147" t="s">
        <v>70</v>
      </c>
      <c r="C26" s="147" t="s">
        <v>229</v>
      </c>
      <c r="D26" s="147" t="s">
        <v>230</v>
      </c>
      <c r="E26" s="147" t="s">
        <v>100</v>
      </c>
      <c r="F26" s="147" t="s">
        <v>101</v>
      </c>
      <c r="G26" s="147" t="s">
        <v>235</v>
      </c>
      <c r="H26" s="147" t="s">
        <v>236</v>
      </c>
      <c r="I26" s="81">
        <v>4536</v>
      </c>
      <c r="J26" s="81">
        <v>4536</v>
      </c>
      <c r="K26" s="153"/>
      <c r="L26" s="153"/>
      <c r="M26" s="81">
        <v>4536</v>
      </c>
      <c r="N26" s="153"/>
      <c r="O26" s="81"/>
      <c r="P26" s="81"/>
      <c r="Q26" s="81"/>
      <c r="R26" s="81"/>
      <c r="S26" s="81"/>
      <c r="T26" s="81"/>
      <c r="U26" s="81"/>
      <c r="V26" s="81"/>
      <c r="W26" s="81"/>
      <c r="X26" s="81"/>
    </row>
    <row r="27" ht="20.25" customHeight="1" spans="1:24">
      <c r="A27" s="147" t="s">
        <v>203</v>
      </c>
      <c r="B27" s="147" t="s">
        <v>70</v>
      </c>
      <c r="C27" s="147" t="s">
        <v>229</v>
      </c>
      <c r="D27" s="147" t="s">
        <v>230</v>
      </c>
      <c r="E27" s="147" t="s">
        <v>100</v>
      </c>
      <c r="F27" s="147" t="s">
        <v>101</v>
      </c>
      <c r="G27" s="147" t="s">
        <v>237</v>
      </c>
      <c r="H27" s="147" t="s">
        <v>238</v>
      </c>
      <c r="I27" s="81">
        <v>4000</v>
      </c>
      <c r="J27" s="81">
        <v>4000</v>
      </c>
      <c r="K27" s="153"/>
      <c r="L27" s="153"/>
      <c r="M27" s="81">
        <v>4000</v>
      </c>
      <c r="N27" s="153"/>
      <c r="O27" s="81"/>
      <c r="P27" s="81"/>
      <c r="Q27" s="81"/>
      <c r="R27" s="81"/>
      <c r="S27" s="81"/>
      <c r="T27" s="81"/>
      <c r="U27" s="81"/>
      <c r="V27" s="81"/>
      <c r="W27" s="81"/>
      <c r="X27" s="81"/>
    </row>
    <row r="28" ht="20.25" customHeight="1" spans="1:24">
      <c r="A28" s="147" t="s">
        <v>203</v>
      </c>
      <c r="B28" s="147" t="s">
        <v>70</v>
      </c>
      <c r="C28" s="147" t="s">
        <v>229</v>
      </c>
      <c r="D28" s="147" t="s">
        <v>230</v>
      </c>
      <c r="E28" s="147" t="s">
        <v>100</v>
      </c>
      <c r="F28" s="147" t="s">
        <v>101</v>
      </c>
      <c r="G28" s="147" t="s">
        <v>239</v>
      </c>
      <c r="H28" s="147" t="s">
        <v>240</v>
      </c>
      <c r="I28" s="81">
        <v>4800</v>
      </c>
      <c r="J28" s="81">
        <v>4800</v>
      </c>
      <c r="K28" s="153"/>
      <c r="L28" s="153"/>
      <c r="M28" s="81">
        <v>4800</v>
      </c>
      <c r="N28" s="153"/>
      <c r="O28" s="81"/>
      <c r="P28" s="81"/>
      <c r="Q28" s="81"/>
      <c r="R28" s="81"/>
      <c r="S28" s="81"/>
      <c r="T28" s="81"/>
      <c r="U28" s="81"/>
      <c r="V28" s="81"/>
      <c r="W28" s="81"/>
      <c r="X28" s="81"/>
    </row>
    <row r="29" ht="20.25" customHeight="1" spans="1:24">
      <c r="A29" s="147" t="s">
        <v>203</v>
      </c>
      <c r="B29" s="147" t="s">
        <v>70</v>
      </c>
      <c r="C29" s="147" t="s">
        <v>229</v>
      </c>
      <c r="D29" s="147" t="s">
        <v>230</v>
      </c>
      <c r="E29" s="147" t="s">
        <v>100</v>
      </c>
      <c r="F29" s="147" t="s">
        <v>101</v>
      </c>
      <c r="G29" s="147" t="s">
        <v>241</v>
      </c>
      <c r="H29" s="147" t="s">
        <v>242</v>
      </c>
      <c r="I29" s="81">
        <v>8800</v>
      </c>
      <c r="J29" s="81">
        <v>8800</v>
      </c>
      <c r="K29" s="153"/>
      <c r="L29" s="153"/>
      <c r="M29" s="81">
        <v>8800</v>
      </c>
      <c r="N29" s="153"/>
      <c r="O29" s="81"/>
      <c r="P29" s="81"/>
      <c r="Q29" s="81"/>
      <c r="R29" s="81"/>
      <c r="S29" s="81"/>
      <c r="T29" s="81"/>
      <c r="U29" s="81"/>
      <c r="V29" s="81"/>
      <c r="W29" s="81"/>
      <c r="X29" s="81"/>
    </row>
    <row r="30" ht="20.25" customHeight="1" spans="1:24">
      <c r="A30" s="147" t="s">
        <v>203</v>
      </c>
      <c r="B30" s="147" t="s">
        <v>70</v>
      </c>
      <c r="C30" s="147" t="s">
        <v>229</v>
      </c>
      <c r="D30" s="147" t="s">
        <v>230</v>
      </c>
      <c r="E30" s="147" t="s">
        <v>100</v>
      </c>
      <c r="F30" s="147" t="s">
        <v>101</v>
      </c>
      <c r="G30" s="147" t="s">
        <v>243</v>
      </c>
      <c r="H30" s="147" t="s">
        <v>244</v>
      </c>
      <c r="I30" s="81">
        <v>9600</v>
      </c>
      <c r="J30" s="81">
        <v>9600</v>
      </c>
      <c r="K30" s="153"/>
      <c r="L30" s="153"/>
      <c r="M30" s="81">
        <v>9600</v>
      </c>
      <c r="N30" s="153"/>
      <c r="O30" s="81"/>
      <c r="P30" s="81"/>
      <c r="Q30" s="81"/>
      <c r="R30" s="81"/>
      <c r="S30" s="81"/>
      <c r="T30" s="81"/>
      <c r="U30" s="81"/>
      <c r="V30" s="81"/>
      <c r="W30" s="81"/>
      <c r="X30" s="81"/>
    </row>
    <row r="31" ht="20.25" customHeight="1" spans="1:24">
      <c r="A31" s="147" t="s">
        <v>203</v>
      </c>
      <c r="B31" s="147" t="s">
        <v>70</v>
      </c>
      <c r="C31" s="147" t="s">
        <v>229</v>
      </c>
      <c r="D31" s="147" t="s">
        <v>230</v>
      </c>
      <c r="E31" s="147" t="s">
        <v>108</v>
      </c>
      <c r="F31" s="147" t="s">
        <v>109</v>
      </c>
      <c r="G31" s="147" t="s">
        <v>245</v>
      </c>
      <c r="H31" s="147" t="s">
        <v>246</v>
      </c>
      <c r="I31" s="81">
        <v>2400</v>
      </c>
      <c r="J31" s="81">
        <v>2400</v>
      </c>
      <c r="K31" s="153"/>
      <c r="L31" s="153"/>
      <c r="M31" s="81">
        <v>2400</v>
      </c>
      <c r="N31" s="153"/>
      <c r="O31" s="81"/>
      <c r="P31" s="81"/>
      <c r="Q31" s="81"/>
      <c r="R31" s="81"/>
      <c r="S31" s="81"/>
      <c r="T31" s="81"/>
      <c r="U31" s="81"/>
      <c r="V31" s="81"/>
      <c r="W31" s="81"/>
      <c r="X31" s="81"/>
    </row>
    <row r="32" ht="20.25" customHeight="1" spans="1:24">
      <c r="A32" s="147" t="s">
        <v>203</v>
      </c>
      <c r="B32" s="147" t="s">
        <v>70</v>
      </c>
      <c r="C32" s="147" t="s">
        <v>229</v>
      </c>
      <c r="D32" s="147" t="s">
        <v>230</v>
      </c>
      <c r="E32" s="147" t="s">
        <v>100</v>
      </c>
      <c r="F32" s="147" t="s">
        <v>101</v>
      </c>
      <c r="G32" s="147" t="s">
        <v>247</v>
      </c>
      <c r="H32" s="147" t="s">
        <v>248</v>
      </c>
      <c r="I32" s="81">
        <v>24000</v>
      </c>
      <c r="J32" s="81">
        <v>24000</v>
      </c>
      <c r="K32" s="153"/>
      <c r="L32" s="153"/>
      <c r="M32" s="81">
        <v>24000</v>
      </c>
      <c r="N32" s="153"/>
      <c r="O32" s="81"/>
      <c r="P32" s="81"/>
      <c r="Q32" s="81"/>
      <c r="R32" s="81"/>
      <c r="S32" s="81"/>
      <c r="T32" s="81"/>
      <c r="U32" s="81"/>
      <c r="V32" s="81"/>
      <c r="W32" s="81"/>
      <c r="X32" s="81"/>
    </row>
    <row r="33" ht="20.25" customHeight="1" spans="1:24">
      <c r="A33" s="147" t="s">
        <v>203</v>
      </c>
      <c r="B33" s="147" t="s">
        <v>70</v>
      </c>
      <c r="C33" s="147" t="s">
        <v>249</v>
      </c>
      <c r="D33" s="147" t="s">
        <v>250</v>
      </c>
      <c r="E33" s="147" t="s">
        <v>134</v>
      </c>
      <c r="F33" s="147" t="s">
        <v>135</v>
      </c>
      <c r="G33" s="147" t="s">
        <v>208</v>
      </c>
      <c r="H33" s="147" t="s">
        <v>209</v>
      </c>
      <c r="I33" s="81">
        <v>3600</v>
      </c>
      <c r="J33" s="81">
        <v>3600</v>
      </c>
      <c r="K33" s="153"/>
      <c r="L33" s="153"/>
      <c r="M33" s="81">
        <v>3600</v>
      </c>
      <c r="N33" s="153"/>
      <c r="O33" s="81"/>
      <c r="P33" s="81"/>
      <c r="Q33" s="81"/>
      <c r="R33" s="81"/>
      <c r="S33" s="81"/>
      <c r="T33" s="81"/>
      <c r="U33" s="81"/>
      <c r="V33" s="81"/>
      <c r="W33" s="81"/>
      <c r="X33" s="81"/>
    </row>
    <row r="34" ht="20.25" customHeight="1" spans="1:24">
      <c r="A34" s="147" t="s">
        <v>203</v>
      </c>
      <c r="B34" s="147" t="s">
        <v>70</v>
      </c>
      <c r="C34" s="147" t="s">
        <v>251</v>
      </c>
      <c r="D34" s="147" t="s">
        <v>252</v>
      </c>
      <c r="E34" s="147" t="s">
        <v>114</v>
      </c>
      <c r="F34" s="147" t="s">
        <v>115</v>
      </c>
      <c r="G34" s="147" t="s">
        <v>253</v>
      </c>
      <c r="H34" s="147" t="s">
        <v>254</v>
      </c>
      <c r="I34" s="81">
        <v>20400</v>
      </c>
      <c r="J34" s="81">
        <v>20400</v>
      </c>
      <c r="K34" s="153"/>
      <c r="L34" s="153"/>
      <c r="M34" s="81">
        <v>20400</v>
      </c>
      <c r="N34" s="153"/>
      <c r="O34" s="81"/>
      <c r="P34" s="81"/>
      <c r="Q34" s="81"/>
      <c r="R34" s="81"/>
      <c r="S34" s="81"/>
      <c r="T34" s="81"/>
      <c r="U34" s="81"/>
      <c r="V34" s="81"/>
      <c r="W34" s="81"/>
      <c r="X34" s="81"/>
    </row>
    <row r="35" ht="20.25" customHeight="1" spans="1:24">
      <c r="A35" s="147" t="s">
        <v>203</v>
      </c>
      <c r="B35" s="147" t="s">
        <v>70</v>
      </c>
      <c r="C35" s="147" t="s">
        <v>255</v>
      </c>
      <c r="D35" s="147" t="s">
        <v>256</v>
      </c>
      <c r="E35" s="147" t="s">
        <v>100</v>
      </c>
      <c r="F35" s="147" t="s">
        <v>101</v>
      </c>
      <c r="G35" s="147" t="s">
        <v>210</v>
      </c>
      <c r="H35" s="147" t="s">
        <v>211</v>
      </c>
      <c r="I35" s="81">
        <v>304000</v>
      </c>
      <c r="J35" s="81">
        <v>304000</v>
      </c>
      <c r="K35" s="153"/>
      <c r="L35" s="153"/>
      <c r="M35" s="81">
        <v>304000</v>
      </c>
      <c r="N35" s="153"/>
      <c r="O35" s="81"/>
      <c r="P35" s="81"/>
      <c r="Q35" s="81"/>
      <c r="R35" s="81"/>
      <c r="S35" s="81"/>
      <c r="T35" s="81"/>
      <c r="U35" s="81"/>
      <c r="V35" s="81"/>
      <c r="W35" s="81"/>
      <c r="X35" s="81"/>
    </row>
    <row r="36" ht="17.25" customHeight="1" spans="1:24">
      <c r="A36" s="31" t="s">
        <v>175</v>
      </c>
      <c r="B36" s="32"/>
      <c r="C36" s="148"/>
      <c r="D36" s="148"/>
      <c r="E36" s="148"/>
      <c r="F36" s="148"/>
      <c r="G36" s="148"/>
      <c r="H36" s="149"/>
      <c r="I36" s="81">
        <f t="shared" ref="I36:M36" si="0">SUM(I10:I35)</f>
        <v>1994189.88</v>
      </c>
      <c r="J36" s="81">
        <f t="shared" si="0"/>
        <v>1994189.88</v>
      </c>
      <c r="K36" s="81"/>
      <c r="L36" s="81"/>
      <c r="M36" s="81">
        <f t="shared" si="0"/>
        <v>1994189.88</v>
      </c>
      <c r="N36" s="81"/>
      <c r="O36" s="81"/>
      <c r="P36" s="81"/>
      <c r="Q36" s="81"/>
      <c r="R36" s="81"/>
      <c r="S36" s="81"/>
      <c r="T36" s="81"/>
      <c r="U36" s="81"/>
      <c r="V36" s="81"/>
      <c r="W36" s="81"/>
      <c r="X36" s="81"/>
    </row>
  </sheetData>
  <mergeCells count="31">
    <mergeCell ref="A3:X3"/>
    <mergeCell ref="A4:H4"/>
    <mergeCell ref="I5:X5"/>
    <mergeCell ref="J6:N6"/>
    <mergeCell ref="O6:Q6"/>
    <mergeCell ref="S6:X6"/>
    <mergeCell ref="A36:H36"/>
    <mergeCell ref="A5:A8"/>
    <mergeCell ref="B5:B8"/>
    <mergeCell ref="C5:C8"/>
    <mergeCell ref="D5:D8"/>
    <mergeCell ref="E5:E8"/>
    <mergeCell ref="F5:F8"/>
    <mergeCell ref="G5:G8"/>
    <mergeCell ref="H5:H8"/>
    <mergeCell ref="I6:I8"/>
    <mergeCell ref="J7:J8"/>
    <mergeCell ref="K7:K8"/>
    <mergeCell ref="L7:L8"/>
    <mergeCell ref="M7:M8"/>
    <mergeCell ref="N7:N8"/>
    <mergeCell ref="O7:O8"/>
    <mergeCell ref="P7:P8"/>
    <mergeCell ref="Q7:Q8"/>
    <mergeCell ref="R6:R8"/>
    <mergeCell ref="S7:S8"/>
    <mergeCell ref="T7:T8"/>
    <mergeCell ref="U7:U8"/>
    <mergeCell ref="V7:V8"/>
    <mergeCell ref="W7:W8"/>
    <mergeCell ref="X7:X8"/>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3"/>
  <sheetViews>
    <sheetView showZeros="0" zoomScale="80" zoomScaleNormal="80" workbookViewId="0">
      <pane ySplit="1" topLeftCell="A2" activePane="bottomLeft" state="frozen"/>
      <selection/>
      <selection pane="bottomLeft" activeCell="F43" sqref="F43"/>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2:23">
      <c r="B2" s="137"/>
      <c r="E2" s="2"/>
      <c r="F2" s="2"/>
      <c r="G2" s="2"/>
      <c r="H2" s="2"/>
      <c r="U2" s="137"/>
      <c r="W2" s="142" t="s">
        <v>257</v>
      </c>
    </row>
    <row r="3" ht="46.5" customHeight="1" spans="1:23">
      <c r="A3" s="4" t="str">
        <f>"2026"&amp;"年部门项目支出预算表"</f>
        <v>2026年部门项目支出预算表</v>
      </c>
      <c r="B3" s="4"/>
      <c r="C3" s="4"/>
      <c r="D3" s="4"/>
      <c r="E3" s="4"/>
      <c r="F3" s="4"/>
      <c r="G3" s="4"/>
      <c r="H3" s="4"/>
      <c r="I3" s="4"/>
      <c r="J3" s="4"/>
      <c r="K3" s="4"/>
      <c r="L3" s="4"/>
      <c r="M3" s="4"/>
      <c r="N3" s="4"/>
      <c r="O3" s="4"/>
      <c r="P3" s="4"/>
      <c r="Q3" s="4"/>
      <c r="R3" s="4"/>
      <c r="S3" s="4"/>
      <c r="T3" s="4"/>
      <c r="U3" s="4"/>
      <c r="V3" s="4"/>
      <c r="W3" s="4"/>
    </row>
    <row r="4" ht="13.5" customHeight="1" spans="1:23">
      <c r="A4" s="5" t="str">
        <f>"单位名称："&amp;"昆明市呈贡区招生考试院"</f>
        <v>单位名称：昆明市呈贡区招生考试院</v>
      </c>
      <c r="B4" s="6"/>
      <c r="C4" s="6"/>
      <c r="D4" s="6"/>
      <c r="E4" s="6"/>
      <c r="F4" s="6"/>
      <c r="G4" s="6"/>
      <c r="H4" s="6"/>
      <c r="I4" s="7"/>
      <c r="J4" s="7"/>
      <c r="K4" s="7"/>
      <c r="L4" s="7"/>
      <c r="M4" s="7"/>
      <c r="N4" s="7"/>
      <c r="O4" s="7"/>
      <c r="P4" s="7"/>
      <c r="Q4" s="7"/>
      <c r="U4" s="137"/>
      <c r="W4" s="119" t="s">
        <v>1</v>
      </c>
    </row>
    <row r="5" ht="21.75" customHeight="1" spans="1:23">
      <c r="A5" s="9" t="s">
        <v>258</v>
      </c>
      <c r="B5" s="10" t="s">
        <v>187</v>
      </c>
      <c r="C5" s="9" t="s">
        <v>188</v>
      </c>
      <c r="D5" s="9" t="s">
        <v>259</v>
      </c>
      <c r="E5" s="10" t="s">
        <v>189</v>
      </c>
      <c r="F5" s="10" t="s">
        <v>190</v>
      </c>
      <c r="G5" s="10" t="s">
        <v>260</v>
      </c>
      <c r="H5" s="10" t="s">
        <v>261</v>
      </c>
      <c r="I5" s="26" t="s">
        <v>55</v>
      </c>
      <c r="J5" s="11" t="s">
        <v>262</v>
      </c>
      <c r="K5" s="12"/>
      <c r="L5" s="12"/>
      <c r="M5" s="13"/>
      <c r="N5" s="11" t="s">
        <v>195</v>
      </c>
      <c r="O5" s="12"/>
      <c r="P5" s="13"/>
      <c r="Q5" s="10" t="s">
        <v>61</v>
      </c>
      <c r="R5" s="11" t="s">
        <v>62</v>
      </c>
      <c r="S5" s="12"/>
      <c r="T5" s="12"/>
      <c r="U5" s="12"/>
      <c r="V5" s="12"/>
      <c r="W5" s="13"/>
    </row>
    <row r="6" ht="21.75" customHeight="1" spans="1:23">
      <c r="A6" s="14"/>
      <c r="B6" s="27"/>
      <c r="C6" s="14"/>
      <c r="D6" s="14"/>
      <c r="E6" s="15"/>
      <c r="F6" s="15"/>
      <c r="G6" s="15"/>
      <c r="H6" s="15"/>
      <c r="I6" s="27"/>
      <c r="J6" s="138" t="s">
        <v>58</v>
      </c>
      <c r="K6" s="139"/>
      <c r="L6" s="10" t="s">
        <v>59</v>
      </c>
      <c r="M6" s="10" t="s">
        <v>60</v>
      </c>
      <c r="N6" s="10" t="s">
        <v>58</v>
      </c>
      <c r="O6" s="10" t="s">
        <v>59</v>
      </c>
      <c r="P6" s="10" t="s">
        <v>60</v>
      </c>
      <c r="Q6" s="15"/>
      <c r="R6" s="10" t="s">
        <v>57</v>
      </c>
      <c r="S6" s="10" t="s">
        <v>64</v>
      </c>
      <c r="T6" s="10" t="s">
        <v>201</v>
      </c>
      <c r="U6" s="10" t="s">
        <v>66</v>
      </c>
      <c r="V6" s="10" t="s">
        <v>67</v>
      </c>
      <c r="W6" s="10" t="s">
        <v>68</v>
      </c>
    </row>
    <row r="7" ht="21" customHeight="1" spans="1:23">
      <c r="A7" s="27"/>
      <c r="B7" s="27"/>
      <c r="C7" s="27"/>
      <c r="D7" s="27"/>
      <c r="E7" s="27"/>
      <c r="F7" s="27"/>
      <c r="G7" s="27"/>
      <c r="H7" s="27"/>
      <c r="I7" s="27"/>
      <c r="J7" s="140" t="s">
        <v>57</v>
      </c>
      <c r="K7" s="141"/>
      <c r="L7" s="27"/>
      <c r="M7" s="27"/>
      <c r="N7" s="27"/>
      <c r="O7" s="27"/>
      <c r="P7" s="27"/>
      <c r="Q7" s="27"/>
      <c r="R7" s="27"/>
      <c r="S7" s="27"/>
      <c r="T7" s="27"/>
      <c r="U7" s="27"/>
      <c r="V7" s="27"/>
      <c r="W7" s="27"/>
    </row>
    <row r="8" ht="39.75" customHeight="1" spans="1:23">
      <c r="A8" s="17"/>
      <c r="B8" s="19"/>
      <c r="C8" s="17"/>
      <c r="D8" s="17"/>
      <c r="E8" s="18"/>
      <c r="F8" s="18"/>
      <c r="G8" s="18"/>
      <c r="H8" s="18"/>
      <c r="I8" s="19"/>
      <c r="J8" s="69" t="s">
        <v>57</v>
      </c>
      <c r="K8" s="69" t="s">
        <v>263</v>
      </c>
      <c r="L8" s="18"/>
      <c r="M8" s="18"/>
      <c r="N8" s="18"/>
      <c r="O8" s="18"/>
      <c r="P8" s="18"/>
      <c r="Q8" s="18"/>
      <c r="R8" s="18"/>
      <c r="S8" s="18"/>
      <c r="T8" s="18"/>
      <c r="U8" s="19"/>
      <c r="V8" s="18"/>
      <c r="W8" s="18"/>
    </row>
    <row r="9" ht="15" customHeight="1" spans="1:23">
      <c r="A9" s="20">
        <v>1</v>
      </c>
      <c r="B9" s="20">
        <v>2</v>
      </c>
      <c r="C9" s="20">
        <v>3</v>
      </c>
      <c r="D9" s="20">
        <v>4</v>
      </c>
      <c r="E9" s="20">
        <v>5</v>
      </c>
      <c r="F9" s="20">
        <v>6</v>
      </c>
      <c r="G9" s="20">
        <v>7</v>
      </c>
      <c r="H9" s="20">
        <v>8</v>
      </c>
      <c r="I9" s="20">
        <v>9</v>
      </c>
      <c r="J9" s="20">
        <v>10</v>
      </c>
      <c r="K9" s="20">
        <v>11</v>
      </c>
      <c r="L9" s="35">
        <v>12</v>
      </c>
      <c r="M9" s="35">
        <v>13</v>
      </c>
      <c r="N9" s="35">
        <v>14</v>
      </c>
      <c r="O9" s="35">
        <v>15</v>
      </c>
      <c r="P9" s="35">
        <v>16</v>
      </c>
      <c r="Q9" s="35">
        <v>17</v>
      </c>
      <c r="R9" s="35">
        <v>18</v>
      </c>
      <c r="S9" s="35">
        <v>19</v>
      </c>
      <c r="T9" s="35">
        <v>20</v>
      </c>
      <c r="U9" s="20">
        <v>21</v>
      </c>
      <c r="V9" s="35">
        <v>22</v>
      </c>
      <c r="W9" s="20">
        <v>23</v>
      </c>
    </row>
    <row r="10" ht="23" customHeight="1" spans="1:23">
      <c r="A10" s="71" t="s">
        <v>264</v>
      </c>
      <c r="B10" s="71" t="s">
        <v>265</v>
      </c>
      <c r="C10" s="71" t="s">
        <v>266</v>
      </c>
      <c r="D10" s="71" t="s">
        <v>70</v>
      </c>
      <c r="E10" s="71" t="s">
        <v>104</v>
      </c>
      <c r="F10" s="71" t="s">
        <v>105</v>
      </c>
      <c r="G10" s="71" t="s">
        <v>231</v>
      </c>
      <c r="H10" s="71" t="s">
        <v>232</v>
      </c>
      <c r="I10" s="81">
        <v>842479</v>
      </c>
      <c r="J10" s="81">
        <v>842479</v>
      </c>
      <c r="K10" s="81">
        <v>842479</v>
      </c>
      <c r="L10" s="81"/>
      <c r="M10" s="81"/>
      <c r="N10" s="81"/>
      <c r="O10" s="81"/>
      <c r="P10" s="81"/>
      <c r="Q10" s="81"/>
      <c r="R10" s="81"/>
      <c r="S10" s="81"/>
      <c r="T10" s="81"/>
      <c r="U10" s="81"/>
      <c r="V10" s="81"/>
      <c r="W10" s="81"/>
    </row>
    <row r="11" ht="23" customHeight="1" spans="1:23">
      <c r="A11" s="71" t="s">
        <v>264</v>
      </c>
      <c r="B11" s="201" t="s">
        <v>267</v>
      </c>
      <c r="C11" s="71" t="s">
        <v>266</v>
      </c>
      <c r="D11" s="71" t="s">
        <v>70</v>
      </c>
      <c r="E11" s="71" t="s">
        <v>104</v>
      </c>
      <c r="F11" s="71" t="s">
        <v>105</v>
      </c>
      <c r="G11" s="71" t="s">
        <v>231</v>
      </c>
      <c r="H11" s="71" t="s">
        <v>232</v>
      </c>
      <c r="I11" s="81">
        <v>13930.8</v>
      </c>
      <c r="J11" s="81"/>
      <c r="K11" s="81"/>
      <c r="L11" s="81"/>
      <c r="M11" s="81"/>
      <c r="N11" s="81"/>
      <c r="O11" s="81"/>
      <c r="P11" s="81"/>
      <c r="Q11" s="81">
        <v>13930.8</v>
      </c>
      <c r="R11" s="81"/>
      <c r="S11" s="81"/>
      <c r="T11" s="81"/>
      <c r="U11" s="81"/>
      <c r="V11" s="81"/>
      <c r="W11" s="81"/>
    </row>
    <row r="12" ht="23" customHeight="1" spans="1:23">
      <c r="A12" s="71" t="s">
        <v>264</v>
      </c>
      <c r="B12" s="71" t="s">
        <v>268</v>
      </c>
      <c r="C12" s="71" t="s">
        <v>269</v>
      </c>
      <c r="D12" s="71" t="s">
        <v>70</v>
      </c>
      <c r="E12" s="71" t="s">
        <v>104</v>
      </c>
      <c r="F12" s="71" t="s">
        <v>105</v>
      </c>
      <c r="G12" s="71" t="s">
        <v>231</v>
      </c>
      <c r="H12" s="71" t="s">
        <v>232</v>
      </c>
      <c r="I12" s="81">
        <v>4000000</v>
      </c>
      <c r="J12" s="81"/>
      <c r="K12" s="81"/>
      <c r="L12" s="81"/>
      <c r="M12" s="81"/>
      <c r="N12" s="81"/>
      <c r="O12" s="81"/>
      <c r="P12" s="81"/>
      <c r="Q12" s="81"/>
      <c r="R12" s="81">
        <v>4000000</v>
      </c>
      <c r="S12" s="81"/>
      <c r="T12" s="81"/>
      <c r="U12" s="81"/>
      <c r="V12" s="81"/>
      <c r="W12" s="81">
        <v>4000000</v>
      </c>
    </row>
    <row r="13" ht="18.75" customHeight="1" spans="1:23">
      <c r="A13" s="31" t="s">
        <v>175</v>
      </c>
      <c r="B13" s="32"/>
      <c r="C13" s="32"/>
      <c r="D13" s="32"/>
      <c r="E13" s="32"/>
      <c r="F13" s="32"/>
      <c r="G13" s="32"/>
      <c r="H13" s="33"/>
      <c r="I13" s="81">
        <v>4856409.8</v>
      </c>
      <c r="J13" s="81">
        <v>842479</v>
      </c>
      <c r="K13" s="81">
        <v>842479</v>
      </c>
      <c r="L13" s="81"/>
      <c r="M13" s="81"/>
      <c r="N13" s="81"/>
      <c r="O13" s="81"/>
      <c r="P13" s="81"/>
      <c r="Q13" s="81">
        <v>13930.8</v>
      </c>
      <c r="R13" s="81">
        <v>4000000</v>
      </c>
      <c r="S13" s="81"/>
      <c r="T13" s="81"/>
      <c r="U13" s="81"/>
      <c r="V13" s="81"/>
      <c r="W13" s="81">
        <v>4000000</v>
      </c>
    </row>
  </sheetData>
  <mergeCells count="28">
    <mergeCell ref="A3:W3"/>
    <mergeCell ref="A4:H4"/>
    <mergeCell ref="J5:M5"/>
    <mergeCell ref="N5:P5"/>
    <mergeCell ref="R5:W5"/>
    <mergeCell ref="A13:H13"/>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5"/>
  <sheetViews>
    <sheetView showZeros="0" zoomScale="80" zoomScaleNormal="80" workbookViewId="0">
      <pane ySplit="1" topLeftCell="A2" activePane="bottomLeft" state="frozen"/>
      <selection/>
      <selection pane="bottomLeft" activeCell="J12" sqref="J12"/>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15.15" customWidth="1"/>
    <col min="8" max="8" width="15.575" customWidth="1"/>
    <col min="9" max="9" width="13.425" customWidth="1"/>
    <col min="10" max="10" width="27.65" customWidth="1"/>
  </cols>
  <sheetData>
    <row r="1" customHeight="1" spans="1:10">
      <c r="A1" s="1"/>
      <c r="B1" s="1"/>
      <c r="C1" s="1"/>
      <c r="D1" s="1"/>
      <c r="E1" s="1"/>
      <c r="F1" s="1"/>
      <c r="G1" s="1"/>
      <c r="H1" s="1"/>
      <c r="I1" s="1"/>
      <c r="J1" s="1"/>
    </row>
    <row r="2" ht="18" customHeight="1" spans="10:10">
      <c r="J2" s="3" t="s">
        <v>270</v>
      </c>
    </row>
    <row r="3" ht="39.75" customHeight="1" spans="1:10">
      <c r="A3" s="67" t="str">
        <f>"2026"&amp;"年部门项目支出绩效目标表"</f>
        <v>2026年部门项目支出绩效目标表</v>
      </c>
      <c r="B3" s="4"/>
      <c r="C3" s="4"/>
      <c r="D3" s="4"/>
      <c r="E3" s="4"/>
      <c r="F3" s="68"/>
      <c r="G3" s="4"/>
      <c r="H3" s="68"/>
      <c r="I3" s="68"/>
      <c r="J3" s="4"/>
    </row>
    <row r="4" ht="17.25" customHeight="1" spans="1:1">
      <c r="A4" s="5" t="str">
        <f>"单位名称："&amp;"昆明市呈贡区招生考试院"</f>
        <v>单位名称：昆明市呈贡区招生考试院</v>
      </c>
    </row>
    <row r="5" ht="44.25" customHeight="1" spans="1:10">
      <c r="A5" s="69" t="s">
        <v>188</v>
      </c>
      <c r="B5" s="69" t="s">
        <v>271</v>
      </c>
      <c r="C5" s="69" t="s">
        <v>272</v>
      </c>
      <c r="D5" s="69" t="s">
        <v>273</v>
      </c>
      <c r="E5" s="69" t="s">
        <v>274</v>
      </c>
      <c r="F5" s="70" t="s">
        <v>275</v>
      </c>
      <c r="G5" s="69" t="s">
        <v>276</v>
      </c>
      <c r="H5" s="70" t="s">
        <v>277</v>
      </c>
      <c r="I5" s="70" t="s">
        <v>278</v>
      </c>
      <c r="J5" s="69" t="s">
        <v>279</v>
      </c>
    </row>
    <row r="6" ht="18.75" customHeight="1" spans="1:10">
      <c r="A6" s="135">
        <v>1</v>
      </c>
      <c r="B6" s="135">
        <v>2</v>
      </c>
      <c r="C6" s="135">
        <v>3</v>
      </c>
      <c r="D6" s="135">
        <v>4</v>
      </c>
      <c r="E6" s="135">
        <v>5</v>
      </c>
      <c r="F6" s="35">
        <v>6</v>
      </c>
      <c r="G6" s="135">
        <v>7</v>
      </c>
      <c r="H6" s="35">
        <v>8</v>
      </c>
      <c r="I6" s="35">
        <v>9</v>
      </c>
      <c r="J6" s="135">
        <v>10</v>
      </c>
    </row>
    <row r="7" ht="115" customHeight="1" spans="1:10">
      <c r="A7" s="136" t="s">
        <v>266</v>
      </c>
      <c r="B7" s="21" t="s">
        <v>280</v>
      </c>
      <c r="C7" s="21" t="s">
        <v>281</v>
      </c>
      <c r="D7" s="21" t="s">
        <v>282</v>
      </c>
      <c r="E7" s="28" t="s">
        <v>283</v>
      </c>
      <c r="F7" s="21" t="s">
        <v>284</v>
      </c>
      <c r="G7" s="28" t="s">
        <v>285</v>
      </c>
      <c r="H7" s="21" t="s">
        <v>286</v>
      </c>
      <c r="I7" s="21" t="s">
        <v>287</v>
      </c>
      <c r="J7" s="28" t="s">
        <v>288</v>
      </c>
    </row>
    <row r="8" ht="42" customHeight="1" spans="1:10">
      <c r="A8" s="136" t="s">
        <v>266</v>
      </c>
      <c r="B8" s="21" t="s">
        <v>289</v>
      </c>
      <c r="C8" s="21" t="s">
        <v>281</v>
      </c>
      <c r="D8" s="21" t="s">
        <v>282</v>
      </c>
      <c r="E8" s="28" t="s">
        <v>290</v>
      </c>
      <c r="F8" s="21" t="s">
        <v>284</v>
      </c>
      <c r="G8" s="28" t="s">
        <v>290</v>
      </c>
      <c r="H8" s="21" t="s">
        <v>291</v>
      </c>
      <c r="I8" s="21" t="s">
        <v>287</v>
      </c>
      <c r="J8" s="28" t="s">
        <v>292</v>
      </c>
    </row>
    <row r="9" ht="42" customHeight="1" spans="1:10">
      <c r="A9" s="136" t="s">
        <v>266</v>
      </c>
      <c r="B9" s="21" t="s">
        <v>289</v>
      </c>
      <c r="C9" s="21" t="s">
        <v>281</v>
      </c>
      <c r="D9" s="21" t="s">
        <v>293</v>
      </c>
      <c r="E9" s="28" t="s">
        <v>294</v>
      </c>
      <c r="F9" s="21" t="s">
        <v>295</v>
      </c>
      <c r="G9" s="28" t="s">
        <v>296</v>
      </c>
      <c r="H9" s="21" t="s">
        <v>297</v>
      </c>
      <c r="I9" s="21" t="s">
        <v>287</v>
      </c>
      <c r="J9" s="28" t="s">
        <v>298</v>
      </c>
    </row>
    <row r="10" ht="42" customHeight="1" spans="1:10">
      <c r="A10" s="136" t="s">
        <v>266</v>
      </c>
      <c r="B10" s="21" t="s">
        <v>289</v>
      </c>
      <c r="C10" s="21" t="s">
        <v>281</v>
      </c>
      <c r="D10" s="21" t="s">
        <v>293</v>
      </c>
      <c r="E10" s="28" t="s">
        <v>299</v>
      </c>
      <c r="F10" s="21" t="s">
        <v>295</v>
      </c>
      <c r="G10" s="28" t="s">
        <v>296</v>
      </c>
      <c r="H10" s="21" t="s">
        <v>297</v>
      </c>
      <c r="I10" s="21" t="s">
        <v>287</v>
      </c>
      <c r="J10" s="28" t="s">
        <v>300</v>
      </c>
    </row>
    <row r="11" ht="42" customHeight="1" spans="1:10">
      <c r="A11" s="136" t="s">
        <v>266</v>
      </c>
      <c r="B11" s="21" t="s">
        <v>289</v>
      </c>
      <c r="C11" s="21" t="s">
        <v>281</v>
      </c>
      <c r="D11" s="21" t="s">
        <v>301</v>
      </c>
      <c r="E11" s="28" t="s">
        <v>302</v>
      </c>
      <c r="F11" s="21" t="s">
        <v>295</v>
      </c>
      <c r="G11" s="28" t="s">
        <v>303</v>
      </c>
      <c r="H11" s="21" t="s">
        <v>304</v>
      </c>
      <c r="I11" s="21" t="s">
        <v>287</v>
      </c>
      <c r="J11" s="28" t="s">
        <v>305</v>
      </c>
    </row>
    <row r="12" ht="141" customHeight="1" spans="1:10">
      <c r="A12" s="136" t="s">
        <v>266</v>
      </c>
      <c r="B12" s="21" t="s">
        <v>289</v>
      </c>
      <c r="C12" s="21" t="s">
        <v>281</v>
      </c>
      <c r="D12" s="21" t="s">
        <v>306</v>
      </c>
      <c r="E12" s="28" t="s">
        <v>307</v>
      </c>
      <c r="F12" s="21" t="s">
        <v>295</v>
      </c>
      <c r="G12" s="28">
        <v>4856409.8</v>
      </c>
      <c r="H12" s="21" t="s">
        <v>308</v>
      </c>
      <c r="I12" s="21" t="s">
        <v>287</v>
      </c>
      <c r="J12" s="28" t="s">
        <v>309</v>
      </c>
    </row>
    <row r="13" ht="97" customHeight="1" spans="1:10">
      <c r="A13" s="136" t="s">
        <v>266</v>
      </c>
      <c r="B13" s="21" t="s">
        <v>289</v>
      </c>
      <c r="C13" s="21" t="s">
        <v>310</v>
      </c>
      <c r="D13" s="21" t="s">
        <v>311</v>
      </c>
      <c r="E13" s="28" t="s">
        <v>312</v>
      </c>
      <c r="F13" s="21" t="s">
        <v>284</v>
      </c>
      <c r="G13" s="28" t="s">
        <v>313</v>
      </c>
      <c r="H13" s="21" t="s">
        <v>297</v>
      </c>
      <c r="I13" s="21" t="s">
        <v>287</v>
      </c>
      <c r="J13" s="28" t="s">
        <v>314</v>
      </c>
    </row>
    <row r="14" ht="51" customHeight="1" spans="1:10">
      <c r="A14" s="136" t="s">
        <v>266</v>
      </c>
      <c r="B14" s="21" t="s">
        <v>289</v>
      </c>
      <c r="C14" s="21" t="s">
        <v>310</v>
      </c>
      <c r="D14" s="21" t="s">
        <v>315</v>
      </c>
      <c r="E14" s="28" t="s">
        <v>316</v>
      </c>
      <c r="F14" s="21" t="s">
        <v>284</v>
      </c>
      <c r="G14" s="28" t="s">
        <v>296</v>
      </c>
      <c r="H14" s="21" t="s">
        <v>297</v>
      </c>
      <c r="I14" s="21" t="s">
        <v>287</v>
      </c>
      <c r="J14" s="28" t="s">
        <v>317</v>
      </c>
    </row>
    <row r="15" ht="42" customHeight="1" spans="1:10">
      <c r="A15" s="136" t="s">
        <v>266</v>
      </c>
      <c r="B15" s="21" t="s">
        <v>289</v>
      </c>
      <c r="C15" s="21" t="s">
        <v>318</v>
      </c>
      <c r="D15" s="21" t="s">
        <v>319</v>
      </c>
      <c r="E15" s="28" t="s">
        <v>320</v>
      </c>
      <c r="F15" s="21" t="s">
        <v>284</v>
      </c>
      <c r="G15" s="28" t="s">
        <v>313</v>
      </c>
      <c r="H15" s="21" t="s">
        <v>297</v>
      </c>
      <c r="I15" s="21" t="s">
        <v>287</v>
      </c>
      <c r="J15" s="28" t="s">
        <v>321</v>
      </c>
    </row>
  </sheetData>
  <mergeCells count="4">
    <mergeCell ref="A3:J3"/>
    <mergeCell ref="A4:H4"/>
    <mergeCell ref="A7:A15"/>
    <mergeCell ref="B7:B15"/>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lihz</cp:lastModifiedBy>
  <dcterms:created xsi:type="dcterms:W3CDTF">2025-03-14T03:07:00Z</dcterms:created>
  <dcterms:modified xsi:type="dcterms:W3CDTF">2026-03-30T07:05:38Z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9ED149BBE6924152A0371CE851D86ACE_13</vt:lpwstr>
  </property>
  <property fmtid="{D5CDD505-2E9C-101B-9397-08002B2CF9AE}" pid="3" name="KSOProductBuildVer">
    <vt:lpwstr>2052-12.1.0.20305</vt:lpwstr>
  </property>
</Properties>
</file>