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<sst xmlns="http://schemas.openxmlformats.org/spreadsheetml/2006/main" count="1693" uniqueCount="615">
  <si>
    <t>预算01-1表</t>
  </si>
  <si>
    <t>2026年部门财务收支预算总表</t>
  </si>
  <si>
    <t>单位名称：昆明市呈贡区医疗保障局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</si>
  <si>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</si>
  <si>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</si>
  <si>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</si>
  <si>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</si>
  <si>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</si>
  <si>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</si>
  <si>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</si>
  <si>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</si>
  <si>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</si>
  <si>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</si>
  <si>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</si>
  <si>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</si>
  <si>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</si>
  <si>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</si>
  <si>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</si>
  <si>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</si>
  <si>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</si>
  <si>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</si>
  <si>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</si>
  <si>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</si>
  <si>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</si>
  <si>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</si>
  <si>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</si>
  <si>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</si>
  <si>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</si>
  <si>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</si>
  <si>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</si>
  <si>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</si>
  <si>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</si>
  <si>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</si>
  <si>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</si>
  <si>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</si>
  <si>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</si>
  <si>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</si>
  <si>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</si>
  <si>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</si>
  <si>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</si>
  <si>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</si>
  <si>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</si>
  <si>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</si>
  <si>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</si>
  <si>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</si>
  <si>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</si>
  <si>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</si>
  <si>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</si>
  <si>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</si>
  <si>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</si>
  <si>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</si>
  <si>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</si>
  <si>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</si>
  <si>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</si>
  <si>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</si>
  <si>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</si>
  <si>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</si>
  <si>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</si>
  <si>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</si>
  <si>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</si>
  <si>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</si>
  <si>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</si>
  <si>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</si>
  <si>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</si>
  <si>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</si>
  <si>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</si>
  <si>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</si>
  <si>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</si>
  <si>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</si>
  <si>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</si>
  <si>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</si>
  <si>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377</t>
  </si>
  <si>
    <t>昆明市呈贡区医疗保障局</t>
  </si>
  <si>
    <t>377001</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</si>
  <si>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</si>
  <si>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</si>
  <si>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</si>
  <si>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</si>
  <si>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</si>
  <si>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</si>
  <si>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</si>
  <si>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</si>
  <si>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</si>
  <si>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</si>
  <si>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</si>
  <si>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</si>
  <si>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</si>
  <si>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</si>
  <si>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</si>
  <si>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</si>
  <si>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</si>
  <si>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</si>
  <si>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</si>
  <si>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</si>
  <si>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</si>
  <si>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</si>
  <si>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</si>
  <si>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</si>
  <si>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</si>
  <si>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</si>
  <si>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</si>
  <si>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</si>
  <si>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</si>
  <si>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20131</t>
  </si>
  <si>
    <t>党委办公厅（室）及相关机构事务</t>
  </si>
  <si>
    <t>2013199</t>
  </si>
  <si>
    <t>其他党委办公厅（室）及相关机构事务支出</t>
  </si>
  <si>
    <t>205</t>
  </si>
  <si>
    <t>教育支出</t>
  </si>
  <si>
    <t>20508</t>
  </si>
  <si>
    <t>进修及培训</t>
  </si>
  <si>
    <t>2050803</t>
  </si>
  <si>
    <t>培训支出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</si>
  <si>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</si>
  <si>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</si>
  <si>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</si>
  <si>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</si>
  <si>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</si>
  <si>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</si>
  <si>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</si>
  <si>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</si>
  <si>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</si>
  <si>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</si>
  <si>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</si>
  <si>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</si>
  <si>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</si>
  <si>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</si>
  <si>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</si>
  <si>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</si>
  <si>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</si>
  <si>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</si>
  <si>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</si>
  <si>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</si>
  <si>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21013</t>
  </si>
  <si>
    <t>医疗救助</t>
  </si>
  <si>
    <t>2101301</t>
  </si>
  <si>
    <t>城乡医疗救助</t>
  </si>
  <si>
    <t>2101399</t>
  </si>
  <si>
    <t>其他医疗救助支出</t>
  </si>
  <si>
    <t>21015</t>
  </si>
  <si>
    <t>医疗保障管理事务</t>
  </si>
  <si>
    <t>2101501</t>
  </si>
  <si>
    <t>行政运行</t>
  </si>
  <si>
    <t>2101505</t>
  </si>
  <si>
    <t>医疗保障政策管理</t>
  </si>
  <si>
    <t>2101599</t>
  </si>
  <si>
    <t>其他医疗保障管理事务支出</t>
  </si>
  <si>
    <t>221</t>
  </si>
  <si>
    <t>住房保障支出</t>
  </si>
  <si>
    <t>22102</t>
  </si>
  <si>
    <t>住房改革支出</t>
  </si>
  <si>
    <t>2210201</t>
  </si>
  <si>
    <t>住房公积金</t>
  </si>
  <si>
    <t>2210203</t>
  </si>
  <si>
    <t>购房补贴</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</si>
  <si>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</si>
  <si>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</si>
  <si>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</si>
  <si>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</si>
  <si>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</si>
  <si>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</si>
  <si>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</si>
  <si>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</si>
  <si>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</si>
  <si>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</si>
  <si>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</si>
  <si>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</si>
  <si>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</si>
  <si>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</si>
  <si>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</si>
  <si>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</si>
  <si>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</si>
  <si>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</si>
  <si>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</si>
  <si>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</si>
  <si>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</si>
  <si>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</si>
  <si>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</si>
  <si>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</si>
  <si>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</si>
  <si>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</si>
  <si>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</si>
  <si>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</si>
  <si>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</si>
  <si>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</si>
  <si>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</si>
  <si>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</si>
  <si>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</si>
  <si>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</si>
  <si>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</si>
  <si>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</si>
  <si>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</si>
  <si>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</si>
  <si>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</si>
  <si>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</si>
  <si>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</si>
  <si>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</si>
  <si>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</si>
  <si>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</si>
  <si>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</si>
  <si>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</si>
  <si>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</si>
  <si>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</si>
  <si>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</si>
  <si>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</si>
  <si>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</si>
  <si>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</si>
  <si>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</si>
  <si>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</si>
  <si>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</si>
  <si>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</si>
  <si>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</si>
  <si>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</si>
  <si>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</si>
  <si>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</si>
  <si>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</si>
  <si>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</si>
  <si>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</si>
  <si>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</si>
  <si>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</si>
  <si>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</si>
  <si>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</si>
  <si>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</si>
  <si>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530121210000000001502</t>
  </si>
  <si>
    <t>行政人员工资支出</t>
  </si>
  <si>
    <t>30101</t>
  </si>
  <si>
    <t>基本工资</t>
  </si>
  <si>
    <t>30102</t>
  </si>
  <si>
    <t>津贴补贴</t>
  </si>
  <si>
    <t>30103</t>
  </si>
  <si>
    <t>奖金</t>
  </si>
  <si>
    <t>530121210000000001503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</si>
  <si>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</si>
  <si>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</si>
  <si>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</si>
  <si>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</si>
  <si>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</si>
  <si>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</si>
  <si>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</si>
  <si>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</si>
  <si>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</si>
  <si>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</si>
  <si>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</si>
  <si>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530121210000000001504</t>
  </si>
  <si>
    <t>30113</t>
  </si>
  <si>
    <t>530121210000000001508</t>
  </si>
  <si>
    <t>公务交通补贴</t>
  </si>
  <si>
    <t>30239</t>
  </si>
  <si>
    <t>其他交通费用</t>
  </si>
  <si>
    <t>530121210000000001509</t>
  </si>
  <si>
    <t>工会经费</t>
  </si>
  <si>
    <t>30228</t>
  </si>
  <si>
    <t>530121210000000001510</t>
  </si>
  <si>
    <t>一般公用运转支出</t>
  </si>
  <si>
    <t>30201</t>
  </si>
  <si>
    <t>办公费</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</si>
  <si>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</si>
  <si>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</si>
  <si>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</si>
  <si>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</si>
  <si>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</si>
  <si>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</si>
  <si>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</si>
  <si>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</si>
  <si>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</si>
  <si>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</si>
  <si>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</si>
  <si>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</si>
  <si>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</si>
  <si>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</si>
  <si>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</si>
  <si>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</si>
  <si>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530121221100000463363</t>
  </si>
  <si>
    <t>530121231100001187815</t>
  </si>
  <si>
    <t>离退休人员支出</t>
  </si>
  <si>
    <t>30305</t>
  </si>
  <si>
    <t>生活补助</t>
  </si>
  <si>
    <t>530121231100001187833</t>
  </si>
  <si>
    <t>30217</t>
  </si>
  <si>
    <t>530121231100001441720</t>
  </si>
  <si>
    <t>行政人员绩效奖励</t>
  </si>
  <si>
    <t>530121231100001441997</t>
  </si>
  <si>
    <t>编外人员公用经费</t>
  </si>
  <si>
    <t>530121241100002252769</t>
  </si>
  <si>
    <t>其他人员支出</t>
  </si>
  <si>
    <t>30199</t>
  </si>
  <si>
    <t>其他工资福利支出</t>
  </si>
  <si>
    <t>530121261100005170764</t>
  </si>
  <si>
    <t>辅助性岗位工会经费</t>
  </si>
  <si>
    <t>预算05-1表</t>
  </si>
  <si>
    <t>2026年部门项目支出预算表</t>
  </si>
  <si>
    <t>项目分类</t>
  </si>
  <si>
    <t>项目单位</t>
  </si>
  <si>
    <t>本年拨款</t>
  </si>
  <si>
    <t>其中：本次下达</t>
  </si>
  <si>
    <t>专项业务类</t>
  </si>
  <si>
    <t>530121210000000229826</t>
  </si>
  <si>
    <t>原农机厂退休人员医保经费</t>
  </si>
  <si>
    <t>民生类</t>
  </si>
  <si>
    <t>530121210000000229835</t>
  </si>
  <si>
    <t>离休干部医疗经费</t>
  </si>
  <si>
    <t>30307</t>
  </si>
  <si>
    <t>医疗费补助</t>
  </si>
  <si>
    <t>530121221100000512834</t>
  </si>
  <si>
    <t>新冠疫苗及接种补助资金</t>
  </si>
  <si>
    <t>530121251100003882216</t>
  </si>
  <si>
    <t>医疗保险专项经费</t>
  </si>
  <si>
    <t>30227</t>
  </si>
  <si>
    <t>委托业务费</t>
  </si>
  <si>
    <t>530121251100003882227</t>
  </si>
  <si>
    <t>度假区大渔街道医疗保险专项经费</t>
  </si>
  <si>
    <t>530121251100003882265</t>
  </si>
  <si>
    <t>高新区马金铺街道医疗保险专项经费</t>
  </si>
  <si>
    <t>530121261100005057052</t>
  </si>
  <si>
    <t>在职医疗照顾人员专项经费</t>
  </si>
  <si>
    <t>530121210000000229829</t>
  </si>
  <si>
    <t>城乡居民医疗保险个人缴费财政补助经费</t>
  </si>
  <si>
    <t>530121210000000229833</t>
  </si>
  <si>
    <t>城乡医疗救助经费</t>
  </si>
  <si>
    <t>30306</t>
  </si>
  <si>
    <t>救济费</t>
  </si>
  <si>
    <t>事业发展类</t>
  </si>
  <si>
    <t>530121231100001163944</t>
  </si>
  <si>
    <t>党建经费和党员教育管理经费</t>
  </si>
  <si>
    <t>530121241100002380763</t>
  </si>
  <si>
    <t>度假大渔片区社会事务移交呈贡区城乡居民医疗保险个人缴费补助经费</t>
  </si>
  <si>
    <t>530121251100004652983</t>
  </si>
  <si>
    <t>2026至2028年公务员医疗补助补充保险（基金专户资金）经费</t>
  </si>
  <si>
    <t>530121251100004398031</t>
  </si>
  <si>
    <t>下达2025年第二批中央财政医疗服务与保障能力提升（医疗保障服务能力建设部分）补助资金</t>
  </si>
  <si>
    <t>预算05-2表</t>
  </si>
  <si>
    <t>2026年部门项目支出绩效目标表</t>
  </si>
  <si>
    <t>项目年度绩效目标</t>
  </si>
  <si>
    <t>一级指标</t>
  </si>
  <si>
    <t>二级指标</t>
  </si>
  <si>
    <t>三级指标</t>
  </si>
  <si>
    <t>指标性质</t>
  </si>
  <si>
    <t>指标值</t>
  </si>
  <si>
    <t>度量单位</t>
  </si>
  <si>
    <t>指标属性</t>
  </si>
  <si>
    <t>指标内容</t>
  </si>
  <si>
    <t>根据《关于在职医疗照顾人员待遇标准执行有关事项的通知》（呈医保联〔2025〕5号），保障我区符合条件在职医疗照顾人员的医疗需求。符合条件享受人数2人，根据文件规定2025年9月-12月人均5000元标准，2026年人均15000元标准，合计人均20000元，共计40000元。</t>
  </si>
  <si>
    <t>产出指标</t>
  </si>
  <si>
    <t>数量指标</t>
  </si>
  <si>
    <t>在职医疗照顾人员人数</t>
  </si>
  <si>
    <t>=</t>
  </si>
  <si>
    <t>人</t>
  </si>
  <si>
    <t>定量指标</t>
  </si>
  <si>
    <t>反映享受在职医疗照顾人员人数</t>
  </si>
  <si>
    <t>质量指标</t>
  </si>
  <si>
    <t>享受在职医疗照顾补助覆盖率</t>
  </si>
  <si>
    <t>100</t>
  </si>
  <si>
    <t>%</t>
  </si>
  <si>
    <t>补助覆盖率=实际获补人数/应补助人数</t>
  </si>
  <si>
    <t>效益指标</t>
  </si>
  <si>
    <t>社会效益</t>
  </si>
  <si>
    <t>确保医疗照顾人员正常享受医疗保险待遇</t>
  </si>
  <si>
    <t>切实保障</t>
  </si>
  <si>
    <t>定性指标</t>
  </si>
  <si>
    <t>确保医疗照顾退休人员正常享受医疗保险待遇</t>
  </si>
  <si>
    <t>满意度指标</t>
  </si>
  <si>
    <t>服务对象满意度</t>
  </si>
  <si>
    <t>在职医疗照顾人员对参保管理的满意度</t>
  </si>
  <si>
    <t>医疗照顾人员对参保管理的满意度达到100%</t>
  </si>
  <si>
    <t>根据市医保参保人数测算，根据市医保下发“三保预算表”2026年城乡居民参保人数167256人，测算大渔20272人，医保工作经费按照5元/人标准进行安排，共计101360元。
1.医保经办服务37万：医保基金第三方监管经办服务20万；医保专项整治相关工作5万；会计服务和财务管理咨询2万元；开展固定资产清理盘点及二维码管理服务2万元；开展两年一次的医保基金和内控审计服务5万；政务服务窗口及后台服务保障3万；
2.信息系统运行与维护20万：开展“一人一档”参保人员信息维护15万元；8个街道80社区医保网络系统维护3万元；医保公众号更新及维护2万元；
3.人员培训5万：开展医保政策、基金监管、参保及医保系统操作培训会议5万元；
4.医保政策宣传9万：开展医保政策宣传短视频竞赛4万元；开展医保参保、待遇、基金监管等政策宣传活动2万元；印制医保各类宣传资料3万元；
5.参加国家、省、市组织的飞行检查和昆明市县区之间的交叉检查2万元；
合计支出73万元（分别在呈贡、大渔、马金铺医疗保险专项经费中分摊列支）</t>
  </si>
  <si>
    <t>度假区大渔街道城乡居民医疗保险补助人数</t>
  </si>
  <si>
    <t>20272</t>
  </si>
  <si>
    <t>反映2026年度假区大渔街道城乡居民医疗保险补助人数</t>
  </si>
  <si>
    <t>享受医疗保险待遇覆盖率</t>
  </si>
  <si>
    <t>反映医疗保险待遇覆盖率，补助覆盖率=实际获补人数/应补助人数</t>
  </si>
  <si>
    <t>度假区大渔街道居民人人参保，享受正常参保待遇</t>
  </si>
  <si>
    <t>保证度假区大渔街道居民人人参保，享受正常参保待遇</t>
  </si>
  <si>
    <t>度假区大渔街道居民对参加城乡居民基本医疗保险的满意度</t>
  </si>
  <si>
    <t>&gt;=</t>
  </si>
  <si>
    <t>90</t>
  </si>
  <si>
    <t>度假区大渔街道居民对参加城乡居民基本医疗保险的满意度达到90%以上</t>
  </si>
  <si>
    <t>接种新冠病毒疫苗降低人民群众感染病毒风险，有力阻断病毒传播，巩固疫情防控成果，实现经济社会秩序持续合面好转的重要举措，从维护广大人民群众的生命健康。
根据昆明市医保财补资金测算表，保障剂次146104，预算金额为385895.37元。</t>
  </si>
  <si>
    <t>新冠疫苗补助经费保障剂次</t>
  </si>
  <si>
    <t>146104</t>
  </si>
  <si>
    <t>剂</t>
  </si>
  <si>
    <t>新冠疫苗预计达146104剂次</t>
  </si>
  <si>
    <t>接种人员覆盖率</t>
  </si>
  <si>
    <t>反映新冠疫苗接种人员覆盖率，覆盖率=实际完成接种人次/呈贡区常驻人口总数</t>
  </si>
  <si>
    <t>项目资金预算执行率</t>
  </si>
  <si>
    <t>反映预算资金执行情况</t>
  </si>
  <si>
    <t>时效指标</t>
  </si>
  <si>
    <t>接种补助经费拨付时间</t>
  </si>
  <si>
    <t>2026年12月</t>
  </si>
  <si>
    <t>月</t>
  </si>
  <si>
    <t>在2026年12月前完成新冠疫苗接种补助资金拨付</t>
  </si>
  <si>
    <t>及时配比拨付率</t>
  </si>
  <si>
    <t>疫苗接种补助资金配比拨付率达100%</t>
  </si>
  <si>
    <t>政策知晓率</t>
  </si>
  <si>
    <t>85</t>
  </si>
  <si>
    <t>政策知晓率达85%以上</t>
  </si>
  <si>
    <t>受益对象满意度</t>
  </si>
  <si>
    <t>受益对象满意度达85%以上</t>
  </si>
  <si>
    <t>享受呈贡区区级公务员医疗补助待遇的人员在一个自然年度最高支付限额以内发生的由个人自付符合基本医疗保险规定的住院医疗费，在职、退休人员按照90%的比例给予补助；超过一个自然年度最高支付限额以上符合基本医疗保险规定的住院医疗费，在职、退休人员按97.5%的比例给予补助。经呈贡区人民政府第147次常务会议第27期会议审议，通过政府购买服务方式采购2026-2028年公务员医疗补助服务，由我部门做为投保人，选取一家商业保险公司，为呈贡区符合享受国家公务员医疗补助的人员投保。参保人在医院发生的政策范围内的费用和特殊疾病门诊补助由保险公司承担。三年项目保费为1650万元。其中，2026年预计支出金额为550万元。</t>
  </si>
  <si>
    <t>公务员医疗补助保费</t>
  </si>
  <si>
    <t>550</t>
  </si>
  <si>
    <t>万元</t>
  </si>
  <si>
    <t>反映公务员医疗补助保费预算</t>
  </si>
  <si>
    <t>公务员医疗保险补助覆盖率</t>
  </si>
  <si>
    <t>确保对符合条件人员公务员医疗保险补助覆盖率达100%</t>
  </si>
  <si>
    <t>区级公务员医疗补助保费支付时间</t>
  </si>
  <si>
    <t>2026年1月</t>
  </si>
  <si>
    <t>年月</t>
  </si>
  <si>
    <t>反映公务员医疗补助保费支付时间</t>
  </si>
  <si>
    <t>补助政策知晓率</t>
  </si>
  <si>
    <t>确保符合条件人员正常享受区级公务员医疗补助待遇</t>
  </si>
  <si>
    <t>确保享受区级公务员医疗补助待遇人员满意度达90%以上</t>
  </si>
  <si>
    <t>加快推进现代化科教创新新城的实践中谋划和审视全区基层组织建设，将党的基层组织资 源转化为发展资源、基层组织优势转化为发展优势、基层组织活力转化为发展活力，推动党的基层组织建设与呈贡改革发展同频 共振、互促互进。通过万名党员进党校、警示教育、基层党建等多种形式开展党员教育和党支部规范化建设。根据《关于区宣传和社会事业党工委下辖各机关党组织党建经费和党员教育管理经费预算的通知》，按照每名党员1000元标准申请党建经费，共计14名党员，总预算金额为14000元。</t>
  </si>
  <si>
    <t>组织党史学习教育</t>
  </si>
  <si>
    <t>1.0</t>
  </si>
  <si>
    <t>次</t>
  </si>
  <si>
    <t>反映组织党史学习教育次数</t>
  </si>
  <si>
    <t>组织主题党日活动</t>
  </si>
  <si>
    <t>反映组织开展主动党日活动次数</t>
  </si>
  <si>
    <t>组织购买党史学习书籍</t>
  </si>
  <si>
    <t>批次</t>
  </si>
  <si>
    <t>反映组织购买党史学习书籍次数</t>
  </si>
  <si>
    <t>党员教育培训参训率</t>
  </si>
  <si>
    <t>反映党员参加培训情况</t>
  </si>
  <si>
    <t>党员主题党日活动参加率</t>
  </si>
  <si>
    <t>反映党员参加主题党日情况</t>
  </si>
  <si>
    <t>各项工作完成时限</t>
  </si>
  <si>
    <t>&lt;=</t>
  </si>
  <si>
    <t>年-月-日</t>
  </si>
  <si>
    <t>反映党员教育工作完成时限</t>
  </si>
  <si>
    <t>预算指标执行率</t>
  </si>
  <si>
    <t>按财政要求</t>
  </si>
  <si>
    <t>按照财政支出进度要求，及时支出党员活动教育经费</t>
  </si>
  <si>
    <t>党员素质提升</t>
  </si>
  <si>
    <t>反映党员素质提升情况</t>
  </si>
  <si>
    <t>党员满意度</t>
  </si>
  <si>
    <t>反映参训人员对培训内容、讲师授课、课程设置和培训效果等的满意度</t>
  </si>
  <si>
    <t>根据呈政发[1994]58号文件，承担原农机厂退休工人的医疗保险费，并及时拨付到原农机厂退休职工账户。2025年按时将原农机厂退休工人的医疗保险费拨付到原农机厂账户，2025年实际拨付资金为16000元，因考虑有死亡人员，医保缴费基数上调等因素，2026年预算金额为16000元。</t>
  </si>
  <si>
    <t>2026年参保人数</t>
  </si>
  <si>
    <t>38</t>
  </si>
  <si>
    <t>反映原农机厂退休人员享受医保人数</t>
  </si>
  <si>
    <t>根据呈政发[1994]58号文件，承担原农机厂退休工人的医疗保险费，并及时拨付到原农机厂退休职工账户。2025年按时将原农机厂退休工人的医疗保险费拨付到原农机厂账户，2024年实际拨付资金为16000元，因考虑有死亡人员，医保缴费基数上调等因素，2026年预算金额为16000元。</t>
  </si>
  <si>
    <t>医保经费拨付时间</t>
  </si>
  <si>
    <t>医疗保险拨付时间为2026年12月前</t>
  </si>
  <si>
    <t>保证原农机厂退休职工能正常享受医保补助</t>
  </si>
  <si>
    <t>保证原农机厂退休职工能正常参保率达到100%</t>
  </si>
  <si>
    <t>原农机厂退休职工满意度</t>
  </si>
  <si>
    <t>原农机厂退休职工满意度达到100%</t>
  </si>
  <si>
    <t>根据2020年12月30日中共昆明市呈贡区委二届区委常委会第179次会议纪要，城乡居民医保个人缴费补助金额为290元/人/年。呈贡区被征地人员参加城乡居民基本医疗保险个人缴费人数2025年汇算62841人，新增建档立卡人员283人，按人数略有上浮预算，合计1856万元。因财政资金紧张，只能降低预算。</t>
  </si>
  <si>
    <t>2026年被征地人员补助参保人次</t>
  </si>
  <si>
    <t>64000</t>
  </si>
  <si>
    <t>人次</t>
  </si>
  <si>
    <t>2026年被征地人员补助参保人次64000人</t>
  </si>
  <si>
    <t>根据2020年12月30日中共昆明市呈贡区委二届区委常委会第179次会议纪要，城乡居民医保个人缴费补助金额为290元/人/年。呈贡区被征地人员参加城乡居民基本医疗保险个人缴费人数025年汇算62841人，新增建档立卡人员283人，按人数略有上浮预算，合计1856万元。因财政资金紧张，只能降低预算。</t>
  </si>
  <si>
    <t>补助覆盖率</t>
  </si>
  <si>
    <t>反映被征地人员享受医疗保障补助覆盖率，补助覆盖率=实际获补人次/应保障人次</t>
  </si>
  <si>
    <t>补助缴纳医疗保险个人缴费时间</t>
  </si>
  <si>
    <t>补助缴纳医疗保险个人缴费时间为2026年12月</t>
  </si>
  <si>
    <t>全区失地人员人人参加城乡居民基本医疗保险</t>
  </si>
  <si>
    <t>全区失地人员对参加城乡居民基本医疗保险的满意度</t>
  </si>
  <si>
    <t>全区失地人员对参加城乡居民基本医疗保险的满意度达到100%</t>
  </si>
  <si>
    <t>根据2020年12月30日中共昆明市呈贡区委二届区委常委会第179次会议纪要，城乡居民医保个人缴费补助金额为290元/人/年。度假大渔片区被征地人员参加城乡居民基本医疗保险个人缴费人数2025年汇算17701人，新增建档立卡人员92人，按人数略有上浮预算，合计290元/人/年*18000人等于522万元。因财政资金紧张，只能降低预算。</t>
  </si>
  <si>
    <t>2026年大渔片区被征地人员补助参保人次</t>
  </si>
  <si>
    <t>18000</t>
  </si>
  <si>
    <t>2026年被征地人员补助参保人次约18000人</t>
  </si>
  <si>
    <t>全区失地人员参加城乡居民基本医疗保险覆盖率</t>
  </si>
  <si>
    <t>全区失地人员对参加城乡居民基本医疗保险的满意度达到90%</t>
  </si>
  <si>
    <t>在资助城乡困难群众参加城乡居民基本医疗保险基础上,以住院医疗救助为主,门诊医疗救助为辅,合理确定救助比例,建立健全覆盖城乡因难群众医疗救助制度。居民医疗救助；居民兜底保障；职工医疗救助等。根据市医保测算数据，呈贡区2026年保障人数2014人，区级财政承担预算金额为521789.58元。</t>
  </si>
  <si>
    <t>救助对象人数</t>
  </si>
  <si>
    <t>2014</t>
  </si>
  <si>
    <t>反映城乡医疗救助对象人数</t>
  </si>
  <si>
    <t>资救助内容、范围和标准合规性</t>
  </si>
  <si>
    <t>在规定求助对象范围内,符合相应条件资救助内容、范围和标准合规</t>
  </si>
  <si>
    <t>完成时间</t>
  </si>
  <si>
    <t>完成时间为2026年12月</t>
  </si>
  <si>
    <t>保障城乡困难群众基本医疗服务</t>
  </si>
  <si>
    <t>低水平\广覆盖</t>
  </si>
  <si>
    <t>保障城乡困难群众基本医疗服务到达低水平\广覆盖原则</t>
  </si>
  <si>
    <t>受助人员满意度</t>
  </si>
  <si>
    <t>受助人员满意度达到85%以上</t>
  </si>
  <si>
    <t>确保全区居民人人参加城乡居民基本医疗保险，享受参保待遇，根据市医保下发“三保预算表”2026年城乡居民参保人数167256人，测算呈贡区114803人，5元/人*114803人。
1.医保经办服务37万：医保基金第三方监管经办服务20万；医保专项整治相关工作5万；会计服务和财务管理咨询2万元；开展固定资产清理盘点及二维码管理服务2万元；开展两年一次的医保基金和内控审计服务5万；政务服务窗口及后台服务保障3万；
2.信息系统运行与维护20万：开展“一人一档”参保人员信息维护15万元；8个街道80社区医保网络系统维护3万元；医保公众号更新及维护2万元；
3.人员培训5万：开展医保政策、基金监管、参保及医保系统操作培训会议5万元；
4.医保政策宣传9万：开展医保政策宣传短视频竞赛4万元；开展医保参保、待遇、基金监管等政策宣传活动2万元；印制医保各类宣传资料3万元；
5.参加国家、省、市组织的飞行检查和昆明市县区之间的交叉检查2万元；
合计支出73万元。（分别在呈贡、大渔、马金铺医疗保险专项经费中分摊列支）</t>
  </si>
  <si>
    <t>呈贡区医疗保障人数</t>
  </si>
  <si>
    <t>114803</t>
  </si>
  <si>
    <t>反映呈贡区医疗保障人数</t>
  </si>
  <si>
    <t>医保系统网络覆盖率</t>
  </si>
  <si>
    <t>反映医保系统网络覆盖率达100%</t>
  </si>
  <si>
    <t>医保系统网络正常使用</t>
  </si>
  <si>
    <t>确保医保网络系统能够正常使用</t>
  </si>
  <si>
    <t>医保宣传资料发放及时率</t>
  </si>
  <si>
    <t>30</t>
  </si>
  <si>
    <t>天</t>
  </si>
  <si>
    <t>医保宣传资料发放及时率小于等于30天</t>
  </si>
  <si>
    <t>发现问题处置率</t>
  </si>
  <si>
    <t>查处医保基金使用规范违规行为</t>
  </si>
  <si>
    <t>城乡居民基本医疗保险工作支付到位率</t>
  </si>
  <si>
    <t>城乡居民基本医疗保险待遇支付到位率100%</t>
  </si>
  <si>
    <t>预算资金使用进度</t>
  </si>
  <si>
    <t>按财政规定执行</t>
  </si>
  <si>
    <t>根据区财政预算资金使用进度规定开展</t>
  </si>
  <si>
    <t>全区居民人人参保城乡居民基本医疗保险，人人正常享受参保待遇</t>
  </si>
  <si>
    <t>医保政策宣传内容知晓率</t>
  </si>
  <si>
    <t>80</t>
  </si>
  <si>
    <t>医保政策知晓率达80%</t>
  </si>
  <si>
    <t>医保基金使用进一步规范</t>
  </si>
  <si>
    <t>切实提升</t>
  </si>
  <si>
    <t>切实提升医保基金使用规范性</t>
  </si>
  <si>
    <t>全区居民对参加城乡居民基本医疗保险的满意度</t>
  </si>
  <si>
    <t>95</t>
  </si>
  <si>
    <t>全区居民对参加城乡居民基本医疗保险的满意度达到95%以上</t>
  </si>
  <si>
    <t>根据《关于印发呈贡县贯彻《昆明市城镇居民基本医疗保险实施办法》的实施意见的通知（呈政办发[2007]24号》，根据市医保下发“三保预算表”2026年城乡居民参保人数167256人，测算马金铺32181人，医保工作经费按照5元/人标准进行安排，共160905元。
1.医保经办服务37万：医保基金第三方监管经办服务20万；医保专项整治相关工作5万；会计服务和财务管理咨询2万元；开展固定资产清理盘点及二维码管理服务2万元；开展两年一次的医保基金和内控审计服务5万；政务服务窗口及后台服务保障3万；
2.信息系统运行与维护20万：开展“一人一档”参保人员信息维护15万元；8个街道80社区医保网络系统维护3万元；医保公众号更新及维护2万元；
3.人员培训5万：开展医保政策、基金监管、参保及医保系统操作培训会议5万元；
4.医保政策宣传9万：开展医保政策宣传短视频竞赛4万元；开展医保参保、待遇、基金监管等政策宣传活动2万元；印制医保各类宣传资料3万元；
5.参加国家、省、市组织的飞行检查和昆明市县区之间的交叉检查2万元；
合计支出73万元（分别在呈贡、大渔、马金铺医疗保险专项经费中分摊列支）</t>
  </si>
  <si>
    <t>高新区马金铺城乡居民医疗保险补助人数</t>
  </si>
  <si>
    <t>32181</t>
  </si>
  <si>
    <t>反映2026年高新区马金铺城乡居民医疗保险补助人数为32181人</t>
  </si>
  <si>
    <t>高新区马金铺街道居民人人参保，享受正常参保待遇</t>
  </si>
  <si>
    <t>高新区马金铺街道居民对参加城乡居民基本医疗保险的满意度达到100%</t>
  </si>
  <si>
    <t>高新区马金铺街道居民对参加城乡居民基本医疗保险的满意度</t>
  </si>
  <si>
    <t>高新区马金铺街道居民对参加城乡居民基本医疗保险的满意度达到90%以上</t>
  </si>
  <si>
    <t>根据关于印发《呈贡区离休干部医疗保险实施（呈人社通[2017]21号）文件，负责离休干部医疗住院费用、门诊费用、住院费用等。2024年支出77.41万，2025年1-10月支出18.25万，2025年全年约22万，2026年预算金额约37万元。</t>
  </si>
  <si>
    <t>离休干部人数</t>
  </si>
  <si>
    <t>17</t>
  </si>
  <si>
    <t>离休干部人数17人</t>
  </si>
  <si>
    <t>在规定求助对象范围内,符合相应条件,就医费用完成拨付</t>
  </si>
  <si>
    <t>拨付时间</t>
  </si>
  <si>
    <t>拨付时间2026年12月前</t>
  </si>
  <si>
    <t>做好全区离休干部医疗保障工作</t>
  </si>
  <si>
    <t>全区离休干部对医保工作的满意度</t>
  </si>
  <si>
    <t>全区离休干部对医保工作的满意度达到90%以上</t>
  </si>
  <si>
    <t>预算06表</t>
  </si>
  <si>
    <t>2026年部门政府性基金预算支出预算表</t>
  </si>
  <si>
    <t>政府性基金预算支出预算表</t>
  </si>
  <si>
    <t>政府性基金预算支出</t>
  </si>
  <si>
    <t>此表为空。说明：本部门无政府性基金预算支出，此表无数据。</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</si>
  <si>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</si>
  <si>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</si>
  <si>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</si>
  <si>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</si>
  <si>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</si>
  <si>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</si>
  <si>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</si>
  <si>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</si>
  <si>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</si>
  <si>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</si>
  <si>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</si>
  <si>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</si>
  <si>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公务员医疗补助补充保险采购</t>
  </si>
  <si>
    <t>其他保险服务</t>
  </si>
  <si>
    <t>元</t>
  </si>
  <si>
    <t>预算08表</t>
  </si>
  <si>
    <t>2026年部门政府购买服务预算表</t>
  </si>
  <si>
    <t>政府购买服务项目</t>
  </si>
  <si>
    <t>政府购买服务目录</t>
  </si>
  <si>
    <t>会计服务和财务管理咨询</t>
  </si>
  <si>
    <t>B0301 会计服务</t>
  </si>
  <si>
    <t>固定资产清理盘点及二维码管理服务</t>
  </si>
  <si>
    <t>B0302 审计服务</t>
  </si>
  <si>
    <t>医保网络系统维护及设备耗材供应</t>
  </si>
  <si>
    <t>B1001 机关信息系统开发与维护服务</t>
  </si>
  <si>
    <t>医保基金和内控审计服务</t>
  </si>
  <si>
    <t>A1803 社会保险服务</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</si>
  <si>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</si>
  <si>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</si>
  <si>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</si>
  <si>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</si>
  <si>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</si>
  <si>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</si>
  <si>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</si>
  <si>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</si>
  <si>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</si>
  <si>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</si>
  <si>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</si>
  <si>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</si>
  <si>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</si>
  <si>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</si>
  <si>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</si>
  <si>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</si>
  <si>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</si>
  <si>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</si>
  <si>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</si>
  <si>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</si>
  <si>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</si>
  <si>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</si>
  <si>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</si>
  <si>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</si>
  <si>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</si>
  <si>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此表为空。说明：本部门无对下转移支付，此表无数据。</t>
  </si>
  <si>
    <t>预算09-2表</t>
  </si>
  <si>
    <t>2026年对下转移支付绩效目标表</t>
  </si>
  <si>
    <t>单位名称、项目名称</t>
  </si>
  <si>
    <t>此表为空。说明：本部门无对下转移支付预算，也无对下转移支付绩效目标，此表为空。</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</si>
  <si>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</si>
  <si>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</si>
  <si>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</si>
  <si>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</si>
  <si>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</si>
  <si>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</si>
  <si>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</si>
  <si>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</si>
  <si>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</si>
  <si>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</si>
  <si>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此表为空。说明：本部门无新增资产配置，此表无数据。</t>
  </si>
  <si>
    <t>预算11表</t>
  </si>
  <si>
    <t>2026年上级转移支付补助项目支出预算表</t>
  </si>
  <si>
    <t>上级补助</t>
  </si>
  <si>
    <t>此表为空。说明：本部门无上级转移支付补助项目支出，此表无数据。</t>
  </si>
  <si>
    <t>预算12表</t>
  </si>
  <si>
    <t>2026年部门项目中期规划预算表</t>
  </si>
  <si>
    <t>项目级次</t>
  </si>
  <si>
    <t>2026年</t>
  </si>
  <si>
    <t>2027年</t>
  </si>
  <si>
    <t>2028年</t>
  </si>
  <si>
    <t>311 专项业务类</t>
  </si>
  <si>
    <t>本级</t>
  </si>
  <si>
    <t>313 事业发展类</t>
  </si>
  <si>
    <t>312 民生类</t>
  </si>
  <si>
    <t>中央级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</si>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</sst>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name val="宋体"/>
      <charset val="134"/>
    </font>
    <font>
      <sz val="11"/>
      <color theme="1"/>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xf numFmtId="0" fontId="35" fillId="0" borderId="0"/>
    <xf numFmtId="0" fontId="36" fillId="0" borderId="0">
      <alignment vertical="center"/>
    </xf>
  </cellStyleXfs>
  <cellXfs count="202">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49" fontId="5" fillId="0" borderId="7" xfId="53" applyNumberFormat="1" applyFont="1" applyBorder="1">
      <alignment horizontal="left" vertical="center" wrapText="1"/>
    </xf>
    <xf numFmtId="0" fontId="2" fillId="0" borderId="7" xfId="0" applyFont="1" applyBorder="1" applyAlignment="1" applyProtection="1">
      <alignment horizontal="left" vertical="center"/>
      <protection locked="0"/>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49" fontId="5" fillId="0" borderId="7" xfId="53" applyNumberFormat="1" applyFont="1" applyBorder="1" applyAlignment="1">
      <alignment horizontal="left" vertical="center" wrapText="1" inden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12" xfId="0" applyFont="1" applyBorder="1" applyAlignment="1" applyProtection="1">
      <alignment horizontal="left" vertical="center"/>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31" fontId="2" fillId="0" borderId="7" xfId="0" applyNumberFormat="1" applyFont="1" applyBorder="1" applyAlignment="1">
      <alignment horizontal="left" vertical="center" wrapTex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43" fontId="0" fillId="0" borderId="0" xfId="0" applyNumberFormat="1" applyFont="1" applyBorder="1"/>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178" fontId="5" fillId="0" borderId="7" xfId="0" applyNumberFormat="1" applyFont="1" applyFill="1" applyBorder="1" applyAlignment="1">
      <alignment horizontal="right" vertical="center"/>
    </xf>
    <xf numFmtId="178" fontId="5" fillId="0" borderId="7" xfId="0" applyNumberFormat="1" applyFont="1" applyFill="1" applyBorder="1" applyAlignment="1">
      <alignment horizontal="right" vertical="center"/>
    </xf>
    <xf numFmtId="0" fontId="1" fillId="0" borderId="4" xfId="0" applyFont="1" applyBorder="1" applyAlignment="1">
      <alignment horizontal="center"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 fillId="0" borderId="7" xfId="0" applyFont="1" applyFill="1" applyBorder="1" applyAlignment="1" applyProtection="1">
      <alignment vertical="center" wrapText="1"/>
      <protection locked="0"/>
    </xf>
    <xf numFmtId="0" fontId="2" fillId="0" borderId="7" xfId="0" applyFont="1" applyFill="1" applyBorder="1" applyAlignment="1">
      <alignment vertical="center" wrapText="1"/>
    </xf>
    <xf numFmtId="0" fontId="13" fillId="0" borderId="7" xfId="0" applyFont="1" applyBorder="1" applyAlignment="1">
      <alignment horizontal="center" vertical="center"/>
    </xf>
    <xf numFmtId="0" fontId="2" fillId="0" borderId="7" xfId="0" applyFont="1" applyFill="1" applyBorder="1" applyAlignment="1">
      <alignment horizontal="left" vertical="center"/>
    </xf>
    <xf numFmtId="0" fontId="13" fillId="0" borderId="7" xfId="0" applyFont="1" applyBorder="1" applyAlignment="1" applyProtection="1">
      <alignment horizontal="center" vertical="center" wrapText="1"/>
      <protection locked="0"/>
    </xf>
    <xf numFmtId="178"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6" fillId="2" borderId="0" xfId="0" applyFont="1" applyFill="1" applyBorder="1" applyAlignment="1">
      <alignment horizontal="left" vertical="center"/>
    </xf>
    <xf numFmtId="0" fontId="2" fillId="0" borderId="7" xfId="0" applyFont="1" applyBorder="1" applyAlignment="1" applyProtection="1">
      <alignment vertical="center"/>
      <protection locked="0"/>
    </xf>
    <xf numFmtId="178" fontId="5" fillId="0" borderId="7" xfId="0" applyNumberFormat="1" applyFont="1" applyFill="1" applyBorder="1" applyAlignment="1">
      <alignment horizontal="right" vertical="center"/>
    </xf>
    <xf numFmtId="0" fontId="7" fillId="2" borderId="0" xfId="0" applyFont="1" applyFill="1" applyBorder="1" applyAlignment="1" applyProtection="1" quotePrefix="1">
      <alignment horizontal="center" vertical="center" wrapText="1"/>
      <protection locked="0"/>
    </xf>
    <xf numFmtId="0" fontId="2" fillId="0" borderId="7" xfId="0" applyFont="1" applyBorder="1" applyAlignment="1" quotePrefix="1">
      <alignment vertical="center" wrapText="1"/>
    </xf>
    <xf numFmtId="0" fontId="8" fillId="0" borderId="0" xfId="0" applyFont="1" applyBorder="1" applyAlignment="1" quotePrefix="1">
      <alignment horizontal="center" vertical="center"/>
    </xf>
    <xf numFmtId="0" fontId="10"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常规 2 5" xfId="57"/>
    <cellStyle name="常规 2 2"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A15" sqref="$A15:$XFD15"/>
    </sheetView>
  </sheetViews>
  <sheetFormatPr defaultColWidth="8.575" defaultRowHeight="12.75" customHeight="1" outlineLevelCol="3"/>
  <cols>
    <col min="1" max="4" width="41" customWidth="1"/>
  </cols>
  <sheetData>
    <row r="1" ht="15" customHeight="1" spans="1:4">
      <c r="A1" s="45"/>
      <c r="B1" s="45"/>
      <c r="C1" s="45"/>
      <c r="D1" s="46" t="s">
        <v>0</v>
      </c>
    </row>
    <row r="2" ht="41.25" customHeight="1" spans="1:4">
      <c r="A2" s="202" t="s">
        <v>1</v>
      </c>
    </row>
    <row r="3" ht="17.25" customHeight="1" spans="1:4">
      <c r="A3" s="44" t="s">
        <v>2</v>
      </c>
      <c r="B3" s="199"/>
      <c r="D3" s="135" t="s">
        <v>3</v>
      </c>
    </row>
    <row r="4" ht="23.25" customHeight="1" spans="1:4">
      <c r="A4" s="161" t="s">
        <v>4</v>
      </c>
      <c r="B4" s="162"/>
      <c r="C4" s="161" t="s">
        <v>5</v>
      </c>
      <c r="D4" s="162"/>
    </row>
    <row r="5" ht="24" customHeight="1" spans="1:4">
      <c r="A5" s="161" t="s">
        <v>6</v>
      </c>
      <c r="B5" s="161" t="s">
        <v>7</v>
      </c>
      <c r="C5" s="161" t="s">
        <v>8</v>
      </c>
      <c r="D5" s="161" t="s">
        <v>7</v>
      </c>
    </row>
    <row r="6" ht="17.25" customHeight="1" spans="1:4">
      <c r="A6" s="163" t="s">
        <v>9</v>
      </c>
      <c r="B6" s="84">
        <v>31809793.96</v>
      </c>
      <c r="C6" s="163" t="s">
        <v>10</v>
      </c>
      <c r="D6" s="84">
        <v>14000</v>
      </c>
    </row>
    <row r="7" ht="17.25" customHeight="1" spans="1:4">
      <c r="A7" s="163" t="s">
        <v>11</v>
      </c>
      <c r="B7" s="84"/>
      <c r="C7" s="163" t="s">
        <v>12</v>
      </c>
      <c r="D7" s="84"/>
    </row>
    <row r="8" ht="17.25" customHeight="1" spans="1:4">
      <c r="A8" s="163" t="s">
        <v>13</v>
      </c>
      <c r="B8" s="84"/>
      <c r="C8" s="200" t="s">
        <v>14</v>
      </c>
      <c r="D8" s="84"/>
    </row>
    <row r="9" ht="17.25" customHeight="1" spans="1:4">
      <c r="A9" s="163" t="s">
        <v>15</v>
      </c>
      <c r="B9" s="84"/>
      <c r="C9" s="200" t="s">
        <v>16</v>
      </c>
      <c r="D9" s="84"/>
    </row>
    <row r="10" ht="17.25" customHeight="1" spans="1:4">
      <c r="A10" s="163" t="s">
        <v>17</v>
      </c>
      <c r="B10" s="84">
        <v>5500000</v>
      </c>
      <c r="C10" s="200" t="s">
        <v>18</v>
      </c>
      <c r="D10" s="84">
        <v>8100</v>
      </c>
    </row>
    <row r="11" ht="17.25" customHeight="1" spans="1:4">
      <c r="A11" s="163" t="s">
        <v>19</v>
      </c>
      <c r="B11" s="84"/>
      <c r="C11" s="200" t="s">
        <v>20</v>
      </c>
      <c r="D11" s="84"/>
    </row>
    <row r="12" ht="17.25" customHeight="1" spans="1:4">
      <c r="A12" s="163" t="s">
        <v>21</v>
      </c>
      <c r="B12" s="84"/>
      <c r="C12" s="34" t="s">
        <v>22</v>
      </c>
      <c r="D12" s="84"/>
    </row>
    <row r="13" ht="17.25" customHeight="1" spans="1:4">
      <c r="A13" s="163" t="s">
        <v>23</v>
      </c>
      <c r="B13" s="84"/>
      <c r="C13" s="34" t="s">
        <v>24</v>
      </c>
      <c r="D13" s="84">
        <v>840700</v>
      </c>
    </row>
    <row r="14" ht="17.25" customHeight="1" spans="1:4">
      <c r="A14" s="163" t="s">
        <v>25</v>
      </c>
      <c r="B14" s="84"/>
      <c r="C14" s="34" t="s">
        <v>26</v>
      </c>
      <c r="D14" s="84">
        <f>35943138.32+50690.82</f>
        <v>35993829.14</v>
      </c>
    </row>
    <row r="15" ht="17.25" customHeight="1" spans="1:4">
      <c r="A15" s="163" t="s">
        <v>27</v>
      </c>
      <c r="B15" s="84">
        <v>5500000</v>
      </c>
      <c r="C15" s="34" t="s">
        <v>28</v>
      </c>
      <c r="D15" s="84"/>
    </row>
    <row r="16" ht="17.25" customHeight="1" spans="1:4">
      <c r="A16" s="63"/>
      <c r="B16" s="84"/>
      <c r="C16" s="34" t="s">
        <v>29</v>
      </c>
      <c r="D16" s="84"/>
    </row>
    <row r="17" ht="17.25" customHeight="1" spans="1:4">
      <c r="A17" s="166"/>
      <c r="B17" s="84"/>
      <c r="C17" s="34" t="s">
        <v>30</v>
      </c>
      <c r="D17" s="84"/>
    </row>
    <row r="18" ht="17.25" customHeight="1" spans="1:4">
      <c r="A18" s="166"/>
      <c r="B18" s="84"/>
      <c r="C18" s="34" t="s">
        <v>31</v>
      </c>
      <c r="D18" s="84"/>
    </row>
    <row r="19" ht="17.25" customHeight="1" spans="1:4">
      <c r="A19" s="166"/>
      <c r="B19" s="84"/>
      <c r="C19" s="34" t="s">
        <v>32</v>
      </c>
      <c r="D19" s="84"/>
    </row>
    <row r="20" ht="17.25" customHeight="1" spans="1:4">
      <c r="A20" s="166"/>
      <c r="B20" s="84"/>
      <c r="C20" s="34" t="s">
        <v>33</v>
      </c>
      <c r="D20" s="84"/>
    </row>
    <row r="21" ht="17.25" customHeight="1" spans="1:4">
      <c r="A21" s="166"/>
      <c r="B21" s="84"/>
      <c r="C21" s="34" t="s">
        <v>34</v>
      </c>
      <c r="D21" s="84"/>
    </row>
    <row r="22" ht="17.25" customHeight="1" spans="1:4">
      <c r="A22" s="166"/>
      <c r="B22" s="84"/>
      <c r="C22" s="34" t="s">
        <v>35</v>
      </c>
      <c r="D22" s="84"/>
    </row>
    <row r="23" ht="17.25" customHeight="1" spans="1:4">
      <c r="A23" s="166"/>
      <c r="B23" s="84"/>
      <c r="C23" s="34" t="s">
        <v>36</v>
      </c>
      <c r="D23" s="84"/>
    </row>
    <row r="24" ht="17.25" customHeight="1" spans="1:4">
      <c r="A24" s="166"/>
      <c r="B24" s="84"/>
      <c r="C24" s="34" t="s">
        <v>37</v>
      </c>
      <c r="D24" s="84">
        <v>503855.64</v>
      </c>
    </row>
    <row r="25" ht="17.25" customHeight="1" spans="1:4">
      <c r="A25" s="166"/>
      <c r="B25" s="84"/>
      <c r="C25" s="34" t="s">
        <v>38</v>
      </c>
      <c r="D25" s="84"/>
    </row>
    <row r="26" ht="17.25" customHeight="1" spans="1:4">
      <c r="A26" s="166"/>
      <c r="B26" s="84"/>
      <c r="C26" s="63" t="s">
        <v>39</v>
      </c>
      <c r="D26" s="84"/>
    </row>
    <row r="27" ht="17.25" customHeight="1" spans="1:4">
      <c r="A27" s="166"/>
      <c r="B27" s="84"/>
      <c r="C27" s="34" t="s">
        <v>40</v>
      </c>
      <c r="D27" s="84"/>
    </row>
    <row r="28" ht="16.5" customHeight="1" spans="1:4">
      <c r="A28" s="166"/>
      <c r="B28" s="84"/>
      <c r="C28" s="34" t="s">
        <v>41</v>
      </c>
      <c r="D28" s="84"/>
    </row>
    <row r="29" ht="16.5" customHeight="1" spans="1:4">
      <c r="A29" s="166"/>
      <c r="B29" s="84"/>
      <c r="C29" s="63" t="s">
        <v>42</v>
      </c>
      <c r="D29" s="84"/>
    </row>
    <row r="30" ht="17.25" customHeight="1" spans="1:4">
      <c r="A30" s="166"/>
      <c r="B30" s="84"/>
      <c r="C30" s="63" t="s">
        <v>43</v>
      </c>
      <c r="D30" s="84"/>
    </row>
    <row r="31" ht="17.25" customHeight="1" spans="1:4">
      <c r="A31" s="166"/>
      <c r="B31" s="84"/>
      <c r="C31" s="34" t="s">
        <v>44</v>
      </c>
      <c r="D31" s="84"/>
    </row>
    <row r="32" ht="16.5" customHeight="1" spans="1:4">
      <c r="A32" s="166" t="s">
        <v>45</v>
      </c>
      <c r="B32" s="84">
        <v>37309793.96</v>
      </c>
      <c r="C32" s="166" t="s">
        <v>46</v>
      </c>
      <c r="D32" s="84">
        <f>SUM(D6:D31)</f>
        <v>37360484.78</v>
      </c>
    </row>
    <row r="33" ht="16.5" customHeight="1" spans="1:4">
      <c r="A33" s="63" t="s">
        <v>47</v>
      </c>
      <c r="B33" s="201">
        <v>50690.82</v>
      </c>
      <c r="C33" s="63" t="s">
        <v>48</v>
      </c>
      <c r="D33" s="84"/>
    </row>
    <row r="34" ht="16.5" customHeight="1" spans="1:4">
      <c r="A34" s="34" t="s">
        <v>49</v>
      </c>
      <c r="B34" s="84">
        <v>50690.82</v>
      </c>
      <c r="C34" s="34" t="s">
        <v>49</v>
      </c>
      <c r="D34" s="84"/>
    </row>
    <row r="35" ht="16.5" customHeight="1" spans="1:4">
      <c r="A35" s="34" t="s">
        <v>50</v>
      </c>
      <c r="B35" s="84"/>
      <c r="C35" s="34" t="s">
        <v>50</v>
      </c>
      <c r="D35" s="84"/>
    </row>
    <row r="36" ht="16.5" customHeight="1" spans="1:4">
      <c r="A36" s="168" t="s">
        <v>51</v>
      </c>
      <c r="B36" s="84">
        <f>B32+B33</f>
        <v>37360484.78</v>
      </c>
      <c r="C36" s="168" t="s">
        <v>52</v>
      </c>
      <c r="D36" s="84">
        <v>37360484.78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26" sqref="D26"/>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 customWidth="1"/>
  </cols>
  <sheetData>
    <row r="1" ht="12" customHeight="1" spans="1:6">
      <c r="A1" s="116">
        <v>1</v>
      </c>
      <c r="B1" s="117">
        <v>0</v>
      </c>
      <c r="C1" s="116">
        <v>1</v>
      </c>
      <c r="D1" s="118"/>
      <c r="E1" s="118"/>
      <c r="F1" s="108" t="s">
        <v>526</v>
      </c>
    </row>
    <row r="2" ht="42" customHeight="1" spans="1:6">
      <c r="A2" s="205" t="s">
        <v>527</v>
      </c>
      <c r="B2" s="119" t="s">
        <v>528</v>
      </c>
      <c r="C2" s="120"/>
      <c r="D2" s="121"/>
      <c r="E2" s="121"/>
      <c r="F2" s="121"/>
    </row>
    <row r="3" ht="13.5" customHeight="1" spans="1:6">
      <c r="A3" s="4" t="s">
        <v>2</v>
      </c>
      <c r="B3" s="4"/>
      <c r="C3" s="116"/>
      <c r="D3" s="118"/>
      <c r="E3" s="118"/>
      <c r="F3" s="108" t="s">
        <v>3</v>
      </c>
    </row>
    <row r="4" ht="19.5" customHeight="1" spans="1:6">
      <c r="A4" s="122" t="s">
        <v>206</v>
      </c>
      <c r="B4" s="123" t="s">
        <v>76</v>
      </c>
      <c r="C4" s="122" t="s">
        <v>77</v>
      </c>
      <c r="D4" s="10" t="s">
        <v>529</v>
      </c>
      <c r="E4" s="11"/>
      <c r="F4" s="12"/>
    </row>
    <row r="5" ht="18.75" customHeight="1" spans="1:6">
      <c r="A5" s="124"/>
      <c r="B5" s="125"/>
      <c r="C5" s="124"/>
      <c r="D5" s="15" t="s">
        <v>57</v>
      </c>
      <c r="E5" s="10" t="s">
        <v>79</v>
      </c>
      <c r="F5" s="15" t="s">
        <v>80</v>
      </c>
    </row>
    <row r="6" ht="18.75" customHeight="1" spans="1:6">
      <c r="A6" s="70">
        <v>1</v>
      </c>
      <c r="B6" s="126" t="s">
        <v>87</v>
      </c>
      <c r="C6" s="70">
        <v>3</v>
      </c>
      <c r="D6" s="127">
        <v>4</v>
      </c>
      <c r="E6" s="127">
        <v>5</v>
      </c>
      <c r="F6" s="127">
        <v>6</v>
      </c>
    </row>
    <row r="7" ht="21" customHeight="1" spans="1:6">
      <c r="A7" s="22"/>
      <c r="B7" s="22"/>
      <c r="C7" s="22"/>
      <c r="D7" s="84"/>
      <c r="E7" s="84"/>
      <c r="F7" s="84"/>
    </row>
    <row r="8" ht="21" customHeight="1" spans="1:6">
      <c r="A8" s="22"/>
      <c r="B8" s="22"/>
      <c r="C8" s="22"/>
      <c r="D8" s="84"/>
      <c r="E8" s="84"/>
      <c r="F8" s="84"/>
    </row>
    <row r="9" ht="18.75" customHeight="1" spans="1:6">
      <c r="A9" s="128" t="s">
        <v>195</v>
      </c>
      <c r="B9" s="128" t="s">
        <v>195</v>
      </c>
      <c r="C9" s="129" t="s">
        <v>195</v>
      </c>
      <c r="D9" s="84"/>
      <c r="E9" s="84"/>
      <c r="F9" s="84"/>
    </row>
    <row r="10" ht="22" customHeight="1" spans="1:6">
      <c r="A10" t="s">
        <v>530</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9"/>
  <sheetViews>
    <sheetView showZeros="0" workbookViewId="0">
      <selection activeCell="G8" sqref="G8"/>
    </sheetView>
  </sheetViews>
  <sheetFormatPr defaultColWidth="9.14166666666667" defaultRowHeight="14.25" customHeight="1"/>
  <cols>
    <col min="1" max="1" width="45.375" customWidth="1"/>
    <col min="2" max="2" width="21.875" customWidth="1"/>
    <col min="3" max="3" width="16.75" customWidth="1"/>
    <col min="4" max="4" width="7.71666666666667" customWidth="1"/>
    <col min="5" max="5" width="11.1416666666667" customWidth="1"/>
    <col min="6" max="6" width="13.2833333333333" customWidth="1"/>
    <col min="7" max="16" width="20" customWidth="1"/>
    <col min="17" max="17" width="19.85" customWidth="1"/>
  </cols>
  <sheetData>
    <row r="1" ht="15.75" customHeight="1" spans="1:17">
      <c r="P1" s="2"/>
      <c r="Q1" s="2" t="s">
        <v>531</v>
      </c>
    </row>
    <row r="2" ht="41.25" customHeight="1" spans="1:17">
      <c r="A2" s="74" t="s">
        <v>532</v>
      </c>
      <c r="B2" s="3"/>
      <c r="C2" s="3"/>
      <c r="D2" s="3"/>
      <c r="E2" s="3"/>
      <c r="F2" s="3"/>
      <c r="G2" s="3"/>
      <c r="H2" s="3"/>
      <c r="I2" s="3"/>
      <c r="J2" s="3"/>
      <c r="K2" s="68"/>
      <c r="L2" s="3"/>
      <c r="M2" s="3"/>
      <c r="N2" s="68"/>
      <c r="O2" s="3"/>
      <c r="P2" s="68"/>
      <c r="Q2" s="68"/>
    </row>
    <row r="3" ht="18.75" customHeight="1" spans="1:17">
      <c r="A3" s="107" t="s">
        <v>2</v>
      </c>
      <c r="B3" s="6"/>
      <c r="C3" s="6"/>
      <c r="D3" s="6"/>
      <c r="E3" s="6"/>
      <c r="F3" s="6"/>
      <c r="G3" s="6"/>
      <c r="H3" s="6"/>
      <c r="I3" s="6"/>
      <c r="J3" s="6"/>
      <c r="P3" s="7"/>
      <c r="Q3" s="108" t="s">
        <v>3</v>
      </c>
    </row>
    <row r="4" ht="15.75" customHeight="1" spans="1:17">
      <c r="A4" s="9" t="s">
        <v>533</v>
      </c>
      <c r="B4" s="109" t="s">
        <v>534</v>
      </c>
      <c r="C4" s="109" t="s">
        <v>535</v>
      </c>
      <c r="D4" s="109" t="s">
        <v>536</v>
      </c>
      <c r="E4" s="109" t="s">
        <v>537</v>
      </c>
      <c r="F4" s="109" t="s">
        <v>538</v>
      </c>
      <c r="G4" s="93" t="s">
        <v>213</v>
      </c>
      <c r="H4" s="93"/>
      <c r="I4" s="93"/>
      <c r="J4" s="93"/>
      <c r="K4" s="94"/>
      <c r="L4" s="93"/>
      <c r="M4" s="93"/>
      <c r="N4" s="79"/>
      <c r="O4" s="93"/>
      <c r="P4" s="94"/>
      <c r="Q4" s="80"/>
    </row>
    <row r="5" ht="17.25" customHeight="1" spans="1:17">
      <c r="A5" s="14"/>
      <c r="B5" s="96"/>
      <c r="C5" s="96"/>
      <c r="D5" s="96"/>
      <c r="E5" s="96"/>
      <c r="F5" s="96"/>
      <c r="G5" s="96" t="s">
        <v>57</v>
      </c>
      <c r="H5" s="96" t="s">
        <v>60</v>
      </c>
      <c r="I5" s="96" t="s">
        <v>539</v>
      </c>
      <c r="J5" s="96" t="s">
        <v>540</v>
      </c>
      <c r="K5" s="97" t="s">
        <v>541</v>
      </c>
      <c r="L5" s="98" t="s">
        <v>542</v>
      </c>
      <c r="M5" s="98"/>
      <c r="N5" s="99"/>
      <c r="O5" s="98"/>
      <c r="P5" s="100"/>
      <c r="Q5" s="101"/>
    </row>
    <row r="6" ht="54" customHeight="1" spans="1:17">
      <c r="A6" s="17"/>
      <c r="B6" s="102"/>
      <c r="C6" s="102"/>
      <c r="D6" s="102"/>
      <c r="E6" s="102"/>
      <c r="F6" s="102"/>
      <c r="G6" s="102"/>
      <c r="H6" s="102" t="s">
        <v>59</v>
      </c>
      <c r="I6" s="102"/>
      <c r="J6" s="102"/>
      <c r="K6" s="103"/>
      <c r="L6" s="102" t="s">
        <v>59</v>
      </c>
      <c r="M6" s="102" t="s">
        <v>66</v>
      </c>
      <c r="N6" s="101" t="s">
        <v>67</v>
      </c>
      <c r="O6" s="102" t="s">
        <v>68</v>
      </c>
      <c r="P6" s="103" t="s">
        <v>69</v>
      </c>
      <c r="Q6" s="101" t="s">
        <v>70</v>
      </c>
    </row>
    <row r="7" ht="18" customHeight="1" spans="1:17">
      <c r="A7" s="110">
        <v>1</v>
      </c>
      <c r="B7" s="111">
        <v>2</v>
      </c>
      <c r="C7" s="110">
        <v>3</v>
      </c>
      <c r="D7" s="110">
        <v>4</v>
      </c>
      <c r="E7" s="111">
        <v>5</v>
      </c>
      <c r="F7" s="110">
        <v>6</v>
      </c>
      <c r="G7" s="110">
        <v>7</v>
      </c>
      <c r="H7" s="111">
        <v>8</v>
      </c>
      <c r="I7" s="110">
        <v>9</v>
      </c>
      <c r="J7" s="110">
        <v>10</v>
      </c>
      <c r="K7" s="111">
        <v>11</v>
      </c>
      <c r="L7" s="110">
        <v>12</v>
      </c>
      <c r="M7" s="110">
        <v>13</v>
      </c>
      <c r="N7" s="111">
        <v>14</v>
      </c>
      <c r="O7" s="110">
        <v>15</v>
      </c>
      <c r="P7" s="110">
        <v>16</v>
      </c>
      <c r="Q7" s="111">
        <v>17</v>
      </c>
    </row>
    <row r="8" ht="21" customHeight="1" spans="1:17">
      <c r="A8" s="104" t="s">
        <v>327</v>
      </c>
      <c r="B8" s="112" t="s">
        <v>543</v>
      </c>
      <c r="C8" s="112" t="s">
        <v>544</v>
      </c>
      <c r="D8" s="112" t="s">
        <v>545</v>
      </c>
      <c r="E8" s="113">
        <v>1</v>
      </c>
      <c r="F8" s="84"/>
      <c r="G8" s="84">
        <v>5500000</v>
      </c>
      <c r="H8" s="84"/>
      <c r="I8" s="84"/>
      <c r="J8" s="84"/>
      <c r="K8" s="84"/>
      <c r="L8" s="84">
        <v>5500000</v>
      </c>
      <c r="M8" s="84"/>
      <c r="N8" s="84"/>
      <c r="O8" s="84"/>
      <c r="P8" s="84"/>
      <c r="Q8" s="84">
        <v>5500000</v>
      </c>
    </row>
    <row r="9" ht="21" customHeight="1" spans="1:17">
      <c r="A9" s="105" t="s">
        <v>195</v>
      </c>
      <c r="B9" s="114"/>
      <c r="C9" s="114"/>
      <c r="D9" s="114"/>
      <c r="E9" s="115"/>
      <c r="F9" s="84"/>
      <c r="G9" s="84">
        <v>5500000</v>
      </c>
      <c r="H9" s="84"/>
      <c r="I9" s="84"/>
      <c r="J9" s="84"/>
      <c r="K9" s="84"/>
      <c r="L9" s="84">
        <v>5500000</v>
      </c>
      <c r="M9" s="84"/>
      <c r="N9" s="84"/>
      <c r="O9" s="84"/>
      <c r="P9" s="84"/>
      <c r="Q9" s="84">
        <v>5500000</v>
      </c>
    </row>
  </sheetData>
  <mergeCells count="16">
    <mergeCell ref="A2:Q2"/>
    <mergeCell ref="A3:F3"/>
    <mergeCell ref="G4:Q4"/>
    <mergeCell ref="L5:Q5"/>
    <mergeCell ref="A9:E9"/>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3"/>
  <sheetViews>
    <sheetView showZeros="0" workbookViewId="0">
      <selection activeCell="A3" sqref="A3:C3"/>
    </sheetView>
  </sheetViews>
  <sheetFormatPr defaultColWidth="9.14166666666667" defaultRowHeight="14.25" customHeight="1"/>
  <cols>
    <col min="1" max="1" width="68.75" customWidth="1"/>
    <col min="2" max="3" width="39.1416666666667" customWidth="1"/>
    <col min="4" max="6" width="20.425" customWidth="1"/>
    <col min="7" max="7" width="28.5" customWidth="1"/>
    <col min="8" max="12" width="20.425" customWidth="1"/>
    <col min="13" max="14" width="20.2833333333333" customWidth="1"/>
  </cols>
  <sheetData>
    <row r="1" ht="16.5" customHeight="1" spans="1:14">
      <c r="A1" s="78"/>
      <c r="B1" s="85"/>
      <c r="C1" s="85"/>
      <c r="D1" s="78"/>
      <c r="E1" s="78"/>
      <c r="F1" s="78"/>
      <c r="G1" s="78"/>
      <c r="H1" s="86"/>
      <c r="I1" s="78"/>
      <c r="J1" s="78"/>
      <c r="K1" s="85"/>
      <c r="L1" s="78"/>
      <c r="M1" s="87"/>
      <c r="N1" s="87" t="s">
        <v>546</v>
      </c>
    </row>
    <row r="2" ht="41.25" customHeight="1" spans="1:14">
      <c r="A2" s="206" t="s">
        <v>547</v>
      </c>
      <c r="B2" s="68"/>
      <c r="C2" s="68"/>
      <c r="D2" s="88"/>
      <c r="E2" s="88"/>
      <c r="F2" s="88"/>
      <c r="G2" s="88"/>
      <c r="H2" s="89"/>
      <c r="I2" s="88"/>
      <c r="J2" s="88"/>
      <c r="K2" s="68"/>
      <c r="L2" s="88"/>
      <c r="M2" s="89"/>
      <c r="N2" s="68"/>
    </row>
    <row r="3" ht="22.5" customHeight="1" spans="1:14">
      <c r="A3" s="75" t="s">
        <v>2</v>
      </c>
      <c r="B3" s="90"/>
      <c r="C3" s="90"/>
      <c r="D3" s="76"/>
      <c r="E3" s="76"/>
      <c r="F3" s="76"/>
      <c r="G3" s="76"/>
      <c r="H3" s="86"/>
      <c r="I3" s="78"/>
      <c r="J3" s="78"/>
      <c r="K3" s="85"/>
      <c r="L3" s="78"/>
      <c r="M3" s="91"/>
      <c r="N3" s="87" t="s">
        <v>3</v>
      </c>
    </row>
    <row r="4" ht="24" customHeight="1" spans="1:14">
      <c r="A4" s="9" t="s">
        <v>533</v>
      </c>
      <c r="B4" s="92" t="s">
        <v>548</v>
      </c>
      <c r="C4" s="92" t="s">
        <v>549</v>
      </c>
      <c r="D4" s="93" t="s">
        <v>213</v>
      </c>
      <c r="E4" s="93"/>
      <c r="F4" s="93"/>
      <c r="G4" s="93"/>
      <c r="H4" s="94"/>
      <c r="I4" s="93"/>
      <c r="J4" s="93"/>
      <c r="K4" s="79"/>
      <c r="L4" s="93"/>
      <c r="M4" s="94"/>
      <c r="N4" s="80"/>
    </row>
    <row r="5" ht="24" customHeight="1" spans="1:14">
      <c r="A5" s="14"/>
      <c r="B5" s="95"/>
      <c r="C5" s="95"/>
      <c r="D5" s="96" t="s">
        <v>57</v>
      </c>
      <c r="E5" s="96" t="s">
        <v>60</v>
      </c>
      <c r="F5" s="96" t="s">
        <v>539</v>
      </c>
      <c r="G5" s="96" t="s">
        <v>540</v>
      </c>
      <c r="H5" s="97" t="s">
        <v>541</v>
      </c>
      <c r="I5" s="98" t="s">
        <v>542</v>
      </c>
      <c r="J5" s="98"/>
      <c r="K5" s="99"/>
      <c r="L5" s="98"/>
      <c r="M5" s="100"/>
      <c r="N5" s="101"/>
    </row>
    <row r="6" ht="54" customHeight="1" spans="1:14">
      <c r="A6" s="17"/>
      <c r="B6" s="101"/>
      <c r="C6" s="101"/>
      <c r="D6" s="102"/>
      <c r="E6" s="102" t="s">
        <v>59</v>
      </c>
      <c r="F6" s="102"/>
      <c r="G6" s="102"/>
      <c r="H6" s="103"/>
      <c r="I6" s="102" t="s">
        <v>59</v>
      </c>
      <c r="J6" s="102" t="s">
        <v>66</v>
      </c>
      <c r="K6" s="101" t="s">
        <v>67</v>
      </c>
      <c r="L6" s="102" t="s">
        <v>68</v>
      </c>
      <c r="M6" s="103" t="s">
        <v>69</v>
      </c>
      <c r="N6" s="101"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4" t="s">
        <v>306</v>
      </c>
      <c r="B8" s="104" t="s">
        <v>550</v>
      </c>
      <c r="C8" s="104" t="s">
        <v>551</v>
      </c>
      <c r="D8" s="84">
        <v>20000</v>
      </c>
      <c r="E8" s="84">
        <v>20000</v>
      </c>
      <c r="F8" s="84"/>
      <c r="G8" s="84"/>
      <c r="H8" s="84"/>
      <c r="I8" s="84"/>
      <c r="J8" s="84"/>
      <c r="K8" s="84"/>
      <c r="L8" s="84"/>
      <c r="M8" s="84"/>
      <c r="N8" s="84"/>
    </row>
    <row r="9" ht="21" customHeight="1" spans="1:14">
      <c r="A9" s="104" t="s">
        <v>306</v>
      </c>
      <c r="B9" s="104" t="s">
        <v>552</v>
      </c>
      <c r="C9" s="104" t="s">
        <v>553</v>
      </c>
      <c r="D9" s="84">
        <v>20000</v>
      </c>
      <c r="E9" s="84">
        <v>20000</v>
      </c>
      <c r="F9" s="84"/>
      <c r="G9" s="84"/>
      <c r="H9" s="84"/>
      <c r="I9" s="84"/>
      <c r="J9" s="84"/>
      <c r="K9" s="84"/>
      <c r="L9" s="84"/>
      <c r="M9" s="84"/>
      <c r="N9" s="84"/>
    </row>
    <row r="10" ht="21" customHeight="1" spans="1:14">
      <c r="A10" s="104" t="s">
        <v>306</v>
      </c>
      <c r="B10" s="104" t="s">
        <v>554</v>
      </c>
      <c r="C10" s="104" t="s">
        <v>555</v>
      </c>
      <c r="D10" s="84">
        <v>30000</v>
      </c>
      <c r="E10" s="84">
        <v>30000</v>
      </c>
      <c r="F10" s="84"/>
      <c r="G10" s="84"/>
      <c r="H10" s="84"/>
      <c r="I10" s="84"/>
      <c r="J10" s="84"/>
      <c r="K10" s="84"/>
      <c r="L10" s="84"/>
      <c r="M10" s="84"/>
      <c r="N10" s="84"/>
    </row>
    <row r="11" ht="21" customHeight="1" spans="1:14">
      <c r="A11" s="104" t="s">
        <v>329</v>
      </c>
      <c r="B11" s="104" t="s">
        <v>556</v>
      </c>
      <c r="C11" s="104" t="s">
        <v>553</v>
      </c>
      <c r="D11" s="84">
        <v>50000</v>
      </c>
      <c r="E11" s="84">
        <v>50000</v>
      </c>
      <c r="F11" s="84"/>
      <c r="G11" s="84"/>
      <c r="H11" s="84"/>
      <c r="I11" s="84"/>
      <c r="J11" s="84"/>
      <c r="K11" s="84"/>
      <c r="L11" s="84"/>
      <c r="M11" s="84"/>
      <c r="N11" s="84"/>
    </row>
    <row r="12" ht="21" customHeight="1" spans="1:14">
      <c r="A12" s="104" t="s">
        <v>327</v>
      </c>
      <c r="B12" s="104" t="s">
        <v>130</v>
      </c>
      <c r="C12" s="104" t="s">
        <v>557</v>
      </c>
      <c r="D12" s="84">
        <v>5500000</v>
      </c>
      <c r="E12" s="84"/>
      <c r="F12" s="84"/>
      <c r="G12" s="84"/>
      <c r="H12" s="84"/>
      <c r="I12" s="84">
        <v>5500000</v>
      </c>
      <c r="J12" s="84"/>
      <c r="K12" s="84"/>
      <c r="L12" s="84"/>
      <c r="M12" s="84"/>
      <c r="N12" s="84">
        <v>5500000</v>
      </c>
    </row>
    <row r="13" ht="21" customHeight="1" spans="1:14">
      <c r="A13" s="105" t="s">
        <v>195</v>
      </c>
      <c r="B13" s="106"/>
      <c r="C13" s="106"/>
      <c r="D13" s="84">
        <f>SUM(D8:D12)</f>
        <v>5620000</v>
      </c>
      <c r="E13" s="84">
        <f>SUM(E8:E12)</f>
        <v>120000</v>
      </c>
      <c r="F13" s="84"/>
      <c r="G13" s="84"/>
      <c r="H13" s="84"/>
      <c r="I13" s="84">
        <f>SUM(I8:I12)</f>
        <v>5500000</v>
      </c>
      <c r="J13" s="84"/>
      <c r="K13" s="84"/>
      <c r="L13" s="84"/>
      <c r="M13" s="84"/>
      <c r="N13" s="84">
        <f>SUM(N8:N12)</f>
        <v>5500000</v>
      </c>
    </row>
  </sheetData>
  <mergeCells count="13">
    <mergeCell ref="A2:N2"/>
    <mergeCell ref="A3:C3"/>
    <mergeCell ref="D4:N4"/>
    <mergeCell ref="I5:N5"/>
    <mergeCell ref="A13:C13"/>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D31" sqref="D31"/>
    </sheetView>
  </sheetViews>
  <sheetFormatPr defaultColWidth="9.14166666666667" defaultRowHeight="14.25" customHeight="1"/>
  <cols>
    <col min="1" max="1" width="37.7" customWidth="1"/>
    <col min="2" max="25" width="20" customWidth="1"/>
  </cols>
  <sheetData>
    <row r="1" ht="17.25" customHeight="1" spans="1:25">
      <c r="D1" s="73"/>
      <c r="W1" s="2"/>
      <c r="X1" s="2"/>
      <c r="Y1" s="2" t="s">
        <v>558</v>
      </c>
    </row>
    <row r="2" ht="41.25" customHeight="1" spans="1:25">
      <c r="A2" s="74" t="s">
        <v>559</v>
      </c>
      <c r="B2" s="3"/>
      <c r="C2" s="3"/>
      <c r="D2" s="3"/>
      <c r="E2" s="3"/>
      <c r="F2" s="3"/>
      <c r="G2" s="3"/>
      <c r="H2" s="3"/>
      <c r="I2" s="3"/>
      <c r="J2" s="3"/>
      <c r="K2" s="3"/>
      <c r="L2" s="3"/>
      <c r="M2" s="3"/>
      <c r="N2" s="3"/>
      <c r="O2" s="3"/>
      <c r="P2" s="3"/>
      <c r="Q2" s="3"/>
      <c r="R2" s="3"/>
      <c r="S2" s="3"/>
      <c r="T2" s="3"/>
      <c r="U2" s="3"/>
      <c r="V2" s="3"/>
      <c r="W2" s="68"/>
      <c r="X2" s="68"/>
      <c r="Y2" s="68"/>
    </row>
    <row r="3" ht="18" customHeight="1" spans="1:25">
      <c r="A3" s="75" t="s">
        <v>2</v>
      </c>
      <c r="B3" s="76"/>
      <c r="C3" s="76"/>
      <c r="D3" s="77"/>
      <c r="E3" s="78"/>
      <c r="F3" s="78"/>
      <c r="G3" s="78"/>
      <c r="H3" s="78"/>
      <c r="I3" s="78"/>
      <c r="W3" s="7"/>
      <c r="X3" s="7"/>
      <c r="Y3" s="7" t="s">
        <v>3</v>
      </c>
    </row>
    <row r="4" ht="19.5" customHeight="1" spans="1:25">
      <c r="A4" s="28" t="s">
        <v>560</v>
      </c>
      <c r="B4" s="10" t="s">
        <v>213</v>
      </c>
      <c r="C4" s="11"/>
      <c r="D4" s="11"/>
      <c r="E4" s="10" t="s">
        <v>561</v>
      </c>
      <c r="F4" s="11"/>
      <c r="G4" s="11"/>
      <c r="H4" s="11"/>
      <c r="I4" s="11"/>
      <c r="J4" s="11"/>
      <c r="K4" s="11"/>
      <c r="L4" s="11"/>
      <c r="M4" s="11"/>
      <c r="N4" s="11"/>
      <c r="O4" s="11"/>
      <c r="P4" s="11"/>
      <c r="Q4" s="11"/>
      <c r="R4" s="11"/>
      <c r="S4" s="11"/>
      <c r="T4" s="11"/>
      <c r="U4" s="11"/>
      <c r="V4" s="11"/>
      <c r="W4" s="79"/>
      <c r="X4" s="80"/>
      <c r="Y4" s="80"/>
    </row>
    <row r="5" ht="40.5" customHeight="1" spans="1:25">
      <c r="A5" s="18"/>
      <c r="B5" s="29" t="s">
        <v>57</v>
      </c>
      <c r="C5" s="9" t="s">
        <v>60</v>
      </c>
      <c r="D5" s="81" t="s">
        <v>539</v>
      </c>
      <c r="E5" s="49" t="s">
        <v>562</v>
      </c>
      <c r="F5" s="49" t="s">
        <v>563</v>
      </c>
      <c r="G5" s="49" t="s">
        <v>564</v>
      </c>
      <c r="H5" s="49" t="s">
        <v>565</v>
      </c>
      <c r="I5" s="49" t="s">
        <v>566</v>
      </c>
      <c r="J5" s="49" t="s">
        <v>567</v>
      </c>
      <c r="K5" s="49" t="s">
        <v>568</v>
      </c>
      <c r="L5" s="49" t="s">
        <v>569</v>
      </c>
      <c r="M5" s="49" t="s">
        <v>570</v>
      </c>
      <c r="N5" s="49" t="s">
        <v>571</v>
      </c>
      <c r="O5" s="49" t="s">
        <v>572</v>
      </c>
      <c r="P5" s="49" t="s">
        <v>573</v>
      </c>
      <c r="Q5" s="49" t="s">
        <v>574</v>
      </c>
      <c r="R5" s="49" t="s">
        <v>575</v>
      </c>
      <c r="S5" s="49" t="s">
        <v>576</v>
      </c>
      <c r="T5" s="49" t="s">
        <v>577</v>
      </c>
      <c r="U5" s="49" t="s">
        <v>578</v>
      </c>
      <c r="V5" s="49" t="s">
        <v>579</v>
      </c>
      <c r="W5" s="49" t="s">
        <v>580</v>
      </c>
      <c r="X5" s="82" t="s">
        <v>581</v>
      </c>
      <c r="Y5" s="82" t="s">
        <v>582</v>
      </c>
    </row>
    <row r="6" ht="19.5" customHeight="1" spans="1:25">
      <c r="A6" s="19">
        <v>1</v>
      </c>
      <c r="B6" s="19">
        <v>2</v>
      </c>
      <c r="C6" s="19">
        <v>3</v>
      </c>
      <c r="D6" s="83">
        <v>4</v>
      </c>
      <c r="E6" s="30">
        <v>5</v>
      </c>
      <c r="F6" s="19">
        <v>6</v>
      </c>
      <c r="G6" s="19">
        <v>7</v>
      </c>
      <c r="H6" s="83">
        <v>8</v>
      </c>
      <c r="I6" s="19">
        <v>9</v>
      </c>
      <c r="J6" s="19">
        <v>10</v>
      </c>
      <c r="K6" s="19">
        <v>11</v>
      </c>
      <c r="L6" s="83">
        <v>12</v>
      </c>
      <c r="M6" s="19">
        <v>13</v>
      </c>
      <c r="N6" s="19">
        <v>14</v>
      </c>
      <c r="O6" s="19">
        <v>15</v>
      </c>
      <c r="P6" s="83">
        <v>16</v>
      </c>
      <c r="Q6" s="19">
        <v>17</v>
      </c>
      <c r="R6" s="19">
        <v>18</v>
      </c>
      <c r="S6" s="19">
        <v>19</v>
      </c>
      <c r="T6" s="83">
        <v>20</v>
      </c>
      <c r="U6" s="83">
        <v>21</v>
      </c>
      <c r="V6" s="83">
        <v>22</v>
      </c>
      <c r="W6" s="30">
        <v>23</v>
      </c>
      <c r="X6" s="30">
        <v>24</v>
      </c>
      <c r="Y6" s="30">
        <v>25</v>
      </c>
    </row>
    <row r="7" ht="19.5" customHeight="1" spans="1:25">
      <c r="A7" s="31"/>
      <c r="B7" s="84"/>
      <c r="C7" s="84"/>
      <c r="D7" s="84"/>
      <c r="E7" s="84"/>
      <c r="F7" s="84"/>
      <c r="G7" s="84"/>
      <c r="H7" s="84"/>
      <c r="I7" s="84"/>
      <c r="J7" s="84"/>
      <c r="K7" s="84"/>
      <c r="L7" s="84"/>
      <c r="M7" s="84"/>
      <c r="N7" s="84"/>
      <c r="O7" s="84"/>
      <c r="P7" s="84"/>
      <c r="Q7" s="84"/>
      <c r="R7" s="84"/>
      <c r="S7" s="84"/>
      <c r="T7" s="84"/>
      <c r="U7" s="84"/>
      <c r="V7" s="84"/>
      <c r="W7" s="84"/>
      <c r="X7" s="84"/>
      <c r="Y7" s="84"/>
    </row>
    <row r="8" ht="19.5" customHeight="1" spans="1:25">
      <c r="A8" s="71"/>
      <c r="B8" s="84"/>
      <c r="C8" s="84"/>
      <c r="D8" s="84"/>
      <c r="E8" s="84"/>
      <c r="F8" s="84"/>
      <c r="G8" s="84"/>
      <c r="H8" s="84"/>
      <c r="I8" s="84"/>
      <c r="J8" s="84"/>
      <c r="K8" s="84"/>
      <c r="L8" s="84"/>
      <c r="M8" s="84"/>
      <c r="N8" s="84"/>
      <c r="O8" s="84"/>
      <c r="P8" s="84"/>
      <c r="Q8" s="84"/>
      <c r="R8" s="84"/>
      <c r="S8" s="84"/>
      <c r="T8" s="84"/>
      <c r="U8" s="84"/>
      <c r="V8" s="84"/>
      <c r="W8" s="84"/>
      <c r="X8" s="84"/>
      <c r="Y8" s="84"/>
    </row>
    <row r="9" ht="21" customHeight="1" spans="1:25">
      <c r="A9" t="s">
        <v>583</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20" sqref="C20"/>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584</v>
      </c>
    </row>
    <row r="2" ht="41.25" customHeight="1" spans="1:10">
      <c r="A2" s="67" t="s">
        <v>585</v>
      </c>
      <c r="B2" s="3"/>
      <c r="C2" s="3"/>
      <c r="D2" s="3"/>
      <c r="E2" s="3"/>
      <c r="F2" s="68"/>
      <c r="G2" s="3"/>
      <c r="H2" s="68"/>
      <c r="I2" s="68"/>
      <c r="J2" s="3"/>
    </row>
    <row r="3" ht="17.25" customHeight="1" spans="1:10">
      <c r="A3" s="4" t="s">
        <v>2</v>
      </c>
    </row>
    <row r="4" ht="44.25" customHeight="1" spans="1:10">
      <c r="A4" s="69" t="s">
        <v>586</v>
      </c>
      <c r="B4" s="69" t="s">
        <v>332</v>
      </c>
      <c r="C4" s="69" t="s">
        <v>333</v>
      </c>
      <c r="D4" s="69" t="s">
        <v>334</v>
      </c>
      <c r="E4" s="69" t="s">
        <v>335</v>
      </c>
      <c r="F4" s="70" t="s">
        <v>336</v>
      </c>
      <c r="G4" s="69" t="s">
        <v>337</v>
      </c>
      <c r="H4" s="70" t="s">
        <v>338</v>
      </c>
      <c r="I4" s="70" t="s">
        <v>339</v>
      </c>
      <c r="J4" s="69" t="s">
        <v>340</v>
      </c>
    </row>
    <row r="5" ht="14.25" customHeight="1" spans="1:10">
      <c r="A5" s="69">
        <v>1</v>
      </c>
      <c r="B5" s="69">
        <v>2</v>
      </c>
      <c r="C5" s="69">
        <v>3</v>
      </c>
      <c r="D5" s="69">
        <v>4</v>
      </c>
      <c r="E5" s="69">
        <v>5</v>
      </c>
      <c r="F5" s="70">
        <v>6</v>
      </c>
      <c r="G5" s="69">
        <v>7</v>
      </c>
      <c r="H5" s="70">
        <v>8</v>
      </c>
      <c r="I5" s="70">
        <v>9</v>
      </c>
      <c r="J5" s="69">
        <v>10</v>
      </c>
    </row>
    <row r="6" ht="42" customHeight="1" spans="1:10">
      <c r="A6" s="31"/>
      <c r="B6" s="71"/>
      <c r="C6" s="71"/>
      <c r="D6" s="71"/>
      <c r="E6" s="53"/>
      <c r="F6" s="72"/>
      <c r="G6" s="53"/>
      <c r="H6" s="72"/>
      <c r="I6" s="72"/>
      <c r="J6" s="53"/>
    </row>
    <row r="7" ht="42" customHeight="1" spans="1:10">
      <c r="A7" s="31"/>
      <c r="B7" s="22"/>
      <c r="C7" s="22"/>
      <c r="D7" s="22"/>
      <c r="E7" s="31"/>
      <c r="F7" s="22"/>
      <c r="G7" s="31"/>
      <c r="H7" s="22"/>
      <c r="I7" s="22"/>
      <c r="J7" s="31"/>
    </row>
    <row r="8" ht="18" customHeight="1" spans="1:10">
      <c r="A8" t="s">
        <v>587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C24" sqref="C24"/>
    </sheetView>
  </sheetViews>
  <sheetFormatPr defaultColWidth="10.425" defaultRowHeight="14.25" customHeight="1" outlineLevelCol="7"/>
  <cols>
    <col min="1" max="2" width="33.7" customWidth="1"/>
    <col min="3" max="3" width="45.575" customWidth="1"/>
    <col min="4" max="4" width="27.575" customWidth="1"/>
    <col min="5" max="5" width="21.7166666666667" customWidth="1"/>
    <col min="6" max="8" width="26.2833333333333" customWidth="1"/>
  </cols>
  <sheetData>
    <row r="1" customHeight="1" spans="1:8">
      <c r="A1" s="38" t="s">
        <v>588</v>
      </c>
      <c r="B1" s="39"/>
      <c r="C1" s="40"/>
      <c r="D1" s="40"/>
      <c r="E1" s="40"/>
      <c r="F1" s="39"/>
      <c r="G1" s="39"/>
      <c r="H1" s="40"/>
    </row>
    <row r="2" ht="41.25" customHeight="1" spans="1:8">
      <c r="A2" s="41" t="s">
        <v>589</v>
      </c>
      <c r="B2" s="42"/>
      <c r="C2" s="43"/>
      <c r="D2" s="43"/>
      <c r="E2" s="43"/>
      <c r="F2" s="42"/>
      <c r="G2" s="42"/>
      <c r="H2" s="43"/>
    </row>
    <row r="3" customHeight="1" spans="1:8">
      <c r="A3" s="44" t="s">
        <v>2</v>
      </c>
      <c r="C3" s="45"/>
      <c r="E3" s="43"/>
      <c r="F3" s="42"/>
      <c r="G3" s="42"/>
      <c r="H3" s="46" t="s">
        <v>3</v>
      </c>
    </row>
    <row r="4" ht="28.5" customHeight="1" spans="1:8">
      <c r="A4" s="47" t="s">
        <v>206</v>
      </c>
      <c r="B4" s="48" t="s">
        <v>590</v>
      </c>
      <c r="C4" s="47" t="s">
        <v>591</v>
      </c>
      <c r="D4" s="47" t="s">
        <v>592</v>
      </c>
      <c r="E4" s="47" t="s">
        <v>593</v>
      </c>
      <c r="F4" s="49" t="s">
        <v>594</v>
      </c>
      <c r="G4" s="30"/>
      <c r="H4" s="47"/>
    </row>
    <row r="5" ht="21" customHeight="1" spans="1:8">
      <c r="A5" s="48"/>
      <c r="B5" s="50"/>
      <c r="C5" s="51"/>
      <c r="D5" s="50"/>
      <c r="E5" s="50"/>
      <c r="F5" s="49" t="s">
        <v>537</v>
      </c>
      <c r="G5" s="49" t="s">
        <v>595</v>
      </c>
      <c r="H5" s="49" t="s">
        <v>596</v>
      </c>
    </row>
    <row r="6" ht="17.25" customHeight="1" spans="1:8">
      <c r="A6" s="52" t="s">
        <v>86</v>
      </c>
      <c r="B6" s="52">
        <v>2</v>
      </c>
      <c r="C6" s="53">
        <v>3</v>
      </c>
      <c r="D6" s="52">
        <v>4</v>
      </c>
      <c r="E6" s="54">
        <v>5</v>
      </c>
      <c r="F6" s="55">
        <v>6</v>
      </c>
      <c r="G6" s="53">
        <v>7</v>
      </c>
      <c r="H6" s="53">
        <v>8</v>
      </c>
    </row>
    <row r="7" ht="19.5" customHeight="1" spans="1:8">
      <c r="A7" s="56"/>
      <c r="B7" s="34"/>
      <c r="C7" s="31"/>
      <c r="D7" s="22"/>
      <c r="E7" s="55"/>
      <c r="F7" s="57"/>
      <c r="G7" s="58"/>
      <c r="H7" s="58"/>
    </row>
    <row r="8" ht="19.5" customHeight="1" spans="1:8">
      <c r="A8" s="56"/>
      <c r="B8" s="34"/>
      <c r="C8" s="31"/>
      <c r="D8" s="22"/>
      <c r="E8" s="55"/>
      <c r="F8" s="57"/>
      <c r="G8" s="58"/>
      <c r="H8" s="58"/>
    </row>
    <row r="9" ht="19.5" customHeight="1" spans="1:8">
      <c r="A9" s="59" t="s">
        <v>57</v>
      </c>
      <c r="B9" s="60"/>
      <c r="C9" s="61"/>
      <c r="D9" s="62"/>
      <c r="E9" s="62"/>
      <c r="F9" s="57"/>
      <c r="G9" s="58"/>
      <c r="H9" s="58"/>
    </row>
    <row r="10" ht="19.5" customHeight="1" spans="1:8">
      <c r="A10" s="63" t="s">
        <v>597</v>
      </c>
      <c r="B10" s="60"/>
      <c r="C10" s="61"/>
      <c r="D10" s="64"/>
      <c r="E10" s="64"/>
      <c r="F10" s="65"/>
      <c r="G10" s="66"/>
      <c r="H10" s="66"/>
    </row>
    <row r="11" ht="21" customHeight="1" spans="1:8">
      <c r="A11" t="s">
        <v>598</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9" sqref="C19"/>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1:11">
      <c r="D1" s="1"/>
      <c r="E1" s="1"/>
      <c r="F1" s="1"/>
      <c r="G1" s="1"/>
      <c r="K1" s="2" t="s">
        <v>599</v>
      </c>
    </row>
    <row r="2" ht="41.25" customHeight="1" spans="1:11">
      <c r="A2" s="207" t="s">
        <v>600</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291</v>
      </c>
      <c r="B4" s="8" t="s">
        <v>208</v>
      </c>
      <c r="C4" s="8" t="s">
        <v>292</v>
      </c>
      <c r="D4" s="9" t="s">
        <v>209</v>
      </c>
      <c r="E4" s="9" t="s">
        <v>210</v>
      </c>
      <c r="F4" s="9" t="s">
        <v>211</v>
      </c>
      <c r="G4" s="9" t="s">
        <v>212</v>
      </c>
      <c r="H4" s="28" t="s">
        <v>57</v>
      </c>
      <c r="I4" s="10" t="s">
        <v>601</v>
      </c>
      <c r="J4" s="11"/>
      <c r="K4" s="12"/>
    </row>
    <row r="5" ht="21.75" customHeight="1" spans="1:11">
      <c r="A5" s="13"/>
      <c r="B5" s="13"/>
      <c r="C5" s="13"/>
      <c r="D5" s="14"/>
      <c r="E5" s="14"/>
      <c r="F5" s="14"/>
      <c r="G5" s="14"/>
      <c r="H5" s="29"/>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30">
        <v>10</v>
      </c>
      <c r="K7" s="30">
        <v>11</v>
      </c>
    </row>
    <row r="8" ht="18.75" customHeight="1" spans="1:11">
      <c r="A8" s="31"/>
      <c r="B8" s="22"/>
      <c r="C8" s="31"/>
      <c r="D8" s="31"/>
      <c r="E8" s="31"/>
      <c r="F8" s="31"/>
      <c r="G8" s="31"/>
      <c r="H8" s="32"/>
      <c r="I8" s="33"/>
      <c r="J8" s="33"/>
      <c r="K8" s="32"/>
    </row>
    <row r="9" ht="18.75" customHeight="1" spans="1:11">
      <c r="A9" s="34"/>
      <c r="B9" s="22"/>
      <c r="C9" s="22"/>
      <c r="D9" s="22"/>
      <c r="E9" s="22"/>
      <c r="F9" s="22"/>
      <c r="G9" s="22"/>
      <c r="H9" s="23"/>
      <c r="I9" s="23"/>
      <c r="J9" s="23"/>
      <c r="K9" s="32"/>
    </row>
    <row r="10" ht="18.75" customHeight="1" spans="1:11">
      <c r="A10" s="35" t="s">
        <v>195</v>
      </c>
      <c r="B10" s="36"/>
      <c r="C10" s="36"/>
      <c r="D10" s="36"/>
      <c r="E10" s="36"/>
      <c r="F10" s="36"/>
      <c r="G10" s="37"/>
      <c r="H10" s="23"/>
      <c r="I10" s="23"/>
      <c r="J10" s="23"/>
      <c r="K10" s="32"/>
    </row>
    <row r="11" ht="21" customHeight="1" spans="1:11">
      <c r="A11" t="s">
        <v>602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2"/>
  <sheetViews>
    <sheetView showZeros="0" workbookViewId="0">
      <selection activeCell="C26" sqref="C26"/>
    </sheetView>
  </sheetViews>
  <sheetFormatPr defaultColWidth="9.14166666666667" defaultRowHeight="14.25" customHeight="1" outlineLevelCol="6"/>
  <cols>
    <col min="1" max="1" width="35.2833333333333" customWidth="1"/>
    <col min="2" max="2" width="28" customWidth="1"/>
    <col min="3" max="3" width="65.5" customWidth="1"/>
    <col min="4" max="4" width="28" customWidth="1"/>
    <col min="5" max="7" width="23.85" customWidth="1"/>
  </cols>
  <sheetData>
    <row r="1" ht="13.5" customHeight="1" spans="1:7">
      <c r="D1" s="1"/>
      <c r="G1" s="2" t="s">
        <v>603</v>
      </c>
    </row>
    <row r="2" ht="41.25" customHeight="1" spans="1:7">
      <c r="A2" s="3" t="s">
        <v>604</v>
      </c>
      <c r="B2" s="3"/>
      <c r="C2" s="3"/>
      <c r="D2" s="3"/>
      <c r="E2" s="3"/>
      <c r="F2" s="3"/>
      <c r="G2" s="3"/>
    </row>
    <row r="3" ht="13.5" customHeight="1" spans="1:7">
      <c r="A3" s="4" t="s">
        <v>2</v>
      </c>
      <c r="B3" s="5"/>
      <c r="C3" s="5"/>
      <c r="D3" s="5"/>
      <c r="E3" s="6"/>
      <c r="F3" s="6"/>
      <c r="G3" s="7" t="s">
        <v>3</v>
      </c>
    </row>
    <row r="4" ht="21.75" customHeight="1" spans="1:7">
      <c r="A4" s="8" t="s">
        <v>292</v>
      </c>
      <c r="B4" s="8" t="s">
        <v>291</v>
      </c>
      <c r="C4" s="8" t="s">
        <v>208</v>
      </c>
      <c r="D4" s="9" t="s">
        <v>605</v>
      </c>
      <c r="E4" s="10" t="s">
        <v>60</v>
      </c>
      <c r="F4" s="11"/>
      <c r="G4" s="12"/>
    </row>
    <row r="5" ht="21.75" customHeight="1" spans="1:7">
      <c r="A5" s="13"/>
      <c r="B5" s="13"/>
      <c r="C5" s="13"/>
      <c r="D5" s="14"/>
      <c r="E5" s="15" t="s">
        <v>606</v>
      </c>
      <c r="F5" s="9" t="s">
        <v>607</v>
      </c>
      <c r="G5" s="9" t="s">
        <v>608</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17.25" customHeight="1" spans="1:7">
      <c r="A8" s="20" t="s">
        <v>72</v>
      </c>
      <c r="B8" s="21"/>
      <c r="C8" s="21"/>
      <c r="D8" s="22"/>
      <c r="E8" s="23">
        <v>24550690.82</v>
      </c>
      <c r="F8" s="23"/>
      <c r="G8" s="23"/>
    </row>
    <row r="9" ht="17.25" customHeight="1" spans="1:7">
      <c r="A9" s="24" t="s">
        <v>72</v>
      </c>
      <c r="B9" s="21"/>
      <c r="C9" s="21"/>
      <c r="D9" s="22"/>
      <c r="E9" s="23">
        <f>SUM(E10:E21)</f>
        <v>24550690.82</v>
      </c>
      <c r="F9" s="23"/>
      <c r="G9" s="23"/>
    </row>
    <row r="10" ht="17.25" customHeight="1" spans="1:7">
      <c r="A10" s="22"/>
      <c r="B10" s="21" t="s">
        <v>609</v>
      </c>
      <c r="C10" s="21" t="s">
        <v>314</v>
      </c>
      <c r="D10" s="22" t="s">
        <v>610</v>
      </c>
      <c r="E10" s="23">
        <v>40000</v>
      </c>
      <c r="F10" s="23"/>
      <c r="G10" s="23"/>
    </row>
    <row r="11" ht="17.25" customHeight="1" spans="1:7">
      <c r="A11" s="22"/>
      <c r="B11" s="21" t="s">
        <v>609</v>
      </c>
      <c r="C11" s="21" t="s">
        <v>310</v>
      </c>
      <c r="D11" s="22" t="s">
        <v>610</v>
      </c>
      <c r="E11" s="23">
        <v>100000</v>
      </c>
      <c r="F11" s="23"/>
      <c r="G11" s="23"/>
    </row>
    <row r="12" ht="17.25" customHeight="1" spans="1:7">
      <c r="A12" s="22"/>
      <c r="B12" s="21" t="s">
        <v>609</v>
      </c>
      <c r="C12" s="21" t="s">
        <v>304</v>
      </c>
      <c r="D12" s="22" t="s">
        <v>610</v>
      </c>
      <c r="E12" s="23">
        <v>385895.37</v>
      </c>
      <c r="F12" s="23"/>
      <c r="G12" s="23"/>
    </row>
    <row r="13" ht="17.25" customHeight="1" spans="1:7">
      <c r="A13" s="22"/>
      <c r="B13" s="21" t="s">
        <v>611</v>
      </c>
      <c r="C13" s="21" t="s">
        <v>323</v>
      </c>
      <c r="D13" s="22" t="s">
        <v>610</v>
      </c>
      <c r="E13" s="23">
        <v>14000</v>
      </c>
      <c r="F13" s="23"/>
      <c r="G13" s="23"/>
    </row>
    <row r="14" ht="17.25" customHeight="1" spans="1:7">
      <c r="A14" s="22"/>
      <c r="B14" s="21" t="s">
        <v>609</v>
      </c>
      <c r="C14" s="21" t="s">
        <v>297</v>
      </c>
      <c r="D14" s="22" t="s">
        <v>610</v>
      </c>
      <c r="E14" s="23">
        <v>16000</v>
      </c>
      <c r="F14" s="23"/>
      <c r="G14" s="23"/>
    </row>
    <row r="15" ht="17.25" customHeight="1" spans="1:7">
      <c r="A15" s="22"/>
      <c r="B15" s="21" t="s">
        <v>612</v>
      </c>
      <c r="C15" s="21" t="s">
        <v>316</v>
      </c>
      <c r="D15" s="22" t="s">
        <v>610</v>
      </c>
      <c r="E15" s="23">
        <v>17542300</v>
      </c>
      <c r="F15" s="23"/>
      <c r="G15" s="23"/>
    </row>
    <row r="16" ht="17.25" customHeight="1" spans="1:7">
      <c r="A16" s="22"/>
      <c r="B16" s="21" t="s">
        <v>611</v>
      </c>
      <c r="C16" s="21" t="s">
        <v>325</v>
      </c>
      <c r="D16" s="22" t="s">
        <v>610</v>
      </c>
      <c r="E16" s="23">
        <v>5200000</v>
      </c>
      <c r="F16" s="23"/>
      <c r="G16" s="23"/>
    </row>
    <row r="17" ht="17.25" customHeight="1" spans="1:7">
      <c r="A17" s="22"/>
      <c r="B17" s="21" t="s">
        <v>612</v>
      </c>
      <c r="C17" s="21" t="s">
        <v>318</v>
      </c>
      <c r="D17" s="22" t="s">
        <v>610</v>
      </c>
      <c r="E17" s="23">
        <v>521789.58</v>
      </c>
      <c r="F17" s="23"/>
      <c r="G17" s="23"/>
    </row>
    <row r="18" ht="17.25" customHeight="1" spans="1:7">
      <c r="A18" s="22"/>
      <c r="B18" s="21" t="s">
        <v>609</v>
      </c>
      <c r="C18" s="21" t="s">
        <v>306</v>
      </c>
      <c r="D18" s="22" t="s">
        <v>610</v>
      </c>
      <c r="E18" s="23">
        <v>150015.05</v>
      </c>
      <c r="F18" s="23"/>
      <c r="G18" s="23"/>
    </row>
    <row r="19" ht="17.25" customHeight="1" spans="1:7">
      <c r="A19" s="22"/>
      <c r="B19" s="21" t="s">
        <v>609</v>
      </c>
      <c r="C19" s="21" t="s">
        <v>312</v>
      </c>
      <c r="D19" s="22" t="s">
        <v>610</v>
      </c>
      <c r="E19" s="23">
        <v>160000</v>
      </c>
      <c r="F19" s="23"/>
      <c r="G19" s="23"/>
    </row>
    <row r="20" ht="17.25" customHeight="1" spans="1:7">
      <c r="A20" s="22"/>
      <c r="B20" s="21" t="s">
        <v>612</v>
      </c>
      <c r="C20" s="21" t="s">
        <v>300</v>
      </c>
      <c r="D20" s="22" t="s">
        <v>610</v>
      </c>
      <c r="E20" s="23">
        <v>370000</v>
      </c>
      <c r="F20" s="23"/>
      <c r="G20" s="23"/>
    </row>
    <row r="21" ht="17.25" customHeight="1" spans="1:7">
      <c r="A21" s="22"/>
      <c r="B21" s="21" t="s">
        <v>611</v>
      </c>
      <c r="C21" s="21" t="s">
        <v>329</v>
      </c>
      <c r="D21" s="22" t="s">
        <v>613</v>
      </c>
      <c r="E21" s="23">
        <v>50690.82</v>
      </c>
      <c r="F21" s="23"/>
      <c r="G21" s="23"/>
    </row>
    <row r="22" ht="18.75" customHeight="1" spans="1:7">
      <c r="A22" s="25" t="s">
        <v>57</v>
      </c>
      <c r="B22" s="26" t="s">
        <v>614</v>
      </c>
      <c r="C22" s="26"/>
      <c r="D22" s="27"/>
      <c r="E22" s="23">
        <v>24550690.82</v>
      </c>
      <c r="F22" s="23"/>
      <c r="G22" s="23"/>
    </row>
  </sheetData>
  <mergeCells count="11">
    <mergeCell ref="A2:G2"/>
    <mergeCell ref="A3:D3"/>
    <mergeCell ref="E4:G4"/>
    <mergeCell ref="A22:D22"/>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6"/>
  <sheetViews>
    <sheetView showGridLines="0" showZeros="0" workbookViewId="0">
      <selection activeCell="F32" sqref="F32"/>
    </sheetView>
  </sheetViews>
  <sheetFormatPr defaultColWidth="8.575" defaultRowHeight="12.75" customHeight="1"/>
  <cols>
    <col min="1" max="1" width="15.8916666666667" customWidth="1"/>
    <col min="2" max="2" width="35" customWidth="1"/>
    <col min="3" max="19" width="22" customWidth="1"/>
  </cols>
  <sheetData>
    <row r="1" ht="17.25" customHeight="1" spans="1:19">
      <c r="A1" s="46" t="s">
        <v>53</v>
      </c>
    </row>
    <row r="2" ht="41.25" customHeight="1" spans="1:19">
      <c r="A2" s="41" t="s">
        <v>54</v>
      </c>
    </row>
    <row r="3" ht="17.25" customHeight="1" spans="1:19">
      <c r="A3" s="44" t="s">
        <v>2</v>
      </c>
      <c r="S3" s="45" t="s">
        <v>3</v>
      </c>
    </row>
    <row r="4" ht="21.75" customHeight="1" spans="1:19">
      <c r="A4" s="184" t="s">
        <v>55</v>
      </c>
      <c r="B4" s="185" t="s">
        <v>56</v>
      </c>
      <c r="C4" s="185" t="s">
        <v>57</v>
      </c>
      <c r="D4" s="186" t="s">
        <v>58</v>
      </c>
      <c r="E4" s="186"/>
      <c r="F4" s="186"/>
      <c r="G4" s="186"/>
      <c r="H4" s="186"/>
      <c r="I4" s="128"/>
      <c r="J4" s="186"/>
      <c r="K4" s="186"/>
      <c r="L4" s="186"/>
      <c r="M4" s="186"/>
      <c r="N4" s="187"/>
      <c r="O4" s="186" t="s">
        <v>47</v>
      </c>
      <c r="P4" s="186"/>
      <c r="Q4" s="186"/>
      <c r="R4" s="186"/>
      <c r="S4" s="187"/>
    </row>
    <row r="5" ht="27" customHeight="1" spans="1:19">
      <c r="A5" s="188"/>
      <c r="B5" s="189"/>
      <c r="C5" s="189"/>
      <c r="D5" s="189" t="s">
        <v>59</v>
      </c>
      <c r="E5" s="189" t="s">
        <v>60</v>
      </c>
      <c r="F5" s="189" t="s">
        <v>61</v>
      </c>
      <c r="G5" s="189" t="s">
        <v>62</v>
      </c>
      <c r="H5" s="189" t="s">
        <v>63</v>
      </c>
      <c r="I5" s="190" t="s">
        <v>64</v>
      </c>
      <c r="J5" s="191"/>
      <c r="K5" s="191"/>
      <c r="L5" s="191"/>
      <c r="M5" s="191"/>
      <c r="N5" s="192"/>
      <c r="O5" s="189" t="s">
        <v>59</v>
      </c>
      <c r="P5" s="189" t="s">
        <v>60</v>
      </c>
      <c r="Q5" s="189" t="s">
        <v>61</v>
      </c>
      <c r="R5" s="189" t="s">
        <v>62</v>
      </c>
      <c r="S5" s="189" t="s">
        <v>65</v>
      </c>
    </row>
    <row r="6" ht="30" customHeight="1" spans="1:19">
      <c r="A6" s="193"/>
      <c r="B6" s="194"/>
      <c r="C6" s="115"/>
      <c r="D6" s="115"/>
      <c r="E6" s="115"/>
      <c r="F6" s="115"/>
      <c r="G6" s="115"/>
      <c r="H6" s="115"/>
      <c r="I6" s="72" t="s">
        <v>59</v>
      </c>
      <c r="J6" s="192" t="s">
        <v>66</v>
      </c>
      <c r="K6" s="192" t="s">
        <v>67</v>
      </c>
      <c r="L6" s="192" t="s">
        <v>68</v>
      </c>
      <c r="M6" s="192" t="s">
        <v>69</v>
      </c>
      <c r="N6" s="192" t="s">
        <v>70</v>
      </c>
      <c r="O6" s="195"/>
      <c r="P6" s="195"/>
      <c r="Q6" s="195"/>
      <c r="R6" s="195"/>
      <c r="S6" s="115"/>
    </row>
    <row r="7" ht="15" customHeight="1" spans="1:19">
      <c r="A7" s="196">
        <v>1</v>
      </c>
      <c r="B7" s="196">
        <v>2</v>
      </c>
      <c r="C7" s="196">
        <v>3</v>
      </c>
      <c r="D7" s="196">
        <v>4</v>
      </c>
      <c r="E7" s="196">
        <v>5</v>
      </c>
      <c r="F7" s="196">
        <v>6</v>
      </c>
      <c r="G7" s="196">
        <v>7</v>
      </c>
      <c r="H7" s="196">
        <v>8</v>
      </c>
      <c r="I7" s="72">
        <v>9</v>
      </c>
      <c r="J7" s="196">
        <v>10</v>
      </c>
      <c r="K7" s="196">
        <v>11</v>
      </c>
      <c r="L7" s="196">
        <v>12</v>
      </c>
      <c r="M7" s="196">
        <v>13</v>
      </c>
      <c r="N7" s="196">
        <v>14</v>
      </c>
      <c r="O7" s="196">
        <v>15</v>
      </c>
      <c r="P7" s="196">
        <v>16</v>
      </c>
      <c r="Q7" s="196">
        <v>17</v>
      </c>
      <c r="R7" s="196">
        <v>18</v>
      </c>
      <c r="S7" s="196">
        <v>19</v>
      </c>
    </row>
    <row r="8" ht="20" customHeight="1" spans="1:19">
      <c r="A8" s="22" t="s">
        <v>71</v>
      </c>
      <c r="B8" s="22" t="s">
        <v>72</v>
      </c>
      <c r="C8" s="84">
        <v>37360484.78</v>
      </c>
      <c r="D8" s="84">
        <v>37309793.96</v>
      </c>
      <c r="E8" s="84">
        <v>31809793.96</v>
      </c>
      <c r="F8" s="84"/>
      <c r="G8" s="84"/>
      <c r="H8" s="84"/>
      <c r="I8" s="84">
        <v>5500000</v>
      </c>
      <c r="J8" s="84"/>
      <c r="K8" s="84"/>
      <c r="L8" s="84"/>
      <c r="M8" s="84"/>
      <c r="N8" s="84">
        <v>5500000</v>
      </c>
      <c r="O8" s="84">
        <v>50690.82</v>
      </c>
      <c r="P8" s="84">
        <v>50690.82</v>
      </c>
      <c r="Q8" s="84"/>
      <c r="R8" s="84"/>
      <c r="S8" s="84"/>
    </row>
    <row r="9" ht="18" customHeight="1" spans="1:19">
      <c r="A9" s="197" t="s">
        <v>73</v>
      </c>
      <c r="B9" s="197" t="s">
        <v>72</v>
      </c>
      <c r="C9" s="84">
        <v>37360484.78</v>
      </c>
      <c r="D9" s="84">
        <v>37309793.96</v>
      </c>
      <c r="E9" s="84">
        <v>31809793.96</v>
      </c>
      <c r="F9" s="84"/>
      <c r="G9" s="84"/>
      <c r="H9" s="84"/>
      <c r="I9" s="84">
        <v>5500000</v>
      </c>
      <c r="J9" s="84"/>
      <c r="K9" s="84"/>
      <c r="L9" s="84"/>
      <c r="M9" s="84"/>
      <c r="N9" s="84">
        <v>5500000</v>
      </c>
      <c r="O9" s="84">
        <v>50690.82</v>
      </c>
      <c r="P9" s="84">
        <v>50690.82</v>
      </c>
      <c r="Q9" s="84"/>
      <c r="R9" s="84"/>
      <c r="S9" s="84"/>
    </row>
    <row r="10" ht="18" customHeight="1" spans="1:19">
      <c r="A10" s="48" t="s">
        <v>57</v>
      </c>
      <c r="B10" s="198"/>
      <c r="C10" s="84">
        <v>37360484.78</v>
      </c>
      <c r="D10" s="84">
        <v>37309793.96</v>
      </c>
      <c r="E10" s="84">
        <v>31809793.96</v>
      </c>
      <c r="F10" s="84"/>
      <c r="G10" s="84"/>
      <c r="H10" s="84"/>
      <c r="I10" s="84">
        <v>5500000</v>
      </c>
      <c r="J10" s="84"/>
      <c r="K10" s="84"/>
      <c r="L10" s="84"/>
      <c r="M10" s="84"/>
      <c r="N10" s="84">
        <v>5500000</v>
      </c>
      <c r="O10" s="84">
        <v>50690.82</v>
      </c>
      <c r="P10" s="84">
        <v>50690.82</v>
      </c>
      <c r="Q10" s="84"/>
      <c r="R10" s="84"/>
      <c r="S10" s="84"/>
    </row>
    <row r="16" customHeight="1" spans="1:19">
      <c r="C16" s="140"/>
      <c r="D16" s="140"/>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4"/>
  <sheetViews>
    <sheetView showGridLines="0" showZeros="0" zoomScale="80" zoomScaleNormal="80" workbookViewId="0">
      <selection activeCell="C7" sqref="C7:F33"/>
    </sheetView>
  </sheetViews>
  <sheetFormatPr defaultColWidth="8.575" defaultRowHeight="12.75" customHeight="1"/>
  <cols>
    <col min="1" max="1" width="14.2833333333333" customWidth="1"/>
    <col min="2" max="2" width="37.575" customWidth="1"/>
    <col min="3" max="8" width="24.575" customWidth="1"/>
    <col min="9" max="9" width="26.7166666666667" customWidth="1"/>
    <col min="10" max="11" width="24.425" customWidth="1"/>
    <col min="12" max="15" width="24.575" customWidth="1"/>
  </cols>
  <sheetData>
    <row r="1" ht="17.25" customHeight="1" spans="1:15">
      <c r="A1" s="45" t="s">
        <v>74</v>
      </c>
    </row>
    <row r="2" ht="41.25" customHeight="1" spans="1:15">
      <c r="A2" s="41" t="s">
        <v>75</v>
      </c>
    </row>
    <row r="3" ht="17.25" customHeight="1" spans="1:15">
      <c r="A3" s="44" t="s">
        <v>2</v>
      </c>
      <c r="O3" s="45" t="s">
        <v>3</v>
      </c>
    </row>
    <row r="4" ht="27" customHeight="1" spans="1:15">
      <c r="A4" s="170" t="s">
        <v>76</v>
      </c>
      <c r="B4" s="170" t="s">
        <v>77</v>
      </c>
      <c r="C4" s="170" t="s">
        <v>57</v>
      </c>
      <c r="D4" s="171" t="s">
        <v>60</v>
      </c>
      <c r="E4" s="172"/>
      <c r="F4" s="173"/>
      <c r="G4" s="174" t="s">
        <v>61</v>
      </c>
      <c r="H4" s="174" t="s">
        <v>62</v>
      </c>
      <c r="I4" s="174" t="s">
        <v>78</v>
      </c>
      <c r="J4" s="171" t="s">
        <v>64</v>
      </c>
      <c r="K4" s="172"/>
      <c r="L4" s="172"/>
      <c r="M4" s="172"/>
      <c r="N4" s="175"/>
      <c r="O4" s="176"/>
    </row>
    <row r="5" ht="42" customHeight="1" spans="1:15">
      <c r="A5" s="177"/>
      <c r="B5" s="177"/>
      <c r="C5" s="178"/>
      <c r="D5" s="179" t="s">
        <v>59</v>
      </c>
      <c r="E5" s="179" t="s">
        <v>79</v>
      </c>
      <c r="F5" s="179" t="s">
        <v>80</v>
      </c>
      <c r="G5" s="178"/>
      <c r="H5" s="178"/>
      <c r="I5" s="180"/>
      <c r="J5" s="179" t="s">
        <v>59</v>
      </c>
      <c r="K5" s="161" t="s">
        <v>81</v>
      </c>
      <c r="L5" s="161" t="s">
        <v>82</v>
      </c>
      <c r="M5" s="161" t="s">
        <v>83</v>
      </c>
      <c r="N5" s="161" t="s">
        <v>84</v>
      </c>
      <c r="O5" s="161" t="s">
        <v>85</v>
      </c>
    </row>
    <row r="6" ht="18" customHeight="1" spans="1:15">
      <c r="A6" s="52" t="s">
        <v>86</v>
      </c>
      <c r="B6" s="52" t="s">
        <v>87</v>
      </c>
      <c r="C6" s="52" t="s">
        <v>88</v>
      </c>
      <c r="D6" s="55" t="s">
        <v>89</v>
      </c>
      <c r="E6" s="55" t="s">
        <v>90</v>
      </c>
      <c r="F6" s="55" t="s">
        <v>91</v>
      </c>
      <c r="G6" s="55" t="s">
        <v>92</v>
      </c>
      <c r="H6" s="55" t="s">
        <v>93</v>
      </c>
      <c r="I6" s="55" t="s">
        <v>94</v>
      </c>
      <c r="J6" s="55" t="s">
        <v>95</v>
      </c>
      <c r="K6" s="55" t="s">
        <v>96</v>
      </c>
      <c r="L6" s="55" t="s">
        <v>97</v>
      </c>
      <c r="M6" s="55" t="s">
        <v>98</v>
      </c>
      <c r="N6" s="52" t="s">
        <v>99</v>
      </c>
      <c r="O6" s="55" t="s">
        <v>100</v>
      </c>
    </row>
    <row r="7" ht="18" customHeight="1" spans="1:15">
      <c r="A7" s="56" t="s">
        <v>101</v>
      </c>
      <c r="B7" s="56" t="s">
        <v>102</v>
      </c>
      <c r="C7" s="158">
        <v>14000</v>
      </c>
      <c r="D7" s="158">
        <v>14000</v>
      </c>
      <c r="E7" s="158"/>
      <c r="F7" s="158">
        <v>14000</v>
      </c>
      <c r="G7" s="55"/>
      <c r="H7" s="55"/>
      <c r="I7" s="55"/>
      <c r="J7" s="84"/>
      <c r="K7" s="55"/>
      <c r="L7" s="55"/>
      <c r="M7" s="55"/>
      <c r="N7" s="52"/>
      <c r="O7" s="84"/>
    </row>
    <row r="8" ht="18" customHeight="1" spans="1:15">
      <c r="A8" s="181" t="s">
        <v>103</v>
      </c>
      <c r="B8" s="181" t="s">
        <v>104</v>
      </c>
      <c r="C8" s="158">
        <v>14000</v>
      </c>
      <c r="D8" s="158">
        <v>14000</v>
      </c>
      <c r="E8" s="158"/>
      <c r="F8" s="158">
        <v>14000</v>
      </c>
      <c r="G8" s="55"/>
      <c r="H8" s="55"/>
      <c r="I8" s="55"/>
      <c r="J8" s="84"/>
      <c r="K8" s="55"/>
      <c r="L8" s="55"/>
      <c r="M8" s="55"/>
      <c r="N8" s="52"/>
      <c r="O8" s="84"/>
    </row>
    <row r="9" ht="18" customHeight="1" spans="1:15">
      <c r="A9" s="182" t="s">
        <v>105</v>
      </c>
      <c r="B9" s="182" t="s">
        <v>106</v>
      </c>
      <c r="C9" s="158">
        <v>14000</v>
      </c>
      <c r="D9" s="158">
        <v>14000</v>
      </c>
      <c r="E9" s="158"/>
      <c r="F9" s="158">
        <v>14000</v>
      </c>
      <c r="G9" s="55"/>
      <c r="H9" s="55"/>
      <c r="I9" s="55"/>
      <c r="J9" s="84"/>
      <c r="K9" s="55"/>
      <c r="L9" s="55"/>
      <c r="M9" s="55"/>
      <c r="N9" s="52"/>
      <c r="O9" s="84"/>
    </row>
    <row r="10" ht="18" customHeight="1" spans="1:15">
      <c r="A10" s="56" t="s">
        <v>107</v>
      </c>
      <c r="B10" s="56" t="s">
        <v>108</v>
      </c>
      <c r="C10" s="158">
        <v>8100</v>
      </c>
      <c r="D10" s="158">
        <v>8100</v>
      </c>
      <c r="E10" s="158">
        <v>8100</v>
      </c>
      <c r="F10" s="158"/>
      <c r="G10" s="55"/>
      <c r="H10" s="55"/>
      <c r="I10" s="55"/>
      <c r="J10" s="84"/>
      <c r="K10" s="55"/>
      <c r="L10" s="55"/>
      <c r="M10" s="55"/>
      <c r="N10" s="52"/>
      <c r="O10" s="84"/>
    </row>
    <row r="11" ht="18" customHeight="1" spans="1:15">
      <c r="A11" s="181" t="s">
        <v>109</v>
      </c>
      <c r="B11" s="181" t="s">
        <v>110</v>
      </c>
      <c r="C11" s="158">
        <v>8100</v>
      </c>
      <c r="D11" s="158">
        <v>8100</v>
      </c>
      <c r="E11" s="158">
        <v>8100</v>
      </c>
      <c r="F11" s="158"/>
      <c r="G11" s="55"/>
      <c r="H11" s="55"/>
      <c r="I11" s="55"/>
      <c r="J11" s="84"/>
      <c r="K11" s="55"/>
      <c r="L11" s="55"/>
      <c r="M11" s="55"/>
      <c r="N11" s="52"/>
      <c r="O11" s="84"/>
    </row>
    <row r="12" ht="18" customHeight="1" spans="1:15">
      <c r="A12" s="182" t="s">
        <v>111</v>
      </c>
      <c r="B12" s="182" t="s">
        <v>112</v>
      </c>
      <c r="C12" s="158">
        <v>8100</v>
      </c>
      <c r="D12" s="158">
        <v>8100</v>
      </c>
      <c r="E12" s="158">
        <v>8100</v>
      </c>
      <c r="F12" s="158"/>
      <c r="G12" s="55"/>
      <c r="H12" s="55"/>
      <c r="I12" s="55"/>
      <c r="J12" s="84"/>
      <c r="K12" s="55"/>
      <c r="L12" s="55"/>
      <c r="M12" s="55"/>
      <c r="N12" s="52"/>
      <c r="O12" s="84"/>
    </row>
    <row r="13" ht="18" customHeight="1" spans="1:15">
      <c r="A13" s="56" t="s">
        <v>113</v>
      </c>
      <c r="B13" s="56" t="s">
        <v>114</v>
      </c>
      <c r="C13" s="158">
        <v>840700</v>
      </c>
      <c r="D13" s="158">
        <v>840700</v>
      </c>
      <c r="E13" s="158">
        <v>840700</v>
      </c>
      <c r="F13" s="158"/>
      <c r="G13" s="55"/>
      <c r="H13" s="55"/>
      <c r="I13" s="55"/>
      <c r="J13" s="84"/>
      <c r="K13" s="55"/>
      <c r="L13" s="55"/>
      <c r="M13" s="55"/>
      <c r="N13" s="52"/>
      <c r="O13" s="84"/>
    </row>
    <row r="14" ht="18" customHeight="1" spans="1:15">
      <c r="A14" s="181" t="s">
        <v>115</v>
      </c>
      <c r="B14" s="181" t="s">
        <v>116</v>
      </c>
      <c r="C14" s="158">
        <v>840700</v>
      </c>
      <c r="D14" s="158">
        <v>840700</v>
      </c>
      <c r="E14" s="158">
        <v>840700</v>
      </c>
      <c r="F14" s="158"/>
      <c r="G14" s="55"/>
      <c r="H14" s="55"/>
      <c r="I14" s="55"/>
      <c r="J14" s="84"/>
      <c r="K14" s="55"/>
      <c r="L14" s="55"/>
      <c r="M14" s="55"/>
      <c r="N14" s="52"/>
      <c r="O14" s="84"/>
    </row>
    <row r="15" ht="18" customHeight="1" spans="1:15">
      <c r="A15" s="182" t="s">
        <v>117</v>
      </c>
      <c r="B15" s="182" t="s">
        <v>118</v>
      </c>
      <c r="C15" s="158">
        <v>154800</v>
      </c>
      <c r="D15" s="158">
        <v>154800</v>
      </c>
      <c r="E15" s="158">
        <v>154800</v>
      </c>
      <c r="F15" s="158"/>
      <c r="G15" s="55"/>
      <c r="H15" s="55"/>
      <c r="I15" s="55"/>
      <c r="J15" s="84"/>
      <c r="K15" s="55"/>
      <c r="L15" s="55"/>
      <c r="M15" s="55"/>
      <c r="N15" s="52"/>
      <c r="O15" s="84"/>
    </row>
    <row r="16" ht="18" customHeight="1" spans="1:15">
      <c r="A16" s="182" t="s">
        <v>119</v>
      </c>
      <c r="B16" s="182" t="s">
        <v>120</v>
      </c>
      <c r="C16" s="158">
        <v>585900</v>
      </c>
      <c r="D16" s="158">
        <v>585900</v>
      </c>
      <c r="E16" s="158">
        <v>585900</v>
      </c>
      <c r="F16" s="158"/>
      <c r="G16" s="55"/>
      <c r="H16" s="55"/>
      <c r="I16" s="55"/>
      <c r="J16" s="84"/>
      <c r="K16" s="55"/>
      <c r="L16" s="55"/>
      <c r="M16" s="55"/>
      <c r="N16" s="52"/>
      <c r="O16" s="84"/>
    </row>
    <row r="17" ht="18" customHeight="1" spans="1:15">
      <c r="A17" s="182" t="s">
        <v>121</v>
      </c>
      <c r="B17" s="182" t="s">
        <v>122</v>
      </c>
      <c r="C17" s="158">
        <v>100000</v>
      </c>
      <c r="D17" s="158">
        <v>100000</v>
      </c>
      <c r="E17" s="158">
        <v>100000</v>
      </c>
      <c r="F17" s="158"/>
      <c r="G17" s="55"/>
      <c r="H17" s="55"/>
      <c r="I17" s="55"/>
      <c r="J17" s="84"/>
      <c r="K17" s="55"/>
      <c r="L17" s="55"/>
      <c r="M17" s="55"/>
      <c r="N17" s="52"/>
      <c r="O17" s="84"/>
    </row>
    <row r="18" ht="18" customHeight="1" spans="1:15">
      <c r="A18" s="56" t="s">
        <v>123</v>
      </c>
      <c r="B18" s="56" t="s">
        <v>124</v>
      </c>
      <c r="C18" s="159">
        <f>35943138.32+50690.82</f>
        <v>35993829.14</v>
      </c>
      <c r="D18" s="159">
        <f>30443138.32+50690.82</f>
        <v>30493829.14</v>
      </c>
      <c r="E18" s="158">
        <v>5957138.32</v>
      </c>
      <c r="F18" s="159">
        <f>24486000+50690.82</f>
        <v>24536690.82</v>
      </c>
      <c r="G18" s="55"/>
      <c r="H18" s="55"/>
      <c r="I18" s="55"/>
      <c r="J18" s="84">
        <v>5500000</v>
      </c>
      <c r="K18" s="55"/>
      <c r="L18" s="55"/>
      <c r="M18" s="55"/>
      <c r="N18" s="52"/>
      <c r="O18" s="84">
        <v>5500000</v>
      </c>
    </row>
    <row r="19" ht="18" customHeight="1" spans="1:15">
      <c r="A19" s="181" t="s">
        <v>125</v>
      </c>
      <c r="B19" s="181" t="s">
        <v>126</v>
      </c>
      <c r="C19" s="158">
        <v>526089</v>
      </c>
      <c r="D19" s="158">
        <v>526089</v>
      </c>
      <c r="E19" s="158">
        <v>526089</v>
      </c>
      <c r="F19" s="158"/>
      <c r="G19" s="55"/>
      <c r="H19" s="55"/>
      <c r="I19" s="55"/>
      <c r="J19" s="84"/>
      <c r="K19" s="55"/>
      <c r="L19" s="55"/>
      <c r="M19" s="55"/>
      <c r="N19" s="52"/>
      <c r="O19" s="84"/>
    </row>
    <row r="20" ht="18" customHeight="1" spans="1:15">
      <c r="A20" s="182" t="s">
        <v>127</v>
      </c>
      <c r="B20" s="182" t="s">
        <v>128</v>
      </c>
      <c r="C20" s="158">
        <v>281340</v>
      </c>
      <c r="D20" s="158">
        <v>281340</v>
      </c>
      <c r="E20" s="158">
        <v>281340</v>
      </c>
      <c r="F20" s="158"/>
      <c r="G20" s="55"/>
      <c r="H20" s="55"/>
      <c r="I20" s="55"/>
      <c r="J20" s="84"/>
      <c r="K20" s="55"/>
      <c r="L20" s="55"/>
      <c r="M20" s="55"/>
      <c r="N20" s="52"/>
      <c r="O20" s="84"/>
    </row>
    <row r="21" ht="18" customHeight="1" spans="1:15">
      <c r="A21" s="182" t="s">
        <v>129</v>
      </c>
      <c r="B21" s="182" t="s">
        <v>130</v>
      </c>
      <c r="C21" s="158">
        <v>221100</v>
      </c>
      <c r="D21" s="158">
        <v>221100</v>
      </c>
      <c r="E21" s="158">
        <v>221100</v>
      </c>
      <c r="F21" s="158"/>
      <c r="G21" s="55"/>
      <c r="H21" s="55"/>
      <c r="I21" s="55"/>
      <c r="J21" s="84"/>
      <c r="K21" s="55"/>
      <c r="L21" s="55"/>
      <c r="M21" s="55"/>
      <c r="N21" s="52"/>
      <c r="O21" s="84"/>
    </row>
    <row r="22" ht="18" customHeight="1" spans="1:15">
      <c r="A22" s="182" t="s">
        <v>131</v>
      </c>
      <c r="B22" s="182" t="s">
        <v>132</v>
      </c>
      <c r="C22" s="158">
        <v>23649</v>
      </c>
      <c r="D22" s="158">
        <v>23649</v>
      </c>
      <c r="E22" s="158">
        <v>23649</v>
      </c>
      <c r="F22" s="158"/>
      <c r="G22" s="55"/>
      <c r="H22" s="55"/>
      <c r="I22" s="55"/>
      <c r="J22" s="84"/>
      <c r="K22" s="55"/>
      <c r="L22" s="55"/>
      <c r="M22" s="55"/>
      <c r="N22" s="52"/>
      <c r="O22" s="84"/>
    </row>
    <row r="23" ht="18" customHeight="1" spans="1:15">
      <c r="A23" s="181" t="s">
        <v>133</v>
      </c>
      <c r="B23" s="181" t="s">
        <v>134</v>
      </c>
      <c r="C23" s="158">
        <v>891789.58</v>
      </c>
      <c r="D23" s="158">
        <v>891789.58</v>
      </c>
      <c r="E23" s="158"/>
      <c r="F23" s="158">
        <v>891789.58</v>
      </c>
      <c r="G23" s="55"/>
      <c r="H23" s="55"/>
      <c r="I23" s="55"/>
      <c r="J23" s="84"/>
      <c r="K23" s="55"/>
      <c r="L23" s="55"/>
      <c r="M23" s="55"/>
      <c r="N23" s="52"/>
      <c r="O23" s="84"/>
    </row>
    <row r="24" ht="18" customHeight="1" spans="1:15">
      <c r="A24" s="182" t="s">
        <v>135</v>
      </c>
      <c r="B24" s="182" t="s">
        <v>136</v>
      </c>
      <c r="C24" s="158">
        <v>521789.58</v>
      </c>
      <c r="D24" s="158">
        <v>521789.58</v>
      </c>
      <c r="E24" s="158"/>
      <c r="F24" s="158">
        <v>521789.58</v>
      </c>
      <c r="G24" s="55"/>
      <c r="H24" s="55"/>
      <c r="I24" s="55"/>
      <c r="J24" s="84"/>
      <c r="K24" s="55"/>
      <c r="L24" s="55"/>
      <c r="M24" s="55"/>
      <c r="N24" s="52"/>
      <c r="O24" s="84"/>
    </row>
    <row r="25" ht="18" customHeight="1" spans="1:15">
      <c r="A25" s="182" t="s">
        <v>137</v>
      </c>
      <c r="B25" s="182" t="s">
        <v>138</v>
      </c>
      <c r="C25" s="158">
        <v>370000</v>
      </c>
      <c r="D25" s="158">
        <v>370000</v>
      </c>
      <c r="E25" s="158"/>
      <c r="F25" s="158">
        <v>370000</v>
      </c>
      <c r="G25" s="55"/>
      <c r="H25" s="55"/>
      <c r="I25" s="55"/>
      <c r="J25" s="84"/>
      <c r="K25" s="55"/>
      <c r="L25" s="55"/>
      <c r="M25" s="55"/>
      <c r="N25" s="52"/>
      <c r="O25" s="84"/>
    </row>
    <row r="26" ht="18" customHeight="1" spans="1:15">
      <c r="A26" s="181" t="s">
        <v>139</v>
      </c>
      <c r="B26" s="181" t="s">
        <v>140</v>
      </c>
      <c r="C26" s="159">
        <f>34525259.74+50690.82</f>
        <v>34575950.56</v>
      </c>
      <c r="D26" s="159">
        <f>29025259.74+50690.82</f>
        <v>29075950.56</v>
      </c>
      <c r="E26" s="158">
        <v>5431049.32</v>
      </c>
      <c r="F26" s="159">
        <f>23594210.42+50690.82</f>
        <v>23644901.24</v>
      </c>
      <c r="G26" s="55"/>
      <c r="H26" s="55"/>
      <c r="I26" s="55"/>
      <c r="J26" s="84">
        <v>5500000</v>
      </c>
      <c r="K26" s="55"/>
      <c r="L26" s="55"/>
      <c r="M26" s="55"/>
      <c r="N26" s="52"/>
      <c r="O26" s="84">
        <v>5500000</v>
      </c>
    </row>
    <row r="27" ht="18" customHeight="1" spans="1:15">
      <c r="A27" s="182" t="s">
        <v>141</v>
      </c>
      <c r="B27" s="182" t="s">
        <v>142</v>
      </c>
      <c r="C27" s="158">
        <v>5431049.32</v>
      </c>
      <c r="D27" s="158">
        <v>5431049.32</v>
      </c>
      <c r="E27" s="158">
        <v>5431049.32</v>
      </c>
      <c r="F27" s="158"/>
      <c r="G27" s="55"/>
      <c r="H27" s="55"/>
      <c r="I27" s="55"/>
      <c r="J27" s="84"/>
      <c r="K27" s="55"/>
      <c r="L27" s="55"/>
      <c r="M27" s="55"/>
      <c r="N27" s="52"/>
      <c r="O27" s="84"/>
    </row>
    <row r="28" ht="18" customHeight="1" spans="1:15">
      <c r="A28" s="182" t="s">
        <v>143</v>
      </c>
      <c r="B28" s="182" t="s">
        <v>144</v>
      </c>
      <c r="C28" s="158">
        <v>385895.37</v>
      </c>
      <c r="D28" s="158">
        <v>385895.37</v>
      </c>
      <c r="E28" s="158"/>
      <c r="F28" s="158">
        <v>385895.37</v>
      </c>
      <c r="G28" s="55"/>
      <c r="H28" s="55"/>
      <c r="I28" s="55"/>
      <c r="J28" s="84"/>
      <c r="K28" s="55"/>
      <c r="L28" s="55"/>
      <c r="M28" s="55"/>
      <c r="N28" s="52"/>
      <c r="O28" s="84"/>
    </row>
    <row r="29" ht="18" customHeight="1" spans="1:15">
      <c r="A29" s="182" t="s">
        <v>145</v>
      </c>
      <c r="B29" s="182" t="s">
        <v>146</v>
      </c>
      <c r="C29" s="159">
        <f>28708315.05+50690.82</f>
        <v>28759005.87</v>
      </c>
      <c r="D29" s="159">
        <f>23208315.05+50690.82</f>
        <v>23259005.87</v>
      </c>
      <c r="E29" s="158"/>
      <c r="F29" s="159">
        <f>23208315.05+50690.82</f>
        <v>23259005.87</v>
      </c>
      <c r="G29" s="55"/>
      <c r="H29" s="55"/>
      <c r="I29" s="55"/>
      <c r="J29" s="84">
        <v>5500000</v>
      </c>
      <c r="K29" s="55"/>
      <c r="L29" s="55"/>
      <c r="M29" s="55"/>
      <c r="N29" s="52"/>
      <c r="O29" s="84">
        <v>5500000</v>
      </c>
    </row>
    <row r="30" ht="18" customHeight="1" spans="1:15">
      <c r="A30" s="56" t="s">
        <v>147</v>
      </c>
      <c r="B30" s="56" t="s">
        <v>148</v>
      </c>
      <c r="C30" s="158">
        <v>503855.64</v>
      </c>
      <c r="D30" s="158">
        <v>503855.64</v>
      </c>
      <c r="E30" s="158">
        <v>503855.64</v>
      </c>
      <c r="F30" s="158"/>
      <c r="G30" s="55"/>
      <c r="H30" s="55"/>
      <c r="I30" s="55"/>
      <c r="J30" s="55"/>
      <c r="K30" s="55"/>
      <c r="L30" s="55"/>
      <c r="M30" s="55"/>
      <c r="N30" s="52"/>
      <c r="O30" s="55"/>
    </row>
    <row r="31" ht="18" customHeight="1" spans="1:15">
      <c r="A31" s="181" t="s">
        <v>149</v>
      </c>
      <c r="B31" s="181" t="s">
        <v>150</v>
      </c>
      <c r="C31" s="158">
        <v>503855.64</v>
      </c>
      <c r="D31" s="158">
        <v>503855.64</v>
      </c>
      <c r="E31" s="158">
        <v>503855.64</v>
      </c>
      <c r="F31" s="158"/>
      <c r="G31" s="55"/>
      <c r="H31" s="55"/>
      <c r="I31" s="55"/>
      <c r="J31" s="55"/>
      <c r="K31" s="55"/>
      <c r="L31" s="55"/>
      <c r="M31" s="55"/>
      <c r="N31" s="52"/>
      <c r="O31" s="55"/>
    </row>
    <row r="32" ht="18" customHeight="1" spans="1:15">
      <c r="A32" s="182" t="s">
        <v>151</v>
      </c>
      <c r="B32" s="182" t="s">
        <v>152</v>
      </c>
      <c r="C32" s="158">
        <v>492095.64</v>
      </c>
      <c r="D32" s="158">
        <v>492095.64</v>
      </c>
      <c r="E32" s="158">
        <v>492095.64</v>
      </c>
      <c r="F32" s="158"/>
      <c r="G32" s="55"/>
      <c r="H32" s="55"/>
      <c r="I32" s="55"/>
      <c r="J32" s="55"/>
      <c r="K32" s="55"/>
      <c r="L32" s="55"/>
      <c r="M32" s="55"/>
      <c r="N32" s="52"/>
      <c r="O32" s="55"/>
    </row>
    <row r="33" ht="18" customHeight="1" spans="1:15">
      <c r="A33" s="182" t="s">
        <v>153</v>
      </c>
      <c r="B33" s="182" t="s">
        <v>154</v>
      </c>
      <c r="C33" s="158">
        <v>11760</v>
      </c>
      <c r="D33" s="158">
        <v>11760</v>
      </c>
      <c r="E33" s="158">
        <v>11760</v>
      </c>
      <c r="F33" s="158"/>
      <c r="G33" s="55"/>
      <c r="H33" s="55"/>
      <c r="I33" s="55"/>
      <c r="J33" s="55"/>
      <c r="K33" s="55"/>
      <c r="L33" s="55"/>
      <c r="M33" s="55"/>
      <c r="N33" s="52"/>
      <c r="O33" s="55"/>
    </row>
    <row r="34" ht="21" customHeight="1" spans="1:15">
      <c r="A34" s="183" t="s">
        <v>57</v>
      </c>
      <c r="B34" s="37"/>
      <c r="C34" s="84">
        <f>C7+C10+C13+C18+C30</f>
        <v>37360484.78</v>
      </c>
      <c r="D34" s="84">
        <f>D7+D10+D13+D18+D30</f>
        <v>31860484.78</v>
      </c>
      <c r="E34" s="84">
        <f>E7+E10+E13+E18+E30</f>
        <v>7309793.96</v>
      </c>
      <c r="F34" s="84">
        <f>F7+F10+F13+F18+F30</f>
        <v>24550690.82</v>
      </c>
      <c r="G34" s="84"/>
      <c r="H34" s="84"/>
      <c r="I34" s="84"/>
      <c r="J34" s="84">
        <v>5500000</v>
      </c>
      <c r="K34" s="84"/>
      <c r="L34" s="84"/>
      <c r="M34" s="84"/>
      <c r="N34" s="84"/>
      <c r="O34" s="84">
        <v>5500000</v>
      </c>
    </row>
  </sheetData>
  <mergeCells count="12">
    <mergeCell ref="A1:O1"/>
    <mergeCell ref="A2:O2"/>
    <mergeCell ref="A3:B3"/>
    <mergeCell ref="D4:F4"/>
    <mergeCell ref="J4:O4"/>
    <mergeCell ref="A34:B3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9" workbookViewId="0">
      <selection activeCell="B6" sqref="B6:D32"/>
    </sheetView>
  </sheetViews>
  <sheetFormatPr defaultColWidth="8.575" defaultRowHeight="12.75" customHeight="1" outlineLevelCol="3"/>
  <cols>
    <col min="1" max="4" width="35.575" customWidth="1"/>
  </cols>
  <sheetData>
    <row r="1" ht="15" customHeight="1" spans="1:4">
      <c r="A1" s="42"/>
      <c r="B1" s="45"/>
      <c r="C1" s="45"/>
      <c r="D1" s="45" t="s">
        <v>155</v>
      </c>
    </row>
    <row r="2" ht="41.25" customHeight="1" spans="1:4">
      <c r="A2" s="202" t="s">
        <v>156</v>
      </c>
    </row>
    <row r="3" ht="17.25" customHeight="1" spans="1:4">
      <c r="A3" s="44" t="s">
        <v>2</v>
      </c>
      <c r="D3" s="45" t="s">
        <v>3</v>
      </c>
    </row>
    <row r="4" ht="17.25" customHeight="1" spans="1:4">
      <c r="A4" s="161" t="s">
        <v>4</v>
      </c>
      <c r="B4" s="162"/>
      <c r="C4" s="161" t="s">
        <v>5</v>
      </c>
      <c r="D4" s="162"/>
    </row>
    <row r="5" ht="18.75" customHeight="1" spans="1:4">
      <c r="A5" s="161" t="s">
        <v>6</v>
      </c>
      <c r="B5" s="161" t="s">
        <v>7</v>
      </c>
      <c r="C5" s="161" t="s">
        <v>8</v>
      </c>
      <c r="D5" s="161" t="s">
        <v>7</v>
      </c>
    </row>
    <row r="6" ht="16.5" customHeight="1" spans="1:4">
      <c r="A6" s="163" t="s">
        <v>157</v>
      </c>
      <c r="B6" s="158">
        <v>31809793.96</v>
      </c>
      <c r="C6" s="164" t="s">
        <v>158</v>
      </c>
      <c r="D6" s="159">
        <v>31860484.78</v>
      </c>
    </row>
    <row r="7" ht="16.5" customHeight="1" spans="1:4">
      <c r="A7" s="163" t="s">
        <v>159</v>
      </c>
      <c r="B7" s="158">
        <v>31809793.96</v>
      </c>
      <c r="C7" s="164" t="s">
        <v>160</v>
      </c>
      <c r="D7" s="158">
        <v>14000</v>
      </c>
    </row>
    <row r="8" ht="16.5" customHeight="1" spans="1:4">
      <c r="A8" s="163" t="s">
        <v>161</v>
      </c>
      <c r="B8" s="158"/>
      <c r="C8" s="164" t="s">
        <v>162</v>
      </c>
      <c r="D8" s="158"/>
    </row>
    <row r="9" ht="16.5" customHeight="1" spans="1:4">
      <c r="A9" s="163" t="s">
        <v>163</v>
      </c>
      <c r="B9" s="158"/>
      <c r="C9" s="164" t="s">
        <v>164</v>
      </c>
      <c r="D9" s="158"/>
    </row>
    <row r="10" ht="16.5" customHeight="1" spans="1:4">
      <c r="A10" s="163" t="s">
        <v>165</v>
      </c>
      <c r="B10" s="158"/>
      <c r="C10" s="164" t="s">
        <v>166</v>
      </c>
      <c r="D10" s="158"/>
    </row>
    <row r="11" ht="16.5" customHeight="1" spans="1:4">
      <c r="A11" s="163" t="s">
        <v>159</v>
      </c>
      <c r="B11" s="158">
        <v>50690.82</v>
      </c>
      <c r="C11" s="164" t="s">
        <v>167</v>
      </c>
      <c r="D11" s="158">
        <v>8100</v>
      </c>
    </row>
    <row r="12" ht="16.5" customHeight="1" spans="1:4">
      <c r="A12" s="63" t="s">
        <v>161</v>
      </c>
      <c r="B12" s="158">
        <v>50690.82</v>
      </c>
      <c r="C12" s="165" t="s">
        <v>168</v>
      </c>
      <c r="D12" s="158"/>
    </row>
    <row r="13" ht="16.5" customHeight="1" spans="1:4">
      <c r="A13" s="63" t="s">
        <v>163</v>
      </c>
      <c r="B13" s="158"/>
      <c r="C13" s="165" t="s">
        <v>169</v>
      </c>
      <c r="D13" s="158"/>
    </row>
    <row r="14" ht="16.5" customHeight="1" spans="1:4">
      <c r="A14" s="166"/>
      <c r="B14" s="158"/>
      <c r="C14" s="165" t="s">
        <v>170</v>
      </c>
      <c r="D14" s="158">
        <v>840700</v>
      </c>
    </row>
    <row r="15" ht="16.5" customHeight="1" spans="1:4">
      <c r="A15" s="166"/>
      <c r="B15" s="158"/>
      <c r="C15" s="165" t="s">
        <v>171</v>
      </c>
      <c r="D15" s="159">
        <f>30443138.32+50690.82</f>
        <v>30493829.14</v>
      </c>
    </row>
    <row r="16" ht="16.5" customHeight="1" spans="1:4">
      <c r="A16" s="166"/>
      <c r="B16" s="158"/>
      <c r="C16" s="165" t="s">
        <v>172</v>
      </c>
      <c r="D16" s="158"/>
    </row>
    <row r="17" ht="16.5" customHeight="1" spans="1:4">
      <c r="A17" s="166"/>
      <c r="B17" s="158"/>
      <c r="C17" s="165" t="s">
        <v>173</v>
      </c>
      <c r="D17" s="158"/>
    </row>
    <row r="18" ht="16.5" customHeight="1" spans="1:4">
      <c r="A18" s="166"/>
      <c r="B18" s="158"/>
      <c r="C18" s="165" t="s">
        <v>174</v>
      </c>
      <c r="D18" s="158"/>
    </row>
    <row r="19" ht="16.5" customHeight="1" spans="1:4">
      <c r="A19" s="166"/>
      <c r="B19" s="158"/>
      <c r="C19" s="165" t="s">
        <v>175</v>
      </c>
      <c r="D19" s="158"/>
    </row>
    <row r="20" ht="16.5" customHeight="1" spans="1:4">
      <c r="A20" s="166"/>
      <c r="B20" s="158"/>
      <c r="C20" s="165" t="s">
        <v>176</v>
      </c>
      <c r="D20" s="158"/>
    </row>
    <row r="21" ht="16.5" customHeight="1" spans="1:4">
      <c r="A21" s="166"/>
      <c r="B21" s="158"/>
      <c r="C21" s="165" t="s">
        <v>177</v>
      </c>
      <c r="D21" s="158"/>
    </row>
    <row r="22" ht="16.5" customHeight="1" spans="1:4">
      <c r="A22" s="166"/>
      <c r="B22" s="158"/>
      <c r="C22" s="165" t="s">
        <v>178</v>
      </c>
      <c r="D22" s="158"/>
    </row>
    <row r="23" ht="16.5" customHeight="1" spans="1:4">
      <c r="A23" s="166"/>
      <c r="B23" s="158"/>
      <c r="C23" s="165" t="s">
        <v>179</v>
      </c>
      <c r="D23" s="158"/>
    </row>
    <row r="24" ht="16.5" customHeight="1" spans="1:4">
      <c r="A24" s="166"/>
      <c r="B24" s="158"/>
      <c r="C24" s="165" t="s">
        <v>180</v>
      </c>
      <c r="D24" s="158"/>
    </row>
    <row r="25" ht="16.5" customHeight="1" spans="1:4">
      <c r="A25" s="166"/>
      <c r="B25" s="158"/>
      <c r="C25" s="165" t="s">
        <v>181</v>
      </c>
      <c r="D25" s="158">
        <v>503855.64</v>
      </c>
    </row>
    <row r="26" ht="16.5" customHeight="1" spans="1:4">
      <c r="A26" s="166"/>
      <c r="B26" s="158"/>
      <c r="C26" s="165" t="s">
        <v>182</v>
      </c>
      <c r="D26" s="158"/>
    </row>
    <row r="27" ht="16.5" customHeight="1" spans="1:4">
      <c r="A27" s="166"/>
      <c r="B27" s="158"/>
      <c r="C27" s="165" t="s">
        <v>183</v>
      </c>
      <c r="D27" s="158"/>
    </row>
    <row r="28" ht="16.5" customHeight="1" spans="1:4">
      <c r="A28" s="166"/>
      <c r="B28" s="158"/>
      <c r="C28" s="165" t="s">
        <v>184</v>
      </c>
      <c r="D28" s="158"/>
    </row>
    <row r="29" ht="16.5" customHeight="1" spans="1:4">
      <c r="A29" s="166"/>
      <c r="B29" s="158"/>
      <c r="C29" s="165" t="s">
        <v>185</v>
      </c>
      <c r="D29" s="158"/>
    </row>
    <row r="30" ht="16.5" customHeight="1" spans="1:4">
      <c r="A30" s="166"/>
      <c r="B30" s="158"/>
      <c r="C30" s="165" t="s">
        <v>186</v>
      </c>
      <c r="D30" s="158"/>
    </row>
    <row r="31" ht="16.5" customHeight="1" spans="1:4">
      <c r="A31" s="166"/>
      <c r="B31" s="158"/>
      <c r="C31" s="167" t="s">
        <v>187</v>
      </c>
      <c r="D31" s="158"/>
    </row>
    <row r="32" ht="16.5" customHeight="1" spans="1:4">
      <c r="A32" s="166"/>
      <c r="B32" s="158"/>
      <c r="C32" s="167" t="s">
        <v>188</v>
      </c>
      <c r="D32" s="158"/>
    </row>
    <row r="33" ht="16.5" customHeight="1" spans="1:4">
      <c r="A33" s="166"/>
      <c r="B33" s="84"/>
      <c r="C33" s="31" t="s">
        <v>189</v>
      </c>
      <c r="D33" s="84"/>
    </row>
    <row r="34" ht="15" customHeight="1" spans="1:4">
      <c r="A34" s="168" t="s">
        <v>51</v>
      </c>
      <c r="B34" s="169">
        <f>B6+B11</f>
        <v>31860484.78</v>
      </c>
      <c r="C34" s="168" t="s">
        <v>52</v>
      </c>
      <c r="D34" s="169">
        <v>31860484.78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8"/>
  <sheetViews>
    <sheetView showZeros="0" workbookViewId="0">
      <selection activeCell="G34" sqref="G34"/>
    </sheetView>
  </sheetViews>
  <sheetFormatPr defaultColWidth="9.14166666666667" defaultRowHeight="14.25" customHeight="1" outlineLevelCol="6"/>
  <cols>
    <col min="1" max="1" width="20.1416666666667" customWidth="1"/>
    <col min="2" max="2" width="44" customWidth="1"/>
    <col min="3" max="7" width="24.1416666666667" customWidth="1"/>
    <col min="8" max="8" width="12.625"/>
  </cols>
  <sheetData>
    <row r="1" customHeight="1" spans="1:7">
      <c r="D1" s="134"/>
      <c r="F1" s="73"/>
      <c r="G1" s="135" t="s">
        <v>190</v>
      </c>
    </row>
    <row r="2" ht="41.25" customHeight="1" spans="1:7">
      <c r="A2" s="121" t="s">
        <v>191</v>
      </c>
      <c r="B2" s="121"/>
      <c r="C2" s="121"/>
      <c r="D2" s="121"/>
      <c r="E2" s="121"/>
      <c r="F2" s="121"/>
      <c r="G2" s="121"/>
    </row>
    <row r="3" ht="18" customHeight="1" spans="1:7">
      <c r="A3" s="44" t="s">
        <v>2</v>
      </c>
      <c r="F3" s="118"/>
      <c r="G3" s="135" t="s">
        <v>3</v>
      </c>
    </row>
    <row r="4" ht="20.25" customHeight="1" spans="1:7">
      <c r="A4" s="155" t="s">
        <v>192</v>
      </c>
      <c r="B4" s="156"/>
      <c r="C4" s="122" t="s">
        <v>57</v>
      </c>
      <c r="D4" s="144" t="s">
        <v>79</v>
      </c>
      <c r="E4" s="11"/>
      <c r="F4" s="12"/>
      <c r="G4" s="137" t="s">
        <v>80</v>
      </c>
    </row>
    <row r="5" ht="20.25" customHeight="1" spans="1:7">
      <c r="A5" s="157" t="s">
        <v>76</v>
      </c>
      <c r="B5" s="157" t="s">
        <v>77</v>
      </c>
      <c r="C5" s="18"/>
      <c r="D5" s="127" t="s">
        <v>59</v>
      </c>
      <c r="E5" s="127" t="s">
        <v>193</v>
      </c>
      <c r="F5" s="127" t="s">
        <v>194</v>
      </c>
      <c r="G5" s="139"/>
    </row>
    <row r="6" ht="15" customHeight="1" spans="1:7">
      <c r="A6" s="59" t="s">
        <v>86</v>
      </c>
      <c r="B6" s="59" t="s">
        <v>87</v>
      </c>
      <c r="C6" s="59" t="s">
        <v>88</v>
      </c>
      <c r="D6" s="59" t="s">
        <v>89</v>
      </c>
      <c r="E6" s="59" t="s">
        <v>90</v>
      </c>
      <c r="F6" s="59" t="s">
        <v>91</v>
      </c>
      <c r="G6" s="59" t="s">
        <v>92</v>
      </c>
    </row>
    <row r="7" ht="15" customHeight="1" spans="1:7">
      <c r="A7" s="31" t="s">
        <v>101</v>
      </c>
      <c r="B7" s="31" t="s">
        <v>102</v>
      </c>
      <c r="C7" s="158">
        <v>14000</v>
      </c>
      <c r="D7" s="158"/>
      <c r="E7" s="158"/>
      <c r="F7" s="158"/>
      <c r="G7" s="158">
        <v>14000</v>
      </c>
    </row>
    <row r="8" ht="15" customHeight="1" spans="1:7">
      <c r="A8" s="131" t="s">
        <v>103</v>
      </c>
      <c r="B8" s="131" t="s">
        <v>104</v>
      </c>
      <c r="C8" s="158">
        <v>14000</v>
      </c>
      <c r="D8" s="158"/>
      <c r="E8" s="158"/>
      <c r="F8" s="158"/>
      <c r="G8" s="158">
        <v>14000</v>
      </c>
    </row>
    <row r="9" ht="15" customHeight="1" spans="1:7">
      <c r="A9" s="132" t="s">
        <v>105</v>
      </c>
      <c r="B9" s="132" t="s">
        <v>106</v>
      </c>
      <c r="C9" s="158">
        <v>14000</v>
      </c>
      <c r="D9" s="158"/>
      <c r="E9" s="158"/>
      <c r="F9" s="158"/>
      <c r="G9" s="158">
        <v>14000</v>
      </c>
    </row>
    <row r="10" ht="15" customHeight="1" spans="1:7">
      <c r="A10" s="31" t="s">
        <v>107</v>
      </c>
      <c r="B10" s="31" t="s">
        <v>108</v>
      </c>
      <c r="C10" s="158">
        <v>8100</v>
      </c>
      <c r="D10" s="158">
        <v>8100</v>
      </c>
      <c r="E10" s="158"/>
      <c r="F10" s="158">
        <v>8100</v>
      </c>
      <c r="G10" s="158"/>
    </row>
    <row r="11" ht="15" customHeight="1" spans="1:7">
      <c r="A11" s="131" t="s">
        <v>109</v>
      </c>
      <c r="B11" s="131" t="s">
        <v>110</v>
      </c>
      <c r="C11" s="158">
        <v>8100</v>
      </c>
      <c r="D11" s="158">
        <v>8100</v>
      </c>
      <c r="E11" s="158"/>
      <c r="F11" s="158">
        <v>8100</v>
      </c>
      <c r="G11" s="158"/>
    </row>
    <row r="12" ht="15" customHeight="1" spans="1:7">
      <c r="A12" s="132" t="s">
        <v>111</v>
      </c>
      <c r="B12" s="132" t="s">
        <v>112</v>
      </c>
      <c r="C12" s="158">
        <v>8100</v>
      </c>
      <c r="D12" s="158">
        <v>8100</v>
      </c>
      <c r="E12" s="158"/>
      <c r="F12" s="158">
        <v>8100</v>
      </c>
      <c r="G12" s="158"/>
    </row>
    <row r="13" ht="15" customHeight="1" spans="1:7">
      <c r="A13" s="31" t="s">
        <v>113</v>
      </c>
      <c r="B13" s="31" t="s">
        <v>114</v>
      </c>
      <c r="C13" s="158">
        <v>840700</v>
      </c>
      <c r="D13" s="158">
        <v>840700</v>
      </c>
      <c r="E13" s="158">
        <v>837100</v>
      </c>
      <c r="F13" s="158">
        <v>3600</v>
      </c>
      <c r="G13" s="158"/>
    </row>
    <row r="14" ht="15" customHeight="1" spans="1:7">
      <c r="A14" s="131" t="s">
        <v>115</v>
      </c>
      <c r="B14" s="131" t="s">
        <v>116</v>
      </c>
      <c r="C14" s="158">
        <v>840700</v>
      </c>
      <c r="D14" s="158">
        <v>840700</v>
      </c>
      <c r="E14" s="158">
        <v>837100</v>
      </c>
      <c r="F14" s="158">
        <v>3600</v>
      </c>
      <c r="G14" s="158"/>
    </row>
    <row r="15" ht="15" customHeight="1" spans="1:7">
      <c r="A15" s="132" t="s">
        <v>117</v>
      </c>
      <c r="B15" s="132" t="s">
        <v>118</v>
      </c>
      <c r="C15" s="158">
        <v>154800</v>
      </c>
      <c r="D15" s="158">
        <v>154800</v>
      </c>
      <c r="E15" s="158">
        <v>151200</v>
      </c>
      <c r="F15" s="158">
        <v>3600</v>
      </c>
      <c r="G15" s="158"/>
    </row>
    <row r="16" ht="15" customHeight="1" spans="1:7">
      <c r="A16" s="132" t="s">
        <v>119</v>
      </c>
      <c r="B16" s="132" t="s">
        <v>120</v>
      </c>
      <c r="C16" s="158">
        <v>585900</v>
      </c>
      <c r="D16" s="158">
        <v>585900</v>
      </c>
      <c r="E16" s="158">
        <v>585900</v>
      </c>
      <c r="F16" s="158"/>
      <c r="G16" s="158"/>
    </row>
    <row r="17" ht="15" customHeight="1" spans="1:7">
      <c r="A17" s="132" t="s">
        <v>121</v>
      </c>
      <c r="B17" s="132" t="s">
        <v>122</v>
      </c>
      <c r="C17" s="158">
        <v>100000</v>
      </c>
      <c r="D17" s="158">
        <v>100000</v>
      </c>
      <c r="E17" s="158">
        <v>100000</v>
      </c>
      <c r="F17" s="158"/>
      <c r="G17" s="158"/>
    </row>
    <row r="18" ht="15" customHeight="1" spans="1:7">
      <c r="A18" s="31" t="s">
        <v>123</v>
      </c>
      <c r="B18" s="31" t="s">
        <v>124</v>
      </c>
      <c r="C18" s="159">
        <f>30443138.32+50690.82</f>
        <v>30493829.14</v>
      </c>
      <c r="D18" s="158">
        <v>5957138.32</v>
      </c>
      <c r="E18" s="158">
        <v>5295605</v>
      </c>
      <c r="F18" s="158">
        <v>661533.32</v>
      </c>
      <c r="G18" s="159">
        <f>24486000+50690.82</f>
        <v>24536690.82</v>
      </c>
    </row>
    <row r="19" ht="15" customHeight="1" spans="1:7">
      <c r="A19" s="131" t="s">
        <v>125</v>
      </c>
      <c r="B19" s="131" t="s">
        <v>126</v>
      </c>
      <c r="C19" s="158">
        <v>526089</v>
      </c>
      <c r="D19" s="158">
        <v>526089</v>
      </c>
      <c r="E19" s="158">
        <v>526089</v>
      </c>
      <c r="F19" s="158"/>
      <c r="G19" s="158"/>
    </row>
    <row r="20" ht="15" customHeight="1" spans="1:7">
      <c r="A20" s="132" t="s">
        <v>127</v>
      </c>
      <c r="B20" s="132" t="s">
        <v>128</v>
      </c>
      <c r="C20" s="158">
        <v>281340</v>
      </c>
      <c r="D20" s="158">
        <v>281340</v>
      </c>
      <c r="E20" s="158">
        <v>281340</v>
      </c>
      <c r="F20" s="158"/>
      <c r="G20" s="158"/>
    </row>
    <row r="21" ht="15" customHeight="1" spans="1:7">
      <c r="A21" s="132" t="s">
        <v>129</v>
      </c>
      <c r="B21" s="132" t="s">
        <v>130</v>
      </c>
      <c r="C21" s="158">
        <v>221100</v>
      </c>
      <c r="D21" s="158">
        <v>221100</v>
      </c>
      <c r="E21" s="158">
        <v>221100</v>
      </c>
      <c r="F21" s="158"/>
      <c r="G21" s="158"/>
    </row>
    <row r="22" ht="15" customHeight="1" spans="1:7">
      <c r="A22" s="132" t="s">
        <v>131</v>
      </c>
      <c r="B22" s="132" t="s">
        <v>132</v>
      </c>
      <c r="C22" s="158">
        <v>23649</v>
      </c>
      <c r="D22" s="158">
        <v>23649</v>
      </c>
      <c r="E22" s="158">
        <v>23649</v>
      </c>
      <c r="F22" s="158"/>
      <c r="G22" s="158"/>
    </row>
    <row r="23" ht="15" customHeight="1" spans="1:7">
      <c r="A23" s="131" t="s">
        <v>133</v>
      </c>
      <c r="B23" s="131" t="s">
        <v>134</v>
      </c>
      <c r="C23" s="158">
        <v>891789.58</v>
      </c>
      <c r="D23" s="158"/>
      <c r="E23" s="158"/>
      <c r="F23" s="158"/>
      <c r="G23" s="158">
        <v>891789.58</v>
      </c>
    </row>
    <row r="24" ht="15" customHeight="1" spans="1:7">
      <c r="A24" s="132" t="s">
        <v>135</v>
      </c>
      <c r="B24" s="132" t="s">
        <v>136</v>
      </c>
      <c r="C24" s="158">
        <v>521789.58</v>
      </c>
      <c r="D24" s="158"/>
      <c r="E24" s="158"/>
      <c r="F24" s="158"/>
      <c r="G24" s="158">
        <v>521789.58</v>
      </c>
    </row>
    <row r="25" ht="15" customHeight="1" spans="1:7">
      <c r="A25" s="132" t="s">
        <v>137</v>
      </c>
      <c r="B25" s="132" t="s">
        <v>138</v>
      </c>
      <c r="C25" s="158">
        <v>370000</v>
      </c>
      <c r="D25" s="158"/>
      <c r="E25" s="158"/>
      <c r="F25" s="158"/>
      <c r="G25" s="158">
        <v>370000</v>
      </c>
    </row>
    <row r="26" ht="15" customHeight="1" spans="1:7">
      <c r="A26" s="131" t="s">
        <v>139</v>
      </c>
      <c r="B26" s="131" t="s">
        <v>140</v>
      </c>
      <c r="C26" s="159">
        <f>29025259.74+50690.82</f>
        <v>29075950.56</v>
      </c>
      <c r="D26" s="158">
        <v>5431049.32</v>
      </c>
      <c r="E26" s="158">
        <v>4769516</v>
      </c>
      <c r="F26" s="158">
        <v>661533.32</v>
      </c>
      <c r="G26" s="159">
        <f>23594210.42+50690.82</f>
        <v>23644901.24</v>
      </c>
    </row>
    <row r="27" ht="15" customHeight="1" spans="1:7">
      <c r="A27" s="132" t="s">
        <v>141</v>
      </c>
      <c r="B27" s="132" t="s">
        <v>142</v>
      </c>
      <c r="C27" s="158">
        <v>5431049.32</v>
      </c>
      <c r="D27" s="158">
        <v>5431049.32</v>
      </c>
      <c r="E27" s="158">
        <v>4769516</v>
      </c>
      <c r="F27" s="158">
        <v>661533.32</v>
      </c>
      <c r="G27" s="158"/>
    </row>
    <row r="28" ht="15" customHeight="1" spans="1:7">
      <c r="A28" s="132" t="s">
        <v>143</v>
      </c>
      <c r="B28" s="132" t="s">
        <v>144</v>
      </c>
      <c r="C28" s="158">
        <v>385895.37</v>
      </c>
      <c r="D28" s="158"/>
      <c r="E28" s="158"/>
      <c r="F28" s="158"/>
      <c r="G28" s="158">
        <v>385895.37</v>
      </c>
    </row>
    <row r="29" ht="15" customHeight="1" spans="1:7">
      <c r="A29" s="132" t="s">
        <v>145</v>
      </c>
      <c r="B29" s="132" t="s">
        <v>146</v>
      </c>
      <c r="C29" s="159">
        <f>23208315.05+50690.82</f>
        <v>23259005.87</v>
      </c>
      <c r="D29" s="158"/>
      <c r="E29" s="158"/>
      <c r="F29" s="158"/>
      <c r="G29" s="159">
        <f>23208315.05+50690.82</f>
        <v>23259005.87</v>
      </c>
    </row>
    <row r="30" ht="15" customHeight="1" spans="1:7">
      <c r="A30" s="31" t="s">
        <v>147</v>
      </c>
      <c r="B30" s="31" t="s">
        <v>148</v>
      </c>
      <c r="C30" s="158">
        <v>503855.64</v>
      </c>
      <c r="D30" s="158">
        <v>503855.64</v>
      </c>
      <c r="E30" s="158">
        <v>503855.64</v>
      </c>
      <c r="F30" s="158"/>
      <c r="G30" s="158"/>
    </row>
    <row r="31" ht="15" customHeight="1" spans="1:7">
      <c r="A31" s="131" t="s">
        <v>149</v>
      </c>
      <c r="B31" s="131" t="s">
        <v>150</v>
      </c>
      <c r="C31" s="158">
        <v>503855.64</v>
      </c>
      <c r="D31" s="158">
        <v>503855.64</v>
      </c>
      <c r="E31" s="158">
        <v>503855.64</v>
      </c>
      <c r="F31" s="158"/>
      <c r="G31" s="158"/>
    </row>
    <row r="32" ht="15" customHeight="1" spans="1:7">
      <c r="A32" s="132" t="s">
        <v>151</v>
      </c>
      <c r="B32" s="132" t="s">
        <v>152</v>
      </c>
      <c r="C32" s="158">
        <v>492095.64</v>
      </c>
      <c r="D32" s="158">
        <v>492095.64</v>
      </c>
      <c r="E32" s="158">
        <v>492095.64</v>
      </c>
      <c r="F32" s="158"/>
      <c r="G32" s="158"/>
    </row>
    <row r="33" ht="15" customHeight="1" spans="1:7">
      <c r="A33" s="132" t="s">
        <v>153</v>
      </c>
      <c r="B33" s="132" t="s">
        <v>154</v>
      </c>
      <c r="C33" s="158">
        <v>11760</v>
      </c>
      <c r="D33" s="158">
        <v>11760</v>
      </c>
      <c r="E33" s="158">
        <v>11760</v>
      </c>
      <c r="F33" s="158"/>
      <c r="G33" s="158"/>
    </row>
    <row r="34" ht="18" customHeight="1" spans="1:7">
      <c r="A34" s="83" t="s">
        <v>195</v>
      </c>
      <c r="B34" s="160" t="s">
        <v>195</v>
      </c>
      <c r="C34" s="159">
        <f>31809793.96+50690.82</f>
        <v>31860484.78</v>
      </c>
      <c r="D34" s="158">
        <v>7309793.96</v>
      </c>
      <c r="E34" s="158">
        <v>6636560.64</v>
      </c>
      <c r="F34" s="158">
        <v>673233.32</v>
      </c>
      <c r="G34" s="159">
        <f>24500000+50690.82</f>
        <v>24550690.82</v>
      </c>
    </row>
    <row r="37" customHeight="1" spans="1:7">
      <c r="C37" s="140"/>
      <c r="D37" s="140"/>
      <c r="E37" s="140"/>
      <c r="F37" s="140"/>
      <c r="G37" s="140"/>
    </row>
    <row r="38" customHeight="1" spans="1:7">
      <c r="C38" s="140"/>
      <c r="D38" s="140"/>
      <c r="E38" s="140"/>
      <c r="F38" s="140"/>
      <c r="G38" s="140"/>
    </row>
  </sheetData>
  <mergeCells count="7">
    <mergeCell ref="A2:G2"/>
    <mergeCell ref="A3:B3"/>
    <mergeCell ref="A4:B4"/>
    <mergeCell ref="D4:F4"/>
    <mergeCell ref="A34:B3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11" sqref="C11"/>
    </sheetView>
  </sheetViews>
  <sheetFormatPr defaultColWidth="10.425" defaultRowHeight="14.25" customHeight="1" outlineLevelRow="6" outlineLevelCol="5"/>
  <cols>
    <col min="1" max="6" width="28.1416666666667" customWidth="1"/>
  </cols>
  <sheetData>
    <row r="1" customHeight="1" spans="1:6">
      <c r="A1" s="43"/>
      <c r="B1" s="43"/>
      <c r="C1" s="43"/>
      <c r="D1" s="43"/>
      <c r="E1" s="42"/>
      <c r="F1" s="151" t="s">
        <v>196</v>
      </c>
    </row>
    <row r="2" ht="41.25" customHeight="1" spans="1:6">
      <c r="A2" s="152" t="s">
        <v>197</v>
      </c>
      <c r="B2" s="43"/>
      <c r="C2" s="43"/>
      <c r="D2" s="43"/>
      <c r="E2" s="42"/>
      <c r="F2" s="43"/>
    </row>
    <row r="3" customHeight="1" spans="1:6">
      <c r="A3" s="107" t="s">
        <v>2</v>
      </c>
      <c r="B3" s="153"/>
      <c r="D3" s="43"/>
      <c r="E3" s="42"/>
      <c r="F3" s="46" t="s">
        <v>3</v>
      </c>
    </row>
    <row r="4" ht="27" customHeight="1" spans="1:6">
      <c r="A4" s="47" t="s">
        <v>198</v>
      </c>
      <c r="B4" s="47" t="s">
        <v>199</v>
      </c>
      <c r="C4" s="48" t="s">
        <v>200</v>
      </c>
      <c r="D4" s="47"/>
      <c r="E4" s="49"/>
      <c r="F4" s="47" t="s">
        <v>201</v>
      </c>
    </row>
    <row r="5" ht="28.5" customHeight="1" spans="1:6">
      <c r="A5" s="154"/>
      <c r="B5" s="51"/>
      <c r="C5" s="49" t="s">
        <v>59</v>
      </c>
      <c r="D5" s="49" t="s">
        <v>202</v>
      </c>
      <c r="E5" s="49" t="s">
        <v>203</v>
      </c>
      <c r="F5" s="50"/>
    </row>
    <row r="6" ht="17.25" customHeight="1" spans="1:6">
      <c r="A6" s="55" t="s">
        <v>86</v>
      </c>
      <c r="B6" s="55" t="s">
        <v>87</v>
      </c>
      <c r="C6" s="55" t="s">
        <v>88</v>
      </c>
      <c r="D6" s="55" t="s">
        <v>89</v>
      </c>
      <c r="E6" s="55" t="s">
        <v>90</v>
      </c>
      <c r="F6" s="55" t="s">
        <v>91</v>
      </c>
    </row>
    <row r="7" ht="17.25" customHeight="1" spans="1:6">
      <c r="A7" s="84">
        <v>2000</v>
      </c>
      <c r="B7" s="84">
        <v>0</v>
      </c>
      <c r="C7" s="84"/>
      <c r="D7" s="84"/>
      <c r="E7" s="84"/>
      <c r="F7" s="84">
        <v>2000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5"/>
  <sheetViews>
    <sheetView showZeros="0" topLeftCell="B1" workbookViewId="0">
      <selection activeCell="O31" sqref="O31"/>
    </sheetView>
  </sheetViews>
  <sheetFormatPr defaultColWidth="9.14166666666667" defaultRowHeight="14.25" customHeight="1"/>
  <cols>
    <col min="1" max="1" width="22.1916666666667" customWidth="1"/>
    <col min="2" max="2" width="24.2083333333333" customWidth="1"/>
    <col min="3" max="3" width="20.8333333333333" customWidth="1"/>
    <col min="4" max="4" width="21.8666666666667" customWidth="1"/>
    <col min="5" max="5" width="35.2083333333333" customWidth="1"/>
    <col min="6" max="6" width="20" customWidth="1"/>
    <col min="7" max="7" width="32.8083333333333" customWidth="1"/>
    <col min="8" max="8" width="23.4416666666667" customWidth="1"/>
    <col min="9" max="23" width="18.7166666666667" customWidth="1"/>
  </cols>
  <sheetData>
    <row r="1" ht="13.5" customHeight="1" spans="1:23">
      <c r="B1" s="141"/>
      <c r="D1" s="142"/>
      <c r="E1" s="142"/>
      <c r="F1" s="142"/>
      <c r="G1" s="142"/>
      <c r="H1" s="85"/>
      <c r="I1" s="85"/>
      <c r="J1" s="85"/>
      <c r="K1" s="85"/>
      <c r="L1" s="85"/>
      <c r="M1" s="85"/>
      <c r="Q1" s="85"/>
      <c r="U1" s="141"/>
      <c r="W1" s="2" t="s">
        <v>204</v>
      </c>
    </row>
    <row r="2" ht="45.75" customHeight="1" spans="1:23">
      <c r="A2" s="68" t="s">
        <v>205</v>
      </c>
      <c r="B2" s="68"/>
      <c r="C2" s="68"/>
      <c r="D2" s="68"/>
      <c r="E2" s="68"/>
      <c r="F2" s="68"/>
      <c r="G2" s="68"/>
      <c r="H2" s="68"/>
      <c r="I2" s="68"/>
      <c r="J2" s="68"/>
      <c r="K2" s="68"/>
      <c r="L2" s="68"/>
      <c r="M2" s="68"/>
      <c r="N2" s="3"/>
      <c r="O2" s="3"/>
      <c r="P2" s="3"/>
      <c r="Q2" s="68"/>
      <c r="R2" s="68"/>
      <c r="S2" s="68"/>
      <c r="T2" s="68"/>
      <c r="U2" s="68"/>
      <c r="V2" s="68"/>
      <c r="W2" s="68"/>
    </row>
    <row r="3" ht="18.75" customHeight="1" spans="1:23">
      <c r="A3" s="4" t="s">
        <v>2</v>
      </c>
      <c r="B3" s="143"/>
      <c r="C3" s="143"/>
      <c r="D3" s="143"/>
      <c r="E3" s="143"/>
      <c r="F3" s="143"/>
      <c r="G3" s="143"/>
      <c r="H3" s="90"/>
      <c r="I3" s="90"/>
      <c r="J3" s="90"/>
      <c r="K3" s="90"/>
      <c r="L3" s="90"/>
      <c r="M3" s="90"/>
      <c r="N3" s="6"/>
      <c r="O3" s="6"/>
      <c r="P3" s="6"/>
      <c r="Q3" s="90"/>
      <c r="U3" s="141"/>
      <c r="W3" s="2" t="s">
        <v>3</v>
      </c>
    </row>
    <row r="4" ht="18" customHeight="1" spans="1:23">
      <c r="A4" s="8" t="s">
        <v>206</v>
      </c>
      <c r="B4" s="8" t="s">
        <v>207</v>
      </c>
      <c r="C4" s="8" t="s">
        <v>208</v>
      </c>
      <c r="D4" s="8" t="s">
        <v>209</v>
      </c>
      <c r="E4" s="8" t="s">
        <v>210</v>
      </c>
      <c r="F4" s="8" t="s">
        <v>211</v>
      </c>
      <c r="G4" s="8" t="s">
        <v>212</v>
      </c>
      <c r="H4" s="144" t="s">
        <v>213</v>
      </c>
      <c r="I4" s="79" t="s">
        <v>213</v>
      </c>
      <c r="J4" s="79"/>
      <c r="K4" s="79"/>
      <c r="L4" s="79"/>
      <c r="M4" s="79"/>
      <c r="N4" s="11"/>
      <c r="O4" s="11"/>
      <c r="P4" s="11"/>
      <c r="Q4" s="94" t="s">
        <v>63</v>
      </c>
      <c r="R4" s="79" t="s">
        <v>64</v>
      </c>
      <c r="S4" s="79"/>
      <c r="T4" s="79"/>
      <c r="U4" s="79"/>
      <c r="V4" s="79"/>
      <c r="W4" s="80"/>
    </row>
    <row r="5" ht="18" customHeight="1" spans="1:23">
      <c r="A5" s="13"/>
      <c r="B5" s="124"/>
      <c r="C5" s="13"/>
      <c r="D5" s="13"/>
      <c r="E5" s="13"/>
      <c r="F5" s="13"/>
      <c r="G5" s="13"/>
      <c r="H5" s="122" t="s">
        <v>214</v>
      </c>
      <c r="I5" s="144" t="s">
        <v>60</v>
      </c>
      <c r="J5" s="79"/>
      <c r="K5" s="79"/>
      <c r="L5" s="79"/>
      <c r="M5" s="80"/>
      <c r="N5" s="10" t="s">
        <v>215</v>
      </c>
      <c r="O5" s="11"/>
      <c r="P5" s="12"/>
      <c r="Q5" s="8" t="s">
        <v>63</v>
      </c>
      <c r="R5" s="144" t="s">
        <v>64</v>
      </c>
      <c r="S5" s="94" t="s">
        <v>66</v>
      </c>
      <c r="T5" s="79" t="s">
        <v>64</v>
      </c>
      <c r="U5" s="94" t="s">
        <v>68</v>
      </c>
      <c r="V5" s="94" t="s">
        <v>69</v>
      </c>
      <c r="W5" s="145" t="s">
        <v>70</v>
      </c>
    </row>
    <row r="6" ht="19.5" customHeight="1" spans="1:23">
      <c r="A6" s="29"/>
      <c r="B6" s="29"/>
      <c r="C6" s="29"/>
      <c r="D6" s="29"/>
      <c r="E6" s="29"/>
      <c r="F6" s="29"/>
      <c r="G6" s="29"/>
      <c r="H6" s="29"/>
      <c r="I6" s="146" t="s">
        <v>216</v>
      </c>
      <c r="J6" s="8" t="s">
        <v>217</v>
      </c>
      <c r="K6" s="8" t="s">
        <v>218</v>
      </c>
      <c r="L6" s="8" t="s">
        <v>219</v>
      </c>
      <c r="M6" s="8" t="s">
        <v>220</v>
      </c>
      <c r="N6" s="8" t="s">
        <v>60</v>
      </c>
      <c r="O6" s="8" t="s">
        <v>61</v>
      </c>
      <c r="P6" s="8" t="s">
        <v>62</v>
      </c>
      <c r="Q6" s="29"/>
      <c r="R6" s="8" t="s">
        <v>59</v>
      </c>
      <c r="S6" s="8" t="s">
        <v>66</v>
      </c>
      <c r="T6" s="8" t="s">
        <v>221</v>
      </c>
      <c r="U6" s="8" t="s">
        <v>68</v>
      </c>
      <c r="V6" s="8" t="s">
        <v>69</v>
      </c>
      <c r="W6" s="8" t="s">
        <v>70</v>
      </c>
    </row>
    <row r="7" ht="37.5" customHeight="1" spans="1:23">
      <c r="A7" s="147"/>
      <c r="B7" s="147"/>
      <c r="C7" s="147"/>
      <c r="D7" s="147"/>
      <c r="E7" s="147"/>
      <c r="F7" s="147"/>
      <c r="G7" s="147"/>
      <c r="H7" s="147"/>
      <c r="I7" s="148" t="s">
        <v>59</v>
      </c>
      <c r="J7" s="16" t="s">
        <v>222</v>
      </c>
      <c r="K7" s="16" t="s">
        <v>218</v>
      </c>
      <c r="L7" s="16" t="s">
        <v>219</v>
      </c>
      <c r="M7" s="16" t="s">
        <v>220</v>
      </c>
      <c r="N7" s="16" t="s">
        <v>218</v>
      </c>
      <c r="O7" s="16" t="s">
        <v>219</v>
      </c>
      <c r="P7" s="16" t="s">
        <v>220</v>
      </c>
      <c r="Q7" s="16" t="s">
        <v>63</v>
      </c>
      <c r="R7" s="16" t="s">
        <v>59</v>
      </c>
      <c r="S7" s="16" t="s">
        <v>66</v>
      </c>
      <c r="T7" s="16" t="s">
        <v>221</v>
      </c>
      <c r="U7" s="16" t="s">
        <v>68</v>
      </c>
      <c r="V7" s="16" t="s">
        <v>69</v>
      </c>
      <c r="W7" s="16" t="s">
        <v>70</v>
      </c>
    </row>
    <row r="8" customHeight="1" spans="1:23">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row>
    <row r="9" ht="20.25" customHeight="1" spans="1:23">
      <c r="A9" s="63" t="s">
        <v>72</v>
      </c>
      <c r="B9" s="63" t="s">
        <v>223</v>
      </c>
      <c r="C9" s="63" t="s">
        <v>224</v>
      </c>
      <c r="D9" s="63" t="s">
        <v>141</v>
      </c>
      <c r="E9" s="63" t="s">
        <v>142</v>
      </c>
      <c r="F9" s="63" t="s">
        <v>225</v>
      </c>
      <c r="G9" s="63" t="s">
        <v>226</v>
      </c>
      <c r="H9" s="84">
        <v>1283964</v>
      </c>
      <c r="I9" s="84">
        <v>1283964</v>
      </c>
      <c r="J9" s="84"/>
      <c r="K9" s="84"/>
      <c r="L9" s="84">
        <v>1283964</v>
      </c>
      <c r="M9" s="84"/>
      <c r="N9" s="84"/>
      <c r="O9" s="84"/>
      <c r="P9" s="84"/>
      <c r="Q9" s="84"/>
      <c r="R9" s="84"/>
      <c r="S9" s="84"/>
      <c r="T9" s="84"/>
      <c r="U9" s="84"/>
      <c r="V9" s="84"/>
      <c r="W9" s="84"/>
    </row>
    <row r="10" ht="20.25" customHeight="1" spans="1:23">
      <c r="A10" s="63" t="s">
        <v>72</v>
      </c>
      <c r="B10" s="63" t="s">
        <v>223</v>
      </c>
      <c r="C10" s="63" t="s">
        <v>224</v>
      </c>
      <c r="D10" s="63" t="s">
        <v>141</v>
      </c>
      <c r="E10" s="63" t="s">
        <v>142</v>
      </c>
      <c r="F10" s="63" t="s">
        <v>227</v>
      </c>
      <c r="G10" s="63" t="s">
        <v>228</v>
      </c>
      <c r="H10" s="84">
        <v>1635732</v>
      </c>
      <c r="I10" s="84">
        <v>1635732</v>
      </c>
      <c r="J10" s="84"/>
      <c r="K10" s="84"/>
      <c r="L10" s="84">
        <v>1635732</v>
      </c>
      <c r="M10" s="84"/>
      <c r="N10" s="84"/>
      <c r="O10" s="84"/>
      <c r="P10" s="84"/>
      <c r="Q10" s="84"/>
      <c r="R10" s="84"/>
      <c r="S10" s="84"/>
      <c r="T10" s="84"/>
      <c r="U10" s="84"/>
      <c r="V10" s="84"/>
      <c r="W10" s="84"/>
    </row>
    <row r="11" ht="20.25" customHeight="1" spans="1:23">
      <c r="A11" s="63" t="s">
        <v>72</v>
      </c>
      <c r="B11" s="63" t="s">
        <v>223</v>
      </c>
      <c r="C11" s="63" t="s">
        <v>224</v>
      </c>
      <c r="D11" s="63" t="s">
        <v>141</v>
      </c>
      <c r="E11" s="63" t="s">
        <v>142</v>
      </c>
      <c r="F11" s="63" t="s">
        <v>229</v>
      </c>
      <c r="G11" s="63" t="s">
        <v>230</v>
      </c>
      <c r="H11" s="84">
        <v>108000</v>
      </c>
      <c r="I11" s="84">
        <v>108000</v>
      </c>
      <c r="J11" s="84"/>
      <c r="K11" s="84"/>
      <c r="L11" s="84">
        <v>108000</v>
      </c>
      <c r="M11" s="84"/>
      <c r="N11" s="84"/>
      <c r="O11" s="84"/>
      <c r="P11" s="84"/>
      <c r="Q11" s="84"/>
      <c r="R11" s="84"/>
      <c r="S11" s="84"/>
      <c r="T11" s="84"/>
      <c r="U11" s="84"/>
      <c r="V11" s="84"/>
      <c r="W11" s="84"/>
    </row>
    <row r="12" ht="20.25" customHeight="1" spans="1:23">
      <c r="A12" s="63" t="s">
        <v>72</v>
      </c>
      <c r="B12" s="63" t="s">
        <v>231</v>
      </c>
      <c r="C12" s="63" t="s">
        <v>232</v>
      </c>
      <c r="D12" s="63" t="s">
        <v>119</v>
      </c>
      <c r="E12" s="63" t="s">
        <v>120</v>
      </c>
      <c r="F12" s="63" t="s">
        <v>233</v>
      </c>
      <c r="G12" s="63" t="s">
        <v>234</v>
      </c>
      <c r="H12" s="84">
        <v>585900</v>
      </c>
      <c r="I12" s="84">
        <v>585900</v>
      </c>
      <c r="J12" s="84"/>
      <c r="K12" s="84"/>
      <c r="L12" s="84">
        <v>585900</v>
      </c>
      <c r="M12" s="84"/>
      <c r="N12" s="84"/>
      <c r="O12" s="84"/>
      <c r="P12" s="84"/>
      <c r="Q12" s="84"/>
      <c r="R12" s="84"/>
      <c r="S12" s="84"/>
      <c r="T12" s="84"/>
      <c r="U12" s="84"/>
      <c r="V12" s="84"/>
      <c r="W12" s="84"/>
    </row>
    <row r="13" ht="20.25" customHeight="1" spans="1:23">
      <c r="A13" s="63" t="s">
        <v>72</v>
      </c>
      <c r="B13" s="63" t="s">
        <v>231</v>
      </c>
      <c r="C13" s="63" t="s">
        <v>232</v>
      </c>
      <c r="D13" s="63" t="s">
        <v>121</v>
      </c>
      <c r="E13" s="63" t="s">
        <v>122</v>
      </c>
      <c r="F13" s="63" t="s">
        <v>235</v>
      </c>
      <c r="G13" s="63" t="s">
        <v>236</v>
      </c>
      <c r="H13" s="84">
        <v>100000</v>
      </c>
      <c r="I13" s="84">
        <v>100000</v>
      </c>
      <c r="J13" s="84"/>
      <c r="K13" s="84"/>
      <c r="L13" s="84">
        <v>100000</v>
      </c>
      <c r="M13" s="84"/>
      <c r="N13" s="84"/>
      <c r="O13" s="84"/>
      <c r="P13" s="84"/>
      <c r="Q13" s="84"/>
      <c r="R13" s="84"/>
      <c r="S13" s="84"/>
      <c r="T13" s="84"/>
      <c r="U13" s="84"/>
      <c r="V13" s="84"/>
      <c r="W13" s="84"/>
    </row>
    <row r="14" ht="20.25" customHeight="1" spans="1:23">
      <c r="A14" s="63" t="s">
        <v>72</v>
      </c>
      <c r="B14" s="63" t="s">
        <v>231</v>
      </c>
      <c r="C14" s="63" t="s">
        <v>232</v>
      </c>
      <c r="D14" s="63" t="s">
        <v>127</v>
      </c>
      <c r="E14" s="63" t="s">
        <v>128</v>
      </c>
      <c r="F14" s="63" t="s">
        <v>237</v>
      </c>
      <c r="G14" s="63" t="s">
        <v>238</v>
      </c>
      <c r="H14" s="84">
        <v>281340</v>
      </c>
      <c r="I14" s="84">
        <v>281340</v>
      </c>
      <c r="J14" s="84"/>
      <c r="K14" s="84"/>
      <c r="L14" s="84">
        <v>281340</v>
      </c>
      <c r="M14" s="84"/>
      <c r="N14" s="84"/>
      <c r="O14" s="84"/>
      <c r="P14" s="84"/>
      <c r="Q14" s="84"/>
      <c r="R14" s="84"/>
      <c r="S14" s="84"/>
      <c r="T14" s="84"/>
      <c r="U14" s="84"/>
      <c r="V14" s="84"/>
      <c r="W14" s="84"/>
    </row>
    <row r="15" ht="20.25" customHeight="1" spans="1:23">
      <c r="A15" s="63" t="s">
        <v>72</v>
      </c>
      <c r="B15" s="63" t="s">
        <v>231</v>
      </c>
      <c r="C15" s="63" t="s">
        <v>232</v>
      </c>
      <c r="D15" s="63" t="s">
        <v>129</v>
      </c>
      <c r="E15" s="63" t="s">
        <v>130</v>
      </c>
      <c r="F15" s="63" t="s">
        <v>239</v>
      </c>
      <c r="G15" s="63" t="s">
        <v>240</v>
      </c>
      <c r="H15" s="84">
        <v>221100</v>
      </c>
      <c r="I15" s="84">
        <v>221100</v>
      </c>
      <c r="J15" s="84"/>
      <c r="K15" s="84"/>
      <c r="L15" s="84">
        <v>221100</v>
      </c>
      <c r="M15" s="84"/>
      <c r="N15" s="84"/>
      <c r="O15" s="84"/>
      <c r="P15" s="84"/>
      <c r="Q15" s="84"/>
      <c r="R15" s="84"/>
      <c r="S15" s="84"/>
      <c r="T15" s="84"/>
      <c r="U15" s="84"/>
      <c r="V15" s="84"/>
      <c r="W15" s="84"/>
    </row>
    <row r="16" ht="20.25" customHeight="1" spans="1:23">
      <c r="A16" s="63" t="s">
        <v>72</v>
      </c>
      <c r="B16" s="63" t="s">
        <v>231</v>
      </c>
      <c r="C16" s="63" t="s">
        <v>232</v>
      </c>
      <c r="D16" s="63" t="s">
        <v>131</v>
      </c>
      <c r="E16" s="63" t="s">
        <v>132</v>
      </c>
      <c r="F16" s="63" t="s">
        <v>241</v>
      </c>
      <c r="G16" s="63" t="s">
        <v>242</v>
      </c>
      <c r="H16" s="84">
        <v>17061</v>
      </c>
      <c r="I16" s="84">
        <v>17061</v>
      </c>
      <c r="J16" s="84"/>
      <c r="K16" s="84"/>
      <c r="L16" s="84">
        <v>17061</v>
      </c>
      <c r="M16" s="84"/>
      <c r="N16" s="84"/>
      <c r="O16" s="84"/>
      <c r="P16" s="84"/>
      <c r="Q16" s="84"/>
      <c r="R16" s="84"/>
      <c r="S16" s="84"/>
      <c r="T16" s="84"/>
      <c r="U16" s="84"/>
      <c r="V16" s="84"/>
      <c r="W16" s="84"/>
    </row>
    <row r="17" ht="20.25" customHeight="1" spans="1:23">
      <c r="A17" s="63" t="s">
        <v>72</v>
      </c>
      <c r="B17" s="63" t="s">
        <v>231</v>
      </c>
      <c r="C17" s="63" t="s">
        <v>232</v>
      </c>
      <c r="D17" s="63" t="s">
        <v>131</v>
      </c>
      <c r="E17" s="63" t="s">
        <v>132</v>
      </c>
      <c r="F17" s="63" t="s">
        <v>241</v>
      </c>
      <c r="G17" s="63" t="s">
        <v>242</v>
      </c>
      <c r="H17" s="84">
        <v>6588</v>
      </c>
      <c r="I17" s="84">
        <v>6588</v>
      </c>
      <c r="J17" s="84"/>
      <c r="K17" s="84"/>
      <c r="L17" s="84">
        <v>6588</v>
      </c>
      <c r="M17" s="84"/>
      <c r="N17" s="84"/>
      <c r="O17" s="84"/>
      <c r="P17" s="84"/>
      <c r="Q17" s="84"/>
      <c r="R17" s="84"/>
      <c r="S17" s="84"/>
      <c r="T17" s="84"/>
      <c r="U17" s="84"/>
      <c r="V17" s="84"/>
      <c r="W17" s="84"/>
    </row>
    <row r="18" ht="20.25" customHeight="1" spans="1:23">
      <c r="A18" s="63" t="s">
        <v>72</v>
      </c>
      <c r="B18" s="63" t="s">
        <v>231</v>
      </c>
      <c r="C18" s="63" t="s">
        <v>232</v>
      </c>
      <c r="D18" s="63" t="s">
        <v>141</v>
      </c>
      <c r="E18" s="63" t="s">
        <v>142</v>
      </c>
      <c r="F18" s="63" t="s">
        <v>241</v>
      </c>
      <c r="G18" s="63" t="s">
        <v>242</v>
      </c>
      <c r="H18" s="84">
        <v>2700</v>
      </c>
      <c r="I18" s="84">
        <v>2700</v>
      </c>
      <c r="J18" s="84"/>
      <c r="K18" s="84"/>
      <c r="L18" s="84">
        <v>2700</v>
      </c>
      <c r="M18" s="84"/>
      <c r="N18" s="84"/>
      <c r="O18" s="84"/>
      <c r="P18" s="84"/>
      <c r="Q18" s="84"/>
      <c r="R18" s="84"/>
      <c r="S18" s="84"/>
      <c r="T18" s="84"/>
      <c r="U18" s="84"/>
      <c r="V18" s="84"/>
      <c r="W18" s="84"/>
    </row>
    <row r="19" ht="20.25" customHeight="1" spans="1:23">
      <c r="A19" s="63" t="s">
        <v>72</v>
      </c>
      <c r="B19" s="63" t="s">
        <v>243</v>
      </c>
      <c r="C19" s="63" t="s">
        <v>152</v>
      </c>
      <c r="D19" s="63" t="s">
        <v>151</v>
      </c>
      <c r="E19" s="63" t="s">
        <v>152</v>
      </c>
      <c r="F19" s="63" t="s">
        <v>244</v>
      </c>
      <c r="G19" s="63" t="s">
        <v>152</v>
      </c>
      <c r="H19" s="84">
        <v>492095.64</v>
      </c>
      <c r="I19" s="84">
        <v>492095.64</v>
      </c>
      <c r="J19" s="84"/>
      <c r="K19" s="84"/>
      <c r="L19" s="84">
        <v>492095.64</v>
      </c>
      <c r="M19" s="84"/>
      <c r="N19" s="84"/>
      <c r="O19" s="84"/>
      <c r="P19" s="84"/>
      <c r="Q19" s="84"/>
      <c r="R19" s="84"/>
      <c r="S19" s="84"/>
      <c r="T19" s="84"/>
      <c r="U19" s="84"/>
      <c r="V19" s="84"/>
      <c r="W19" s="84"/>
    </row>
    <row r="20" ht="20.25" customHeight="1" spans="1:23">
      <c r="A20" s="63" t="s">
        <v>72</v>
      </c>
      <c r="B20" s="63" t="s">
        <v>245</v>
      </c>
      <c r="C20" s="63" t="s">
        <v>246</v>
      </c>
      <c r="D20" s="63" t="s">
        <v>141</v>
      </c>
      <c r="E20" s="63" t="s">
        <v>142</v>
      </c>
      <c r="F20" s="63" t="s">
        <v>247</v>
      </c>
      <c r="G20" s="63" t="s">
        <v>248</v>
      </c>
      <c r="H20" s="84">
        <v>244800</v>
      </c>
      <c r="I20" s="84">
        <v>244800</v>
      </c>
      <c r="J20" s="84"/>
      <c r="K20" s="84"/>
      <c r="L20" s="84">
        <v>244800</v>
      </c>
      <c r="M20" s="84"/>
      <c r="N20" s="84"/>
      <c r="O20" s="84"/>
      <c r="P20" s="84"/>
      <c r="Q20" s="84"/>
      <c r="R20" s="84"/>
      <c r="S20" s="84"/>
      <c r="T20" s="84"/>
      <c r="U20" s="84"/>
      <c r="V20" s="84"/>
      <c r="W20" s="84"/>
    </row>
    <row r="21" ht="20.25" customHeight="1" spans="1:23">
      <c r="A21" s="63" t="s">
        <v>72</v>
      </c>
      <c r="B21" s="63" t="s">
        <v>249</v>
      </c>
      <c r="C21" s="63" t="s">
        <v>250</v>
      </c>
      <c r="D21" s="63" t="s">
        <v>141</v>
      </c>
      <c r="E21" s="63" t="s">
        <v>142</v>
      </c>
      <c r="F21" s="63" t="s">
        <v>251</v>
      </c>
      <c r="G21" s="63" t="s">
        <v>250</v>
      </c>
      <c r="H21" s="84">
        <v>71752.32</v>
      </c>
      <c r="I21" s="84">
        <v>71752.32</v>
      </c>
      <c r="J21" s="84"/>
      <c r="K21" s="84"/>
      <c r="L21" s="84">
        <v>71752.32</v>
      </c>
      <c r="M21" s="84"/>
      <c r="N21" s="84"/>
      <c r="O21" s="84"/>
      <c r="P21" s="84"/>
      <c r="Q21" s="84"/>
      <c r="R21" s="84"/>
      <c r="S21" s="84"/>
      <c r="T21" s="84"/>
      <c r="U21" s="84"/>
      <c r="V21" s="84"/>
      <c r="W21" s="84"/>
    </row>
    <row r="22" ht="20.25" customHeight="1" spans="1:23">
      <c r="A22" s="63" t="s">
        <v>72</v>
      </c>
      <c r="B22" s="63" t="s">
        <v>252</v>
      </c>
      <c r="C22" s="63" t="s">
        <v>253</v>
      </c>
      <c r="D22" s="63" t="s">
        <v>117</v>
      </c>
      <c r="E22" s="63" t="s">
        <v>118</v>
      </c>
      <c r="F22" s="63" t="s">
        <v>254</v>
      </c>
      <c r="G22" s="63" t="s">
        <v>255</v>
      </c>
      <c r="H22" s="84">
        <v>3600</v>
      </c>
      <c r="I22" s="84">
        <v>3600</v>
      </c>
      <c r="J22" s="84"/>
      <c r="K22" s="84"/>
      <c r="L22" s="84">
        <v>3600</v>
      </c>
      <c r="M22" s="84"/>
      <c r="N22" s="84"/>
      <c r="O22" s="84"/>
      <c r="P22" s="84"/>
      <c r="Q22" s="84"/>
      <c r="R22" s="84"/>
      <c r="S22" s="84"/>
      <c r="T22" s="84"/>
      <c r="U22" s="84"/>
      <c r="V22" s="84"/>
      <c r="W22" s="84"/>
    </row>
    <row r="23" ht="20.25" customHeight="1" spans="1:23">
      <c r="A23" s="63" t="s">
        <v>72</v>
      </c>
      <c r="B23" s="63" t="s">
        <v>252</v>
      </c>
      <c r="C23" s="63" t="s">
        <v>253</v>
      </c>
      <c r="D23" s="63" t="s">
        <v>141</v>
      </c>
      <c r="E23" s="63" t="s">
        <v>142</v>
      </c>
      <c r="F23" s="63" t="s">
        <v>254</v>
      </c>
      <c r="G23" s="63" t="s">
        <v>255</v>
      </c>
      <c r="H23" s="84">
        <v>74923</v>
      </c>
      <c r="I23" s="84">
        <v>74923</v>
      </c>
      <c r="J23" s="84"/>
      <c r="K23" s="84"/>
      <c r="L23" s="84">
        <v>74923</v>
      </c>
      <c r="M23" s="84"/>
      <c r="N23" s="84"/>
      <c r="O23" s="84"/>
      <c r="P23" s="84"/>
      <c r="Q23" s="84"/>
      <c r="R23" s="84"/>
      <c r="S23" s="84"/>
      <c r="T23" s="84"/>
      <c r="U23" s="84"/>
      <c r="V23" s="84"/>
      <c r="W23" s="84"/>
    </row>
    <row r="24" ht="20.25" customHeight="1" spans="1:23">
      <c r="A24" s="63" t="s">
        <v>72</v>
      </c>
      <c r="B24" s="63" t="s">
        <v>252</v>
      </c>
      <c r="C24" s="63" t="s">
        <v>253</v>
      </c>
      <c r="D24" s="63" t="s">
        <v>141</v>
      </c>
      <c r="E24" s="63" t="s">
        <v>142</v>
      </c>
      <c r="F24" s="63" t="s">
        <v>256</v>
      </c>
      <c r="G24" s="63" t="s">
        <v>257</v>
      </c>
      <c r="H24" s="84">
        <v>9909</v>
      </c>
      <c r="I24" s="84">
        <v>9909</v>
      </c>
      <c r="J24" s="84"/>
      <c r="K24" s="84"/>
      <c r="L24" s="84">
        <v>9909</v>
      </c>
      <c r="M24" s="84"/>
      <c r="N24" s="84"/>
      <c r="O24" s="84"/>
      <c r="P24" s="84"/>
      <c r="Q24" s="84"/>
      <c r="R24" s="84"/>
      <c r="S24" s="84"/>
      <c r="T24" s="84"/>
      <c r="U24" s="84"/>
      <c r="V24" s="84"/>
      <c r="W24" s="84"/>
    </row>
    <row r="25" ht="20.25" customHeight="1" spans="1:23">
      <c r="A25" s="63" t="s">
        <v>72</v>
      </c>
      <c r="B25" s="63" t="s">
        <v>252</v>
      </c>
      <c r="C25" s="63" t="s">
        <v>253</v>
      </c>
      <c r="D25" s="63" t="s">
        <v>141</v>
      </c>
      <c r="E25" s="63" t="s">
        <v>142</v>
      </c>
      <c r="F25" s="63" t="s">
        <v>258</v>
      </c>
      <c r="G25" s="63" t="s">
        <v>259</v>
      </c>
      <c r="H25" s="84">
        <v>15309</v>
      </c>
      <c r="I25" s="84">
        <v>15309</v>
      </c>
      <c r="J25" s="84"/>
      <c r="K25" s="84"/>
      <c r="L25" s="84">
        <v>15309</v>
      </c>
      <c r="M25" s="84"/>
      <c r="N25" s="84"/>
      <c r="O25" s="84"/>
      <c r="P25" s="84"/>
      <c r="Q25" s="84"/>
      <c r="R25" s="84"/>
      <c r="S25" s="84"/>
      <c r="T25" s="84"/>
      <c r="U25" s="84"/>
      <c r="V25" s="84"/>
      <c r="W25" s="84"/>
    </row>
    <row r="26" ht="20.25" customHeight="1" spans="1:23">
      <c r="A26" s="63" t="s">
        <v>72</v>
      </c>
      <c r="B26" s="63" t="s">
        <v>252</v>
      </c>
      <c r="C26" s="63" t="s">
        <v>253</v>
      </c>
      <c r="D26" s="63" t="s">
        <v>141</v>
      </c>
      <c r="E26" s="63" t="s">
        <v>142</v>
      </c>
      <c r="F26" s="63" t="s">
        <v>260</v>
      </c>
      <c r="G26" s="63" t="s">
        <v>261</v>
      </c>
      <c r="H26" s="84">
        <v>13500</v>
      </c>
      <c r="I26" s="84">
        <v>13500</v>
      </c>
      <c r="J26" s="84"/>
      <c r="K26" s="84"/>
      <c r="L26" s="84">
        <v>13500</v>
      </c>
      <c r="M26" s="84"/>
      <c r="N26" s="84"/>
      <c r="O26" s="84"/>
      <c r="P26" s="84"/>
      <c r="Q26" s="84"/>
      <c r="R26" s="84"/>
      <c r="S26" s="84"/>
      <c r="T26" s="84"/>
      <c r="U26" s="84"/>
      <c r="V26" s="84"/>
      <c r="W26" s="84"/>
    </row>
    <row r="27" ht="20.25" customHeight="1" spans="1:23">
      <c r="A27" s="63" t="s">
        <v>72</v>
      </c>
      <c r="B27" s="63" t="s">
        <v>252</v>
      </c>
      <c r="C27" s="63" t="s">
        <v>253</v>
      </c>
      <c r="D27" s="63" t="s">
        <v>141</v>
      </c>
      <c r="E27" s="63" t="s">
        <v>142</v>
      </c>
      <c r="F27" s="63" t="s">
        <v>262</v>
      </c>
      <c r="G27" s="63" t="s">
        <v>263</v>
      </c>
      <c r="H27" s="84">
        <v>16200</v>
      </c>
      <c r="I27" s="84">
        <v>16200</v>
      </c>
      <c r="J27" s="84"/>
      <c r="K27" s="84"/>
      <c r="L27" s="84">
        <v>16200</v>
      </c>
      <c r="M27" s="84"/>
      <c r="N27" s="84"/>
      <c r="O27" s="84"/>
      <c r="P27" s="84"/>
      <c r="Q27" s="84"/>
      <c r="R27" s="84"/>
      <c r="S27" s="84"/>
      <c r="T27" s="84"/>
      <c r="U27" s="84"/>
      <c r="V27" s="84"/>
      <c r="W27" s="84"/>
    </row>
    <row r="28" ht="20.25" customHeight="1" spans="1:23">
      <c r="A28" s="63" t="s">
        <v>72</v>
      </c>
      <c r="B28" s="63" t="s">
        <v>252</v>
      </c>
      <c r="C28" s="63" t="s">
        <v>253</v>
      </c>
      <c r="D28" s="63" t="s">
        <v>141</v>
      </c>
      <c r="E28" s="63" t="s">
        <v>142</v>
      </c>
      <c r="F28" s="63" t="s">
        <v>264</v>
      </c>
      <c r="G28" s="63" t="s">
        <v>265</v>
      </c>
      <c r="H28" s="84">
        <v>35100</v>
      </c>
      <c r="I28" s="84">
        <v>35100</v>
      </c>
      <c r="J28" s="84"/>
      <c r="K28" s="84"/>
      <c r="L28" s="84">
        <v>35100</v>
      </c>
      <c r="M28" s="84"/>
      <c r="N28" s="84"/>
      <c r="O28" s="84"/>
      <c r="P28" s="84"/>
      <c r="Q28" s="84"/>
      <c r="R28" s="84"/>
      <c r="S28" s="84"/>
      <c r="T28" s="84"/>
      <c r="U28" s="84"/>
      <c r="V28" s="84"/>
      <c r="W28" s="84"/>
    </row>
    <row r="29" ht="20.25" customHeight="1" spans="1:23">
      <c r="A29" s="63" t="s">
        <v>72</v>
      </c>
      <c r="B29" s="63" t="s">
        <v>252</v>
      </c>
      <c r="C29" s="63" t="s">
        <v>253</v>
      </c>
      <c r="D29" s="63" t="s">
        <v>141</v>
      </c>
      <c r="E29" s="63" t="s">
        <v>142</v>
      </c>
      <c r="F29" s="63" t="s">
        <v>266</v>
      </c>
      <c r="G29" s="63" t="s">
        <v>267</v>
      </c>
      <c r="H29" s="84">
        <v>32400</v>
      </c>
      <c r="I29" s="84">
        <v>32400</v>
      </c>
      <c r="J29" s="84"/>
      <c r="K29" s="84"/>
      <c r="L29" s="84">
        <v>32400</v>
      </c>
      <c r="M29" s="84"/>
      <c r="N29" s="84"/>
      <c r="O29" s="84"/>
      <c r="P29" s="84"/>
      <c r="Q29" s="84"/>
      <c r="R29" s="84"/>
      <c r="S29" s="84"/>
      <c r="T29" s="84"/>
      <c r="U29" s="84"/>
      <c r="V29" s="84"/>
      <c r="W29" s="84"/>
    </row>
    <row r="30" ht="20.25" customHeight="1" spans="1:23">
      <c r="A30" s="63" t="s">
        <v>72</v>
      </c>
      <c r="B30" s="63" t="s">
        <v>252</v>
      </c>
      <c r="C30" s="63" t="s">
        <v>253</v>
      </c>
      <c r="D30" s="63" t="s">
        <v>111</v>
      </c>
      <c r="E30" s="63" t="s">
        <v>112</v>
      </c>
      <c r="F30" s="63" t="s">
        <v>268</v>
      </c>
      <c r="G30" s="63" t="s">
        <v>269</v>
      </c>
      <c r="H30" s="84">
        <v>8100</v>
      </c>
      <c r="I30" s="84">
        <v>8100</v>
      </c>
      <c r="J30" s="84"/>
      <c r="K30" s="84"/>
      <c r="L30" s="84">
        <v>8100</v>
      </c>
      <c r="M30" s="84"/>
      <c r="N30" s="84"/>
      <c r="O30" s="84"/>
      <c r="P30" s="84"/>
      <c r="Q30" s="84"/>
      <c r="R30" s="84"/>
      <c r="S30" s="84"/>
      <c r="T30" s="84"/>
      <c r="U30" s="84"/>
      <c r="V30" s="84"/>
      <c r="W30" s="84"/>
    </row>
    <row r="31" ht="20.25" customHeight="1" spans="1:23">
      <c r="A31" s="63" t="s">
        <v>72</v>
      </c>
      <c r="B31" s="63" t="s">
        <v>252</v>
      </c>
      <c r="C31" s="63" t="s">
        <v>253</v>
      </c>
      <c r="D31" s="63" t="s">
        <v>141</v>
      </c>
      <c r="E31" s="63" t="s">
        <v>142</v>
      </c>
      <c r="F31" s="63" t="s">
        <v>247</v>
      </c>
      <c r="G31" s="63" t="s">
        <v>248</v>
      </c>
      <c r="H31" s="84">
        <v>24480</v>
      </c>
      <c r="I31" s="84">
        <v>24480</v>
      </c>
      <c r="J31" s="84"/>
      <c r="K31" s="84"/>
      <c r="L31" s="84">
        <v>24480</v>
      </c>
      <c r="M31" s="84"/>
      <c r="N31" s="84"/>
      <c r="O31" s="84"/>
      <c r="P31" s="84"/>
      <c r="Q31" s="84"/>
      <c r="R31" s="84"/>
      <c r="S31" s="84"/>
      <c r="T31" s="84"/>
      <c r="U31" s="84"/>
      <c r="V31" s="84"/>
      <c r="W31" s="84"/>
    </row>
    <row r="32" ht="20.25" customHeight="1" spans="1:23">
      <c r="A32" s="63" t="s">
        <v>72</v>
      </c>
      <c r="B32" s="63" t="s">
        <v>252</v>
      </c>
      <c r="C32" s="63" t="s">
        <v>253</v>
      </c>
      <c r="D32" s="63" t="s">
        <v>141</v>
      </c>
      <c r="E32" s="63" t="s">
        <v>142</v>
      </c>
      <c r="F32" s="63" t="s">
        <v>270</v>
      </c>
      <c r="G32" s="63" t="s">
        <v>271</v>
      </c>
      <c r="H32" s="84">
        <v>81000</v>
      </c>
      <c r="I32" s="84">
        <v>81000</v>
      </c>
      <c r="J32" s="84"/>
      <c r="K32" s="84"/>
      <c r="L32" s="84">
        <v>81000</v>
      </c>
      <c r="M32" s="84"/>
      <c r="N32" s="84"/>
      <c r="O32" s="84"/>
      <c r="P32" s="84"/>
      <c r="Q32" s="84"/>
      <c r="R32" s="84"/>
      <c r="S32" s="84"/>
      <c r="T32" s="84"/>
      <c r="U32" s="84"/>
      <c r="V32" s="84"/>
      <c r="W32" s="84"/>
    </row>
    <row r="33" ht="20.25" customHeight="1" spans="1:23">
      <c r="A33" s="63" t="s">
        <v>72</v>
      </c>
      <c r="B33" s="63" t="s">
        <v>272</v>
      </c>
      <c r="C33" s="63" t="s">
        <v>154</v>
      </c>
      <c r="D33" s="63" t="s">
        <v>153</v>
      </c>
      <c r="E33" s="63" t="s">
        <v>154</v>
      </c>
      <c r="F33" s="63" t="s">
        <v>227</v>
      </c>
      <c r="G33" s="63" t="s">
        <v>228</v>
      </c>
      <c r="H33" s="84">
        <v>11760</v>
      </c>
      <c r="I33" s="84">
        <v>11760</v>
      </c>
      <c r="J33" s="84"/>
      <c r="K33" s="84"/>
      <c r="L33" s="84">
        <v>11760</v>
      </c>
      <c r="M33" s="84"/>
      <c r="N33" s="84"/>
      <c r="O33" s="84"/>
      <c r="P33" s="84"/>
      <c r="Q33" s="84"/>
      <c r="R33" s="84"/>
      <c r="S33" s="84"/>
      <c r="T33" s="84"/>
      <c r="U33" s="84"/>
      <c r="V33" s="84"/>
      <c r="W33" s="84"/>
    </row>
    <row r="34" ht="20.25" customHeight="1" spans="1:23">
      <c r="A34" s="63" t="s">
        <v>72</v>
      </c>
      <c r="B34" s="63" t="s">
        <v>273</v>
      </c>
      <c r="C34" s="63" t="s">
        <v>274</v>
      </c>
      <c r="D34" s="63" t="s">
        <v>117</v>
      </c>
      <c r="E34" s="63" t="s">
        <v>118</v>
      </c>
      <c r="F34" s="63" t="s">
        <v>275</v>
      </c>
      <c r="G34" s="63" t="s">
        <v>276</v>
      </c>
      <c r="H34" s="84">
        <v>151200</v>
      </c>
      <c r="I34" s="84">
        <v>151200</v>
      </c>
      <c r="J34" s="84"/>
      <c r="K34" s="84"/>
      <c r="L34" s="84">
        <v>151200</v>
      </c>
      <c r="M34" s="84"/>
      <c r="N34" s="84"/>
      <c r="O34" s="84"/>
      <c r="P34" s="84"/>
      <c r="Q34" s="84"/>
      <c r="R34" s="84"/>
      <c r="S34" s="84"/>
      <c r="T34" s="84"/>
      <c r="U34" s="84"/>
      <c r="V34" s="84"/>
      <c r="W34" s="84"/>
    </row>
    <row r="35" ht="20.25" customHeight="1" spans="1:23">
      <c r="A35" s="63" t="s">
        <v>72</v>
      </c>
      <c r="B35" s="63" t="s">
        <v>277</v>
      </c>
      <c r="C35" s="63" t="s">
        <v>201</v>
      </c>
      <c r="D35" s="63" t="s">
        <v>141</v>
      </c>
      <c r="E35" s="63" t="s">
        <v>142</v>
      </c>
      <c r="F35" s="63" t="s">
        <v>278</v>
      </c>
      <c r="G35" s="63" t="s">
        <v>201</v>
      </c>
      <c r="H35" s="84">
        <v>2000</v>
      </c>
      <c r="I35" s="84">
        <v>2000</v>
      </c>
      <c r="J35" s="84"/>
      <c r="K35" s="84"/>
      <c r="L35" s="84">
        <v>2000</v>
      </c>
      <c r="M35" s="84"/>
      <c r="N35" s="84"/>
      <c r="O35" s="84"/>
      <c r="P35" s="84"/>
      <c r="Q35" s="84"/>
      <c r="R35" s="84"/>
      <c r="S35" s="84"/>
      <c r="T35" s="84"/>
      <c r="U35" s="84"/>
      <c r="V35" s="84"/>
      <c r="W35" s="84"/>
    </row>
    <row r="36" ht="20.25" customHeight="1" spans="1:23">
      <c r="A36" s="63" t="s">
        <v>72</v>
      </c>
      <c r="B36" s="63" t="s">
        <v>279</v>
      </c>
      <c r="C36" s="63" t="s">
        <v>280</v>
      </c>
      <c r="D36" s="63" t="s">
        <v>141</v>
      </c>
      <c r="E36" s="63" t="s">
        <v>142</v>
      </c>
      <c r="F36" s="63" t="s">
        <v>229</v>
      </c>
      <c r="G36" s="63" t="s">
        <v>230</v>
      </c>
      <c r="H36" s="84">
        <v>667920</v>
      </c>
      <c r="I36" s="84">
        <v>667920</v>
      </c>
      <c r="J36" s="84"/>
      <c r="K36" s="84"/>
      <c r="L36" s="84">
        <v>667920</v>
      </c>
      <c r="M36" s="84"/>
      <c r="N36" s="84"/>
      <c r="O36" s="84"/>
      <c r="P36" s="84"/>
      <c r="Q36" s="84"/>
      <c r="R36" s="84"/>
      <c r="S36" s="84"/>
      <c r="T36" s="84"/>
      <c r="U36" s="84"/>
      <c r="V36" s="84"/>
      <c r="W36" s="84"/>
    </row>
    <row r="37" ht="20.25" customHeight="1" spans="1:23">
      <c r="A37" s="63" t="s">
        <v>72</v>
      </c>
      <c r="B37" s="63" t="s">
        <v>279</v>
      </c>
      <c r="C37" s="63" t="s">
        <v>280</v>
      </c>
      <c r="D37" s="63" t="s">
        <v>141</v>
      </c>
      <c r="E37" s="63" t="s">
        <v>142</v>
      </c>
      <c r="F37" s="63" t="s">
        <v>229</v>
      </c>
      <c r="G37" s="63" t="s">
        <v>230</v>
      </c>
      <c r="H37" s="84">
        <v>594000</v>
      </c>
      <c r="I37" s="84">
        <v>594000</v>
      </c>
      <c r="J37" s="84"/>
      <c r="K37" s="84"/>
      <c r="L37" s="84">
        <v>594000</v>
      </c>
      <c r="M37" s="84"/>
      <c r="N37" s="84"/>
      <c r="O37" s="84"/>
      <c r="P37" s="84"/>
      <c r="Q37" s="84"/>
      <c r="R37" s="84"/>
      <c r="S37" s="84"/>
      <c r="T37" s="84"/>
      <c r="U37" s="84"/>
      <c r="V37" s="84"/>
      <c r="W37" s="84"/>
    </row>
    <row r="38" ht="20.25" customHeight="1" spans="1:23">
      <c r="A38" s="63" t="s">
        <v>72</v>
      </c>
      <c r="B38" s="63" t="s">
        <v>281</v>
      </c>
      <c r="C38" s="63" t="s">
        <v>282</v>
      </c>
      <c r="D38" s="63" t="s">
        <v>141</v>
      </c>
      <c r="E38" s="63" t="s">
        <v>142</v>
      </c>
      <c r="F38" s="63" t="s">
        <v>254</v>
      </c>
      <c r="G38" s="63" t="s">
        <v>255</v>
      </c>
      <c r="H38" s="84">
        <v>8000</v>
      </c>
      <c r="I38" s="84">
        <v>8000</v>
      </c>
      <c r="J38" s="84"/>
      <c r="K38" s="84"/>
      <c r="L38" s="84">
        <v>8000</v>
      </c>
      <c r="M38" s="84"/>
      <c r="N38" s="84"/>
      <c r="O38" s="84"/>
      <c r="P38" s="84"/>
      <c r="Q38" s="84"/>
      <c r="R38" s="84"/>
      <c r="S38" s="84"/>
      <c r="T38" s="84"/>
      <c r="U38" s="84"/>
      <c r="V38" s="84"/>
      <c r="W38" s="84"/>
    </row>
    <row r="39" ht="20.25" customHeight="1" spans="1:23">
      <c r="A39" s="63" t="s">
        <v>72</v>
      </c>
      <c r="B39" s="63" t="s">
        <v>281</v>
      </c>
      <c r="C39" s="63" t="s">
        <v>282</v>
      </c>
      <c r="D39" s="63" t="s">
        <v>141</v>
      </c>
      <c r="E39" s="63" t="s">
        <v>142</v>
      </c>
      <c r="F39" s="63" t="s">
        <v>254</v>
      </c>
      <c r="G39" s="63" t="s">
        <v>255</v>
      </c>
      <c r="H39" s="84">
        <v>5760</v>
      </c>
      <c r="I39" s="84">
        <v>5760</v>
      </c>
      <c r="J39" s="84"/>
      <c r="K39" s="84"/>
      <c r="L39" s="84">
        <v>5760</v>
      </c>
      <c r="M39" s="84"/>
      <c r="N39" s="84"/>
      <c r="O39" s="84"/>
      <c r="P39" s="84"/>
      <c r="Q39" s="84"/>
      <c r="R39" s="84"/>
      <c r="S39" s="84"/>
      <c r="T39" s="84"/>
      <c r="U39" s="84"/>
      <c r="V39" s="84"/>
      <c r="W39" s="84"/>
    </row>
    <row r="40" ht="20.25" customHeight="1" spans="1:23">
      <c r="A40" s="63" t="s">
        <v>72</v>
      </c>
      <c r="B40" s="63" t="s">
        <v>281</v>
      </c>
      <c r="C40" s="63" t="s">
        <v>282</v>
      </c>
      <c r="D40" s="63" t="s">
        <v>141</v>
      </c>
      <c r="E40" s="63" t="s">
        <v>142</v>
      </c>
      <c r="F40" s="63" t="s">
        <v>270</v>
      </c>
      <c r="G40" s="63" t="s">
        <v>271</v>
      </c>
      <c r="H40" s="84">
        <v>19200</v>
      </c>
      <c r="I40" s="84">
        <v>19200</v>
      </c>
      <c r="J40" s="84"/>
      <c r="K40" s="84"/>
      <c r="L40" s="84">
        <v>19200</v>
      </c>
      <c r="M40" s="84"/>
      <c r="N40" s="84"/>
      <c r="O40" s="84"/>
      <c r="P40" s="84"/>
      <c r="Q40" s="84"/>
      <c r="R40" s="84"/>
      <c r="S40" s="84"/>
      <c r="T40" s="84"/>
      <c r="U40" s="84"/>
      <c r="V40" s="84"/>
      <c r="W40" s="84"/>
    </row>
    <row r="41" ht="20.25" customHeight="1" spans="1:23">
      <c r="A41" s="63" t="s">
        <v>72</v>
      </c>
      <c r="B41" s="63" t="s">
        <v>283</v>
      </c>
      <c r="C41" s="63" t="s">
        <v>284</v>
      </c>
      <c r="D41" s="63" t="s">
        <v>141</v>
      </c>
      <c r="E41" s="63" t="s">
        <v>142</v>
      </c>
      <c r="F41" s="63" t="s">
        <v>285</v>
      </c>
      <c r="G41" s="63" t="s">
        <v>286</v>
      </c>
      <c r="H41" s="84">
        <v>18000</v>
      </c>
      <c r="I41" s="84">
        <v>18000</v>
      </c>
      <c r="J41" s="84"/>
      <c r="K41" s="84"/>
      <c r="L41" s="84">
        <v>18000</v>
      </c>
      <c r="M41" s="84"/>
      <c r="N41" s="84"/>
      <c r="O41" s="84"/>
      <c r="P41" s="84"/>
      <c r="Q41" s="84"/>
      <c r="R41" s="84"/>
      <c r="S41" s="84"/>
      <c r="T41" s="84"/>
      <c r="U41" s="84"/>
      <c r="V41" s="84"/>
      <c r="W41" s="84"/>
    </row>
    <row r="42" ht="20.25" customHeight="1" spans="1:23">
      <c r="A42" s="63" t="s">
        <v>72</v>
      </c>
      <c r="B42" s="63" t="s">
        <v>283</v>
      </c>
      <c r="C42" s="63" t="s">
        <v>284</v>
      </c>
      <c r="D42" s="63" t="s">
        <v>141</v>
      </c>
      <c r="E42" s="63" t="s">
        <v>142</v>
      </c>
      <c r="F42" s="63" t="s">
        <v>285</v>
      </c>
      <c r="G42" s="63" t="s">
        <v>286</v>
      </c>
      <c r="H42" s="84">
        <v>99200</v>
      </c>
      <c r="I42" s="84">
        <v>99200</v>
      </c>
      <c r="J42" s="84"/>
      <c r="K42" s="84"/>
      <c r="L42" s="84">
        <v>99200</v>
      </c>
      <c r="M42" s="84"/>
      <c r="N42" s="84"/>
      <c r="O42" s="84"/>
      <c r="P42" s="84"/>
      <c r="Q42" s="84"/>
      <c r="R42" s="84"/>
      <c r="S42" s="84"/>
      <c r="T42" s="84"/>
      <c r="U42" s="84"/>
      <c r="V42" s="84"/>
      <c r="W42" s="84"/>
    </row>
    <row r="43" ht="20.25" customHeight="1" spans="1:23">
      <c r="A43" s="63" t="s">
        <v>72</v>
      </c>
      <c r="B43" s="63" t="s">
        <v>283</v>
      </c>
      <c r="C43" s="63" t="s">
        <v>284</v>
      </c>
      <c r="D43" s="63" t="s">
        <v>141</v>
      </c>
      <c r="E43" s="63" t="s">
        <v>142</v>
      </c>
      <c r="F43" s="63" t="s">
        <v>285</v>
      </c>
      <c r="G43" s="63" t="s">
        <v>286</v>
      </c>
      <c r="H43" s="84">
        <v>360000</v>
      </c>
      <c r="I43" s="84">
        <v>360000</v>
      </c>
      <c r="J43" s="84"/>
      <c r="K43" s="84"/>
      <c r="L43" s="84">
        <v>360000</v>
      </c>
      <c r="M43" s="84"/>
      <c r="N43" s="84"/>
      <c r="O43" s="84"/>
      <c r="P43" s="84"/>
      <c r="Q43" s="84"/>
      <c r="R43" s="84"/>
      <c r="S43" s="84"/>
      <c r="T43" s="84"/>
      <c r="U43" s="84"/>
      <c r="V43" s="84"/>
      <c r="W43" s="84"/>
    </row>
    <row r="44" ht="20.25" customHeight="1" spans="1:23">
      <c r="A44" s="63" t="s">
        <v>72</v>
      </c>
      <c r="B44" s="63" t="s">
        <v>287</v>
      </c>
      <c r="C44" s="63" t="s">
        <v>288</v>
      </c>
      <c r="D44" s="63" t="s">
        <v>141</v>
      </c>
      <c r="E44" s="63" t="s">
        <v>142</v>
      </c>
      <c r="F44" s="63" t="s">
        <v>251</v>
      </c>
      <c r="G44" s="63" t="s">
        <v>250</v>
      </c>
      <c r="H44" s="84">
        <v>7200</v>
      </c>
      <c r="I44" s="84">
        <v>7200</v>
      </c>
      <c r="J44" s="84"/>
      <c r="K44" s="84"/>
      <c r="L44" s="84">
        <v>7200</v>
      </c>
      <c r="M44" s="84"/>
      <c r="N44" s="84"/>
      <c r="O44" s="84"/>
      <c r="P44" s="84"/>
      <c r="Q44" s="84"/>
      <c r="R44" s="84"/>
      <c r="S44" s="84"/>
      <c r="T44" s="84"/>
      <c r="U44" s="84"/>
      <c r="V44" s="84"/>
      <c r="W44" s="84"/>
    </row>
    <row r="45" ht="17.25" customHeight="1" spans="1:23">
      <c r="A45" s="35" t="s">
        <v>195</v>
      </c>
      <c r="B45" s="149"/>
      <c r="C45" s="149"/>
      <c r="D45" s="149"/>
      <c r="E45" s="149"/>
      <c r="F45" s="149"/>
      <c r="G45" s="150"/>
      <c r="H45" s="84">
        <f>SUM(H9:H44)</f>
        <v>7309793.96</v>
      </c>
      <c r="I45" s="84">
        <f>SUM(I9:I44)</f>
        <v>7309793.96</v>
      </c>
      <c r="J45" s="84"/>
      <c r="K45" s="84"/>
      <c r="L45" s="84">
        <v>7309793.96</v>
      </c>
      <c r="M45" s="84"/>
      <c r="N45" s="84"/>
      <c r="O45" s="84"/>
      <c r="P45" s="84"/>
      <c r="Q45" s="84"/>
      <c r="R45" s="84"/>
      <c r="S45" s="84"/>
      <c r="T45" s="84"/>
      <c r="U45" s="84"/>
      <c r="V45" s="84"/>
      <c r="W45" s="84"/>
    </row>
  </sheetData>
  <mergeCells count="30">
    <mergeCell ref="A2:W2"/>
    <mergeCell ref="A3:G3"/>
    <mergeCell ref="H4:W4"/>
    <mergeCell ref="I5:M5"/>
    <mergeCell ref="N5:P5"/>
    <mergeCell ref="R5:W5"/>
    <mergeCell ref="A45:G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3"/>
  <sheetViews>
    <sheetView showZeros="0" zoomScale="90" zoomScaleNormal="90" workbookViewId="0">
      <selection activeCell="C21" sqref="C21"/>
    </sheetView>
  </sheetViews>
  <sheetFormatPr defaultColWidth="9.14166666666667" defaultRowHeight="14.25" customHeight="1"/>
  <cols>
    <col min="1" max="1" width="12.875" customWidth="1"/>
    <col min="2" max="2" width="21.375" customWidth="1"/>
    <col min="3" max="3" width="66.2416666666667" customWidth="1"/>
    <col min="4" max="4" width="23.85" customWidth="1"/>
    <col min="5" max="5" width="11.1416666666667" customWidth="1"/>
    <col min="6" max="6" width="35.25" customWidth="1"/>
    <col min="7" max="7" width="9.85" customWidth="1"/>
    <col min="8" max="8" width="17.7166666666667" customWidth="1"/>
    <col min="9" max="13" width="20" customWidth="1"/>
    <col min="14" max="14" width="14" customWidth="1"/>
    <col min="15" max="15" width="14.875" customWidth="1"/>
    <col min="16" max="16" width="16.375" customWidth="1"/>
    <col min="17" max="21" width="19.85" customWidth="1"/>
    <col min="22" max="22" width="20" customWidth="1"/>
    <col min="23" max="23" width="19.85" customWidth="1"/>
  </cols>
  <sheetData>
    <row r="1" ht="13.5" customHeight="1" spans="1:23">
      <c r="B1" s="134"/>
      <c r="E1" s="1"/>
      <c r="F1" s="1"/>
      <c r="G1" s="1"/>
      <c r="H1" s="1"/>
      <c r="U1" s="134"/>
      <c r="W1" s="135" t="s">
        <v>289</v>
      </c>
    </row>
    <row r="2" ht="46.5" customHeight="1" spans="1:23">
      <c r="A2" s="3" t="s">
        <v>290</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34"/>
      <c r="W3" s="108" t="s">
        <v>3</v>
      </c>
    </row>
    <row r="4" ht="21.75" customHeight="1" spans="1:23">
      <c r="A4" s="8" t="s">
        <v>291</v>
      </c>
      <c r="B4" s="9" t="s">
        <v>207</v>
      </c>
      <c r="C4" s="8" t="s">
        <v>208</v>
      </c>
      <c r="D4" s="8" t="s">
        <v>292</v>
      </c>
      <c r="E4" s="9" t="s">
        <v>209</v>
      </c>
      <c r="F4" s="9" t="s">
        <v>210</v>
      </c>
      <c r="G4" s="9" t="s">
        <v>211</v>
      </c>
      <c r="H4" s="9" t="s">
        <v>212</v>
      </c>
      <c r="I4" s="28" t="s">
        <v>57</v>
      </c>
      <c r="J4" s="10" t="s">
        <v>293</v>
      </c>
      <c r="K4" s="11"/>
      <c r="L4" s="11"/>
      <c r="M4" s="12"/>
      <c r="N4" s="10" t="s">
        <v>215</v>
      </c>
      <c r="O4" s="11"/>
      <c r="P4" s="12"/>
      <c r="Q4" s="9" t="s">
        <v>63</v>
      </c>
      <c r="R4" s="10" t="s">
        <v>64</v>
      </c>
      <c r="S4" s="11"/>
      <c r="T4" s="11"/>
      <c r="U4" s="11"/>
      <c r="V4" s="11"/>
      <c r="W4" s="12"/>
    </row>
    <row r="5" ht="21.75" customHeight="1" spans="1:23">
      <c r="A5" s="13"/>
      <c r="B5" s="29"/>
      <c r="C5" s="13"/>
      <c r="D5" s="13"/>
      <c r="E5" s="14"/>
      <c r="F5" s="14"/>
      <c r="G5" s="14"/>
      <c r="H5" s="14"/>
      <c r="I5" s="29"/>
      <c r="J5" s="136" t="s">
        <v>60</v>
      </c>
      <c r="K5" s="137"/>
      <c r="L5" s="9" t="s">
        <v>61</v>
      </c>
      <c r="M5" s="9" t="s">
        <v>62</v>
      </c>
      <c r="N5" s="9" t="s">
        <v>60</v>
      </c>
      <c r="O5" s="9" t="s">
        <v>61</v>
      </c>
      <c r="P5" s="9" t="s">
        <v>62</v>
      </c>
      <c r="Q5" s="14"/>
      <c r="R5" s="9" t="s">
        <v>59</v>
      </c>
      <c r="S5" s="9" t="s">
        <v>66</v>
      </c>
      <c r="T5" s="9" t="s">
        <v>221</v>
      </c>
      <c r="U5" s="9" t="s">
        <v>68</v>
      </c>
      <c r="V5" s="9" t="s">
        <v>69</v>
      </c>
      <c r="W5" s="9" t="s">
        <v>70</v>
      </c>
    </row>
    <row r="6" ht="21" customHeight="1" spans="1:23">
      <c r="A6" s="29"/>
      <c r="B6" s="29"/>
      <c r="C6" s="29"/>
      <c r="D6" s="29"/>
      <c r="E6" s="29"/>
      <c r="F6" s="29"/>
      <c r="G6" s="29"/>
      <c r="H6" s="29"/>
      <c r="I6" s="29"/>
      <c r="J6" s="138" t="s">
        <v>59</v>
      </c>
      <c r="K6" s="139"/>
      <c r="L6" s="29"/>
      <c r="M6" s="29"/>
      <c r="N6" s="29"/>
      <c r="O6" s="29"/>
      <c r="P6" s="29"/>
      <c r="Q6" s="29"/>
      <c r="R6" s="29"/>
      <c r="S6" s="29"/>
      <c r="T6" s="29"/>
      <c r="U6" s="29"/>
      <c r="V6" s="29"/>
      <c r="W6" s="29"/>
    </row>
    <row r="7" ht="39.75" customHeight="1" spans="1:23">
      <c r="A7" s="16"/>
      <c r="B7" s="18"/>
      <c r="C7" s="16"/>
      <c r="D7" s="16"/>
      <c r="E7" s="17"/>
      <c r="F7" s="17"/>
      <c r="G7" s="17"/>
      <c r="H7" s="17"/>
      <c r="I7" s="18"/>
      <c r="J7" s="69" t="s">
        <v>59</v>
      </c>
      <c r="K7" s="69" t="s">
        <v>294</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0">
        <v>12</v>
      </c>
      <c r="M8" s="30">
        <v>13</v>
      </c>
      <c r="N8" s="30">
        <v>14</v>
      </c>
      <c r="O8" s="30">
        <v>15</v>
      </c>
      <c r="P8" s="30">
        <v>16</v>
      </c>
      <c r="Q8" s="30">
        <v>17</v>
      </c>
      <c r="R8" s="30">
        <v>18</v>
      </c>
      <c r="S8" s="30">
        <v>19</v>
      </c>
      <c r="T8" s="30">
        <v>20</v>
      </c>
      <c r="U8" s="19">
        <v>21</v>
      </c>
      <c r="V8" s="30">
        <v>22</v>
      </c>
      <c r="W8" s="19">
        <v>23</v>
      </c>
    </row>
    <row r="9" ht="21.75" customHeight="1" spans="1:23">
      <c r="A9" s="71" t="s">
        <v>295</v>
      </c>
      <c r="B9" s="71" t="s">
        <v>296</v>
      </c>
      <c r="C9" s="71" t="s">
        <v>297</v>
      </c>
      <c r="D9" s="71" t="s">
        <v>72</v>
      </c>
      <c r="E9" s="71" t="s">
        <v>145</v>
      </c>
      <c r="F9" s="71" t="s">
        <v>146</v>
      </c>
      <c r="G9" s="71" t="s">
        <v>275</v>
      </c>
      <c r="H9" s="71" t="s">
        <v>276</v>
      </c>
      <c r="I9" s="84">
        <v>16000</v>
      </c>
      <c r="J9" s="84">
        <v>16000</v>
      </c>
      <c r="K9" s="84">
        <v>16000</v>
      </c>
      <c r="L9" s="30"/>
      <c r="M9" s="30"/>
      <c r="N9" s="30"/>
      <c r="O9" s="30"/>
      <c r="P9" s="30"/>
      <c r="Q9" s="30"/>
      <c r="R9" s="30"/>
      <c r="S9" s="30"/>
      <c r="T9" s="30"/>
      <c r="U9" s="19"/>
      <c r="V9" s="30"/>
      <c r="W9" s="19"/>
    </row>
    <row r="10" ht="21.75" customHeight="1" spans="1:23">
      <c r="A10" s="71" t="s">
        <v>298</v>
      </c>
      <c r="B10" s="71" t="s">
        <v>299</v>
      </c>
      <c r="C10" s="71" t="s">
        <v>300</v>
      </c>
      <c r="D10" s="71" t="s">
        <v>72</v>
      </c>
      <c r="E10" s="71" t="s">
        <v>137</v>
      </c>
      <c r="F10" s="71" t="s">
        <v>138</v>
      </c>
      <c r="G10" s="71" t="s">
        <v>301</v>
      </c>
      <c r="H10" s="71" t="s">
        <v>302</v>
      </c>
      <c r="I10" s="84">
        <v>370000</v>
      </c>
      <c r="J10" s="84">
        <v>370000</v>
      </c>
      <c r="K10" s="84">
        <v>370000</v>
      </c>
      <c r="L10" s="30"/>
      <c r="M10" s="30"/>
      <c r="N10" s="30"/>
      <c r="O10" s="30"/>
      <c r="P10" s="30"/>
      <c r="Q10" s="30"/>
      <c r="R10" s="30"/>
      <c r="S10" s="30"/>
      <c r="T10" s="30"/>
      <c r="U10" s="19"/>
      <c r="V10" s="30"/>
      <c r="W10" s="19"/>
    </row>
    <row r="11" ht="21.75" customHeight="1" spans="1:23">
      <c r="A11" s="71" t="s">
        <v>295</v>
      </c>
      <c r="B11" s="71" t="s">
        <v>303</v>
      </c>
      <c r="C11" s="71" t="s">
        <v>304</v>
      </c>
      <c r="D11" s="71" t="s">
        <v>72</v>
      </c>
      <c r="E11" s="71" t="s">
        <v>143</v>
      </c>
      <c r="F11" s="71" t="s">
        <v>144</v>
      </c>
      <c r="G11" s="71" t="s">
        <v>275</v>
      </c>
      <c r="H11" s="71" t="s">
        <v>276</v>
      </c>
      <c r="I11" s="84">
        <v>385895.37</v>
      </c>
      <c r="J11" s="84">
        <v>385895.37</v>
      </c>
      <c r="K11" s="84">
        <v>385895.37</v>
      </c>
      <c r="L11" s="30"/>
      <c r="M11" s="30"/>
      <c r="N11" s="30"/>
      <c r="O11" s="30"/>
      <c r="P11" s="30"/>
      <c r="Q11" s="30"/>
      <c r="R11" s="30"/>
      <c r="S11" s="30"/>
      <c r="T11" s="30"/>
      <c r="U11" s="19"/>
      <c r="V11" s="30"/>
      <c r="W11" s="19"/>
    </row>
    <row r="12" ht="21.75" customHeight="1" spans="1:23">
      <c r="A12" s="71" t="s">
        <v>295</v>
      </c>
      <c r="B12" s="71" t="s">
        <v>305</v>
      </c>
      <c r="C12" s="71" t="s">
        <v>306</v>
      </c>
      <c r="D12" s="71" t="s">
        <v>72</v>
      </c>
      <c r="E12" s="71" t="s">
        <v>145</v>
      </c>
      <c r="F12" s="71" t="s">
        <v>146</v>
      </c>
      <c r="G12" s="71" t="s">
        <v>254</v>
      </c>
      <c r="H12" s="71" t="s">
        <v>255</v>
      </c>
      <c r="I12" s="84">
        <v>80015.05</v>
      </c>
      <c r="J12" s="84">
        <v>80015.05</v>
      </c>
      <c r="K12" s="84">
        <v>80015.05</v>
      </c>
      <c r="L12" s="30"/>
      <c r="M12" s="30"/>
      <c r="N12" s="30"/>
      <c r="O12" s="30"/>
      <c r="P12" s="30"/>
      <c r="Q12" s="30"/>
      <c r="R12" s="30"/>
      <c r="S12" s="30"/>
      <c r="T12" s="30"/>
      <c r="U12" s="19"/>
      <c r="V12" s="30"/>
      <c r="W12" s="19"/>
    </row>
    <row r="13" ht="21.75" customHeight="1" spans="1:23">
      <c r="A13" s="71" t="s">
        <v>295</v>
      </c>
      <c r="B13" s="71" t="s">
        <v>305</v>
      </c>
      <c r="C13" s="71" t="s">
        <v>306</v>
      </c>
      <c r="D13" s="71" t="s">
        <v>72</v>
      </c>
      <c r="E13" s="71" t="s">
        <v>145</v>
      </c>
      <c r="F13" s="71" t="s">
        <v>146</v>
      </c>
      <c r="G13" s="71" t="s">
        <v>307</v>
      </c>
      <c r="H13" s="71" t="s">
        <v>308</v>
      </c>
      <c r="I13" s="84">
        <v>70000</v>
      </c>
      <c r="J13" s="84">
        <v>70000</v>
      </c>
      <c r="K13" s="84">
        <v>70000</v>
      </c>
      <c r="L13" s="30"/>
      <c r="M13" s="30"/>
      <c r="N13" s="30"/>
      <c r="O13" s="30"/>
      <c r="P13" s="30"/>
      <c r="Q13" s="30"/>
      <c r="R13" s="30"/>
      <c r="S13" s="30"/>
      <c r="T13" s="30"/>
      <c r="U13" s="19"/>
      <c r="V13" s="30"/>
      <c r="W13" s="19"/>
    </row>
    <row r="14" ht="21.75" customHeight="1" spans="1:23">
      <c r="A14" s="71" t="s">
        <v>295</v>
      </c>
      <c r="B14" s="71" t="s">
        <v>309</v>
      </c>
      <c r="C14" s="71" t="s">
        <v>310</v>
      </c>
      <c r="D14" s="71" t="s">
        <v>72</v>
      </c>
      <c r="E14" s="71" t="s">
        <v>145</v>
      </c>
      <c r="F14" s="71" t="s">
        <v>146</v>
      </c>
      <c r="G14" s="71" t="s">
        <v>254</v>
      </c>
      <c r="H14" s="71" t="s">
        <v>255</v>
      </c>
      <c r="I14" s="84">
        <v>100000</v>
      </c>
      <c r="J14" s="84">
        <v>100000</v>
      </c>
      <c r="K14" s="84">
        <v>100000</v>
      </c>
      <c r="L14" s="30"/>
      <c r="M14" s="30"/>
      <c r="N14" s="30"/>
      <c r="O14" s="30"/>
      <c r="P14" s="30"/>
      <c r="Q14" s="30"/>
      <c r="R14" s="30"/>
      <c r="S14" s="30"/>
      <c r="T14" s="30"/>
      <c r="U14" s="19"/>
      <c r="V14" s="30"/>
      <c r="W14" s="19"/>
    </row>
    <row r="15" ht="21.75" customHeight="1" spans="1:23">
      <c r="A15" s="71" t="s">
        <v>295</v>
      </c>
      <c r="B15" s="71" t="s">
        <v>311</v>
      </c>
      <c r="C15" s="71" t="s">
        <v>312</v>
      </c>
      <c r="D15" s="71" t="s">
        <v>72</v>
      </c>
      <c r="E15" s="71" t="s">
        <v>145</v>
      </c>
      <c r="F15" s="71" t="s">
        <v>146</v>
      </c>
      <c r="G15" s="71" t="s">
        <v>254</v>
      </c>
      <c r="H15" s="71" t="s">
        <v>255</v>
      </c>
      <c r="I15" s="84">
        <v>160000</v>
      </c>
      <c r="J15" s="84">
        <v>160000</v>
      </c>
      <c r="K15" s="84">
        <v>160000</v>
      </c>
      <c r="L15" s="30"/>
      <c r="M15" s="30"/>
      <c r="N15" s="30"/>
      <c r="O15" s="30"/>
      <c r="P15" s="30"/>
      <c r="Q15" s="30"/>
      <c r="R15" s="30"/>
      <c r="S15" s="30"/>
      <c r="T15" s="30"/>
      <c r="U15" s="19"/>
      <c r="V15" s="30"/>
      <c r="W15" s="19"/>
    </row>
    <row r="16" ht="21.75" customHeight="1" spans="1:23">
      <c r="A16" s="71" t="s">
        <v>295</v>
      </c>
      <c r="B16" s="71" t="s">
        <v>313</v>
      </c>
      <c r="C16" s="71" t="s">
        <v>314</v>
      </c>
      <c r="D16" s="71" t="s">
        <v>72</v>
      </c>
      <c r="E16" s="71" t="s">
        <v>145</v>
      </c>
      <c r="F16" s="71" t="s">
        <v>146</v>
      </c>
      <c r="G16" s="71" t="s">
        <v>275</v>
      </c>
      <c r="H16" s="71" t="s">
        <v>276</v>
      </c>
      <c r="I16" s="84">
        <v>40000</v>
      </c>
      <c r="J16" s="84">
        <v>40000</v>
      </c>
      <c r="K16" s="84">
        <v>40000</v>
      </c>
      <c r="L16" s="30"/>
      <c r="M16" s="30"/>
      <c r="N16" s="30"/>
      <c r="O16" s="30"/>
      <c r="P16" s="30"/>
      <c r="Q16" s="30"/>
      <c r="R16" s="30"/>
      <c r="S16" s="30"/>
      <c r="T16" s="30"/>
      <c r="U16" s="19"/>
      <c r="V16" s="30"/>
      <c r="W16" s="19"/>
    </row>
    <row r="17" ht="21.75" customHeight="1" spans="1:23">
      <c r="A17" s="71" t="s">
        <v>298</v>
      </c>
      <c r="B17" s="71" t="s">
        <v>315</v>
      </c>
      <c r="C17" s="71" t="s">
        <v>316</v>
      </c>
      <c r="D17" s="71" t="s">
        <v>72</v>
      </c>
      <c r="E17" s="71" t="s">
        <v>145</v>
      </c>
      <c r="F17" s="71" t="s">
        <v>146</v>
      </c>
      <c r="G17" s="71" t="s">
        <v>275</v>
      </c>
      <c r="H17" s="71" t="s">
        <v>276</v>
      </c>
      <c r="I17" s="84">
        <v>17542300</v>
      </c>
      <c r="J17" s="84">
        <v>17542300</v>
      </c>
      <c r="K17" s="84">
        <v>17542300</v>
      </c>
      <c r="L17" s="30"/>
      <c r="M17" s="30"/>
      <c r="N17" s="30"/>
      <c r="O17" s="30"/>
      <c r="P17" s="30"/>
      <c r="Q17" s="30"/>
      <c r="R17" s="30"/>
      <c r="S17" s="30"/>
      <c r="T17" s="30"/>
      <c r="U17" s="19"/>
      <c r="V17" s="30"/>
      <c r="W17" s="19"/>
    </row>
    <row r="18" ht="21.75" customHeight="1" spans="1:23">
      <c r="A18" s="71" t="s">
        <v>298</v>
      </c>
      <c r="B18" s="71" t="s">
        <v>317</v>
      </c>
      <c r="C18" s="71" t="s">
        <v>318</v>
      </c>
      <c r="D18" s="71" t="s">
        <v>72</v>
      </c>
      <c r="E18" s="71" t="s">
        <v>135</v>
      </c>
      <c r="F18" s="71" t="s">
        <v>136</v>
      </c>
      <c r="G18" s="71" t="s">
        <v>319</v>
      </c>
      <c r="H18" s="71" t="s">
        <v>320</v>
      </c>
      <c r="I18" s="84">
        <v>521789.58</v>
      </c>
      <c r="J18" s="84">
        <v>521789.58</v>
      </c>
      <c r="K18" s="84">
        <v>521789.58</v>
      </c>
      <c r="L18" s="30"/>
      <c r="M18" s="30"/>
      <c r="N18" s="30"/>
      <c r="O18" s="30"/>
      <c r="P18" s="30"/>
      <c r="Q18" s="30"/>
      <c r="R18" s="30"/>
      <c r="S18" s="30"/>
      <c r="T18" s="30"/>
      <c r="U18" s="19"/>
      <c r="V18" s="30"/>
      <c r="W18" s="19"/>
    </row>
    <row r="19" ht="21.75" customHeight="1" spans="1:23">
      <c r="A19" s="71" t="s">
        <v>321</v>
      </c>
      <c r="B19" s="71" t="s">
        <v>322</v>
      </c>
      <c r="C19" s="71" t="s">
        <v>323</v>
      </c>
      <c r="D19" s="71" t="s">
        <v>72</v>
      </c>
      <c r="E19" s="71" t="s">
        <v>105</v>
      </c>
      <c r="F19" s="71" t="s">
        <v>106</v>
      </c>
      <c r="G19" s="71" t="s">
        <v>254</v>
      </c>
      <c r="H19" s="71" t="s">
        <v>255</v>
      </c>
      <c r="I19" s="84">
        <v>14000</v>
      </c>
      <c r="J19" s="84">
        <v>14000</v>
      </c>
      <c r="K19" s="84">
        <v>14000</v>
      </c>
      <c r="L19" s="30"/>
      <c r="M19" s="30"/>
      <c r="N19" s="30"/>
      <c r="O19" s="30"/>
      <c r="P19" s="30"/>
      <c r="Q19" s="30"/>
      <c r="R19" s="30"/>
      <c r="S19" s="30"/>
      <c r="T19" s="30"/>
      <c r="U19" s="19"/>
      <c r="V19" s="30"/>
      <c r="W19" s="19"/>
    </row>
    <row r="20" ht="21.75" customHeight="1" spans="1:23">
      <c r="A20" s="71" t="s">
        <v>321</v>
      </c>
      <c r="B20" s="71" t="s">
        <v>324</v>
      </c>
      <c r="C20" s="71" t="s">
        <v>325</v>
      </c>
      <c r="D20" s="71" t="s">
        <v>72</v>
      </c>
      <c r="E20" s="71" t="s">
        <v>145</v>
      </c>
      <c r="F20" s="71" t="s">
        <v>146</v>
      </c>
      <c r="G20" s="71" t="s">
        <v>275</v>
      </c>
      <c r="H20" s="71" t="s">
        <v>276</v>
      </c>
      <c r="I20" s="84">
        <v>5200000</v>
      </c>
      <c r="J20" s="84">
        <v>5200000</v>
      </c>
      <c r="K20" s="84">
        <v>5200000</v>
      </c>
      <c r="L20" s="30"/>
      <c r="M20" s="30"/>
      <c r="N20" s="30"/>
      <c r="O20" s="30"/>
      <c r="P20" s="30"/>
      <c r="Q20" s="30"/>
      <c r="R20" s="30"/>
      <c r="S20" s="30"/>
      <c r="T20" s="30"/>
      <c r="U20" s="19"/>
      <c r="V20" s="30"/>
      <c r="W20" s="19"/>
    </row>
    <row r="21" ht="21.75" customHeight="1" spans="1:23">
      <c r="A21" s="71" t="s">
        <v>321</v>
      </c>
      <c r="B21" s="71" t="s">
        <v>326</v>
      </c>
      <c r="C21" s="71" t="s">
        <v>327</v>
      </c>
      <c r="D21" s="71" t="s">
        <v>72</v>
      </c>
      <c r="E21" s="71" t="s">
        <v>145</v>
      </c>
      <c r="F21" s="71" t="s">
        <v>146</v>
      </c>
      <c r="G21" s="71" t="s">
        <v>307</v>
      </c>
      <c r="H21" s="71" t="s">
        <v>308</v>
      </c>
      <c r="I21" s="84">
        <v>5500000</v>
      </c>
      <c r="J21" s="84"/>
      <c r="K21" s="84"/>
      <c r="L21" s="30"/>
      <c r="M21" s="30"/>
      <c r="N21" s="30"/>
      <c r="O21" s="30"/>
      <c r="P21" s="30"/>
      <c r="Q21" s="30"/>
      <c r="R21" s="84">
        <v>5500000</v>
      </c>
      <c r="S21" s="30"/>
      <c r="T21" s="30"/>
      <c r="U21" s="19"/>
      <c r="V21" s="30"/>
      <c r="W21" s="84">
        <v>5500000</v>
      </c>
    </row>
    <row r="22" ht="21.75" customHeight="1" spans="1:23">
      <c r="A22" s="71" t="s">
        <v>321</v>
      </c>
      <c r="B22" s="203" t="s">
        <v>328</v>
      </c>
      <c r="C22" s="71" t="s">
        <v>329</v>
      </c>
      <c r="D22" s="71" t="s">
        <v>72</v>
      </c>
      <c r="E22" s="71" t="s">
        <v>145</v>
      </c>
      <c r="F22" s="71" t="s">
        <v>146</v>
      </c>
      <c r="G22" s="71" t="s">
        <v>307</v>
      </c>
      <c r="H22" s="71" t="s">
        <v>308</v>
      </c>
      <c r="I22" s="84">
        <v>50690.82</v>
      </c>
      <c r="J22" s="84"/>
      <c r="K22" s="84"/>
      <c r="L22" s="30"/>
      <c r="M22" s="30"/>
      <c r="N22" s="84">
        <v>50690.82</v>
      </c>
      <c r="O22" s="30"/>
      <c r="P22" s="30"/>
      <c r="Q22" s="30"/>
      <c r="R22" s="84"/>
      <c r="S22" s="30"/>
      <c r="T22" s="30"/>
      <c r="U22" s="19"/>
      <c r="V22" s="30"/>
      <c r="W22" s="84"/>
    </row>
    <row r="23" ht="18.75" customHeight="1" spans="1:23">
      <c r="A23" s="35" t="s">
        <v>195</v>
      </c>
      <c r="B23" s="36"/>
      <c r="C23" s="36"/>
      <c r="D23" s="36"/>
      <c r="E23" s="36"/>
      <c r="F23" s="36"/>
      <c r="G23" s="36"/>
      <c r="H23" s="37"/>
      <c r="I23" s="84">
        <f>SUM(I9:I22)</f>
        <v>30050690.82</v>
      </c>
      <c r="J23" s="84">
        <f t="shared" ref="J23:W23" si="0">SUM(J9:J22)</f>
        <v>24500000</v>
      </c>
      <c r="K23" s="84">
        <f t="shared" si="0"/>
        <v>24500000</v>
      </c>
      <c r="L23" s="84">
        <f t="shared" si="0"/>
        <v>0</v>
      </c>
      <c r="M23" s="84">
        <f t="shared" si="0"/>
        <v>0</v>
      </c>
      <c r="N23" s="84">
        <f t="shared" si="0"/>
        <v>50690.82</v>
      </c>
      <c r="O23" s="84">
        <f t="shared" si="0"/>
        <v>0</v>
      </c>
      <c r="P23" s="84">
        <f t="shared" si="0"/>
        <v>0</v>
      </c>
      <c r="Q23" s="84">
        <f t="shared" si="0"/>
        <v>0</v>
      </c>
      <c r="R23" s="84">
        <f t="shared" si="0"/>
        <v>5500000</v>
      </c>
      <c r="S23" s="84">
        <f t="shared" si="0"/>
        <v>0</v>
      </c>
      <c r="T23" s="84">
        <f t="shared" si="0"/>
        <v>0</v>
      </c>
      <c r="U23" s="84">
        <f t="shared" si="0"/>
        <v>0</v>
      </c>
      <c r="V23" s="84">
        <f t="shared" si="0"/>
        <v>0</v>
      </c>
      <c r="W23" s="84">
        <f t="shared" si="0"/>
        <v>5500000</v>
      </c>
    </row>
    <row r="27" customHeight="1" spans="1:23">
      <c r="I27" s="140"/>
    </row>
    <row r="28" customHeight="1" spans="1:23">
      <c r="I28" s="140"/>
    </row>
    <row r="29" customHeight="1" spans="1:23">
      <c r="I29" s="140"/>
    </row>
    <row r="30" customHeight="1" spans="1:23">
      <c r="I30" s="140"/>
    </row>
    <row r="31" customHeight="1" spans="1:23">
      <c r="I31" s="140"/>
    </row>
    <row r="32" customHeight="1" spans="1:23">
      <c r="I32" s="140"/>
    </row>
    <row r="33" customHeight="1" spans="9:9">
      <c r="I33" s="140"/>
    </row>
    <row r="34" customHeight="1" spans="9:9">
      <c r="I34" s="140"/>
    </row>
    <row r="35" customHeight="1" spans="9:9">
      <c r="I35" s="140"/>
    </row>
    <row r="36" customHeight="1" spans="9:9">
      <c r="I36" s="140"/>
    </row>
    <row r="37" customHeight="1" spans="9:9">
      <c r="I37" s="140"/>
    </row>
    <row r="38" customHeight="1" spans="9:9">
      <c r="I38" s="140"/>
    </row>
    <row r="39" customHeight="1" spans="9:9">
      <c r="I39" s="140"/>
    </row>
    <row r="40" customHeight="1" spans="9:9">
      <c r="I40" s="140"/>
    </row>
    <row r="41" customHeight="1" spans="9:9">
      <c r="I41" s="140"/>
    </row>
    <row r="42" customHeight="1" spans="9:9">
      <c r="I42" s="140"/>
    </row>
    <row r="43" customHeight="1" spans="9:9">
      <c r="I43" s="140"/>
    </row>
  </sheetData>
  <mergeCells count="28">
    <mergeCell ref="A2:W2"/>
    <mergeCell ref="A3:H3"/>
    <mergeCell ref="J4:M4"/>
    <mergeCell ref="N4:P4"/>
    <mergeCell ref="R4:W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6"/>
  <sheetViews>
    <sheetView showZeros="0" topLeftCell="A19" workbookViewId="0">
      <selection activeCell="C65" sqref="C65"/>
    </sheetView>
  </sheetViews>
  <sheetFormatPr defaultColWidth="9.14166666666667" defaultRowHeight="12" customHeight="1"/>
  <cols>
    <col min="1" max="1" width="34.2833333333333" customWidth="1"/>
    <col min="2" max="2" width="29" customWidth="1"/>
    <col min="3" max="4" width="23.575" customWidth="1"/>
    <col min="5" max="5" width="24.4416666666667" customWidth="1"/>
    <col min="6" max="6" width="11.2833333333333" customWidth="1"/>
    <col min="7" max="7" width="25.1416666666667" customWidth="1"/>
    <col min="8" max="8" width="15.575" customWidth="1"/>
    <col min="9" max="9" width="13.425" customWidth="1"/>
    <col min="10" max="10" width="20.6833333333333" customWidth="1"/>
  </cols>
  <sheetData>
    <row r="1" customFormat="1" ht="18" customHeight="1" spans="1:10">
      <c r="J1" s="2" t="s">
        <v>330</v>
      </c>
    </row>
    <row r="2" ht="39.75" customHeight="1" spans="1:10">
      <c r="A2" s="204" t="s">
        <v>331</v>
      </c>
      <c r="B2" s="3"/>
      <c r="C2" s="3"/>
      <c r="D2" s="3"/>
      <c r="E2" s="3"/>
      <c r="F2" s="68"/>
      <c r="G2" s="3"/>
      <c r="H2" s="68"/>
      <c r="I2" s="68"/>
      <c r="J2" s="3"/>
    </row>
    <row r="3" customFormat="1" ht="17.25" customHeight="1" spans="1:10">
      <c r="A3" s="4" t="s">
        <v>2</v>
      </c>
    </row>
    <row r="4" ht="44.25" customHeight="1" spans="1:10">
      <c r="A4" s="69" t="s">
        <v>208</v>
      </c>
      <c r="B4" s="69" t="s">
        <v>332</v>
      </c>
      <c r="C4" s="69" t="s">
        <v>333</v>
      </c>
      <c r="D4" s="69" t="s">
        <v>334</v>
      </c>
      <c r="E4" s="69" t="s">
        <v>335</v>
      </c>
      <c r="F4" s="70" t="s">
        <v>336</v>
      </c>
      <c r="G4" s="69" t="s">
        <v>337</v>
      </c>
      <c r="H4" s="70" t="s">
        <v>338</v>
      </c>
      <c r="I4" s="70" t="s">
        <v>339</v>
      </c>
      <c r="J4" s="69" t="s">
        <v>340</v>
      </c>
    </row>
    <row r="5" ht="18.75" customHeight="1" spans="1:10">
      <c r="A5" s="130">
        <v>1</v>
      </c>
      <c r="B5" s="130">
        <v>2</v>
      </c>
      <c r="C5" s="130">
        <v>3</v>
      </c>
      <c r="D5" s="130">
        <v>4</v>
      </c>
      <c r="E5" s="130">
        <v>5</v>
      </c>
      <c r="F5" s="30">
        <v>6</v>
      </c>
      <c r="G5" s="130">
        <v>7</v>
      </c>
      <c r="H5" s="30">
        <v>8</v>
      </c>
      <c r="I5" s="30">
        <v>9</v>
      </c>
      <c r="J5" s="130">
        <v>10</v>
      </c>
    </row>
    <row r="6" ht="42" customHeight="1" spans="1:10">
      <c r="A6" s="31" t="s">
        <v>72</v>
      </c>
      <c r="B6" s="71"/>
      <c r="C6" s="71"/>
      <c r="D6" s="71"/>
      <c r="E6" s="53"/>
      <c r="F6" s="72"/>
      <c r="G6" s="53"/>
      <c r="H6" s="72"/>
      <c r="I6" s="72"/>
      <c r="J6" s="53"/>
    </row>
    <row r="7" ht="42" customHeight="1" spans="1:10">
      <c r="A7" s="131" t="s">
        <v>72</v>
      </c>
      <c r="B7" s="22"/>
      <c r="C7" s="22"/>
      <c r="D7" s="22"/>
      <c r="E7" s="31"/>
      <c r="F7" s="22"/>
      <c r="G7" s="31"/>
      <c r="H7" s="22"/>
      <c r="I7" s="22"/>
      <c r="J7" s="31"/>
    </row>
    <row r="8" ht="42" customHeight="1" spans="1:10">
      <c r="A8" s="132" t="s">
        <v>314</v>
      </c>
      <c r="B8" s="22" t="s">
        <v>341</v>
      </c>
      <c r="C8" s="22" t="s">
        <v>342</v>
      </c>
      <c r="D8" s="22" t="s">
        <v>343</v>
      </c>
      <c r="E8" s="31" t="s">
        <v>344</v>
      </c>
      <c r="F8" s="22" t="s">
        <v>345</v>
      </c>
      <c r="G8" s="31" t="s">
        <v>87</v>
      </c>
      <c r="H8" s="22" t="s">
        <v>346</v>
      </c>
      <c r="I8" s="22" t="s">
        <v>347</v>
      </c>
      <c r="J8" s="31" t="s">
        <v>348</v>
      </c>
    </row>
    <row r="9" ht="42" customHeight="1" spans="1:10">
      <c r="A9" s="132" t="s">
        <v>314</v>
      </c>
      <c r="B9" s="22" t="s">
        <v>341</v>
      </c>
      <c r="C9" s="22" t="s">
        <v>342</v>
      </c>
      <c r="D9" s="22" t="s">
        <v>349</v>
      </c>
      <c r="E9" s="31" t="s">
        <v>350</v>
      </c>
      <c r="F9" s="22" t="s">
        <v>345</v>
      </c>
      <c r="G9" s="31" t="s">
        <v>351</v>
      </c>
      <c r="H9" s="22" t="s">
        <v>352</v>
      </c>
      <c r="I9" s="22" t="s">
        <v>347</v>
      </c>
      <c r="J9" s="31" t="s">
        <v>353</v>
      </c>
    </row>
    <row r="10" ht="42" customHeight="1" spans="1:10">
      <c r="A10" s="132" t="s">
        <v>314</v>
      </c>
      <c r="B10" s="22" t="s">
        <v>341</v>
      </c>
      <c r="C10" s="22" t="s">
        <v>354</v>
      </c>
      <c r="D10" s="22" t="s">
        <v>355</v>
      </c>
      <c r="E10" s="31" t="s">
        <v>356</v>
      </c>
      <c r="F10" s="22" t="s">
        <v>345</v>
      </c>
      <c r="G10" s="31" t="s">
        <v>357</v>
      </c>
      <c r="H10" s="22" t="s">
        <v>357</v>
      </c>
      <c r="I10" s="22" t="s">
        <v>358</v>
      </c>
      <c r="J10" s="31" t="s">
        <v>359</v>
      </c>
    </row>
    <row r="11" ht="42" customHeight="1" spans="1:10">
      <c r="A11" s="132" t="s">
        <v>314</v>
      </c>
      <c r="B11" s="22" t="s">
        <v>341</v>
      </c>
      <c r="C11" s="22" t="s">
        <v>360</v>
      </c>
      <c r="D11" s="22" t="s">
        <v>361</v>
      </c>
      <c r="E11" s="31" t="s">
        <v>362</v>
      </c>
      <c r="F11" s="22" t="s">
        <v>345</v>
      </c>
      <c r="G11" s="31" t="s">
        <v>351</v>
      </c>
      <c r="H11" s="22" t="s">
        <v>352</v>
      </c>
      <c r="I11" s="22" t="s">
        <v>358</v>
      </c>
      <c r="J11" s="31" t="s">
        <v>363</v>
      </c>
    </row>
    <row r="12" ht="83" customHeight="1" spans="1:10">
      <c r="A12" s="132" t="s">
        <v>310</v>
      </c>
      <c r="B12" s="22" t="s">
        <v>364</v>
      </c>
      <c r="C12" s="22" t="s">
        <v>342</v>
      </c>
      <c r="D12" s="22" t="s">
        <v>343</v>
      </c>
      <c r="E12" s="31" t="s">
        <v>365</v>
      </c>
      <c r="F12" s="22" t="s">
        <v>345</v>
      </c>
      <c r="G12" s="31" t="s">
        <v>366</v>
      </c>
      <c r="H12" s="22" t="s">
        <v>346</v>
      </c>
      <c r="I12" s="22" t="s">
        <v>347</v>
      </c>
      <c r="J12" s="31" t="s">
        <v>367</v>
      </c>
    </row>
    <row r="13" ht="82" customHeight="1" spans="1:10">
      <c r="A13" s="132" t="s">
        <v>310</v>
      </c>
      <c r="B13" s="22" t="s">
        <v>364</v>
      </c>
      <c r="C13" s="22" t="s">
        <v>342</v>
      </c>
      <c r="D13" s="22" t="s">
        <v>349</v>
      </c>
      <c r="E13" s="31" t="s">
        <v>368</v>
      </c>
      <c r="F13" s="22" t="s">
        <v>345</v>
      </c>
      <c r="G13" s="31" t="s">
        <v>351</v>
      </c>
      <c r="H13" s="22" t="s">
        <v>352</v>
      </c>
      <c r="I13" s="22" t="s">
        <v>347</v>
      </c>
      <c r="J13" s="31" t="s">
        <v>369</v>
      </c>
    </row>
    <row r="14" ht="84" customHeight="1" spans="1:10">
      <c r="A14" s="132" t="s">
        <v>310</v>
      </c>
      <c r="B14" s="22" t="s">
        <v>364</v>
      </c>
      <c r="C14" s="22" t="s">
        <v>354</v>
      </c>
      <c r="D14" s="22" t="s">
        <v>355</v>
      </c>
      <c r="E14" s="31" t="s">
        <v>370</v>
      </c>
      <c r="F14" s="22" t="s">
        <v>345</v>
      </c>
      <c r="G14" s="31" t="s">
        <v>351</v>
      </c>
      <c r="H14" s="22" t="s">
        <v>352</v>
      </c>
      <c r="I14" s="22" t="s">
        <v>347</v>
      </c>
      <c r="J14" s="31" t="s">
        <v>371</v>
      </c>
    </row>
    <row r="15" ht="84" customHeight="1" spans="1:10">
      <c r="A15" s="132" t="s">
        <v>310</v>
      </c>
      <c r="B15" s="22" t="s">
        <v>364</v>
      </c>
      <c r="C15" s="22" t="s">
        <v>360</v>
      </c>
      <c r="D15" s="22" t="s">
        <v>361</v>
      </c>
      <c r="E15" s="31" t="s">
        <v>372</v>
      </c>
      <c r="F15" s="22" t="s">
        <v>373</v>
      </c>
      <c r="G15" s="31" t="s">
        <v>374</v>
      </c>
      <c r="H15" s="22" t="s">
        <v>352</v>
      </c>
      <c r="I15" s="22" t="s">
        <v>347</v>
      </c>
      <c r="J15" s="31" t="s">
        <v>375</v>
      </c>
    </row>
    <row r="16" ht="42" customHeight="1" spans="1:10">
      <c r="A16" s="132" t="s">
        <v>304</v>
      </c>
      <c r="B16" s="22" t="s">
        <v>376</v>
      </c>
      <c r="C16" s="22" t="s">
        <v>342</v>
      </c>
      <c r="D16" s="22" t="s">
        <v>343</v>
      </c>
      <c r="E16" s="31" t="s">
        <v>377</v>
      </c>
      <c r="F16" s="22" t="s">
        <v>345</v>
      </c>
      <c r="G16" s="31" t="s">
        <v>378</v>
      </c>
      <c r="H16" s="22" t="s">
        <v>379</v>
      </c>
      <c r="I16" s="22" t="s">
        <v>347</v>
      </c>
      <c r="J16" s="31" t="s">
        <v>380</v>
      </c>
    </row>
    <row r="17" ht="56" customHeight="1" spans="1:10">
      <c r="A17" s="132" t="s">
        <v>304</v>
      </c>
      <c r="B17" s="22" t="s">
        <v>376</v>
      </c>
      <c r="C17" s="22" t="s">
        <v>342</v>
      </c>
      <c r="D17" s="22" t="s">
        <v>349</v>
      </c>
      <c r="E17" s="31" t="s">
        <v>381</v>
      </c>
      <c r="F17" s="22" t="s">
        <v>373</v>
      </c>
      <c r="G17" s="31" t="s">
        <v>374</v>
      </c>
      <c r="H17" s="22" t="s">
        <v>352</v>
      </c>
      <c r="I17" s="22" t="s">
        <v>347</v>
      </c>
      <c r="J17" s="31" t="s">
        <v>382</v>
      </c>
    </row>
    <row r="18" ht="42" customHeight="1" spans="1:10">
      <c r="A18" s="132" t="s">
        <v>304</v>
      </c>
      <c r="B18" s="22" t="s">
        <v>376</v>
      </c>
      <c r="C18" s="22" t="s">
        <v>342</v>
      </c>
      <c r="D18" s="22" t="s">
        <v>349</v>
      </c>
      <c r="E18" s="31" t="s">
        <v>383</v>
      </c>
      <c r="F18" s="22" t="s">
        <v>373</v>
      </c>
      <c r="G18" s="31" t="s">
        <v>374</v>
      </c>
      <c r="H18" s="22" t="s">
        <v>352</v>
      </c>
      <c r="I18" s="22" t="s">
        <v>347</v>
      </c>
      <c r="J18" s="31" t="s">
        <v>384</v>
      </c>
    </row>
    <row r="19" ht="42" customHeight="1" spans="1:10">
      <c r="A19" s="132" t="s">
        <v>304</v>
      </c>
      <c r="B19" s="22" t="s">
        <v>376</v>
      </c>
      <c r="C19" s="22" t="s">
        <v>342</v>
      </c>
      <c r="D19" s="22" t="s">
        <v>385</v>
      </c>
      <c r="E19" s="31" t="s">
        <v>386</v>
      </c>
      <c r="F19" s="22" t="s">
        <v>345</v>
      </c>
      <c r="G19" s="31" t="s">
        <v>387</v>
      </c>
      <c r="H19" s="22" t="s">
        <v>388</v>
      </c>
      <c r="I19" s="22" t="s">
        <v>347</v>
      </c>
      <c r="J19" s="31" t="s">
        <v>389</v>
      </c>
    </row>
    <row r="20" ht="42" customHeight="1" spans="1:10">
      <c r="A20" s="132" t="s">
        <v>304</v>
      </c>
      <c r="B20" s="22" t="s">
        <v>376</v>
      </c>
      <c r="C20" s="22" t="s">
        <v>342</v>
      </c>
      <c r="D20" s="22" t="s">
        <v>385</v>
      </c>
      <c r="E20" s="31" t="s">
        <v>390</v>
      </c>
      <c r="F20" s="22" t="s">
        <v>345</v>
      </c>
      <c r="G20" s="31" t="s">
        <v>351</v>
      </c>
      <c r="H20" s="22" t="s">
        <v>352</v>
      </c>
      <c r="I20" s="22" t="s">
        <v>347</v>
      </c>
      <c r="J20" s="31" t="s">
        <v>391</v>
      </c>
    </row>
    <row r="21" ht="42" customHeight="1" spans="1:10">
      <c r="A21" s="132" t="s">
        <v>304</v>
      </c>
      <c r="B21" s="22" t="s">
        <v>376</v>
      </c>
      <c r="C21" s="22" t="s">
        <v>354</v>
      </c>
      <c r="D21" s="22" t="s">
        <v>355</v>
      </c>
      <c r="E21" s="31" t="s">
        <v>392</v>
      </c>
      <c r="F21" s="22" t="s">
        <v>373</v>
      </c>
      <c r="G21" s="31" t="s">
        <v>393</v>
      </c>
      <c r="H21" s="22" t="s">
        <v>352</v>
      </c>
      <c r="I21" s="22" t="s">
        <v>347</v>
      </c>
      <c r="J21" s="31" t="s">
        <v>394</v>
      </c>
    </row>
    <row r="22" ht="42" customHeight="1" spans="1:10">
      <c r="A22" s="132" t="s">
        <v>304</v>
      </c>
      <c r="B22" s="22" t="s">
        <v>376</v>
      </c>
      <c r="C22" s="22" t="s">
        <v>360</v>
      </c>
      <c r="D22" s="22" t="s">
        <v>361</v>
      </c>
      <c r="E22" s="31" t="s">
        <v>395</v>
      </c>
      <c r="F22" s="22" t="s">
        <v>373</v>
      </c>
      <c r="G22" s="31" t="s">
        <v>393</v>
      </c>
      <c r="H22" s="22" t="s">
        <v>352</v>
      </c>
      <c r="I22" s="22" t="s">
        <v>347</v>
      </c>
      <c r="J22" s="31" t="s">
        <v>396</v>
      </c>
    </row>
    <row r="23" ht="42" customHeight="1" spans="1:10">
      <c r="A23" s="132" t="s">
        <v>327</v>
      </c>
      <c r="B23" s="22" t="s">
        <v>397</v>
      </c>
      <c r="C23" s="22" t="s">
        <v>342</v>
      </c>
      <c r="D23" s="22" t="s">
        <v>343</v>
      </c>
      <c r="E23" s="31" t="s">
        <v>398</v>
      </c>
      <c r="F23" s="22" t="s">
        <v>345</v>
      </c>
      <c r="G23" s="31" t="s">
        <v>399</v>
      </c>
      <c r="H23" s="22" t="s">
        <v>400</v>
      </c>
      <c r="I23" s="22" t="s">
        <v>347</v>
      </c>
      <c r="J23" s="31" t="s">
        <v>401</v>
      </c>
    </row>
    <row r="24" ht="42" customHeight="1" spans="1:10">
      <c r="A24" s="132" t="s">
        <v>327</v>
      </c>
      <c r="B24" s="22" t="s">
        <v>397</v>
      </c>
      <c r="C24" s="22" t="s">
        <v>342</v>
      </c>
      <c r="D24" s="22" t="s">
        <v>349</v>
      </c>
      <c r="E24" s="31" t="s">
        <v>402</v>
      </c>
      <c r="F24" s="22" t="s">
        <v>345</v>
      </c>
      <c r="G24" s="31" t="s">
        <v>351</v>
      </c>
      <c r="H24" s="22" t="s">
        <v>352</v>
      </c>
      <c r="I24" s="22" t="s">
        <v>347</v>
      </c>
      <c r="J24" s="31" t="s">
        <v>403</v>
      </c>
    </row>
    <row r="25" ht="42" customHeight="1" spans="1:10">
      <c r="A25" s="132" t="s">
        <v>327</v>
      </c>
      <c r="B25" s="22" t="s">
        <v>397</v>
      </c>
      <c r="C25" s="22" t="s">
        <v>342</v>
      </c>
      <c r="D25" s="22" t="s">
        <v>385</v>
      </c>
      <c r="E25" s="31" t="s">
        <v>404</v>
      </c>
      <c r="F25" s="22" t="s">
        <v>345</v>
      </c>
      <c r="G25" s="31" t="s">
        <v>405</v>
      </c>
      <c r="H25" s="22" t="s">
        <v>406</v>
      </c>
      <c r="I25" s="22" t="s">
        <v>358</v>
      </c>
      <c r="J25" s="31" t="s">
        <v>407</v>
      </c>
    </row>
    <row r="26" ht="42" customHeight="1" spans="1:10">
      <c r="A26" s="132" t="s">
        <v>327</v>
      </c>
      <c r="B26" s="22" t="s">
        <v>397</v>
      </c>
      <c r="C26" s="22" t="s">
        <v>354</v>
      </c>
      <c r="D26" s="22" t="s">
        <v>355</v>
      </c>
      <c r="E26" s="31" t="s">
        <v>408</v>
      </c>
      <c r="F26" s="22" t="s">
        <v>373</v>
      </c>
      <c r="G26" s="31" t="s">
        <v>374</v>
      </c>
      <c r="H26" s="22" t="s">
        <v>352</v>
      </c>
      <c r="I26" s="22" t="s">
        <v>358</v>
      </c>
      <c r="J26" s="31" t="s">
        <v>409</v>
      </c>
    </row>
    <row r="27" ht="50" customHeight="1" spans="1:10">
      <c r="A27" s="132" t="s">
        <v>327</v>
      </c>
      <c r="B27" s="22" t="s">
        <v>397</v>
      </c>
      <c r="C27" s="22" t="s">
        <v>360</v>
      </c>
      <c r="D27" s="22" t="s">
        <v>361</v>
      </c>
      <c r="E27" s="31" t="s">
        <v>361</v>
      </c>
      <c r="F27" s="22" t="s">
        <v>373</v>
      </c>
      <c r="G27" s="31" t="s">
        <v>374</v>
      </c>
      <c r="H27" s="22" t="s">
        <v>352</v>
      </c>
      <c r="I27" s="22" t="s">
        <v>358</v>
      </c>
      <c r="J27" s="31" t="s">
        <v>410</v>
      </c>
    </row>
    <row r="28" ht="42" customHeight="1" spans="1:10">
      <c r="A28" s="132" t="s">
        <v>323</v>
      </c>
      <c r="B28" s="22" t="s">
        <v>411</v>
      </c>
      <c r="C28" s="22" t="s">
        <v>342</v>
      </c>
      <c r="D28" s="22" t="s">
        <v>343</v>
      </c>
      <c r="E28" s="31" t="s">
        <v>412</v>
      </c>
      <c r="F28" s="22" t="s">
        <v>373</v>
      </c>
      <c r="G28" s="31" t="s">
        <v>413</v>
      </c>
      <c r="H28" s="22" t="s">
        <v>414</v>
      </c>
      <c r="I28" s="22" t="s">
        <v>347</v>
      </c>
      <c r="J28" s="31" t="s">
        <v>415</v>
      </c>
    </row>
    <row r="29" ht="42" customHeight="1" spans="1:10">
      <c r="A29" s="132" t="s">
        <v>323</v>
      </c>
      <c r="B29" s="22" t="s">
        <v>411</v>
      </c>
      <c r="C29" s="22" t="s">
        <v>342</v>
      </c>
      <c r="D29" s="22" t="s">
        <v>343</v>
      </c>
      <c r="E29" s="31" t="s">
        <v>416</v>
      </c>
      <c r="F29" s="22" t="s">
        <v>373</v>
      </c>
      <c r="G29" s="31" t="s">
        <v>413</v>
      </c>
      <c r="H29" s="22" t="s">
        <v>414</v>
      </c>
      <c r="I29" s="22" t="s">
        <v>347</v>
      </c>
      <c r="J29" s="31" t="s">
        <v>417</v>
      </c>
    </row>
    <row r="30" ht="42" customHeight="1" spans="1:10">
      <c r="A30" s="132" t="s">
        <v>323</v>
      </c>
      <c r="B30" s="22" t="s">
        <v>411</v>
      </c>
      <c r="C30" s="22" t="s">
        <v>342</v>
      </c>
      <c r="D30" s="22" t="s">
        <v>343</v>
      </c>
      <c r="E30" s="31" t="s">
        <v>418</v>
      </c>
      <c r="F30" s="22" t="s">
        <v>373</v>
      </c>
      <c r="G30" s="31" t="s">
        <v>413</v>
      </c>
      <c r="H30" s="22" t="s">
        <v>419</v>
      </c>
      <c r="I30" s="22" t="s">
        <v>347</v>
      </c>
      <c r="J30" s="31" t="s">
        <v>420</v>
      </c>
    </row>
    <row r="31" ht="42" customHeight="1" spans="1:10">
      <c r="A31" s="132" t="s">
        <v>323</v>
      </c>
      <c r="B31" s="22" t="s">
        <v>411</v>
      </c>
      <c r="C31" s="22" t="s">
        <v>342</v>
      </c>
      <c r="D31" s="22" t="s">
        <v>349</v>
      </c>
      <c r="E31" s="31" t="s">
        <v>421</v>
      </c>
      <c r="F31" s="22" t="s">
        <v>373</v>
      </c>
      <c r="G31" s="31" t="s">
        <v>374</v>
      </c>
      <c r="H31" s="22" t="s">
        <v>352</v>
      </c>
      <c r="I31" s="22" t="s">
        <v>347</v>
      </c>
      <c r="J31" s="31" t="s">
        <v>422</v>
      </c>
    </row>
    <row r="32" ht="42" customHeight="1" spans="1:10">
      <c r="A32" s="132" t="s">
        <v>323</v>
      </c>
      <c r="B32" s="22" t="s">
        <v>411</v>
      </c>
      <c r="C32" s="22" t="s">
        <v>342</v>
      </c>
      <c r="D32" s="22" t="s">
        <v>349</v>
      </c>
      <c r="E32" s="31" t="s">
        <v>423</v>
      </c>
      <c r="F32" s="22" t="s">
        <v>373</v>
      </c>
      <c r="G32" s="31" t="s">
        <v>374</v>
      </c>
      <c r="H32" s="22" t="s">
        <v>352</v>
      </c>
      <c r="I32" s="22" t="s">
        <v>347</v>
      </c>
      <c r="J32" s="31" t="s">
        <v>424</v>
      </c>
    </row>
    <row r="33" ht="42" customHeight="1" spans="1:10">
      <c r="A33" s="132" t="s">
        <v>323</v>
      </c>
      <c r="B33" s="22" t="s">
        <v>411</v>
      </c>
      <c r="C33" s="22" t="s">
        <v>342</v>
      </c>
      <c r="D33" s="22" t="s">
        <v>385</v>
      </c>
      <c r="E33" s="31" t="s">
        <v>425</v>
      </c>
      <c r="F33" s="22" t="s">
        <v>426</v>
      </c>
      <c r="G33" s="133">
        <v>46356</v>
      </c>
      <c r="H33" s="22" t="s">
        <v>427</v>
      </c>
      <c r="I33" s="22" t="s">
        <v>347</v>
      </c>
      <c r="J33" s="31" t="s">
        <v>428</v>
      </c>
    </row>
    <row r="34" ht="42" customHeight="1" spans="1:10">
      <c r="A34" s="132" t="s">
        <v>323</v>
      </c>
      <c r="B34" s="22" t="s">
        <v>411</v>
      </c>
      <c r="C34" s="22" t="s">
        <v>342</v>
      </c>
      <c r="D34" s="22" t="s">
        <v>385</v>
      </c>
      <c r="E34" s="31" t="s">
        <v>429</v>
      </c>
      <c r="F34" s="22" t="s">
        <v>345</v>
      </c>
      <c r="G34" s="31" t="s">
        <v>430</v>
      </c>
      <c r="H34" s="22" t="s">
        <v>352</v>
      </c>
      <c r="I34" s="22" t="s">
        <v>358</v>
      </c>
      <c r="J34" s="31" t="s">
        <v>431</v>
      </c>
    </row>
    <row r="35" ht="42" customHeight="1" spans="1:10">
      <c r="A35" s="132" t="s">
        <v>323</v>
      </c>
      <c r="B35" s="22" t="s">
        <v>411</v>
      </c>
      <c r="C35" s="22" t="s">
        <v>354</v>
      </c>
      <c r="D35" s="22" t="s">
        <v>355</v>
      </c>
      <c r="E35" s="31" t="s">
        <v>432</v>
      </c>
      <c r="F35" s="22" t="s">
        <v>373</v>
      </c>
      <c r="G35" s="31" t="s">
        <v>374</v>
      </c>
      <c r="H35" s="22" t="s">
        <v>352</v>
      </c>
      <c r="I35" s="22" t="s">
        <v>358</v>
      </c>
      <c r="J35" s="31" t="s">
        <v>433</v>
      </c>
    </row>
    <row r="36" ht="42" customHeight="1" spans="1:10">
      <c r="A36" s="132" t="s">
        <v>323</v>
      </c>
      <c r="B36" s="22" t="s">
        <v>411</v>
      </c>
      <c r="C36" s="22" t="s">
        <v>360</v>
      </c>
      <c r="D36" s="22" t="s">
        <v>361</v>
      </c>
      <c r="E36" s="31" t="s">
        <v>434</v>
      </c>
      <c r="F36" s="22" t="s">
        <v>345</v>
      </c>
      <c r="G36" s="31" t="s">
        <v>374</v>
      </c>
      <c r="H36" s="22" t="s">
        <v>352</v>
      </c>
      <c r="I36" s="22" t="s">
        <v>358</v>
      </c>
      <c r="J36" s="31" t="s">
        <v>435</v>
      </c>
    </row>
    <row r="37" ht="42" customHeight="1" spans="1:10">
      <c r="A37" s="132" t="s">
        <v>297</v>
      </c>
      <c r="B37" s="22" t="s">
        <v>436</v>
      </c>
      <c r="C37" s="22" t="s">
        <v>342</v>
      </c>
      <c r="D37" s="22" t="s">
        <v>343</v>
      </c>
      <c r="E37" s="31" t="s">
        <v>437</v>
      </c>
      <c r="F37" s="22" t="s">
        <v>345</v>
      </c>
      <c r="G37" s="31" t="s">
        <v>438</v>
      </c>
      <c r="H37" s="22" t="s">
        <v>346</v>
      </c>
      <c r="I37" s="22" t="s">
        <v>347</v>
      </c>
      <c r="J37" s="31" t="s">
        <v>439</v>
      </c>
    </row>
    <row r="38" ht="42" customHeight="1" spans="1:10">
      <c r="A38" s="132" t="s">
        <v>297</v>
      </c>
      <c r="B38" s="22" t="s">
        <v>440</v>
      </c>
      <c r="C38" s="22" t="s">
        <v>342</v>
      </c>
      <c r="D38" s="22" t="s">
        <v>385</v>
      </c>
      <c r="E38" s="31" t="s">
        <v>441</v>
      </c>
      <c r="F38" s="22" t="s">
        <v>345</v>
      </c>
      <c r="G38" s="31" t="s">
        <v>387</v>
      </c>
      <c r="H38" s="22" t="s">
        <v>388</v>
      </c>
      <c r="I38" s="22" t="s">
        <v>358</v>
      </c>
      <c r="J38" s="31" t="s">
        <v>442</v>
      </c>
    </row>
    <row r="39" ht="42" customHeight="1" spans="1:10">
      <c r="A39" s="132" t="s">
        <v>297</v>
      </c>
      <c r="B39" s="22" t="s">
        <v>440</v>
      </c>
      <c r="C39" s="22" t="s">
        <v>354</v>
      </c>
      <c r="D39" s="22" t="s">
        <v>355</v>
      </c>
      <c r="E39" s="31" t="s">
        <v>443</v>
      </c>
      <c r="F39" s="22" t="s">
        <v>345</v>
      </c>
      <c r="G39" s="31" t="s">
        <v>351</v>
      </c>
      <c r="H39" s="22" t="s">
        <v>352</v>
      </c>
      <c r="I39" s="22" t="s">
        <v>358</v>
      </c>
      <c r="J39" s="31" t="s">
        <v>444</v>
      </c>
    </row>
    <row r="40" ht="42" customHeight="1" spans="1:10">
      <c r="A40" s="132" t="s">
        <v>297</v>
      </c>
      <c r="B40" s="22" t="s">
        <v>440</v>
      </c>
      <c r="C40" s="22" t="s">
        <v>360</v>
      </c>
      <c r="D40" s="22" t="s">
        <v>361</v>
      </c>
      <c r="E40" s="31" t="s">
        <v>445</v>
      </c>
      <c r="F40" s="22" t="s">
        <v>345</v>
      </c>
      <c r="G40" s="31" t="s">
        <v>351</v>
      </c>
      <c r="H40" s="22" t="s">
        <v>352</v>
      </c>
      <c r="I40" s="22" t="s">
        <v>358</v>
      </c>
      <c r="J40" s="31" t="s">
        <v>446</v>
      </c>
    </row>
    <row r="41" ht="42" customHeight="1" spans="1:10">
      <c r="A41" s="132" t="s">
        <v>316</v>
      </c>
      <c r="B41" s="22" t="s">
        <v>447</v>
      </c>
      <c r="C41" s="22" t="s">
        <v>342</v>
      </c>
      <c r="D41" s="22" t="s">
        <v>343</v>
      </c>
      <c r="E41" s="31" t="s">
        <v>448</v>
      </c>
      <c r="F41" s="22" t="s">
        <v>345</v>
      </c>
      <c r="G41" s="31" t="s">
        <v>449</v>
      </c>
      <c r="H41" s="22" t="s">
        <v>450</v>
      </c>
      <c r="I41" s="22" t="s">
        <v>347</v>
      </c>
      <c r="J41" s="31" t="s">
        <v>451</v>
      </c>
    </row>
    <row r="42" ht="42" customHeight="1" spans="1:10">
      <c r="A42" s="132" t="s">
        <v>316</v>
      </c>
      <c r="B42" s="22" t="s">
        <v>452</v>
      </c>
      <c r="C42" s="22" t="s">
        <v>342</v>
      </c>
      <c r="D42" s="22" t="s">
        <v>349</v>
      </c>
      <c r="E42" s="31" t="s">
        <v>453</v>
      </c>
      <c r="F42" s="22" t="s">
        <v>345</v>
      </c>
      <c r="G42" s="31" t="s">
        <v>351</v>
      </c>
      <c r="H42" s="22" t="s">
        <v>352</v>
      </c>
      <c r="I42" s="22" t="s">
        <v>358</v>
      </c>
      <c r="J42" s="31" t="s">
        <v>454</v>
      </c>
    </row>
    <row r="43" ht="42" customHeight="1" spans="1:10">
      <c r="A43" s="132" t="s">
        <v>316</v>
      </c>
      <c r="B43" s="22" t="s">
        <v>452</v>
      </c>
      <c r="C43" s="22" t="s">
        <v>342</v>
      </c>
      <c r="D43" s="22" t="s">
        <v>385</v>
      </c>
      <c r="E43" s="31" t="s">
        <v>455</v>
      </c>
      <c r="F43" s="22" t="s">
        <v>345</v>
      </c>
      <c r="G43" s="31" t="s">
        <v>387</v>
      </c>
      <c r="H43" s="22" t="s">
        <v>388</v>
      </c>
      <c r="I43" s="22" t="s">
        <v>358</v>
      </c>
      <c r="J43" s="31" t="s">
        <v>456</v>
      </c>
    </row>
    <row r="44" ht="42" customHeight="1" spans="1:10">
      <c r="A44" s="132" t="s">
        <v>316</v>
      </c>
      <c r="B44" s="22" t="s">
        <v>452</v>
      </c>
      <c r="C44" s="22" t="s">
        <v>354</v>
      </c>
      <c r="D44" s="22" t="s">
        <v>355</v>
      </c>
      <c r="E44" s="31" t="s">
        <v>408</v>
      </c>
      <c r="F44" s="22" t="s">
        <v>373</v>
      </c>
      <c r="G44" s="31" t="s">
        <v>374</v>
      </c>
      <c r="H44" s="22" t="s">
        <v>352</v>
      </c>
      <c r="I44" s="22" t="s">
        <v>347</v>
      </c>
      <c r="J44" s="31" t="s">
        <v>457</v>
      </c>
    </row>
    <row r="45" ht="42" customHeight="1" spans="1:10">
      <c r="A45" s="132" t="s">
        <v>316</v>
      </c>
      <c r="B45" s="22" t="s">
        <v>452</v>
      </c>
      <c r="C45" s="22" t="s">
        <v>360</v>
      </c>
      <c r="D45" s="22" t="s">
        <v>361</v>
      </c>
      <c r="E45" s="31" t="s">
        <v>458</v>
      </c>
      <c r="F45" s="22" t="s">
        <v>345</v>
      </c>
      <c r="G45" s="31" t="s">
        <v>351</v>
      </c>
      <c r="H45" s="22" t="s">
        <v>352</v>
      </c>
      <c r="I45" s="22" t="s">
        <v>347</v>
      </c>
      <c r="J45" s="31" t="s">
        <v>459</v>
      </c>
    </row>
    <row r="46" ht="42" customHeight="1" spans="1:10">
      <c r="A46" s="132" t="s">
        <v>325</v>
      </c>
      <c r="B46" s="22" t="s">
        <v>460</v>
      </c>
      <c r="C46" s="22" t="s">
        <v>342</v>
      </c>
      <c r="D46" s="22" t="s">
        <v>343</v>
      </c>
      <c r="E46" s="31" t="s">
        <v>461</v>
      </c>
      <c r="F46" s="22" t="s">
        <v>345</v>
      </c>
      <c r="G46" s="31" t="s">
        <v>462</v>
      </c>
      <c r="H46" s="22" t="s">
        <v>450</v>
      </c>
      <c r="I46" s="22" t="s">
        <v>347</v>
      </c>
      <c r="J46" s="31" t="s">
        <v>463</v>
      </c>
    </row>
    <row r="47" ht="42" customHeight="1" spans="1:10">
      <c r="A47" s="132" t="s">
        <v>325</v>
      </c>
      <c r="B47" s="22" t="s">
        <v>460</v>
      </c>
      <c r="C47" s="22" t="s">
        <v>342</v>
      </c>
      <c r="D47" s="22" t="s">
        <v>349</v>
      </c>
      <c r="E47" s="31" t="s">
        <v>453</v>
      </c>
      <c r="F47" s="22" t="s">
        <v>345</v>
      </c>
      <c r="G47" s="31" t="s">
        <v>351</v>
      </c>
      <c r="H47" s="22" t="s">
        <v>352</v>
      </c>
      <c r="I47" s="22" t="s">
        <v>358</v>
      </c>
      <c r="J47" s="31" t="s">
        <v>454</v>
      </c>
    </row>
    <row r="48" ht="42" customHeight="1" spans="1:10">
      <c r="A48" s="132" t="s">
        <v>325</v>
      </c>
      <c r="B48" s="22" t="s">
        <v>460</v>
      </c>
      <c r="C48" s="22" t="s">
        <v>342</v>
      </c>
      <c r="D48" s="22" t="s">
        <v>385</v>
      </c>
      <c r="E48" s="31" t="s">
        <v>455</v>
      </c>
      <c r="F48" s="22" t="s">
        <v>345</v>
      </c>
      <c r="G48" s="31" t="s">
        <v>387</v>
      </c>
      <c r="H48" s="22" t="s">
        <v>388</v>
      </c>
      <c r="I48" s="22" t="s">
        <v>358</v>
      </c>
      <c r="J48" s="31" t="s">
        <v>456</v>
      </c>
    </row>
    <row r="49" ht="42" customHeight="1" spans="1:10">
      <c r="A49" s="132" t="s">
        <v>325</v>
      </c>
      <c r="B49" s="22" t="s">
        <v>460</v>
      </c>
      <c r="C49" s="22" t="s">
        <v>354</v>
      </c>
      <c r="D49" s="22" t="s">
        <v>355</v>
      </c>
      <c r="E49" s="31" t="s">
        <v>464</v>
      </c>
      <c r="F49" s="22" t="s">
        <v>345</v>
      </c>
      <c r="G49" s="31" t="s">
        <v>351</v>
      </c>
      <c r="H49" s="22" t="s">
        <v>352</v>
      </c>
      <c r="I49" s="22" t="s">
        <v>347</v>
      </c>
      <c r="J49" s="31" t="s">
        <v>457</v>
      </c>
    </row>
    <row r="50" ht="42" customHeight="1" spans="1:10">
      <c r="A50" s="132" t="s">
        <v>325</v>
      </c>
      <c r="B50" s="22" t="s">
        <v>460</v>
      </c>
      <c r="C50" s="22" t="s">
        <v>360</v>
      </c>
      <c r="D50" s="22" t="s">
        <v>361</v>
      </c>
      <c r="E50" s="31" t="s">
        <v>458</v>
      </c>
      <c r="F50" s="22" t="s">
        <v>373</v>
      </c>
      <c r="G50" s="31" t="s">
        <v>374</v>
      </c>
      <c r="H50" s="22" t="s">
        <v>352</v>
      </c>
      <c r="I50" s="22" t="s">
        <v>347</v>
      </c>
      <c r="J50" s="31" t="s">
        <v>465</v>
      </c>
    </row>
    <row r="51" ht="42" customHeight="1" spans="1:10">
      <c r="A51" s="132" t="s">
        <v>318</v>
      </c>
      <c r="B51" s="22" t="s">
        <v>466</v>
      </c>
      <c r="C51" s="22" t="s">
        <v>342</v>
      </c>
      <c r="D51" s="22" t="s">
        <v>343</v>
      </c>
      <c r="E51" s="31" t="s">
        <v>467</v>
      </c>
      <c r="F51" s="22" t="s">
        <v>373</v>
      </c>
      <c r="G51" s="31" t="s">
        <v>468</v>
      </c>
      <c r="H51" s="22" t="s">
        <v>346</v>
      </c>
      <c r="I51" s="22" t="s">
        <v>347</v>
      </c>
      <c r="J51" s="31" t="s">
        <v>469</v>
      </c>
    </row>
    <row r="52" ht="49" customHeight="1" spans="1:10">
      <c r="A52" s="132" t="s">
        <v>318</v>
      </c>
      <c r="B52" s="22" t="s">
        <v>466</v>
      </c>
      <c r="C52" s="22" t="s">
        <v>342</v>
      </c>
      <c r="D52" s="22" t="s">
        <v>349</v>
      </c>
      <c r="E52" s="31" t="s">
        <v>470</v>
      </c>
      <c r="F52" s="22" t="s">
        <v>345</v>
      </c>
      <c r="G52" s="31" t="s">
        <v>351</v>
      </c>
      <c r="H52" s="22" t="s">
        <v>352</v>
      </c>
      <c r="I52" s="22" t="s">
        <v>347</v>
      </c>
      <c r="J52" s="31" t="s">
        <v>471</v>
      </c>
    </row>
    <row r="53" ht="42" customHeight="1" spans="1:10">
      <c r="A53" s="132" t="s">
        <v>318</v>
      </c>
      <c r="B53" s="22" t="s">
        <v>466</v>
      </c>
      <c r="C53" s="22" t="s">
        <v>342</v>
      </c>
      <c r="D53" s="22" t="s">
        <v>385</v>
      </c>
      <c r="E53" s="31" t="s">
        <v>472</v>
      </c>
      <c r="F53" s="22" t="s">
        <v>345</v>
      </c>
      <c r="G53" s="31" t="s">
        <v>387</v>
      </c>
      <c r="H53" s="22" t="s">
        <v>388</v>
      </c>
      <c r="I53" s="22" t="s">
        <v>347</v>
      </c>
      <c r="J53" s="31" t="s">
        <v>473</v>
      </c>
    </row>
    <row r="54" ht="42" customHeight="1" spans="1:10">
      <c r="A54" s="132" t="s">
        <v>318</v>
      </c>
      <c r="B54" s="22" t="s">
        <v>466</v>
      </c>
      <c r="C54" s="22" t="s">
        <v>354</v>
      </c>
      <c r="D54" s="22" t="s">
        <v>355</v>
      </c>
      <c r="E54" s="31" t="s">
        <v>474</v>
      </c>
      <c r="F54" s="22" t="s">
        <v>345</v>
      </c>
      <c r="G54" s="31" t="s">
        <v>475</v>
      </c>
      <c r="H54" s="22" t="s">
        <v>352</v>
      </c>
      <c r="I54" s="22" t="s">
        <v>358</v>
      </c>
      <c r="J54" s="31" t="s">
        <v>476</v>
      </c>
    </row>
    <row r="55" ht="42" customHeight="1" spans="1:10">
      <c r="A55" s="132" t="s">
        <v>318</v>
      </c>
      <c r="B55" s="22" t="s">
        <v>466</v>
      </c>
      <c r="C55" s="22" t="s">
        <v>354</v>
      </c>
      <c r="D55" s="22" t="s">
        <v>355</v>
      </c>
      <c r="E55" s="31" t="s">
        <v>392</v>
      </c>
      <c r="F55" s="22" t="s">
        <v>373</v>
      </c>
      <c r="G55" s="31" t="s">
        <v>393</v>
      </c>
      <c r="H55" s="22" t="s">
        <v>352</v>
      </c>
      <c r="I55" s="22" t="s">
        <v>358</v>
      </c>
      <c r="J55" s="31" t="s">
        <v>394</v>
      </c>
    </row>
    <row r="56" ht="42" customHeight="1" spans="1:10">
      <c r="A56" s="132" t="s">
        <v>318</v>
      </c>
      <c r="B56" s="22" t="s">
        <v>466</v>
      </c>
      <c r="C56" s="22" t="s">
        <v>360</v>
      </c>
      <c r="D56" s="22" t="s">
        <v>361</v>
      </c>
      <c r="E56" s="31" t="s">
        <v>477</v>
      </c>
      <c r="F56" s="22" t="s">
        <v>373</v>
      </c>
      <c r="G56" s="31" t="s">
        <v>393</v>
      </c>
      <c r="H56" s="22" t="s">
        <v>352</v>
      </c>
      <c r="I56" s="22" t="s">
        <v>347</v>
      </c>
      <c r="J56" s="31" t="s">
        <v>478</v>
      </c>
    </row>
    <row r="57" ht="42" customHeight="1" spans="1:10">
      <c r="A57" s="132" t="s">
        <v>306</v>
      </c>
      <c r="B57" s="22" t="s">
        <v>479</v>
      </c>
      <c r="C57" s="22" t="s">
        <v>342</v>
      </c>
      <c r="D57" s="22" t="s">
        <v>343</v>
      </c>
      <c r="E57" s="31" t="s">
        <v>480</v>
      </c>
      <c r="F57" s="22" t="s">
        <v>345</v>
      </c>
      <c r="G57" s="31" t="s">
        <v>481</v>
      </c>
      <c r="H57" s="22" t="s">
        <v>450</v>
      </c>
      <c r="I57" s="22" t="s">
        <v>347</v>
      </c>
      <c r="J57" s="31" t="s">
        <v>482</v>
      </c>
    </row>
    <row r="58" ht="42" customHeight="1" spans="1:10">
      <c r="A58" s="132" t="s">
        <v>306</v>
      </c>
      <c r="B58" s="22" t="s">
        <v>479</v>
      </c>
      <c r="C58" s="22" t="s">
        <v>342</v>
      </c>
      <c r="D58" s="22" t="s">
        <v>349</v>
      </c>
      <c r="E58" s="31" t="s">
        <v>483</v>
      </c>
      <c r="F58" s="22" t="s">
        <v>345</v>
      </c>
      <c r="G58" s="31" t="s">
        <v>351</v>
      </c>
      <c r="H58" s="22" t="s">
        <v>352</v>
      </c>
      <c r="I58" s="22" t="s">
        <v>347</v>
      </c>
      <c r="J58" s="31" t="s">
        <v>484</v>
      </c>
    </row>
    <row r="59" ht="42" customHeight="1" spans="1:10">
      <c r="A59" s="132" t="s">
        <v>306</v>
      </c>
      <c r="B59" s="22" t="s">
        <v>479</v>
      </c>
      <c r="C59" s="22" t="s">
        <v>342</v>
      </c>
      <c r="D59" s="22" t="s">
        <v>349</v>
      </c>
      <c r="E59" s="31" t="s">
        <v>485</v>
      </c>
      <c r="F59" s="22" t="s">
        <v>345</v>
      </c>
      <c r="G59" s="31" t="s">
        <v>351</v>
      </c>
      <c r="H59" s="22" t="s">
        <v>352</v>
      </c>
      <c r="I59" s="22" t="s">
        <v>358</v>
      </c>
      <c r="J59" s="31" t="s">
        <v>486</v>
      </c>
    </row>
    <row r="60" ht="42" customHeight="1" spans="1:10">
      <c r="A60" s="132" t="s">
        <v>306</v>
      </c>
      <c r="B60" s="22" t="s">
        <v>479</v>
      </c>
      <c r="C60" s="22" t="s">
        <v>342</v>
      </c>
      <c r="D60" s="22" t="s">
        <v>349</v>
      </c>
      <c r="E60" s="31" t="s">
        <v>487</v>
      </c>
      <c r="F60" s="22" t="s">
        <v>426</v>
      </c>
      <c r="G60" s="31" t="s">
        <v>488</v>
      </c>
      <c r="H60" s="22" t="s">
        <v>489</v>
      </c>
      <c r="I60" s="22" t="s">
        <v>347</v>
      </c>
      <c r="J60" s="31" t="s">
        <v>490</v>
      </c>
    </row>
    <row r="61" ht="42" customHeight="1" spans="1:10">
      <c r="A61" s="132" t="s">
        <v>306</v>
      </c>
      <c r="B61" s="22" t="s">
        <v>479</v>
      </c>
      <c r="C61" s="22" t="s">
        <v>342</v>
      </c>
      <c r="D61" s="22" t="s">
        <v>349</v>
      </c>
      <c r="E61" s="31" t="s">
        <v>491</v>
      </c>
      <c r="F61" s="22" t="s">
        <v>345</v>
      </c>
      <c r="G61" s="31" t="s">
        <v>351</v>
      </c>
      <c r="H61" s="22" t="s">
        <v>352</v>
      </c>
      <c r="I61" s="22" t="s">
        <v>358</v>
      </c>
      <c r="J61" s="31" t="s">
        <v>492</v>
      </c>
    </row>
    <row r="62" ht="42" customHeight="1" spans="1:10">
      <c r="A62" s="132" t="s">
        <v>306</v>
      </c>
      <c r="B62" s="22" t="s">
        <v>479</v>
      </c>
      <c r="C62" s="22" t="s">
        <v>342</v>
      </c>
      <c r="D62" s="22" t="s">
        <v>385</v>
      </c>
      <c r="E62" s="31" t="s">
        <v>493</v>
      </c>
      <c r="F62" s="22" t="s">
        <v>345</v>
      </c>
      <c r="G62" s="31" t="s">
        <v>351</v>
      </c>
      <c r="H62" s="22" t="s">
        <v>352</v>
      </c>
      <c r="I62" s="22" t="s">
        <v>347</v>
      </c>
      <c r="J62" s="31" t="s">
        <v>494</v>
      </c>
    </row>
    <row r="63" ht="42" customHeight="1" spans="1:10">
      <c r="A63" s="132" t="s">
        <v>306</v>
      </c>
      <c r="B63" s="22" t="s">
        <v>479</v>
      </c>
      <c r="C63" s="22" t="s">
        <v>342</v>
      </c>
      <c r="D63" s="22" t="s">
        <v>385</v>
      </c>
      <c r="E63" s="31" t="s">
        <v>495</v>
      </c>
      <c r="F63" s="22" t="s">
        <v>345</v>
      </c>
      <c r="G63" s="31" t="s">
        <v>496</v>
      </c>
      <c r="H63" s="22" t="s">
        <v>352</v>
      </c>
      <c r="I63" s="22" t="s">
        <v>358</v>
      </c>
      <c r="J63" s="31" t="s">
        <v>497</v>
      </c>
    </row>
    <row r="64" ht="42" customHeight="1" spans="1:10">
      <c r="A64" s="132" t="s">
        <v>306</v>
      </c>
      <c r="B64" s="22" t="s">
        <v>479</v>
      </c>
      <c r="C64" s="22" t="s">
        <v>354</v>
      </c>
      <c r="D64" s="22" t="s">
        <v>355</v>
      </c>
      <c r="E64" s="31" t="s">
        <v>498</v>
      </c>
      <c r="F64" s="22" t="s">
        <v>345</v>
      </c>
      <c r="G64" s="31" t="s">
        <v>351</v>
      </c>
      <c r="H64" s="22" t="s">
        <v>352</v>
      </c>
      <c r="I64" s="22" t="s">
        <v>347</v>
      </c>
      <c r="J64" s="31" t="s">
        <v>498</v>
      </c>
    </row>
    <row r="65" ht="42" customHeight="1" spans="1:10">
      <c r="A65" s="132" t="s">
        <v>306</v>
      </c>
      <c r="B65" s="22" t="s">
        <v>479</v>
      </c>
      <c r="C65" s="22" t="s">
        <v>354</v>
      </c>
      <c r="D65" s="22" t="s">
        <v>355</v>
      </c>
      <c r="E65" s="31" t="s">
        <v>499</v>
      </c>
      <c r="F65" s="22" t="s">
        <v>373</v>
      </c>
      <c r="G65" s="31" t="s">
        <v>500</v>
      </c>
      <c r="H65" s="22" t="s">
        <v>352</v>
      </c>
      <c r="I65" s="22" t="s">
        <v>347</v>
      </c>
      <c r="J65" s="31" t="s">
        <v>501</v>
      </c>
    </row>
    <row r="66" ht="42" customHeight="1" spans="1:10">
      <c r="A66" s="132" t="s">
        <v>306</v>
      </c>
      <c r="B66" s="22" t="s">
        <v>479</v>
      </c>
      <c r="C66" s="22" t="s">
        <v>354</v>
      </c>
      <c r="D66" s="22" t="s">
        <v>355</v>
      </c>
      <c r="E66" s="31" t="s">
        <v>502</v>
      </c>
      <c r="F66" s="22" t="s">
        <v>345</v>
      </c>
      <c r="G66" s="31" t="s">
        <v>503</v>
      </c>
      <c r="H66" s="22" t="s">
        <v>352</v>
      </c>
      <c r="I66" s="22" t="s">
        <v>358</v>
      </c>
      <c r="J66" s="31" t="s">
        <v>504</v>
      </c>
    </row>
    <row r="67" ht="42" customHeight="1" spans="1:10">
      <c r="A67" s="132" t="s">
        <v>306</v>
      </c>
      <c r="B67" s="22" t="s">
        <v>479</v>
      </c>
      <c r="C67" s="22" t="s">
        <v>360</v>
      </c>
      <c r="D67" s="22" t="s">
        <v>361</v>
      </c>
      <c r="E67" s="31" t="s">
        <v>505</v>
      </c>
      <c r="F67" s="22" t="s">
        <v>373</v>
      </c>
      <c r="G67" s="31" t="s">
        <v>506</v>
      </c>
      <c r="H67" s="22" t="s">
        <v>352</v>
      </c>
      <c r="I67" s="22" t="s">
        <v>347</v>
      </c>
      <c r="J67" s="31" t="s">
        <v>507</v>
      </c>
    </row>
    <row r="68" ht="84" customHeight="1" spans="1:10">
      <c r="A68" s="132" t="s">
        <v>312</v>
      </c>
      <c r="B68" s="22" t="s">
        <v>508</v>
      </c>
      <c r="C68" s="22" t="s">
        <v>342</v>
      </c>
      <c r="D68" s="22" t="s">
        <v>343</v>
      </c>
      <c r="E68" s="31" t="s">
        <v>509</v>
      </c>
      <c r="F68" s="22" t="s">
        <v>345</v>
      </c>
      <c r="G68" s="31" t="s">
        <v>510</v>
      </c>
      <c r="H68" s="22" t="s">
        <v>346</v>
      </c>
      <c r="I68" s="22" t="s">
        <v>347</v>
      </c>
      <c r="J68" s="31" t="s">
        <v>511</v>
      </c>
    </row>
    <row r="69" ht="82" customHeight="1" spans="1:10">
      <c r="A69" s="132" t="s">
        <v>312</v>
      </c>
      <c r="B69" s="22" t="s">
        <v>508</v>
      </c>
      <c r="C69" s="22" t="s">
        <v>342</v>
      </c>
      <c r="D69" s="22" t="s">
        <v>349</v>
      </c>
      <c r="E69" s="31" t="s">
        <v>368</v>
      </c>
      <c r="F69" s="22" t="s">
        <v>345</v>
      </c>
      <c r="G69" s="31" t="s">
        <v>351</v>
      </c>
      <c r="H69" s="22" t="s">
        <v>352</v>
      </c>
      <c r="I69" s="22" t="s">
        <v>347</v>
      </c>
      <c r="J69" s="31" t="s">
        <v>369</v>
      </c>
    </row>
    <row r="70" ht="84" customHeight="1" spans="1:10">
      <c r="A70" s="132" t="s">
        <v>312</v>
      </c>
      <c r="B70" s="22" t="s">
        <v>508</v>
      </c>
      <c r="C70" s="22" t="s">
        <v>354</v>
      </c>
      <c r="D70" s="22" t="s">
        <v>355</v>
      </c>
      <c r="E70" s="31" t="s">
        <v>512</v>
      </c>
      <c r="F70" s="22" t="s">
        <v>345</v>
      </c>
      <c r="G70" s="31" t="s">
        <v>351</v>
      </c>
      <c r="H70" s="22" t="s">
        <v>352</v>
      </c>
      <c r="I70" s="22" t="s">
        <v>347</v>
      </c>
      <c r="J70" s="31" t="s">
        <v>513</v>
      </c>
    </row>
    <row r="71" ht="89" customHeight="1" spans="1:10">
      <c r="A71" s="132" t="s">
        <v>312</v>
      </c>
      <c r="B71" s="22" t="s">
        <v>508</v>
      </c>
      <c r="C71" s="22" t="s">
        <v>360</v>
      </c>
      <c r="D71" s="22" t="s">
        <v>361</v>
      </c>
      <c r="E71" s="31" t="s">
        <v>514</v>
      </c>
      <c r="F71" s="22" t="s">
        <v>373</v>
      </c>
      <c r="G71" s="31" t="s">
        <v>374</v>
      </c>
      <c r="H71" s="22" t="s">
        <v>352</v>
      </c>
      <c r="I71" s="22" t="s">
        <v>347</v>
      </c>
      <c r="J71" s="31" t="s">
        <v>515</v>
      </c>
    </row>
    <row r="72" ht="42" customHeight="1" spans="1:10">
      <c r="A72" s="132" t="s">
        <v>300</v>
      </c>
      <c r="B72" s="22" t="s">
        <v>516</v>
      </c>
      <c r="C72" s="22" t="s">
        <v>342</v>
      </c>
      <c r="D72" s="22" t="s">
        <v>343</v>
      </c>
      <c r="E72" s="31" t="s">
        <v>517</v>
      </c>
      <c r="F72" s="22" t="s">
        <v>345</v>
      </c>
      <c r="G72" s="31" t="s">
        <v>518</v>
      </c>
      <c r="H72" s="22" t="s">
        <v>346</v>
      </c>
      <c r="I72" s="22" t="s">
        <v>347</v>
      </c>
      <c r="J72" s="31" t="s">
        <v>519</v>
      </c>
    </row>
    <row r="73" ht="42" customHeight="1" spans="1:10">
      <c r="A73" s="132" t="s">
        <v>300</v>
      </c>
      <c r="B73" s="22" t="s">
        <v>516</v>
      </c>
      <c r="C73" s="22" t="s">
        <v>342</v>
      </c>
      <c r="D73" s="22" t="s">
        <v>349</v>
      </c>
      <c r="E73" s="31" t="s">
        <v>520</v>
      </c>
      <c r="F73" s="22" t="s">
        <v>345</v>
      </c>
      <c r="G73" s="31" t="s">
        <v>351</v>
      </c>
      <c r="H73" s="22" t="s">
        <v>352</v>
      </c>
      <c r="I73" s="22" t="s">
        <v>358</v>
      </c>
      <c r="J73" s="31" t="s">
        <v>520</v>
      </c>
    </row>
    <row r="74" ht="42" customHeight="1" spans="1:10">
      <c r="A74" s="132" t="s">
        <v>300</v>
      </c>
      <c r="B74" s="22" t="s">
        <v>516</v>
      </c>
      <c r="C74" s="22" t="s">
        <v>342</v>
      </c>
      <c r="D74" s="22" t="s">
        <v>385</v>
      </c>
      <c r="E74" s="31" t="s">
        <v>521</v>
      </c>
      <c r="F74" s="22" t="s">
        <v>345</v>
      </c>
      <c r="G74" s="31" t="s">
        <v>387</v>
      </c>
      <c r="H74" s="22" t="s">
        <v>388</v>
      </c>
      <c r="I74" s="22" t="s">
        <v>358</v>
      </c>
      <c r="J74" s="31" t="s">
        <v>522</v>
      </c>
    </row>
    <row r="75" ht="42" customHeight="1" spans="1:10">
      <c r="A75" s="132" t="s">
        <v>300</v>
      </c>
      <c r="B75" s="22" t="s">
        <v>516</v>
      </c>
      <c r="C75" s="22" t="s">
        <v>354</v>
      </c>
      <c r="D75" s="22" t="s">
        <v>355</v>
      </c>
      <c r="E75" s="31" t="s">
        <v>523</v>
      </c>
      <c r="F75" s="22" t="s">
        <v>345</v>
      </c>
      <c r="G75" s="31" t="s">
        <v>357</v>
      </c>
      <c r="H75" s="22" t="s">
        <v>357</v>
      </c>
      <c r="I75" s="22" t="s">
        <v>358</v>
      </c>
      <c r="J75" s="31" t="s">
        <v>523</v>
      </c>
    </row>
    <row r="76" ht="42" customHeight="1" spans="1:10">
      <c r="A76" s="132" t="s">
        <v>300</v>
      </c>
      <c r="B76" s="22" t="s">
        <v>516</v>
      </c>
      <c r="C76" s="22" t="s">
        <v>360</v>
      </c>
      <c r="D76" s="22" t="s">
        <v>361</v>
      </c>
      <c r="E76" s="31" t="s">
        <v>524</v>
      </c>
      <c r="F76" s="22" t="s">
        <v>373</v>
      </c>
      <c r="G76" s="31" t="s">
        <v>374</v>
      </c>
      <c r="H76" s="22" t="s">
        <v>352</v>
      </c>
      <c r="I76" s="22" t="s">
        <v>347</v>
      </c>
      <c r="J76" s="31" t="s">
        <v>525</v>
      </c>
    </row>
  </sheetData>
  <mergeCells count="26">
    <mergeCell ref="A2:J2"/>
    <mergeCell ref="A3:H3"/>
    <mergeCell ref="A8:A11"/>
    <mergeCell ref="A12:A15"/>
    <mergeCell ref="A16:A22"/>
    <mergeCell ref="A23:A27"/>
    <mergeCell ref="A28:A36"/>
    <mergeCell ref="A37:A40"/>
    <mergeCell ref="A41:A45"/>
    <mergeCell ref="A46:A50"/>
    <mergeCell ref="A51:A56"/>
    <mergeCell ref="A57:A67"/>
    <mergeCell ref="A68:A71"/>
    <mergeCell ref="A72:A76"/>
    <mergeCell ref="B8:B11"/>
    <mergeCell ref="B12:B15"/>
    <mergeCell ref="B16:B22"/>
    <mergeCell ref="B23:B27"/>
    <mergeCell ref="B28:B36"/>
    <mergeCell ref="B37:B40"/>
    <mergeCell ref="B41:B45"/>
    <mergeCell ref="B46:B50"/>
    <mergeCell ref="B51:B56"/>
    <mergeCell ref="B57:B67"/>
    <mergeCell ref="B68:B71"/>
    <mergeCell ref="B72:B7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张颖</cp:lastModifiedBy>
  <dcterms:created xsi:type="dcterms:W3CDTF">2026-02-03T07:40:00Z</dcterms:created>
  <dcterms:modified xsi:type="dcterms:W3CDTF">2026-03-31T10:33:43Z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362E5E41BF504EABBEFA1937FF0C9F11_13</vt:lpwstr>
  </property>
  <property fmtid="{D5CDD505-2E9C-101B-9397-08002B2CF9AE}" pid="3" name="KSOProductBuildVer">
    <vt:lpwstr>2052-12.1.0.25225</vt:lpwstr>
  </property>
  <property fmtid="{D5CDD505-2E9C-101B-9397-08002B2CF9AE}" pid="4" name="CalculationRule">
    <vt:i4>0</vt:i4>
  </property>
</Properties>
</file>