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1925" tabRatio="500" firstSheet="5" activeTab="5"/>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 sheetId="18" r:id="rId6"/>
    <sheet name="部门基本支出预算表04" sheetId="19" r:id="rId7"/>
    <sheet name="项目支出预算表05-1" sheetId="8" r:id="rId8"/>
    <sheet name="部门项目支出绩效目标表05-2" sheetId="20" r:id="rId9"/>
    <sheet name="政府性基金预算支出预算表06" sheetId="10" r:id="rId10"/>
    <sheet name="部门政府采购预算表07 " sheetId="21" r:id="rId11"/>
    <sheet name="部门政府购买服务预算表08" sheetId="22" r:id="rId12"/>
    <sheet name="对下转移支付预算表09-1" sheetId="23" r:id="rId13"/>
    <sheet name="对下转移支付绩效目标表09-2" sheetId="24" r:id="rId14"/>
    <sheet name="部门新增资产配置表10" sheetId="25" r:id="rId15"/>
    <sheet name="上级转移支付补助项目支出预算表11" sheetId="26" r:id="rId16"/>
    <sheet name="部门项目中期规划预算表12" sheetId="27" r:id="rId17"/>
  </sheets>
  <externalReferences>
    <externalReference r:id="rId18"/>
    <externalReference r:id="rId19"/>
  </externalReferences>
  <definedNames>
    <definedName name="_xlnm._FilterDatabase" localSheetId="7" hidden="1">'项目支出预算表05-1'!$A$8:$W$98</definedName>
    <definedName name="_xlnm._FilterDatabase" localSheetId="2" hidden="1">'部门支出预算表01-3'!$A$6:$O$65</definedName>
    <definedName name="_xlnm._FilterDatabase" localSheetId="4" hidden="1">'一般公共预算支出预算表02-2'!$A$5:$G$51</definedName>
    <definedName name="_xlnm.Print_Titles" localSheetId="4">'一般公共预算支出预算表02-2'!$1:$5</definedName>
    <definedName name="_xlnm.Print_Titles" localSheetId="9">政府性基金预算支出预算表06!$1:$6</definedName>
    <definedName name="_xlnm.Print_Titles" localSheetId="5">'一般公共预算“三公”经费支出预算表03 '!$A:$A,'一般公共预算“三公”经费支出预算表03 '!$1:$1</definedName>
    <definedName name="_xlnm.Print_Titles" localSheetId="6">部门基本支出预算表04!$A:$A,部门基本支出预算表04!$1:$1</definedName>
    <definedName name="_xlnm.Print_Titles" localSheetId="8">'部门项目支出绩效目标表05-2'!$A:$A,'部门项目支出绩效目标表05-2'!$1:$1</definedName>
    <definedName name="_xlnm.Print_Titles" localSheetId="10">'部门政府采购预算表07 '!$A:$A,'部门政府采购预算表07 '!$1:$1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<sst xmlns="http://schemas.openxmlformats.org/spreadsheetml/2006/main" count="4973" uniqueCount="1251">
  <si>
    <t>01-1表</t>
  </si>
  <si>
    <t>2026年财务收支预算总表</t>
  </si>
  <si>
    <t>单位名称：昆明市呈贡区水务局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</si>
  <si>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</si>
  <si>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</si>
  <si>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</si>
  <si>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</si>
  <si>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</si>
  <si>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</si>
  <si>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</si>
  <si>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</si>
  <si>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</si>
  <si>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</si>
  <si>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</si>
  <si>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</si>
  <si>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</si>
  <si>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</si>
  <si>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</si>
  <si>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</si>
  <si>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</si>
  <si>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</si>
  <si>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</si>
  <si>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</si>
  <si>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</si>
  <si>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</si>
  <si>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</si>
  <si>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</si>
  <si>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</si>
  <si>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</si>
  <si>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</si>
  <si>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</si>
  <si>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</si>
  <si>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</si>
  <si>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</si>
  <si>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</si>
  <si>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</si>
  <si>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</si>
  <si>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</si>
  <si>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</si>
  <si>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</si>
  <si>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</si>
  <si>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</si>
  <si>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</si>
  <si>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</si>
  <si>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</si>
  <si>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</si>
  <si>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</si>
  <si>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</si>
  <si>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</si>
  <si>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</si>
  <si>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</si>
  <si>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</si>
  <si>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</si>
  <si>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</si>
  <si>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</si>
  <si>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</si>
  <si>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</si>
  <si>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</si>
  <si>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</si>
  <si>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</si>
  <si>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</si>
  <si>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</si>
  <si>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</si>
  <si>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</si>
  <si>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</si>
  <si>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</si>
  <si>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</si>
  <si>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</si>
  <si>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</si>
  <si>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</si>
  <si>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</si>
  <si>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</si>
  <si>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126</t>
  </si>
  <si>
    <t>昆明市呈贡区水务局</t>
  </si>
  <si>
    <t>126001</t>
  </si>
  <si>
    <t xml:space="preserve">  昆明市呈贡区水务局</t>
  </si>
  <si>
    <t>01-3表</t>
  </si>
  <si>
    <t>2026年部门支出预算表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</si>
  <si>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</si>
  <si>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</si>
  <si>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</si>
  <si>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</si>
  <si>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</si>
  <si>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</si>
  <si>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</si>
  <si>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</si>
  <si>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</si>
  <si>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</si>
  <si>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</si>
  <si>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</si>
  <si>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</si>
  <si>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</si>
  <si>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</si>
  <si>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</si>
  <si>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</si>
  <si>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</si>
  <si>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</si>
  <si>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</si>
  <si>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</si>
  <si>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</si>
  <si>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</si>
  <si>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</si>
  <si>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</si>
  <si>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</si>
  <si>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</si>
  <si>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</si>
  <si>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</si>
  <si>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</si>
  <si>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</si>
  <si>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</si>
  <si>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</si>
  <si>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</si>
  <si>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</si>
  <si>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</si>
  <si>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</si>
  <si>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</si>
  <si>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</si>
  <si>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</si>
  <si>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</si>
  <si>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</si>
  <si>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</si>
  <si>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</si>
  <si>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</si>
  <si>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</si>
  <si>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</si>
  <si>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</si>
  <si>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</si>
  <si>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</si>
  <si>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</si>
  <si>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</si>
  <si>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</si>
  <si>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</si>
  <si>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</si>
  <si>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</si>
  <si>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</si>
  <si>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</si>
  <si>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211</t>
  </si>
  <si>
    <t>节能环保支出</t>
  </si>
  <si>
    <t>21103</t>
  </si>
  <si>
    <t xml:space="preserve">  污染防治</t>
  </si>
  <si>
    <t>2110302</t>
  </si>
  <si>
    <t xml:space="preserve">    水体</t>
  </si>
  <si>
    <t>212</t>
  </si>
  <si>
    <t>城乡社区支出</t>
  </si>
  <si>
    <t>21203</t>
  </si>
  <si>
    <t xml:space="preserve">  城乡社区公共设施</t>
  </si>
  <si>
    <t>2120303</t>
  </si>
  <si>
    <t xml:space="preserve">    小城镇基础设施建设</t>
  </si>
  <si>
    <t>21208</t>
  </si>
  <si>
    <t xml:space="preserve">  国有土地使用权出让收入安排的支出</t>
  </si>
  <si>
    <t>2120899</t>
  </si>
  <si>
    <t xml:space="preserve">    其他国有土地使用权出让收入安排的支出</t>
  </si>
  <si>
    <t>21214</t>
  </si>
  <si>
    <t xml:space="preserve">  污水处理费安排的支出</t>
  </si>
  <si>
    <t>2121401</t>
  </si>
  <si>
    <t xml:space="preserve">    污水处理设施建设和运营</t>
  </si>
  <si>
    <t>2121402</t>
  </si>
  <si>
    <t xml:space="preserve">    代征手续费</t>
  </si>
  <si>
    <t>2121499</t>
  </si>
  <si>
    <t xml:space="preserve">    其他污水处理费安排的支出</t>
  </si>
  <si>
    <t>213</t>
  </si>
  <si>
    <t>农林水支出</t>
  </si>
  <si>
    <t>21301</t>
  </si>
  <si>
    <t xml:space="preserve">  农业农村</t>
  </si>
  <si>
    <t>2130101</t>
  </si>
  <si>
    <t xml:space="preserve">    行政运行</t>
  </si>
  <si>
    <t xml:space="preserve">    渔业发展</t>
  </si>
  <si>
    <t>21303</t>
  </si>
  <si>
    <t xml:space="preserve">  水利</t>
  </si>
  <si>
    <t>2130301</t>
  </si>
  <si>
    <t>2130304</t>
  </si>
  <si>
    <t xml:space="preserve">    水利行业业务管理</t>
  </si>
  <si>
    <t>2130305</t>
  </si>
  <si>
    <t xml:space="preserve">    水利工程建设</t>
  </si>
  <si>
    <t>2130306</t>
  </si>
  <si>
    <t xml:space="preserve">    水利工程运行与维护</t>
  </si>
  <si>
    <t xml:space="preserve">    水利执法监督</t>
  </si>
  <si>
    <t>2130310</t>
  </si>
  <si>
    <t xml:space="preserve">    水土保持</t>
  </si>
  <si>
    <t>2130311</t>
  </si>
  <si>
    <t xml:space="preserve">    水资源节约管理与保护</t>
  </si>
  <si>
    <t>2130314</t>
  </si>
  <si>
    <t xml:space="preserve">    防汛</t>
  </si>
  <si>
    <t>2130316</t>
  </si>
  <si>
    <t xml:space="preserve">    农村水利</t>
  </si>
  <si>
    <t>2130319</t>
  </si>
  <si>
    <t xml:space="preserve">    江河湖库水系综合整治</t>
  </si>
  <si>
    <t xml:space="preserve">    大中型水库移民后期扶持专项支出</t>
  </si>
  <si>
    <t>2130399</t>
  </si>
  <si>
    <t xml:space="preserve">    其他水利支出</t>
  </si>
  <si>
    <t>21366</t>
  </si>
  <si>
    <t xml:space="preserve">  大中型水库库区基金安排的支出</t>
  </si>
  <si>
    <t>2136699</t>
  </si>
  <si>
    <t xml:space="preserve">    其他大中型水库库区基金支出</t>
  </si>
  <si>
    <t>21372</t>
  </si>
  <si>
    <t xml:space="preserve">  大中型水库移民后期扶持基金支出</t>
  </si>
  <si>
    <t>2137201</t>
  </si>
  <si>
    <t xml:space="preserve">    移民补助</t>
  </si>
  <si>
    <t>221</t>
  </si>
  <si>
    <t>住房保障支出</t>
  </si>
  <si>
    <t>22102</t>
  </si>
  <si>
    <t xml:space="preserve">  住房改革支出</t>
  </si>
  <si>
    <t>2210201</t>
  </si>
  <si>
    <t xml:space="preserve">    住房公积金</t>
  </si>
  <si>
    <t>2210203</t>
  </si>
  <si>
    <t xml:space="preserve">    购房补贴</t>
  </si>
  <si>
    <t xml:space="preserve">    其他政府性基金及对应专项债务收入安排的支出</t>
  </si>
  <si>
    <t xml:space="preserve">    其他政府性基金安排的支出</t>
  </si>
  <si>
    <t xml:space="preserve">    其他地方自行试点项目收益专项债券收入安排的支出</t>
  </si>
  <si>
    <t>02-1表</t>
  </si>
  <si>
    <t>2026年财政拨款收支预算总表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</si>
  <si>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</si>
  <si>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</si>
  <si>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</si>
  <si>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</si>
  <si>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</si>
  <si>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</si>
  <si>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</si>
  <si>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</si>
  <si>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</si>
  <si>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</si>
  <si>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</si>
  <si>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</si>
  <si>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</si>
  <si>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</si>
  <si>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</si>
  <si>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</si>
  <si>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</si>
  <si>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</si>
  <si>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</si>
  <si>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</si>
  <si>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</si>
  <si>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</si>
  <si>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</si>
  <si>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</si>
  <si>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</si>
  <si>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</si>
  <si>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</si>
  <si>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</si>
  <si>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</si>
  <si>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</si>
  <si>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</si>
  <si>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</si>
  <si>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</si>
  <si>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二、年终结转结余</t>
  </si>
  <si>
    <t>02-2表</t>
  </si>
  <si>
    <t>2026年一般公共预算支出预算表（按功能科目分类）</t>
  </si>
  <si>
    <t>单位:元</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</si>
  <si>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</si>
  <si>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</si>
  <si>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</si>
  <si>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</si>
  <si>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</si>
  <si>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</si>
  <si>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</si>
  <si>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</si>
  <si>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</si>
  <si>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</si>
  <si>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</si>
  <si>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三公”经费增减变化原因说明:2026年部门“三公”经费预算128,520.00元，较上年相比少24,000.00元，下降15.74%。其中：1.因公出国（境）费0.00元，较上年相比增加0元，增长0%；2.公务接待费0.00元，较上年相比增加0元，增长0%；3.公务用车购置及运行费128,520.0元，较上年相比减少24,000.00元，下降15.74%。其中：公务用车购置费0元，较上年相比增加0元，增长0%；公务用车运行维护费128,520.00元，较上年相比减少24,000.00元，下降15.74%。主要原因是在2026年预算中，公务用车运行费的定额标准比上年度减少，因此2026年的公务用车运行费也相应减少。</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</si>
  <si>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</si>
  <si>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</si>
  <si>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</si>
  <si>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</si>
  <si>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</si>
  <si>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</si>
  <si>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</si>
  <si>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</si>
  <si>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</si>
  <si>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</si>
  <si>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</si>
  <si>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</si>
  <si>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</si>
  <si>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</si>
  <si>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</si>
  <si>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</si>
  <si>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</si>
  <si>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</si>
  <si>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</si>
  <si>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530121210000000000753</t>
  </si>
  <si>
    <t>行政人员工资支出</t>
  </si>
  <si>
    <t>行政运行</t>
  </si>
  <si>
    <t>30101</t>
  </si>
  <si>
    <t>基本工资</t>
  </si>
  <si>
    <t>30102</t>
  </si>
  <si>
    <t>津贴补贴</t>
  </si>
  <si>
    <t>30103</t>
  </si>
  <si>
    <t>奖金</t>
  </si>
  <si>
    <t>530121210000000000754</t>
  </si>
  <si>
    <t>事业人员工资支出</t>
  </si>
  <si>
    <t>其他水利支出</t>
  </si>
  <si>
    <t>30107</t>
  </si>
  <si>
    <t>绩效工资</t>
  </si>
  <si>
    <t>530121210000000000755</t>
  </si>
  <si>
    <t>社会保障缴费</t>
  </si>
  <si>
    <t>机关事业单位基本养老保险缴费支出</t>
  </si>
  <si>
    <t>30108</t>
  </si>
  <si>
    <t>机关事业单位基本养老保险缴费</t>
  </si>
  <si>
    <t>机关事业单位职业年金缴费支出</t>
  </si>
  <si>
    <t>30109</t>
  </si>
  <si>
    <t>职业年金缴费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</si>
  <si>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</si>
  <si>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</si>
  <si>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</si>
  <si>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</si>
  <si>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</si>
  <si>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</si>
  <si>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</si>
  <si>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</si>
  <si>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</si>
  <si>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</si>
  <si>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530121210000000000758</t>
  </si>
  <si>
    <t>公务用车运行维护费</t>
  </si>
  <si>
    <t>30231</t>
  </si>
  <si>
    <t>530121210000000000759</t>
  </si>
  <si>
    <t>公务交通补贴</t>
  </si>
  <si>
    <t>30239</t>
  </si>
  <si>
    <t>其他交通费用</t>
  </si>
  <si>
    <t>530121210000000000760</t>
  </si>
  <si>
    <t>工会经费</t>
  </si>
  <si>
    <t>30228</t>
  </si>
  <si>
    <t>530121210000000000761</t>
  </si>
  <si>
    <t>一般公用运转支出</t>
  </si>
  <si>
    <t>行政单位离退休</t>
  </si>
  <si>
    <t>30201</t>
  </si>
  <si>
    <t>办公费</t>
  </si>
  <si>
    <t>事业单位离退休</t>
  </si>
  <si>
    <t>30205</t>
  </si>
  <si>
    <t>水费</t>
  </si>
  <si>
    <t>30206</t>
  </si>
  <si>
    <t>电费</t>
  </si>
  <si>
    <t>30207</t>
  </si>
  <si>
    <t>邮电费</t>
  </si>
  <si>
    <t>30209</t>
  </si>
  <si>
    <t>物业管理费</t>
  </si>
  <si>
    <t>30211</t>
  </si>
  <si>
    <t>差旅费</t>
  </si>
  <si>
    <t>30213</t>
  </si>
  <si>
    <t>维修（护）费</t>
  </si>
  <si>
    <t>培训支出</t>
  </si>
  <si>
    <t>30216</t>
  </si>
  <si>
    <t>培训费</t>
  </si>
  <si>
    <t>30299</t>
  </si>
  <si>
    <t>其他商品和服务支出</t>
  </si>
  <si>
    <t>530121210000000000877</t>
  </si>
  <si>
    <t>住房公积金</t>
  </si>
  <si>
    <t>30113</t>
  </si>
  <si>
    <t>530121210000000003222</t>
  </si>
  <si>
    <t>购房补贴</t>
  </si>
  <si>
    <t>530121231100001445727</t>
  </si>
  <si>
    <t>行政人员绩效奖励</t>
  </si>
  <si>
    <t>530121231100001445733</t>
  </si>
  <si>
    <t>事业人员绩效奖励</t>
  </si>
  <si>
    <t>530121231100001445738</t>
  </si>
  <si>
    <t>编外人员公用经费</t>
  </si>
  <si>
    <t>530121231100001445749</t>
  </si>
  <si>
    <t>离退休人员支出</t>
  </si>
  <si>
    <t>30305</t>
  </si>
  <si>
    <t>生活补助</t>
  </si>
  <si>
    <t>530121241100002216097</t>
  </si>
  <si>
    <t>其他人员支出</t>
  </si>
  <si>
    <t>30199</t>
  </si>
  <si>
    <t>其他工资福利支出</t>
  </si>
  <si>
    <t>530121261100005013249</t>
  </si>
  <si>
    <t>其他财政补助人员补贴</t>
  </si>
  <si>
    <t>防汛</t>
  </si>
  <si>
    <t>530121261100005170589</t>
  </si>
  <si>
    <t>辅助性岗位工会经费</t>
  </si>
  <si>
    <t>05-1表</t>
  </si>
  <si>
    <t>2026年部门项目支出预算表</t>
  </si>
  <si>
    <t>项目分类</t>
  </si>
  <si>
    <t>项目单位</t>
  </si>
  <si>
    <t>经济科目编码</t>
  </si>
  <si>
    <t>经济科目名称</t>
  </si>
  <si>
    <t>本年拨款</t>
  </si>
  <si>
    <t>其中：本次下达</t>
  </si>
  <si>
    <t>对个人和家庭的补助</t>
  </si>
  <si>
    <t>530121261100005000745</t>
  </si>
  <si>
    <t>遗属补助经费</t>
  </si>
  <si>
    <t>死亡抚恤</t>
  </si>
  <si>
    <t>30304</t>
  </si>
  <si>
    <t>抚恤金</t>
  </si>
  <si>
    <t>专项业务类</t>
  </si>
  <si>
    <t>530121261100005022618</t>
  </si>
  <si>
    <t>国家城市排水防涝应急救援（呈贡）基地建设项目建设资金</t>
  </si>
  <si>
    <t>水利工程建设</t>
  </si>
  <si>
    <t>30905</t>
  </si>
  <si>
    <t>基础设施建设</t>
  </si>
  <si>
    <t>530121261100005024633</t>
  </si>
  <si>
    <t>呈贡区斗南片区、松花社区、原呈贡钢厂片区污水截污治理工程资金</t>
  </si>
  <si>
    <t>530121261100005024689</t>
  </si>
  <si>
    <t>呈贡区牛屎沟驼峰街三岔口段淹积水点治理工程资金</t>
  </si>
  <si>
    <t>530121261100005024782</t>
  </si>
  <si>
    <t>呈贡区白龙潭水库向中央公园七步场大小塘子调水工程资金</t>
  </si>
  <si>
    <t>530121261100005024904</t>
  </si>
  <si>
    <t>旧城供水管网改造工程、昆明火车新南站周边配套给水工程审计经费</t>
  </si>
  <si>
    <t>530121261100005025148</t>
  </si>
  <si>
    <t>区管水利工程管理所站管理经费</t>
  </si>
  <si>
    <t>水利工程运行与维护</t>
  </si>
  <si>
    <t>530121261100005025250</t>
  </si>
  <si>
    <t>呈贡区区管水库和抽水站管理服务项目经费</t>
  </si>
  <si>
    <t>30227</t>
  </si>
  <si>
    <t>委托业务费</t>
  </si>
  <si>
    <t>530121261100005025296</t>
  </si>
  <si>
    <t>呈贡区农业水价综合改革、农田灌溉水有效利用系数测算经费</t>
  </si>
  <si>
    <t>农村水利</t>
  </si>
  <si>
    <t>530121261100005025365</t>
  </si>
  <si>
    <t>松茂水库、关山水库、白龙潭水库管理保护范围划定经费</t>
  </si>
  <si>
    <t>530121261100005025481</t>
  </si>
  <si>
    <t>2026年度滇池蓝藻水华应急防控处置人员服务经费</t>
  </si>
  <si>
    <t>江河湖库水系综合整治</t>
  </si>
  <si>
    <t>530121261100005025500</t>
  </si>
  <si>
    <t>关山水库管理保护范围划界项目经费</t>
  </si>
  <si>
    <t>530121261100005025552</t>
  </si>
  <si>
    <t>呈贡区河道、沟渠、调蓄库塘行洪调蓄能力提升整治项目前期经费</t>
  </si>
  <si>
    <t>530121261100005167349</t>
  </si>
  <si>
    <t>牛屎沟、新河藻污同治2台设备运营经费</t>
  </si>
  <si>
    <t>其他污水处理费安排的支出</t>
  </si>
  <si>
    <t>530121261100005167377</t>
  </si>
  <si>
    <t>呈贡洛龙片区排水防涝能力提升工程(一期)经费</t>
  </si>
  <si>
    <t>530121261100005167412</t>
  </si>
  <si>
    <t>河长制工作经费</t>
  </si>
  <si>
    <t>31003</t>
  </si>
  <si>
    <t>专用设备购置</t>
  </si>
  <si>
    <t>530121261100005167447</t>
  </si>
  <si>
    <t>呈贡区沐春湖泛春湖水环境整治及生态建设项目基金经费</t>
  </si>
  <si>
    <t>530121261100005167477</t>
  </si>
  <si>
    <t>滇中引水配套工程南片区配水工程2026基金经费</t>
  </si>
  <si>
    <t>530121261100005167523</t>
  </si>
  <si>
    <t>牛屎沟、新河采购2台藻污同治设备及附属设施安装项目一、二期项目经费</t>
  </si>
  <si>
    <t>530121261100005167811</t>
  </si>
  <si>
    <t>呈贡区洛龙湖进水口橡胶坝改造项目资金</t>
  </si>
  <si>
    <t>民生类</t>
  </si>
  <si>
    <t>530121261100005167821</t>
  </si>
  <si>
    <t>昆明市呈贡区禁止开垦陡坡地范围划定社会稳定风险评估技术服务经费</t>
  </si>
  <si>
    <t>事业发展类</t>
  </si>
  <si>
    <t>530121210000000000764</t>
  </si>
  <si>
    <t>小古城社区居委会自来水水费补助资金</t>
  </si>
  <si>
    <t>水资源节约管理与保护</t>
  </si>
  <si>
    <t>530121221100000655135</t>
  </si>
  <si>
    <t>高新区（马金铺）片区社会事务（水务类）专项经费</t>
  </si>
  <si>
    <t>31005</t>
  </si>
  <si>
    <t>530121241100002117257</t>
  </si>
  <si>
    <t>落实最严格水资源管理和农村饮水工程维修养护及水质提升专项经费</t>
  </si>
  <si>
    <t>530121241100002434383</t>
  </si>
  <si>
    <t>离退休干部党组织工作资金</t>
  </si>
  <si>
    <t>530121261100005010093</t>
  </si>
  <si>
    <t>滇管综合行政执法专项经费</t>
  </si>
  <si>
    <t>2130309</t>
  </si>
  <si>
    <t>水利执法监督</t>
  </si>
  <si>
    <t>530121261100005010669</t>
  </si>
  <si>
    <t>昆明市主城区提标污水处理分摊专项经费</t>
  </si>
  <si>
    <t>水体</t>
  </si>
  <si>
    <t>530121261100005012818</t>
  </si>
  <si>
    <t>排水设施运行管理经费</t>
  </si>
  <si>
    <t>530121261100005015624</t>
  </si>
  <si>
    <t>呈贡区开展禁止开垦陡坡地范围划定技术服务经费</t>
  </si>
  <si>
    <t>水土保持</t>
  </si>
  <si>
    <t>530121261100005022881</t>
  </si>
  <si>
    <t>“十年禁渔工作”专项资金</t>
  </si>
  <si>
    <t>530121261100005023298</t>
  </si>
  <si>
    <t>呈贡区公共排水管网地理信息普查经费</t>
  </si>
  <si>
    <t>530121261100005023392</t>
  </si>
  <si>
    <t>呈贡区城市排水专项规划编制工作经费</t>
  </si>
  <si>
    <t>530121261100005024503</t>
  </si>
  <si>
    <t>节约用水工作经费</t>
  </si>
  <si>
    <t>530121261100005024896</t>
  </si>
  <si>
    <t>清水大沟（瑞香街至洛龙河污水处理厂）沟渠清淤疏浚应急工程经费</t>
  </si>
  <si>
    <t>530121261100005024987</t>
  </si>
  <si>
    <t>牛屎沟下游水质提升应急抢险工程资金</t>
  </si>
  <si>
    <t>530121261100005025535</t>
  </si>
  <si>
    <t>呈贡区灌溉面积一张图标绘经费</t>
  </si>
  <si>
    <t>530121261100005025546</t>
  </si>
  <si>
    <t>呈贡区中小型水库泵站物业化管理工作经费</t>
  </si>
  <si>
    <t>530121261100005025611</t>
  </si>
  <si>
    <t>关山水库大坝安全鉴定、横冲水库水位库容复核经费</t>
  </si>
  <si>
    <t>530121261100005029268</t>
  </si>
  <si>
    <t>党建工作经费</t>
  </si>
  <si>
    <t>530121261100005029326</t>
  </si>
  <si>
    <t>呈贡区“十五五”水安全保障规划编制经费</t>
  </si>
  <si>
    <t>530121261100005037074</t>
  </si>
  <si>
    <t>呈贡区洛龙河和洛龙湖节点堤防、景观改造及综合整治工程2026年资金</t>
  </si>
  <si>
    <t>530121261100005043455</t>
  </si>
  <si>
    <t>火车新南站配套市政排水工程场外排水项目泵站土地完善手续组件报批经费</t>
  </si>
  <si>
    <t>530121261100005167071</t>
  </si>
  <si>
    <t>呈贡区老旧雨水管网综合整治项目前期经费</t>
  </si>
  <si>
    <t>530121261100005167074</t>
  </si>
  <si>
    <t>呈贡污水处理厂委托管理运营经费</t>
  </si>
  <si>
    <t>污水处理设施建设和运营</t>
  </si>
  <si>
    <t>530121261100005167091</t>
  </si>
  <si>
    <t>污水处理费代收经费</t>
  </si>
  <si>
    <t>代征手续费</t>
  </si>
  <si>
    <t>530121261100005167105</t>
  </si>
  <si>
    <t>安全生产工作经费</t>
  </si>
  <si>
    <t>530121261100005167107</t>
  </si>
  <si>
    <t>呈贡区老旧污水管网综合整治项目前期经费</t>
  </si>
  <si>
    <t>530121261100005167132</t>
  </si>
  <si>
    <t>区管水利工程管理所站管理资金</t>
  </si>
  <si>
    <t>530121261100005167137</t>
  </si>
  <si>
    <t>呈贡区老旧居住区雨污分流改造工程前期经费</t>
  </si>
  <si>
    <t>530121261100005167139</t>
  </si>
  <si>
    <t>昆明市呈贡区水务局部分水务滇池治理及应急抢险等零星工程资金</t>
  </si>
  <si>
    <t>530121261100005167144</t>
  </si>
  <si>
    <t>昆明市2023年城市防洪排涝治理工程呈贡区驼峰街（三叉口社区至上可乐社区段）淹积水点治理项目资金</t>
  </si>
  <si>
    <t>530121261100005167186</t>
  </si>
  <si>
    <t>呈贡区谊康北路断头处新建污水泵站工程项目经费</t>
  </si>
  <si>
    <t>530121261100005167361</t>
  </si>
  <si>
    <t>呈贡区新河环湖路段污水处理调度调蓄池建设应急项目2026年资金</t>
  </si>
  <si>
    <t>530121261100005167387</t>
  </si>
  <si>
    <t>呈贡区洛龙河（白龙潭水库出水口至环湖东路段）排水防涝能力综合提升工程2026年项目经费</t>
  </si>
  <si>
    <t>530121261100005167578</t>
  </si>
  <si>
    <t>呈贡区2026年防汛抗旱专项资金</t>
  </si>
  <si>
    <t>原呈贡区B地块排洪设施建设工程2023年第五批省内基本建设投资计划资金（昆财建〔2023〕139号）</t>
  </si>
  <si>
    <t>小城镇基础设施建设</t>
  </si>
  <si>
    <t>2023年农业水价综合改革精准补贴和节水奖励资金（昆财农〔2022〕232号）</t>
  </si>
  <si>
    <t>提前下达2024年省级水利专项资金预算的通知资金（农业水价综合改革精准补贴）（昆财农〔2023〕181号）</t>
  </si>
  <si>
    <t>2024年中央水利发展（小型水库维修养护）资金（昆财农〔2023〕207号）</t>
  </si>
  <si>
    <t>2024年中央水利发展（山洪灾害防治项目）资金（昆财农〔2023〕207号）</t>
  </si>
  <si>
    <t>2025年中央水利发展（农村饮水工程维修养护）资金（昆财农〔2024〕169号）</t>
  </si>
  <si>
    <t>水利行业业务管理</t>
  </si>
  <si>
    <t>2025年水利发展（小型水库工程维修养护）资金（政府采购）（昆财农〔2024〕169号）</t>
  </si>
  <si>
    <t>2025年水利发展（小型水库工程维修养护）资金（普通支付）（昆财农〔2024〕169号）</t>
  </si>
  <si>
    <t>2025年水利发展（山洪灾害防治）资金（昆财农〔2024〕169号）</t>
  </si>
  <si>
    <t>2025年水利发展（山洪灾害防治设施维修养护）资金（昆财农〔2024〕169号）</t>
  </si>
  <si>
    <t>2025年水利专项（水价改革）资金（昆财农〔2024〕173号）</t>
  </si>
  <si>
    <t>下达2024年省级水利专项资金预算（农业水价综合改革精准补贴）资金（昆财农〔2024〕36号)</t>
  </si>
  <si>
    <t>呈贡洛龙片区排水防涝能力提升工程（一期）2024年海绵资金）昆财农〔2024〕63号）</t>
  </si>
  <si>
    <t>2025年大中型水库移民后期扶持资金（昆财农〔2025〕17号）</t>
  </si>
  <si>
    <t>大中型水库移民后期扶持专项支出</t>
  </si>
  <si>
    <t>2025小型水库安全运行省级补助（雨水情测报）资金（昆财农〔2025〕48号）</t>
  </si>
  <si>
    <t>对渔业补助（购买执法艇）资金（昆财农〔2025〕67号）</t>
  </si>
  <si>
    <t>渔业发展</t>
  </si>
  <si>
    <t>2025年水利发展（农业水价综合改革）资金（昆财农〔2025〕70号）</t>
  </si>
  <si>
    <t>2025年水利发展（白蚁等害堤动物防治）资金（昆财农〔2025〕70号）</t>
  </si>
  <si>
    <t>原呈贡区B地块排洪设施建设工程2024年滇池保护治理省级补助资金（昆财资环〔2024〕27号）</t>
  </si>
  <si>
    <t>原呈贡区B地块排洪建设工程2023年度二批滇池治理省级补助资金（昆财资环〔2024〕2号）</t>
  </si>
  <si>
    <t>滇池重点区域蓝藻打捞处置工程资金（昆财资环〔2024〕40号）</t>
  </si>
  <si>
    <t>呈贡区老旧居住区雨污分流改造工程资金（昆财资环〔2024〕40号）</t>
  </si>
  <si>
    <t>乌龙斗南片区沟渠（水龙沟、龙王庙沟及第三沟）水质提升（省级补助资金）工程资金（昆财资环〔2024〕40号）</t>
  </si>
  <si>
    <t>2022年大中型水库移民后期扶持技能培训项目专项资金（昆财农〔2022〕35号）</t>
  </si>
  <si>
    <t>其他大中型水库库区基金支出</t>
  </si>
  <si>
    <t>2022年度大中型水库移民补助资金（昆财农〔2022〕35号）</t>
  </si>
  <si>
    <t>移民补助</t>
  </si>
  <si>
    <t>2023年第三批省级库区资金（昆财农〔2023〕170号）</t>
  </si>
  <si>
    <t>呈贡区2023年度大中型水库移民后期扶持培训、移民技能就业创业资金（昆财农〔2023〕31号）</t>
  </si>
  <si>
    <t>昆明市呈贡区2023年度大中型水库移民补助资金（昆财农〔2023〕33号）</t>
  </si>
  <si>
    <t>下达2024年中央水库移民扶持基金预算的通知结转资金（昆财农〔2024〕11号）</t>
  </si>
  <si>
    <t>2025年中央水库移民扶持（呈贡区）资金（昆财农〔2025〕16号）</t>
  </si>
  <si>
    <t>2025年滇池流域入湖河道、沟渠清淤资金（昆财资环〔2025〕47号）</t>
  </si>
  <si>
    <t>其他政府性基金安排的支出</t>
  </si>
  <si>
    <t>公共排水设施清淤维护工作经费（昆财资环〔2025〕47号）</t>
  </si>
  <si>
    <t>磨憨盐塘水库扩建工程专项债资金（昆财债〔2025〕76号）</t>
  </si>
  <si>
    <t>其他地方自行试点项目收益专项债券收入安排的支出</t>
  </si>
  <si>
    <t>昆明市主城水质净化厂尾水综合利用工程专项债资金（昆财债〔2025〕76号）</t>
  </si>
  <si>
    <t>预算05-2表</t>
  </si>
  <si>
    <t>项目年度绩效目标</t>
  </si>
  <si>
    <t>一级指标</t>
  </si>
  <si>
    <t>二级指标</t>
  </si>
  <si>
    <t>三级指标</t>
  </si>
  <si>
    <t>指标性质</t>
  </si>
  <si>
    <t>指标值</t>
  </si>
  <si>
    <t>度量单位</t>
  </si>
  <si>
    <t>指标属性</t>
  </si>
  <si>
    <t>指标内容</t>
  </si>
  <si>
    <t>按《水务零星工程施工合同》约定及工程进度，合理支付区水务局部分水务滇池治理及应急抢险等零星工程资金。</t>
  </si>
  <si>
    <t>产出指标</t>
  </si>
  <si>
    <t>质量指标</t>
  </si>
  <si>
    <t>零星工程全部通过竣工验收</t>
  </si>
  <si>
    <t>=</t>
  </si>
  <si>
    <t>%</t>
  </si>
  <si>
    <t>定性指标</t>
  </si>
  <si>
    <t>效益指标</t>
  </si>
  <si>
    <t>社会效益</t>
  </si>
  <si>
    <t>通过实施零星工程，提升人居环境</t>
  </si>
  <si>
    <t>&gt;</t>
  </si>
  <si>
    <t>满意度指标</t>
  </si>
  <si>
    <t>服务对象满意度</t>
  </si>
  <si>
    <t>满意度90%以上</t>
  </si>
  <si>
    <t>完成项目结算及结算审核工作</t>
  </si>
  <si>
    <t>数量指标</t>
  </si>
  <si>
    <t>水生态治理</t>
  </si>
  <si>
    <t>11.12</t>
  </si>
  <si>
    <t>公顷</t>
  </si>
  <si>
    <t>定量指标</t>
  </si>
  <si>
    <t>用于考核项目投资规模</t>
  </si>
  <si>
    <t>生态环境提升</t>
  </si>
  <si>
    <t>56670.3</t>
  </si>
  <si>
    <t>平方米</t>
  </si>
  <si>
    <t>资金支付合规性</t>
  </si>
  <si>
    <t>100</t>
  </si>
  <si>
    <t>用于考核项目资金支付是否合规</t>
  </si>
  <si>
    <t>时效指标</t>
  </si>
  <si>
    <t>资金支付及时性</t>
  </si>
  <si>
    <t>用于考核项目资金支付是否及时</t>
  </si>
  <si>
    <t>生态效益</t>
  </si>
  <si>
    <t>水质</t>
  </si>
  <si>
    <t>提升</t>
  </si>
  <si>
    <t>是否</t>
  </si>
  <si>
    <t>用于考核项目是否达到既定效益</t>
  </si>
  <si>
    <t>&gt;=</t>
  </si>
  <si>
    <t>90</t>
  </si>
  <si>
    <t>用于考核服务对象对项目效益是否满意</t>
  </si>
  <si>
    <t>完成可研、初设、环评、水保等前期工作。</t>
  </si>
  <si>
    <t>建设内容及规模</t>
  </si>
  <si>
    <t>一期工程：1.改造DN300-DN800污水管网19.572公里；2.改造排水检查井480座；3.污水沉泥井48座；4.沥青路面破除与恢复37378.89 ㎡；5.绿化破除与恢复1967.31 ㎡。二期工程：1.改造DN300-DN800污水管网8.676公里；2.改造排水检查井320座；3.污水沉泥井32座；4.沥青路面破除与恢复15895.78 ㎡；5.绿化破除与恢复836.62 ㎡。</t>
  </si>
  <si>
    <t>保护城市生态环境</t>
  </si>
  <si>
    <t>杜绝污水外溢污染城市环境</t>
  </si>
  <si>
    <t>是否达到指标值</t>
  </si>
  <si>
    <t>服务对象满意度大于等于90%</t>
  </si>
  <si>
    <t>完成农村饮水工程维修管护及供水设施水池（水塔）清洗、消毒工作。 
完成2025年度水库工程技术检查观测工作和2025年度经常性养护、定期检修工作。全面落实水库安全管理责任，加强运行管理，确保水库安全运行，保障工作有力有效开展。
完成南冲河、梁王和河道景观绿化管护工作</t>
  </si>
  <si>
    <t>观测频率</t>
  </si>
  <si>
    <t>次/年</t>
  </si>
  <si>
    <t>最少次数4次/年，最多次数12次/年，年均6次/年。</t>
  </si>
  <si>
    <t>工程总量</t>
  </si>
  <si>
    <t>座</t>
  </si>
  <si>
    <t>马金铺街道办事处中型、小1型水库4座。</t>
  </si>
  <si>
    <t>观测项目</t>
  </si>
  <si>
    <t>项</t>
  </si>
  <si>
    <t>大坝安全监测内容 ：坝面变形、坝体浸润线、渗流量、水温</t>
  </si>
  <si>
    <t>维修养护内容</t>
  </si>
  <si>
    <t>A、主体工程维修养护； B、闸门维修养护 ；C、启闭机维修养护； D、机电设备维修养护； E、观测设施的维护； F、附属设施维修养护；G、物料动力消耗；H、维修养护资料档案；</t>
  </si>
  <si>
    <t>南冲河、梁王和河道景观绿化管护工作</t>
  </si>
  <si>
    <t>条</t>
  </si>
  <si>
    <t>完成南冲河、梁王和河道景观绿化管护工作</t>
  </si>
  <si>
    <t>一年开展农村供水设施水池（水塔）消毒</t>
  </si>
  <si>
    <t>次</t>
  </si>
  <si>
    <t>开展农村供水设施水池（水塔）消毒</t>
  </si>
  <si>
    <t>农村饮用水源地水池（水塔）清洗、消毒程度</t>
  </si>
  <si>
    <t>农村饮用水源地水池（水塔）清洗、消毒</t>
  </si>
  <si>
    <t>安全事故发生率</t>
  </si>
  <si>
    <t>&lt;=</t>
  </si>
  <si>
    <t>0</t>
  </si>
  <si>
    <t>工程实施期间的安全目标重大安全事故。</t>
  </si>
  <si>
    <t>任务完成率</t>
  </si>
  <si>
    <t>95</t>
  </si>
  <si>
    <t>任务完成率=实际完成任务数/计划完成任务数*100%</t>
  </si>
  <si>
    <t>检查（核查）覆盖率</t>
  </si>
  <si>
    <t>反映检查（核查）工作覆盖面情况。
检查（核查）覆盖率=实际完成检查（核查）覆盖面/检查（核查）计划覆盖面*100%</t>
  </si>
  <si>
    <t>水库（设施、设备）完好率</t>
  </si>
  <si>
    <t>反映水库设施设备完好的情况。水库（设施、设备）完好率=完好的水库（设施、设备）数量/在用水库（设施、设备）数量*100%</t>
  </si>
  <si>
    <t>竣工验收合格率</t>
  </si>
  <si>
    <t>反映项目验收情况。
竣工验收合格率=（验收合格单元工程数量/完工单元工程总数）×100%。</t>
  </si>
  <si>
    <t>设计变更率</t>
  </si>
  <si>
    <t>反映项目设计变更情况。
设计变更率=（项目变更金额/项目总预算金额）*100%。</t>
  </si>
  <si>
    <t>维护覆盖率</t>
  </si>
  <si>
    <t>反映在计划范围内水库（设施、设备）维护的覆盖情况。维护覆盖率=实际维护数/应维护数*100%</t>
  </si>
  <si>
    <t>河道景观绿化管护</t>
  </si>
  <si>
    <t>河道水清岸绿</t>
  </si>
  <si>
    <t>是/否</t>
  </si>
  <si>
    <t>按照南冲河、梁王和河道景观绿化管护合同</t>
  </si>
  <si>
    <t>11月30日前完成农村供水设施设备维修养护</t>
  </si>
  <si>
    <t>11月30日前完成农村供水设施水池（水塔）清洗、消毒</t>
  </si>
  <si>
    <t>计划完工率</t>
  </si>
  <si>
    <t>反映工程按计划完工情况。
计划完工率=实际完成工程项目个数/按计划应完成项目个数。</t>
  </si>
  <si>
    <t>观测任务及时完成率</t>
  </si>
  <si>
    <t>反映是否按时完成检查核查任务。
检查任务及时完成率=及时完成检查（核查）任务数/完成检查（核查）任务数*100%</t>
  </si>
  <si>
    <t>维护按时完成率</t>
  </si>
  <si>
    <t>反映水库（设施、设备）维护按时完成的情况。水库（设施、设备）维护按时完成率=在规定时限内完成维护的场馆（设施、设备）数量/维护的场馆（设施、设备）数量*100%</t>
  </si>
  <si>
    <t>经济效益</t>
  </si>
  <si>
    <t>有效减少因管网漏水而造成的水资源浪费</t>
  </si>
  <si>
    <t>80</t>
  </si>
  <si>
    <t>农村饮水工程维修管护工作</t>
  </si>
  <si>
    <t>保障农村居民饮水安全</t>
  </si>
  <si>
    <t>农村饮水工程维修管护工作
综合使用率=（投入使用的基础建设工程建设内容/完成建设内容）*100%
综合使用率=（投入使用的基础建设工程建设内容/完成建设内容）*100%</t>
  </si>
  <si>
    <t>综合使用率</t>
  </si>
  <si>
    <t>反映设施建成后的利用、使用的情况。
综合使用率=（投入使用的基础建设工程建设内容/完成建设内容）*100%
综合使用率=（投入使用的基础建设工程建设内容/完成建设内容）*100%</t>
  </si>
  <si>
    <t>设计功能实现率</t>
  </si>
  <si>
    <t>85</t>
  </si>
  <si>
    <t>反映建设项目设施设计功能的实现情况。
设计功能实现率=（实际实现设计功能数/计划实现设计功能数）*100%</t>
  </si>
  <si>
    <t>受益人群覆盖率</t>
  </si>
  <si>
    <t>反映项目设计受益人群或地区的实现情况。
受益人群覆盖率=（实际实现受益人群数/计划实现受益人群数）*100%</t>
  </si>
  <si>
    <t>可持续影响</t>
  </si>
  <si>
    <t>问题整改落实率</t>
  </si>
  <si>
    <t>反映检查核查发现问题的整改落实情况。
问题整改落实率=（实际整改问题数/现场检查发现问题数）*100%</t>
  </si>
  <si>
    <t>使用年限</t>
  </si>
  <si>
    <t>年</t>
  </si>
  <si>
    <t>通过工程设计使用年限反映可持续的效果。</t>
  </si>
  <si>
    <t>受益人群满意度</t>
  </si>
  <si>
    <t>调查人群中对设施建设或设施运行的满意度。
受益人群覆盖率=（调查人群中对设施建设或设施运行的人数/问卷调查人数）*100%</t>
  </si>
  <si>
    <t>检查（核查）人员被投诉次数</t>
  </si>
  <si>
    <t>反映服务对象对检查核查工作的整体满意情况。</t>
  </si>
  <si>
    <t>服务基层工作满意度调查</t>
  </si>
  <si>
    <t>满意度90%</t>
  </si>
  <si>
    <t>系统年度考核情况</t>
  </si>
  <si>
    <t>良好以上单位80%</t>
  </si>
  <si>
    <t>参加培训人员满意度</t>
  </si>
  <si>
    <t>满意度80%</t>
  </si>
  <si>
    <t>区管水利工程管理所站管理</t>
  </si>
  <si>
    <t>监督检查次数</t>
  </si>
  <si>
    <t>对水库管理单位监督检查的次数的情况。</t>
  </si>
  <si>
    <t>设施设备（系统）检查检修次数</t>
  </si>
  <si>
    <t xml:space="preserve">反映设施设备、消防、安保、会议系统等设施设备检查检修次数的情况。（具体运用时，根据不同的设施对检查的要求进行检查频次的设置。）
</t>
  </si>
  <si>
    <t>安全事故发生次数</t>
  </si>
  <si>
    <t>反映安全事故发生的次数情况。</t>
  </si>
  <si>
    <t>服务受益人员满意度</t>
  </si>
  <si>
    <t>反映水利工程养护服务受益人员满意程度。</t>
  </si>
  <si>
    <t>按照2021年6月昆明市政府办公室《昆明市主城区污水处理费政府采购部分资金解决方案》的通知，2021-2025年，市级承担一级A标达标出水水质工艺段对应的污水处理费，高新区、滇池度假区管委会、五华区、盘龙区、官渡区、西山区、呈贡区、晋宁区按常住人口数量比例分摊因提标改造新增工艺段达标出水水量（超极限除磷、除氮等）对应的污水处理费。</t>
  </si>
  <si>
    <t>按照年度支付昆明市主城区提标污水处理费用</t>
  </si>
  <si>
    <t>按计划进行支付</t>
  </si>
  <si>
    <t>保障污水处理厂正常运行，避免污水外溢，保障周边居民生活环境</t>
  </si>
  <si>
    <t>满意程度</t>
  </si>
  <si>
    <t>满意程度90%以上</t>
  </si>
  <si>
    <t>完成项目竣工决算审计工作。</t>
  </si>
  <si>
    <t>解决淹积水点</t>
  </si>
  <si>
    <t>1.0</t>
  </si>
  <si>
    <t>处</t>
  </si>
  <si>
    <t>解决淹积水点1处</t>
  </si>
  <si>
    <t>合格率</t>
  </si>
  <si>
    <t>工程合格率100%</t>
  </si>
  <si>
    <t>安全事故</t>
  </si>
  <si>
    <t>件</t>
  </si>
  <si>
    <t>无安全事故产生</t>
  </si>
  <si>
    <t>改善沟渠过流能力</t>
  </si>
  <si>
    <t>改善牛屎沟过流能力，解决周边农田被淹风险</t>
  </si>
  <si>
    <t>服务对象满意度90%以上</t>
  </si>
  <si>
    <t>2016年需完成2016-2017年旧城供水管网改造工程、昆明火车新南站周边配套给水工程结算审核及审计工作</t>
  </si>
  <si>
    <t>报告数</t>
  </si>
  <si>
    <t>1.00</t>
  </si>
  <si>
    <t>份（部、个、幅、条）</t>
  </si>
  <si>
    <t>完成审计报告编制</t>
  </si>
  <si>
    <t>完成报告编制</t>
  </si>
  <si>
    <t>年-月-日</t>
  </si>
  <si>
    <t>合同约定年限内完成报告编制</t>
  </si>
  <si>
    <t>完成项目审计</t>
  </si>
  <si>
    <t>完成项目审计工作，推进项目</t>
  </si>
  <si>
    <t>满意度</t>
  </si>
  <si>
    <t>满意度100%</t>
  </si>
  <si>
    <t>完成项目可行性研究报告、初步设计报告编制等前期工作</t>
  </si>
  <si>
    <t>完成可研报告、初步设计报告编制</t>
  </si>
  <si>
    <t>个</t>
  </si>
  <si>
    <t>用于考核项目前期工作是否完成</t>
  </si>
  <si>
    <t>供水水质提升，水资源利用率提高</t>
  </si>
  <si>
    <t>改善</t>
  </si>
  <si>
    <t>用于考核项目实施是否达到既定效益</t>
  </si>
  <si>
    <t>用于考核服务对象是否满意</t>
  </si>
  <si>
    <t>河长制工作经费（基建）每年按合同完成三河八沟管护工作，确保水清、河畅、岸绿、景美。</t>
  </si>
  <si>
    <t>管护范围</t>
  </si>
  <si>
    <t>三河八沟</t>
  </si>
  <si>
    <t>考核管护范围完成情况</t>
  </si>
  <si>
    <t>打捞处理及应急处置完成率</t>
  </si>
  <si>
    <t>打捞处理及应急处置完成率为100%</t>
  </si>
  <si>
    <t>蓝藻清除效果达标率</t>
  </si>
  <si>
    <t>管护标准蓝藻清除效果达标率为90%以上（含90%）</t>
  </si>
  <si>
    <t>管理时间</t>
  </si>
  <si>
    <t>月</t>
  </si>
  <si>
    <t>考核管理时间</t>
  </si>
  <si>
    <t>经济带动</t>
  </si>
  <si>
    <t>促进文旅融合</t>
  </si>
  <si>
    <t>环境改善</t>
  </si>
  <si>
    <t>增强民众幸福感获得感</t>
  </si>
  <si>
    <t>水生态修复</t>
  </si>
  <si>
    <t>群众满意度</t>
  </si>
  <si>
    <t>考核群众满意度</t>
  </si>
  <si>
    <t>项目计划沿江尾社区内部道路新建DN600污水主干管676m，新建DN500污水主干管2264m，同时配套新建城中村内部DN400污水支干管6090m。江尾北侧新建江尾北片区一体化污水提升泵站设计规模取 200 m3/d，出水管长度900m；江尾南侧改建江尾南片区一体化污水提升泵站设计规模取 100 m3/d,出水管长度 184m；配套建设雨污水检查井376座及其它附属设施，同时开挖恢复路面16868.88㎡。</t>
  </si>
  <si>
    <t>建设规模及内容</t>
  </si>
  <si>
    <t>项目计划沿江尾社区内部道路新建污水主干管9030m，北侧新建江尾北片区一体化污水提升泵站一座；南侧改建江尾南片区一体化污水提升泵站一座；配套建设雨污水检查井376座及其它附属设施。</t>
  </si>
  <si>
    <t>保护老旧居住区生态环境</t>
  </si>
  <si>
    <t>杜绝污水外溢污染老旧居住区环境</t>
  </si>
  <si>
    <t>改造老旧居住区雨污分流系统，使之便于雨污水收集、利用和集中管理，杜绝污水外溢污染老旧居住区环境。</t>
  </si>
  <si>
    <t>完成“十五五”水安全保障规划编制</t>
  </si>
  <si>
    <t>份</t>
  </si>
  <si>
    <t>完成呈贡区“十五五”水安全保障规划编制并出具报告</t>
  </si>
  <si>
    <t>指导呈贡区水安全保障工作</t>
  </si>
  <si>
    <t>水安全</t>
  </si>
  <si>
    <t>有效维护</t>
  </si>
  <si>
    <t>有效指导呈贡区“十五五”期间水安全保障工作</t>
  </si>
  <si>
    <t>服务对象满意度100%</t>
  </si>
  <si>
    <t>做好滇池蓝藻水华防控处置工作，有效提升滇池水质。</t>
  </si>
  <si>
    <t>用于考蓝藻清除效果达标率</t>
  </si>
  <si>
    <t>工作周期</t>
  </si>
  <si>
    <t>用于考核蓝藻应急处置工作情况</t>
  </si>
  <si>
    <t>改善滇池水质</t>
  </si>
  <si>
    <t>用于考核滇池蓝藻水华应急防控处置情况</t>
  </si>
  <si>
    <t>社会公众满意度</t>
  </si>
  <si>
    <t>用于考核滇池蓝藻水华应急处置情况</t>
  </si>
  <si>
    <t>1.通过检测辖区分散式再生水站回用水质，开展节水设施技术管理培训，提高运行管理单位运行管理能力和人员技术水平，保障分散式再生水利用设施运行正常，强化分散式再生水利用，提高再生水利用率。
2.通过节水宣传，提高全民节水意识，为节约用水工作夯实基础。</t>
  </si>
  <si>
    <t>呈贡区分散式再生水回用量</t>
  </si>
  <si>
    <t>3000000</t>
  </si>
  <si>
    <t>立方米</t>
  </si>
  <si>
    <t>评分=本项分值x（完成值/指标值） %</t>
  </si>
  <si>
    <t>呈贡区分散式再生水利用设施运行正常数量</t>
  </si>
  <si>
    <t>20</t>
  </si>
  <si>
    <t>分散式再生水利用设施技术培训</t>
  </si>
  <si>
    <t>1次</t>
  </si>
  <si>
    <t>组织开展节水宣传活动</t>
  </si>
  <si>
    <t>通过组织开展节水宣传活动，提高全民节水意识，营造良好节水氛围。</t>
  </si>
  <si>
    <t>分散式再生水利用设施技术培训满意度</t>
  </si>
  <si>
    <t>项目已完成竣工验收，完成后续支付工作。</t>
  </si>
  <si>
    <t>河道清淤长度</t>
  </si>
  <si>
    <t>2.38</t>
  </si>
  <si>
    <t>公里</t>
  </si>
  <si>
    <t>河道清淤长度2.38km</t>
  </si>
  <si>
    <t>项目竣工验收合同率</t>
  </si>
  <si>
    <t>项目竣工验收合同率100%</t>
  </si>
  <si>
    <t>资金合规使用</t>
  </si>
  <si>
    <t>是</t>
  </si>
  <si>
    <t>提高防洪标准</t>
  </si>
  <si>
    <t xml:space="preserve"> 年</t>
  </si>
  <si>
    <t>水清、河畅、岸绿、景美</t>
  </si>
  <si>
    <t>满足</t>
  </si>
  <si>
    <t>满足水清、河畅、岸绿、景美</t>
  </si>
  <si>
    <t>受惠服务对象满意度</t>
  </si>
  <si>
    <t>受惠服务对象满意度达到90%以上</t>
  </si>
  <si>
    <t>区水务局一要按照会议讨论意见修改完善相关内容，按规定做好重大行政决策程序、规范性文件备案审查和社会
风险性评估工作。二要结合实际情况，合理、准确划定禁止开垦陡坡地范围，做好与托管区的工作沟通和对接，切实保障城镇发展，预防和减少水土流失。</t>
  </si>
  <si>
    <t>是否及时在规定时间内将成果公告</t>
  </si>
  <si>
    <t>评价认定结果公开率</t>
  </si>
  <si>
    <t>受益对象满意度</t>
  </si>
  <si>
    <t>机关事业单位党员教育活动经费：每名党员每年1000元。</t>
  </si>
  <si>
    <t>党员人数</t>
  </si>
  <si>
    <t>42</t>
  </si>
  <si>
    <t>人</t>
  </si>
  <si>
    <t>42人</t>
  </si>
  <si>
    <t>党支部工作正常开展</t>
  </si>
  <si>
    <t>正常开展</t>
  </si>
  <si>
    <t>党员是否满意</t>
  </si>
  <si>
    <t>分</t>
  </si>
  <si>
    <t>党员职工对党支部开展工作的满意度</t>
  </si>
  <si>
    <t>成本指标</t>
  </si>
  <si>
    <t>经济成本指标</t>
  </si>
  <si>
    <t>活动标准</t>
  </si>
  <si>
    <t>1000元/人</t>
  </si>
  <si>
    <t>元</t>
  </si>
  <si>
    <t>按1000元一人测算</t>
  </si>
  <si>
    <t>按照《新区管委会主任办公会暨昆明市呈贡区第二届人民政府第14次常务会会议纪要》，呈贡区污水处理费由昆明清源自来水有限责任公司代收。按照污水处理费代收协议，按3%标准向昆明清源自来水公司支付手续费。</t>
  </si>
  <si>
    <t>1套代收污水处理费系统</t>
  </si>
  <si>
    <t>套</t>
  </si>
  <si>
    <t>1套代收污水处理费系统，完成代收污水处理费</t>
  </si>
  <si>
    <t>污水处理费足额代收</t>
  </si>
  <si>
    <t>按计划规定时限内足额代收</t>
  </si>
  <si>
    <t>系统代收污水处理费节省的人力成本</t>
  </si>
  <si>
    <t>代收污水处理费优良度</t>
  </si>
  <si>
    <t>良好以上</t>
  </si>
  <si>
    <t>系统长期运行稳定，持续更新，多年使用</t>
  </si>
  <si>
    <t>完成清水大沟（瑞香街至洛龙河污水处理厂）沟渠清淤疏浚应急工程建设</t>
  </si>
  <si>
    <t>沟渠疏浚</t>
  </si>
  <si>
    <t>瑞香街至洛龙河污水处理厂</t>
  </si>
  <si>
    <t>完成清水大沟（瑞香街至洛龙河污水处理厂）沟渠清淤疏浚应急工程</t>
  </si>
  <si>
    <t>质量合格率100%</t>
  </si>
  <si>
    <t>完成清水大沟（瑞香街至洛龙河污水处理厂）沟渠疏浚</t>
  </si>
  <si>
    <t>服务对象满意度调查</t>
  </si>
  <si>
    <t>服务对象满意度达到90%以上</t>
  </si>
  <si>
    <t>完成工程竣工验收</t>
  </si>
  <si>
    <t>完成箱涵建设</t>
  </si>
  <si>
    <t>943</t>
  </si>
  <si>
    <t>米</t>
  </si>
  <si>
    <t>完成箱涵建设943米</t>
  </si>
  <si>
    <t>质量合格率</t>
  </si>
  <si>
    <t>质量合格率达到100%</t>
  </si>
  <si>
    <t>1处</t>
  </si>
  <si>
    <t>服务对象满意度调查达到90%以上</t>
  </si>
  <si>
    <t>牛屎沟、新河藻污同治2台设备运营经费（基建）</t>
  </si>
  <si>
    <t>日处理量</t>
  </si>
  <si>
    <t>用于考核日处理量</t>
  </si>
  <si>
    <t>维护质量</t>
  </si>
  <si>
    <t>正常运行</t>
  </si>
  <si>
    <t>用于考核运营管理</t>
  </si>
  <si>
    <t xml:space="preserve">水质提升 </t>
  </si>
  <si>
    <t>水质提升</t>
  </si>
  <si>
    <t xml:space="preserve">用于考核水质是否提升 </t>
  </si>
  <si>
    <t>用于考核完成满意度</t>
  </si>
  <si>
    <t>完成项目前期工作，项目开工，并完成主体工程建设任务。</t>
  </si>
  <si>
    <t>综合用房、仓库及维修保养用房</t>
  </si>
  <si>
    <t>栋</t>
  </si>
  <si>
    <t>用于考核项目建设内容是否完成</t>
  </si>
  <si>
    <t>资金使用合规率</t>
  </si>
  <si>
    <t>用于考核项目资金使用是否合规</t>
  </si>
  <si>
    <t>提高应急救援效率</t>
  </si>
  <si>
    <t>提高</t>
  </si>
  <si>
    <t>用于考核项目实施后，通过平时演练是否提高应急救援效率</t>
  </si>
  <si>
    <t>用于考核服务对象对本项目是否满意</t>
  </si>
  <si>
    <t>资金超概率</t>
  </si>
  <si>
    <t>用于考核项目资金使用是否超过概算投资</t>
  </si>
  <si>
    <t>按老干局通知要求，各年度离退休干部党组织（党支部）工作经费6000元/年；支部书记工作补助3600元（300元/人、月，300*12个月*1人=3600元）；支部委员工作补助4800元（200元/人、月，200*12个月*2人=4800元），合计14400元。</t>
  </si>
  <si>
    <t>支部书记</t>
  </si>
  <si>
    <t>支部书记1人</t>
  </si>
  <si>
    <t>支部委员</t>
  </si>
  <si>
    <t>支部委员2人</t>
  </si>
  <si>
    <t>离退休党支部工作正常开展</t>
  </si>
  <si>
    <t>离退休职工是否满意</t>
  </si>
  <si>
    <t>离退休职工对党支部开展工作的满意对</t>
  </si>
  <si>
    <t>呈贡区河道、沟渠、调蓄库塘行洪调蓄能力提升整治项目前期</t>
  </si>
  <si>
    <t>资金支付合规律</t>
  </si>
  <si>
    <t>于考核资金支付是否合规</t>
  </si>
  <si>
    <t>行洪能力提升</t>
  </si>
  <si>
    <t>用于考核行洪能力提升</t>
  </si>
  <si>
    <t>考核服务对象是否满意</t>
  </si>
  <si>
    <t>总投资不超概算</t>
  </si>
  <si>
    <t>用于考核实际完成总投资是否超概算</t>
  </si>
  <si>
    <t>完成项目竣工验收工作，并完成结算工作</t>
  </si>
  <si>
    <t>增加滞蓄空间</t>
  </si>
  <si>
    <t>76100</t>
  </si>
  <si>
    <t>用于考核项目完成度</t>
  </si>
  <si>
    <t>河道整治长度</t>
  </si>
  <si>
    <t>1196.46</t>
  </si>
  <si>
    <t>用于考核资金支付是否及时</t>
  </si>
  <si>
    <t>洛龙河防洪能力提升</t>
  </si>
  <si>
    <t>完成项目资金支付，现有工程泵站管道正常运行，达到调水补水要求。</t>
  </si>
  <si>
    <t>新建泵站</t>
  </si>
  <si>
    <t>座（处）</t>
  </si>
  <si>
    <t>新建泵站1座</t>
  </si>
  <si>
    <t>新建输水管道</t>
  </si>
  <si>
    <t>0.182</t>
  </si>
  <si>
    <t xml:space="preserve">	 Km</t>
  </si>
  <si>
    <t xml:space="preserve">	
新建输水管道0.182km</t>
  </si>
  <si>
    <t>新建沉淀池</t>
  </si>
  <si>
    <t>新建沉淀池1座</t>
  </si>
  <si>
    <t>工程不发生安全事故</t>
  </si>
  <si>
    <t>提升水质</t>
  </si>
  <si>
    <t>大小塘子及下游的河道沟渠水质提升</t>
  </si>
  <si>
    <t>完成后续资金支付</t>
  </si>
  <si>
    <t>完成划定</t>
  </si>
  <si>
    <t>按时完成</t>
  </si>
  <si>
    <t>提供管理依据</t>
  </si>
  <si>
    <t>满足管理需求</t>
  </si>
  <si>
    <t>提供管理依据，满足管理需求</t>
  </si>
  <si>
    <t>服务对象满意度达90%以上</t>
  </si>
  <si>
    <t>新建调蓄池</t>
  </si>
  <si>
    <t>4座</t>
  </si>
  <si>
    <t>新建调蓄池4座</t>
  </si>
  <si>
    <t>新建围水堤633.4米</t>
  </si>
  <si>
    <t>633.4米</t>
  </si>
  <si>
    <t>种植芦苇</t>
  </si>
  <si>
    <t>1.07万平方米</t>
  </si>
  <si>
    <t>种植芦苇1.07万平方米</t>
  </si>
  <si>
    <t>100%</t>
  </si>
  <si>
    <t>调蓄污水</t>
  </si>
  <si>
    <t>&lt;</t>
  </si>
  <si>
    <t>2.24万立方米</t>
  </si>
  <si>
    <t>最大存蓄2.24万立方米污水</t>
  </si>
  <si>
    <t>服务对象对象满意度达到90%以上</t>
  </si>
  <si>
    <t>补助小古城社区居委会自来水水费20万元</t>
  </si>
  <si>
    <t>补助小古城社区自来水水费</t>
  </si>
  <si>
    <t>补助小古城社区自来水水费1次</t>
  </si>
  <si>
    <t>按时补助</t>
  </si>
  <si>
    <t>每年补助小古城社区自来水水费</t>
  </si>
  <si>
    <t>11月30日前完成水费补助</t>
  </si>
  <si>
    <t>小古城水费补助</t>
  </si>
  <si>
    <t>提高生活、生产用水效率</t>
  </si>
  <si>
    <t>水费补助</t>
  </si>
  <si>
    <t>减轻失地农民经济负担</t>
  </si>
  <si>
    <t>水费补助，减少地下水开采</t>
  </si>
  <si>
    <t>有效保护生态环境</t>
  </si>
  <si>
    <t>生态可持续性发展</t>
  </si>
  <si>
    <t>服务基层工作满意度</t>
  </si>
  <si>
    <t>支付关山水库大坝安全鉴定、横冲水库水位复核项目经费</t>
  </si>
  <si>
    <t>资金完全支付</t>
  </si>
  <si>
    <t>完成项目资金支付</t>
  </si>
  <si>
    <t>确保水库安全运行率</t>
  </si>
  <si>
    <t>确保水库安全运行</t>
  </si>
  <si>
    <t>水库受益人员满意度</t>
  </si>
  <si>
    <t>水库受益人员满意度大于95%</t>
  </si>
  <si>
    <t>完成呈贡区斗南片区、松花社区、原呈贡钢厂片区污水截污治理工程尾款支付</t>
  </si>
  <si>
    <t>工程质量合格率达到100%</t>
  </si>
  <si>
    <t>污水截污</t>
  </si>
  <si>
    <t>斗南片区、松花社区、原呈贡钢厂片区</t>
  </si>
  <si>
    <t>对呈贡区斗南片区、松花社区、原呈贡钢厂片区污水截污治理</t>
  </si>
  <si>
    <t>行业管辖的水利领域在建项目、水利运行设施安全隐患排查，确保安全形势稳定。</t>
  </si>
  <si>
    <t>完成区水务局2026年度水利领域安全隐患排查</t>
  </si>
  <si>
    <t>管辖领域安全生产监督检查</t>
  </si>
  <si>
    <t>安全生产隐患排查覆盖率</t>
  </si>
  <si>
    <t>安全生产隐患排查情况</t>
  </si>
  <si>
    <t>完成安全生产隐患排查</t>
  </si>
  <si>
    <t>促进安全生产目标任务完成</t>
  </si>
  <si>
    <t>管辖水利领域安全隐患排查</t>
  </si>
  <si>
    <t>控制较大以上安全生产事故发生</t>
  </si>
  <si>
    <t>起</t>
  </si>
  <si>
    <t>做好区管水利工程设施设备修缮、运行管理、省级水利工程管理标准化工作创建。</t>
  </si>
  <si>
    <t>反映设施设备、消防、安保、会议系统等设施设备检查检修次数的情况。（具体运用时，根据不同的设施对检查的要求进行检查频次的设置。）</t>
  </si>
  <si>
    <t>完成洛龙湖进水口闸门改造</t>
  </si>
  <si>
    <t>主体工程完成率</t>
  </si>
  <si>
    <t>反映主体工程完成情况。
主体工程完成率=（按计划完成主体工程的工程量/计划完成主体工程量）*100%。</t>
  </si>
  <si>
    <t>验收合格率</t>
  </si>
  <si>
    <t>河道防洪能力提升</t>
  </si>
  <si>
    <t>1条</t>
  </si>
  <si>
    <t>河道防洪能力是否提升</t>
  </si>
  <si>
    <t>调查人群中对设施建设或设施运行的满意度。
受益人群覆盖率=（调查人群中对设施建设或设施运行的人数/问卷调查人数）*100%</t>
  </si>
  <si>
    <t>按时按量完成</t>
  </si>
  <si>
    <t>数据准确</t>
  </si>
  <si>
    <t>数据</t>
  </si>
  <si>
    <t>2026年度目标为防汛抗旱队伍培训大于等于20人次，防汛抗旱物资采购完成率100%，物资验收合格率100%，防汛抗旱工作完成率95%以上，保障辖区内人民群众生命财产安全，受益群众满意度达95%以上。</t>
  </si>
  <si>
    <t>队伍培训人次</t>
  </si>
  <si>
    <t>反映队伍培训情况</t>
  </si>
  <si>
    <t>物资采购完成率</t>
  </si>
  <si>
    <t>反映物资采购工作完成情况</t>
  </si>
  <si>
    <t>物资验收合格率</t>
  </si>
  <si>
    <t>反映所采购物资质量</t>
  </si>
  <si>
    <t>防汛抗旱工作完成率</t>
  </si>
  <si>
    <t>反映防汛抗旱工作完成情况</t>
  </si>
  <si>
    <t>保障人民群众生命财产安全</t>
  </si>
  <si>
    <t>是否保护了人民群众生命财产安全</t>
  </si>
  <si>
    <t>群众对工作的满意程度</t>
  </si>
  <si>
    <t>完成执法人员统一着装。</t>
  </si>
  <si>
    <t>巡查执法</t>
  </si>
  <si>
    <t>150</t>
  </si>
  <si>
    <t>每年度开展巡查执法不少于150次</t>
  </si>
  <si>
    <t>服务对象满意度指标90%以上</t>
  </si>
  <si>
    <t>完成牛屎沟下游水质提升应急抢险工程尾款支付</t>
  </si>
  <si>
    <t>牛屎沟下游</t>
  </si>
  <si>
    <t>完成牛屎沟下游水质提升应急抢险工程</t>
  </si>
  <si>
    <t>沟渠水质提升</t>
  </si>
  <si>
    <t>牛屎沟下游水质提升</t>
  </si>
  <si>
    <t>一期工程：1.改造DN300-DN2500雨水管网18.715公里；2.改造雨水检查井509座；3.改造雨水篦子900座。二期工程：1.改造DN300-DN1200雨水管网9.063公里；2.改造雨水检查井339座；3.改造雨水篦子600座。</t>
  </si>
  <si>
    <t>完善排水系统，提升排水能力，保障生命财产安全。</t>
  </si>
  <si>
    <t>为解决牛屎沟水体污染问题，按照片区开发建设规划及进展，结合水环境提升相关工作要求，实施呈贡区谊康北路断头处新建污水泵站工程，将谊康北路污水抽排至彩云路污水管，通过牛屎沟泵站排入捞鱼河污水处理厂进行处置。目前，已完成初步验收。</t>
  </si>
  <si>
    <t>完成呈贡区谊康北路断头处新建污水泵站工程项目设计施工一体化（EPC）的全部工作。</t>
  </si>
  <si>
    <t>通过实施工程，提升人居环境</t>
  </si>
  <si>
    <t>完成洛龙河（富康路至兴呈路段）排水防涝综合能力提升工程、（3）洛龙河(环湖东路至入滇口)排水防涝综合能力提升工程等2个子项项目建设工作。</t>
  </si>
  <si>
    <t>完成河道整治</t>
  </si>
  <si>
    <t>2.15公里</t>
  </si>
  <si>
    <t>完成河道整治2.15公里</t>
  </si>
  <si>
    <t>减轻河道两侧淹积水</t>
  </si>
  <si>
    <t>扩大河道排水防涝能力，减轻河道两侧淹积水</t>
  </si>
  <si>
    <t>空支付合同剩余金额</t>
  </si>
  <si>
    <t>按时完成资金支付</t>
  </si>
  <si>
    <t>完成全部资金支付</t>
  </si>
  <si>
    <t>服务对象满意度95%</t>
  </si>
  <si>
    <t>在呈贡辖区范围内，完成管网清淤及数字城管举报案件办理服务、泵站设备维护保养、排水许可审批及监管。</t>
  </si>
  <si>
    <t>排水许可、批后监管办理数量</t>
  </si>
  <si>
    <t>按照现在审批流程要求，在报件资料完备情况下，办理完毕排水许可件和进行批后监管达20件。</t>
  </si>
  <si>
    <t>《昆明市呈贡区城市综合服务一体化项目》涉及泵站运行维护管理及管网养护工作配备监理和造价服务</t>
  </si>
  <si>
    <t>《昆明市呈贡区城市综合服务一体化项目》，监理、造价合同</t>
  </si>
  <si>
    <t>排水许可、批后监管办理率达100%</t>
  </si>
  <si>
    <t>1000</t>
  </si>
  <si>
    <t>按照行政审批办理流程对满足办理条件的商户核发排水许可证，并对具备许可的部分商户开展抽查监管，年度排水许可、批后监管办理率达100%</t>
  </si>
  <si>
    <t>管网清掏、泵站的24小时正常运转、排水类案件的办理、排水许可证核发和监管、排水设施迁改审核，杜绝污水外溢污染城市环境，本年度污水外溢次数控制在0次。</t>
  </si>
  <si>
    <t>排水设施持续维护管养</t>
  </si>
  <si>
    <t>保障市政排水管网畅通，泵站持续运转，排水许可批后监管，改善城市环境，排水设施持续维护管养，完好率达90%以上。</t>
  </si>
  <si>
    <t>周边居民满意度调查</t>
  </si>
  <si>
    <t>周边居民满意度90%以上</t>
  </si>
  <si>
    <t>完成后续资金支付确保水利工程正常运转</t>
  </si>
  <si>
    <t>安全事故率</t>
  </si>
  <si>
    <t>保障水库安全运行，无安全事故</t>
  </si>
  <si>
    <t>确保省委巡视反馈问题“未批先建”项目整改工作取得实效，推进火车新南站配套市政排水工程场外排水项目泵站土地完善手续。</t>
  </si>
  <si>
    <t>火车新南站配套泵站土地完善</t>
  </si>
  <si>
    <t>完成火车新南站配套市政排水工程场外排水项目土地完善手续</t>
  </si>
  <si>
    <t>泵站土地手续完善</t>
  </si>
  <si>
    <t>生态环境成本指标</t>
  </si>
  <si>
    <t>满意度达90%以上</t>
  </si>
  <si>
    <t>完成合同金额支付</t>
  </si>
  <si>
    <t>资金支付完成度</t>
  </si>
  <si>
    <t>按标准完成</t>
  </si>
  <si>
    <t>1.认真宣传贯彻执行渔业法律法规和《滇池保护条例》。2.贯彻落实国家、省、市和呈贡区对“十年禁渔”工作要求。3.依法保护渔业资源，维护国家与渔业生产者的合法权益。4.同有关部门保护滇池流域渔业水域生态环境。</t>
  </si>
  <si>
    <t>开展渔政执法巡查</t>
  </si>
  <si>
    <t>250</t>
  </si>
  <si>
    <t>次/月（季、年）</t>
  </si>
  <si>
    <t>开展滇池水面渔政（水务执法）全年开展执法监管不少于250次</t>
  </si>
  <si>
    <t>执法船只保养维护</t>
  </si>
  <si>
    <t>渔政执法人员人身意外险</t>
  </si>
  <si>
    <t>18</t>
  </si>
  <si>
    <t>完善工作部署确保实施到位，全面履行辖区渔政管理职责</t>
  </si>
  <si>
    <t>全面履行辖区渔政管理职责</t>
  </si>
  <si>
    <t>促进渔业可持续发展，促进区域内社会经济发展</t>
  </si>
  <si>
    <t>反映服务对象整体满意度</t>
  </si>
  <si>
    <t>保证呈贡污水处理厂正常运行，出水水质达标，污泥得到安全妥善合规处置。按照合同，及时进行资金支付。</t>
  </si>
  <si>
    <t>污水处理厂数量</t>
  </si>
  <si>
    <t>一座污水处理厂正常运行</t>
  </si>
  <si>
    <t>呈贡污水处理厂正常运行</t>
  </si>
  <si>
    <t>每年污水处理厂正常运行</t>
  </si>
  <si>
    <t>足额收取污水处理费，污水有效收集，防止污水散、乱、排，影响市容市貌</t>
  </si>
  <si>
    <t>污水有效收集，防止污水散、乱、排，影响市容市貌</t>
  </si>
  <si>
    <t>有效改善生态环境，污水全收集、全处理</t>
  </si>
  <si>
    <t>污水处理厂正常运行，持续改善人居环境</t>
  </si>
  <si>
    <t>群众满意度90%以上</t>
  </si>
  <si>
    <t>完成《呈贡区城市排水专项规划》编制工作</t>
  </si>
  <si>
    <t>编制排水专项规划数量</t>
  </si>
  <si>
    <t>编制呈贡区城市排水专项规划1个。</t>
  </si>
  <si>
    <t>符合相关规划编制要求，能统筹指导全区排水系统建设</t>
  </si>
  <si>
    <t>完成目标100%</t>
  </si>
  <si>
    <t>排水专项规划编制，为开展雨污混接错接、管网破损修复打下基础，杜绝污水外溢污染城市环境，外溢次数达到0次。</t>
  </si>
  <si>
    <t>持续改善城市人居环境</t>
  </si>
  <si>
    <t>排水专项规划编制工作保障排水管网正常运行，改善城市环境，提升居民满足感和幸福感，满意度达到90%以上。</t>
  </si>
  <si>
    <t>根据合同约定及项目验收结果，于2026年内按时、足额支付项目剩余尾款及质保金，完成全部合同付款义务，确保资金支付合规、安全、有效。</t>
  </si>
  <si>
    <t>尾款支付完成率</t>
  </si>
  <si>
    <t>衡量应支付尾款的实际支付比例。</t>
  </si>
  <si>
    <t>支付合规性</t>
  </si>
  <si>
    <t>符合单位财务及内控制度</t>
  </si>
  <si>
    <t>衡量支付流程的规范性，包括审批手续完整、依据充分（验收报告、确认书等）。</t>
  </si>
  <si>
    <t>支付及时性</t>
  </si>
  <si>
    <t>按合同约定时限支付</t>
  </si>
  <si>
    <t>衡量是否在合同约定或双方确认的合理期限内完成支付。</t>
  </si>
  <si>
    <t>合同履约完成度</t>
  </si>
  <si>
    <t>衡量本项目合同约定的付款义务最终完成情况。</t>
  </si>
  <si>
    <t>项目成果数据移交与应用保障</t>
  </si>
  <si>
    <t>有效保障</t>
  </si>
  <si>
    <t>通过结清款项，确保普查形成的管网地理信息数据完整移交并可用于后续管理，支撑业务可持续运行。</t>
  </si>
  <si>
    <t>项目供应商（服务方）满意度</t>
  </si>
  <si>
    <t>通过对项目承接单位进行回访或调查，了解其对款项支付及时性、沟通效率等方面的满意度。</t>
  </si>
  <si>
    <t>尾款支付金额控制</t>
  </si>
  <si>
    <t>634.26</t>
  </si>
  <si>
    <t>万元</t>
  </si>
  <si>
    <t>严格控制支付总额不超出合同约定及确认的尾款金额。</t>
  </si>
  <si>
    <t>牛屎沟、新河采购2台藻污同治设备及附属设施安装项目一、二期项目（基金）</t>
  </si>
  <si>
    <t>设备数量</t>
  </si>
  <si>
    <t>台</t>
  </si>
  <si>
    <t>用于考核项目达标数量</t>
  </si>
  <si>
    <t>项目质量</t>
  </si>
  <si>
    <t>达设计标准</t>
  </si>
  <si>
    <t>用于考核项目质量</t>
  </si>
  <si>
    <t>用于考核项目效益</t>
  </si>
  <si>
    <t>用于桥桩满意度</t>
  </si>
  <si>
    <t>(二)市级复查。由市水土保持委员会办公室牵头组织市自然资源规划局、农业农村局、林草局等成员单位对每个县禁止开垦陡坡地范围划定成果进行检查验收，随机抽取县级划定图斑总数的5%进行现场检查。(时限要求:2025年6月底前)
(三)省级抽查。由省级部门组织对昆明市禁止开垦陡坡地范围划定成果进行检查验收，随机抽查县级划分成果，按抽查县划定图斑总数的3%进行现场检查。(时限要求:2025年9月底前)
(四)正式成果划定。由各县区根据市级复查、省级抽查技术评审把关等情况，形成禁止开垦陡坡地范围划定正式成果。(时限要求:2025年10月底前)
(五)县级公告。县级人民政府依据禁止开垦陡坡地范围划定正式成果，批准禁止开垦陡坡地范围并发布公告。(时限要求:2025 年11月底前)</t>
  </si>
  <si>
    <t>实地考核县市区数</t>
  </si>
  <si>
    <t>完成划定范围</t>
  </si>
  <si>
    <t>平方米/公里/立方/亩等</t>
  </si>
  <si>
    <t>完成呈贡区坡度在二十五度以上尚未开垦为耕地的林地、草地、和裸土地，以及二十五度以下特定区域（大中型水库周边汇水区、饮用水水源以及保护区、河湖管理范围、风化及石漠化严重区等）有特定禁止开垦要求的陡坡地。</t>
  </si>
  <si>
    <t>反映森林乡村评价认定结果向社会进行公示的情况。评价认定结果公开率=已公开认定结果数/应公开认定结果数*100%</t>
  </si>
  <si>
    <t>收益对象满意度</t>
  </si>
  <si>
    <t>1.开展落实2024年最严格水源资源管理制度相关工作。2.完成农村饮水工程储水设施清洗、消毒工作及部分维修养护，保障用水稳定和安全。</t>
  </si>
  <si>
    <t>取水户监管</t>
  </si>
  <si>
    <t>36</t>
  </si>
  <si>
    <t>户</t>
  </si>
  <si>
    <t>持续了解36户取水户日常取水情况</t>
  </si>
  <si>
    <t>农村饮水工程</t>
  </si>
  <si>
    <t>持续了解7个饮水工程运行情况</t>
  </si>
  <si>
    <t>取水许可证换发</t>
  </si>
  <si>
    <t>取水许可证换发完成率</t>
  </si>
  <si>
    <t>农村饮水工程运行</t>
  </si>
  <si>
    <t>农村饮水工程运行良好，水量稳定、水质安全</t>
  </si>
  <si>
    <t>管理制度考核</t>
  </si>
  <si>
    <t>5月30日前</t>
  </si>
  <si>
    <t>工作日</t>
  </si>
  <si>
    <t>5月30日前完成上年度最严格水资源管理制度考核工作</t>
  </si>
  <si>
    <t>农村供水设施清洗、消毒</t>
  </si>
  <si>
    <t>11月30日前</t>
  </si>
  <si>
    <t>农村供水设施维护</t>
  </si>
  <si>
    <t>农村饮水工程供水稳定</t>
  </si>
  <si>
    <t>农村供水设施水池和水塔清洗、消毒</t>
  </si>
  <si>
    <t>节水宣传</t>
  </si>
  <si>
    <t>最严格水资源管理制度宣传</t>
  </si>
  <si>
    <t>水生态环境</t>
  </si>
  <si>
    <t>有效保护水生态环境</t>
  </si>
  <si>
    <t>农村饮水安全</t>
  </si>
  <si>
    <t>农村饮水工程运行正常、安全</t>
  </si>
  <si>
    <t>水资源利用</t>
  </si>
  <si>
    <t>促进水资源合理利用</t>
  </si>
  <si>
    <t>居民满意度</t>
  </si>
  <si>
    <t>满意度满意率=（满意人数/总人数）*100%</t>
  </si>
  <si>
    <t>06表</t>
  </si>
  <si>
    <t>2026年政府性基金预算支出预算表</t>
  </si>
  <si>
    <t>政府性基金预算支出预算表</t>
  </si>
  <si>
    <t>本年政府性基金预算支出</t>
  </si>
  <si>
    <t xml:space="preserve">     移民补助</t>
  </si>
  <si>
    <t xml:space="preserve">   国有土地使用权出让收入安排的支出</t>
  </si>
  <si>
    <t xml:space="preserve">     其他国有土地使用权出让收入安排的支出</t>
  </si>
  <si>
    <t xml:space="preserve">   城市基础设施配套费安排的支出</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</si>
  <si>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</si>
  <si>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</si>
  <si>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</si>
  <si>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</si>
  <si>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</si>
  <si>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大中型水库库区基金安排的支出</t>
  </si>
  <si>
    <t xml:space="preserve">      其他大中型水库库区基金支出</t>
  </si>
  <si>
    <t xml:space="preserve">   大中型水库移民后期扶持基金支出</t>
  </si>
  <si>
    <t xml:space="preserve">      移民补助</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</si>
  <si>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</si>
  <si>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</si>
  <si>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</si>
  <si>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</si>
  <si>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</si>
  <si>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</si>
  <si>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</si>
  <si>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</si>
  <si>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</si>
  <si>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</si>
  <si>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</si>
  <si>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公务用车车辆燃油费</t>
  </si>
  <si>
    <t>车辆加油、添加燃料服务</t>
  </si>
  <si>
    <t>公务用车车辆维修和保养服务费</t>
  </si>
  <si>
    <t>车辆维修和保养服务</t>
  </si>
  <si>
    <t>公务用车车辆保险费</t>
  </si>
  <si>
    <t>机动车保险服务</t>
  </si>
  <si>
    <t>办公材料印刷服务费</t>
  </si>
  <si>
    <t>其他印刷服务</t>
  </si>
  <si>
    <t>牛屎沟、新河藻污同治2台设备运营</t>
  </si>
  <si>
    <t>江、湖治理服务</t>
  </si>
  <si>
    <t>呈贡区3河8沟智慧河道视频监控设备及配套设施维护</t>
  </si>
  <si>
    <t>其他生态环境保护和治理服务</t>
  </si>
  <si>
    <t>马料河2022-2024年管护</t>
  </si>
  <si>
    <t>捞渔河含梁王河2021-2024年管护</t>
  </si>
  <si>
    <t>生态环境成果交流与管理服务</t>
  </si>
  <si>
    <t>洛龙河2022-2024年管护</t>
  </si>
  <si>
    <t>水质污染防治设备</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</si>
  <si>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</si>
  <si>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</si>
  <si>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</si>
  <si>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</si>
  <si>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</si>
  <si>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</si>
  <si>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</si>
  <si>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</si>
  <si>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呈贡区开展禁止开垦陡坡地范围划定技术服务</t>
  </si>
  <si>
    <t>A1213 水务行业管理与技术服务</t>
  </si>
  <si>
    <t>A 公共服务</t>
  </si>
  <si>
    <t>开展禁止在陡坡二十五度以上尚未开垦为耕地、林地、草地、裸土地以及二十五度以下特定区域（大中型水库周边汇水区、饮用水源一级保护区、河湖管理范围、风化及石漠化严重区等）禁止开垦的坡耕地进行划定。</t>
  </si>
  <si>
    <t>牛屎沟、新河藻污同治2台设备运营（基金）</t>
  </si>
  <si>
    <t>A0613 环境污染第三方治理服务</t>
  </si>
  <si>
    <t>呈贡区3河8沟智慧河道视频监控设备及配套设施建设维护</t>
  </si>
  <si>
    <t>捞渔河含梁王河2021-2024年管护经费</t>
  </si>
  <si>
    <t>洛龙河2021-2024年管护</t>
  </si>
  <si>
    <t>洛龙河2021-2024年管护经费</t>
  </si>
  <si>
    <t>马料河2022-2024年管护经费</t>
  </si>
  <si>
    <t>昆明市呈贡区禁止开垦陡坡地范围划定社会稳定风险评估技术服务</t>
  </si>
  <si>
    <t>A1701 技术评审鉴定评估服务</t>
  </si>
  <si>
    <t>对禁止开垦陡坡地范围划定成果报告进行评估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</si>
  <si>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</si>
  <si>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</si>
  <si>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</si>
  <si>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</si>
  <si>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</si>
  <si>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</si>
  <si>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</si>
  <si>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</si>
  <si>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</si>
  <si>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</si>
  <si>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</si>
  <si>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</si>
  <si>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</si>
  <si>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</si>
  <si>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</si>
  <si>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</si>
  <si>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</si>
  <si>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</si>
  <si>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</si>
  <si>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</si>
  <si>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</si>
  <si>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</si>
  <si>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</si>
  <si>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此表为空</t>
  </si>
  <si>
    <t>预算09-2表</t>
  </si>
  <si>
    <t xml:space="preserve">预算10表
</t>
  </si>
  <si>
    <t>资产类别</t>
  </si>
  <si>
    <t>资产分类代码.名称</t>
  </si>
  <si>
    <t>资产名称</t>
  </si>
  <si>
    <t>计量单位</t>
  </si>
  <si>
    <t>财政部门批复数（元）</t>
  </si>
  <si>
    <t>单价</t>
  </si>
  <si>
    <t>金额</t>
  </si>
  <si>
    <t>预算11表</t>
  </si>
  <si>
    <t>上级补助</t>
  </si>
  <si>
    <t>关于提前下达2026年水利发展资金预算的通知(农村饮水工程维修养护）</t>
  </si>
  <si>
    <t>关于提前下达2026年水利发展资金预算的通知(山洪灾害防治）</t>
  </si>
  <si>
    <t>关于提前下达2026年水利发展资金预算的通知（山洪灾害项目维修养护）</t>
  </si>
  <si>
    <t>关于提前下达2026年水利发展资金预算的通知(小型水库工程维修养护）</t>
  </si>
  <si>
    <t>预算12表</t>
  </si>
  <si>
    <t>项目级次</t>
  </si>
  <si>
    <t>2026年</t>
  </si>
  <si>
    <t>2027年</t>
  </si>
  <si>
    <t>2028年</t>
  </si>
  <si>
    <t>313 事业发展类</t>
  </si>
  <si>
    <t>本级</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</si>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</sst>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00;;@"/>
  </numFmts>
  <fonts count="55">
    <font>
      <sz val="9"/>
      <name val="微软雅黑"/>
      <charset val="1"/>
    </font>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name val="宋体"/>
      <charset val="1"/>
    </font>
    <font>
      <sz val="10"/>
      <name val="宋体"/>
      <charset val="134"/>
    </font>
    <font>
      <sz val="10"/>
      <color rgb="FF000000"/>
      <name val="Arial"/>
      <charset val="134"/>
    </font>
    <font>
      <b/>
      <sz val="23.95"/>
      <color rgb="FF000000"/>
      <name val="宋体"/>
      <charset val="134"/>
    </font>
    <font>
      <sz val="11"/>
      <name val="宋体"/>
      <charset val="1"/>
    </font>
    <font>
      <b/>
      <sz val="22"/>
      <color rgb="FF000000"/>
      <name val="宋体"/>
      <charset val="134"/>
    </font>
    <font>
      <sz val="11"/>
      <name val="宋体"/>
      <charset val="134"/>
    </font>
    <font>
      <b/>
      <sz val="10"/>
      <name val="宋体"/>
      <charset val="1"/>
    </font>
    <font>
      <sz val="10"/>
      <color rgb="FFFFFFFF"/>
      <name val="宋体"/>
      <charset val="1"/>
    </font>
    <font>
      <sz val="10"/>
      <color rgb="FF000000"/>
      <name val="宋体"/>
      <charset val="1"/>
    </font>
    <font>
      <sz val="9"/>
      <color rgb="FF000000"/>
      <name val="宋体"/>
      <charset val="1"/>
    </font>
    <font>
      <b/>
      <sz val="21"/>
      <color rgb="FF000000"/>
      <name val="宋体"/>
      <charset val="1"/>
    </font>
    <font>
      <sz val="11"/>
      <color rgb="FF000000"/>
      <name val="宋体"/>
      <charset val="1"/>
    </font>
    <font>
      <sz val="9"/>
      <name val="宋体"/>
      <charset val="1"/>
    </font>
    <font>
      <b/>
      <sz val="9"/>
      <color rgb="FF000000"/>
      <name val="宋体"/>
      <charset val="1"/>
    </font>
    <font>
      <b/>
      <sz val="9"/>
      <name val="宋体"/>
      <charset val="1"/>
    </font>
    <font>
      <b/>
      <sz val="23"/>
      <color rgb="FF000000"/>
      <name val="宋体"/>
      <charset val="1"/>
    </font>
    <font>
      <b/>
      <sz val="18"/>
      <color rgb="FF000000"/>
      <name val="宋体"/>
      <charset val="134"/>
    </font>
    <font>
      <sz val="10"/>
      <color theme="1"/>
      <name val="宋体"/>
      <charset val="134"/>
      <scheme val="minor"/>
    </font>
    <font>
      <sz val="10"/>
      <name val="Arial"/>
      <charset val="1"/>
    </font>
    <font>
      <b/>
      <sz val="23.95"/>
      <color rgb="FF000000"/>
      <name val="宋体"/>
      <charset val="1"/>
    </font>
    <font>
      <sz val="10"/>
      <color rgb="FF000000"/>
      <name val="Arial"/>
      <charset val="1"/>
    </font>
    <font>
      <b/>
      <sz val="10"/>
      <color rgb="FF000000"/>
      <name val="宋体"/>
      <charset val="1"/>
    </font>
    <font>
      <b/>
      <sz val="10"/>
      <name val="Arial"/>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 fillId="4" borderId="24"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5" applyNumberFormat="0" applyFill="0" applyAlignment="0" applyProtection="0">
      <alignment vertical="center"/>
    </xf>
    <xf numFmtId="0" fontId="41" fillId="0" borderId="25" applyNumberFormat="0" applyFill="0" applyAlignment="0" applyProtection="0">
      <alignment vertical="center"/>
    </xf>
    <xf numFmtId="0" fontId="42" fillId="0" borderId="26" applyNumberFormat="0" applyFill="0" applyAlignment="0" applyProtection="0">
      <alignment vertical="center"/>
    </xf>
    <xf numFmtId="0" fontId="42" fillId="0" borderId="0" applyNumberFormat="0" applyFill="0" applyBorder="0" applyAlignment="0" applyProtection="0">
      <alignment vertical="center"/>
    </xf>
    <xf numFmtId="0" fontId="43" fillId="5" borderId="27" applyNumberFormat="0" applyAlignment="0" applyProtection="0">
      <alignment vertical="center"/>
    </xf>
    <xf numFmtId="0" fontId="44" fillId="6" borderId="28" applyNumberFormat="0" applyAlignment="0" applyProtection="0">
      <alignment vertical="center"/>
    </xf>
    <xf numFmtId="0" fontId="45" fillId="6" borderId="27" applyNumberFormat="0" applyAlignment="0" applyProtection="0">
      <alignment vertical="center"/>
    </xf>
    <xf numFmtId="0" fontId="46" fillId="7" borderId="29" applyNumberFormat="0" applyAlignment="0" applyProtection="0">
      <alignment vertical="center"/>
    </xf>
    <xf numFmtId="0" fontId="47" fillId="0" borderId="30" applyNumberFormat="0" applyFill="0" applyAlignment="0" applyProtection="0">
      <alignment vertical="center"/>
    </xf>
    <xf numFmtId="0" fontId="48" fillId="0" borderId="31" applyNumberFormat="0" applyFill="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2" fillId="11" borderId="0" applyNumberFormat="0" applyBorder="0" applyAlignment="0" applyProtection="0">
      <alignment vertical="center"/>
    </xf>
    <xf numFmtId="0" fontId="53" fillId="12" borderId="0" applyNumberFormat="0" applyBorder="0" applyAlignment="0" applyProtection="0">
      <alignment vertical="center"/>
    </xf>
    <xf numFmtId="0" fontId="53"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3" fillId="24" borderId="0" applyNumberFormat="0" applyBorder="0" applyAlignment="0" applyProtection="0">
      <alignment vertical="center"/>
    </xf>
    <xf numFmtId="0" fontId="53"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3" fillId="28" borderId="0" applyNumberFormat="0" applyBorder="0" applyAlignment="0" applyProtection="0">
      <alignment vertical="center"/>
    </xf>
    <xf numFmtId="0" fontId="53"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3" fillId="32" borderId="0" applyNumberFormat="0" applyBorder="0" applyAlignment="0" applyProtection="0">
      <alignment vertical="center"/>
    </xf>
    <xf numFmtId="0" fontId="53" fillId="33" borderId="0" applyNumberFormat="0" applyBorder="0" applyAlignment="0" applyProtection="0">
      <alignment vertical="center"/>
    </xf>
    <xf numFmtId="0" fontId="52" fillId="34" borderId="0" applyNumberFormat="0" applyBorder="0" applyAlignment="0" applyProtection="0">
      <alignment vertical="center"/>
    </xf>
    <xf numFmtId="0" fontId="0" fillId="0" borderId="0">
      <alignment vertical="top"/>
      <protection locked="0"/>
    </xf>
    <xf numFmtId="49" fontId="54" fillId="0" borderId="1">
      <alignment horizontal="left" vertical="center" wrapText="1"/>
    </xf>
    <xf numFmtId="176" fontId="54" fillId="0" borderId="1">
      <alignment horizontal="right" vertical="center"/>
    </xf>
    <xf numFmtId="177" fontId="54" fillId="0" borderId="1">
      <alignment horizontal="right" vertical="center"/>
    </xf>
  </cellStyleXfs>
  <cellXfs count="326">
    <xf numFmtId="0" fontId="0" fillId="0" borderId="0" xfId="49" applyFont="1" applyFill="1" applyBorder="1" applyAlignment="1" applyProtection="1">
      <alignment vertical="top"/>
      <protection locked="0"/>
    </xf>
    <xf numFmtId="0" fontId="1" fillId="0" borderId="0" xfId="0" applyFont="1" applyFill="1" applyBorder="1" applyAlignment="1"/>
    <xf numFmtId="49" fontId="2" fillId="0" borderId="0" xfId="50" applyNumberFormat="1" applyFont="1" applyBorder="1">
      <alignment horizontal="left" vertical="center" wrapText="1"/>
    </xf>
    <xf numFmtId="49" fontId="3" fillId="0" borderId="0" xfId="0" applyNumberFormat="1" applyFont="1" applyFill="1" applyBorder="1" applyAlignment="1">
      <alignment horizontal="right" vertical="center" wrapText="1"/>
    </xf>
    <xf numFmtId="49" fontId="4"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49" fontId="3" fillId="0" borderId="1" xfId="50" applyNumberFormat="1" applyFont="1" applyBorder="1" applyAlignment="1">
      <alignment horizontal="center" vertical="center" wrapText="1"/>
    </xf>
    <xf numFmtId="0" fontId="5" fillId="2" borderId="1" xfId="0" applyFont="1" applyFill="1" applyBorder="1" applyAlignment="1" applyProtection="1">
      <alignment horizontal="center" vertical="center"/>
      <protection locked="0"/>
    </xf>
    <xf numFmtId="49" fontId="6" fillId="0" borderId="1" xfId="50" applyNumberFormat="1" applyFont="1" applyBorder="1">
      <alignment horizontal="left" vertical="center" wrapText="1"/>
    </xf>
    <xf numFmtId="177" fontId="7" fillId="0" borderId="1" xfId="52" applyNumberFormat="1" applyFont="1" applyBorder="1">
      <alignment horizontal="right" vertical="center"/>
    </xf>
    <xf numFmtId="49" fontId="6" fillId="0" borderId="1" xfId="50" applyNumberFormat="1" applyFont="1" applyBorder="1" applyAlignment="1">
      <alignment horizontal="left" vertical="center" wrapText="1" indent="1"/>
    </xf>
    <xf numFmtId="49" fontId="6" fillId="0" borderId="1" xfId="50" applyNumberFormat="1" applyFont="1" applyBorder="1" applyAlignment="1">
      <alignment horizontal="center" vertical="center" wrapText="1"/>
    </xf>
    <xf numFmtId="49" fontId="8" fillId="0" borderId="0" xfId="0" applyNumberFormat="1" applyFont="1" applyFill="1" applyBorder="1" applyAlignment="1"/>
    <xf numFmtId="0" fontId="9" fillId="0" borderId="0" xfId="0" applyFont="1" applyFill="1" applyBorder="1" applyAlignment="1" applyProtection="1">
      <alignment horizontal="right" vertical="center"/>
      <protection locked="0"/>
    </xf>
    <xf numFmtId="0" fontId="10" fillId="0" borderId="0" xfId="0" applyFont="1" applyFill="1" applyBorder="1" applyAlignment="1">
      <alignment horizontal="center" vertical="center"/>
    </xf>
    <xf numFmtId="0" fontId="9"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9" fillId="0" borderId="0" xfId="0" applyFont="1" applyFill="1" applyBorder="1" applyAlignment="1" applyProtection="1">
      <alignment horizontal="right"/>
      <protection locked="0"/>
    </xf>
    <xf numFmtId="0" fontId="5" fillId="0" borderId="2" xfId="0" applyFont="1" applyFill="1" applyBorder="1" applyAlignment="1" applyProtection="1">
      <alignment horizontal="center" vertical="center" wrapText="1"/>
      <protection locked="0"/>
    </xf>
    <xf numFmtId="0" fontId="5" fillId="0"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pplyProtection="1">
      <alignment horizontal="center" vertical="center"/>
      <protection locked="0"/>
    </xf>
    <xf numFmtId="0" fontId="11" fillId="0" borderId="1" xfId="49" applyFont="1" applyFill="1" applyBorder="1" applyAlignment="1" applyProtection="1">
      <alignment horizontal="center" vertical="center"/>
    </xf>
    <xf numFmtId="0" fontId="12" fillId="0" borderId="8" xfId="0" applyFont="1" applyFill="1" applyBorder="1" applyAlignment="1">
      <alignment horizontal="left" vertical="center" wrapText="1"/>
    </xf>
    <xf numFmtId="43" fontId="8" fillId="0" borderId="1" xfId="0" applyNumberFormat="1" applyFont="1" applyFill="1" applyBorder="1" applyAlignment="1">
      <alignment horizontal="center" vertical="center"/>
    </xf>
    <xf numFmtId="43" fontId="8" fillId="0" borderId="1" xfId="0" applyNumberFormat="1" applyFont="1" applyFill="1" applyBorder="1" applyAlignment="1" applyProtection="1">
      <alignment horizontal="center" vertical="center"/>
      <protection locked="0"/>
    </xf>
    <xf numFmtId="43" fontId="6" fillId="0" borderId="1" xfId="52" applyNumberFormat="1" applyFont="1" applyBorder="1">
      <alignment horizontal="right" vertical="center"/>
    </xf>
    <xf numFmtId="43" fontId="9" fillId="0" borderId="1" xfId="0" applyNumberFormat="1" applyFont="1" applyFill="1" applyBorder="1" applyAlignment="1">
      <alignment horizontal="right" vertical="center" wrapText="1"/>
    </xf>
    <xf numFmtId="0" fontId="8" fillId="0" borderId="3" xfId="0" applyFont="1" applyFill="1" applyBorder="1" applyAlignment="1" applyProtection="1">
      <alignment horizontal="center" vertical="center" wrapText="1"/>
      <protection locked="0"/>
    </xf>
    <xf numFmtId="0" fontId="9" fillId="0" borderId="4" xfId="0" applyFont="1" applyFill="1" applyBorder="1" applyAlignment="1">
      <alignment horizontal="left" vertical="center"/>
    </xf>
    <xf numFmtId="0" fontId="9" fillId="2" borderId="5" xfId="0" applyFont="1" applyFill="1" applyBorder="1" applyAlignment="1">
      <alignment horizontal="left" vertical="center"/>
    </xf>
    <xf numFmtId="4" fontId="8" fillId="0" borderId="1"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pplyProtection="1">
      <alignment horizontal="right" vertical="center" wrapText="1"/>
      <protection locked="0"/>
    </xf>
    <xf numFmtId="4" fontId="9" fillId="0" borderId="1" xfId="0" applyNumberFormat="1" applyFont="1" applyFill="1" applyBorder="1" applyAlignment="1">
      <alignment horizontal="right" vertical="center" wrapText="1"/>
    </xf>
    <xf numFmtId="0" fontId="9" fillId="2" borderId="0" xfId="0" applyFont="1" applyFill="1" applyBorder="1" applyAlignment="1" applyProtection="1">
      <alignment horizontal="right" vertical="top" wrapText="1"/>
      <protection locked="0"/>
    </xf>
    <xf numFmtId="0" fontId="13" fillId="0" borderId="0" xfId="0" applyFont="1" applyFill="1" applyBorder="1" applyAlignment="1" applyProtection="1">
      <alignment vertical="top"/>
      <protection locked="0"/>
    </xf>
    <xf numFmtId="0" fontId="13" fillId="0" borderId="0" xfId="0" applyFont="1" applyFill="1" applyBorder="1" applyAlignment="1">
      <alignment vertical="top"/>
    </xf>
    <xf numFmtId="0" fontId="14" fillId="2" borderId="0" xfId="0" applyFont="1" applyFill="1" applyBorder="1" applyAlignment="1" applyProtection="1">
      <alignment horizontal="center" vertical="center" wrapText="1"/>
      <protection locked="0"/>
    </xf>
    <xf numFmtId="0" fontId="13" fillId="0" borderId="0" xfId="0" applyFont="1" applyFill="1" applyBorder="1" applyAlignment="1" applyProtection="1">
      <protection locked="0"/>
    </xf>
    <xf numFmtId="0" fontId="13" fillId="0" borderId="0" xfId="0" applyFont="1" applyFill="1" applyBorder="1" applyAlignment="1"/>
    <xf numFmtId="0" fontId="9" fillId="2" borderId="0"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right" vertical="center"/>
      <protection locked="0"/>
    </xf>
    <xf numFmtId="0" fontId="8" fillId="2" borderId="0" xfId="0" applyFont="1" applyFill="1" applyBorder="1" applyAlignment="1" applyProtection="1">
      <alignment horizontal="right" vertical="center" wrapText="1"/>
      <protection locked="0"/>
    </xf>
    <xf numFmtId="0" fontId="9" fillId="2" borderId="0" xfId="0" applyFont="1" applyFill="1" applyBorder="1" applyAlignment="1" applyProtection="1">
      <alignment horizontal="right" vertical="center" wrapText="1"/>
      <protection locked="0"/>
    </xf>
    <xf numFmtId="0" fontId="8" fillId="0"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right" vertical="center"/>
      <protection locked="0"/>
    </xf>
    <xf numFmtId="0" fontId="8" fillId="2" borderId="1" xfId="0" applyFont="1" applyFill="1" applyBorder="1" applyAlignment="1" applyProtection="1">
      <alignment horizontal="right" vertical="center" wrapText="1"/>
      <protection locked="0"/>
    </xf>
    <xf numFmtId="0" fontId="9" fillId="2"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left" vertical="center" wrapText="1"/>
    </xf>
    <xf numFmtId="0" fontId="9" fillId="0" borderId="1" xfId="0" applyFont="1" applyFill="1" applyBorder="1" applyAlignment="1" applyProtection="1">
      <alignment horizontal="left" vertical="center" wrapText="1"/>
      <protection locked="0"/>
    </xf>
    <xf numFmtId="0" fontId="9" fillId="0" borderId="1" xfId="0" applyFont="1" applyFill="1" applyBorder="1" applyAlignment="1">
      <alignment horizontal="left" vertical="center" wrapText="1"/>
    </xf>
    <xf numFmtId="0" fontId="9" fillId="2" borderId="1" xfId="0" applyFont="1" applyFill="1" applyBorder="1" applyAlignment="1" applyProtection="1">
      <alignment horizontal="left" vertical="center" wrapText="1"/>
      <protection locked="0"/>
    </xf>
    <xf numFmtId="3" fontId="9" fillId="2" borderId="1" xfId="0" applyNumberFormat="1" applyFont="1" applyFill="1" applyBorder="1" applyAlignment="1" applyProtection="1">
      <alignment horizontal="right" vertical="center"/>
      <protection locked="0"/>
    </xf>
    <xf numFmtId="4" fontId="9" fillId="0" borderId="1" xfId="0" applyNumberFormat="1" applyFont="1" applyFill="1" applyBorder="1" applyAlignment="1" applyProtection="1">
      <alignment horizontal="right" vertical="center"/>
      <protection locked="0"/>
    </xf>
    <xf numFmtId="0" fontId="9" fillId="0" borderId="1" xfId="0" applyFont="1" applyFill="1" applyBorder="1" applyAlignment="1">
      <alignment horizontal="center" vertical="center"/>
    </xf>
    <xf numFmtId="0" fontId="9" fillId="0" borderId="1" xfId="0" applyFont="1" applyFill="1" applyBorder="1" applyAlignment="1" applyProtection="1">
      <alignment horizontal="left"/>
      <protection locked="0"/>
    </xf>
    <xf numFmtId="0" fontId="9" fillId="0" borderId="1" xfId="0" applyFont="1" applyFill="1" applyBorder="1" applyAlignment="1">
      <alignment horizontal="left"/>
    </xf>
    <xf numFmtId="0" fontId="9" fillId="2" borderId="1" xfId="0" applyFont="1" applyFill="1" applyBorder="1" applyAlignment="1">
      <alignment horizontal="right" vertical="center"/>
    </xf>
    <xf numFmtId="0" fontId="15" fillId="0" borderId="0" xfId="49" applyFont="1" applyFill="1" applyBorder="1" applyAlignment="1" applyProtection="1">
      <alignment vertical="center"/>
    </xf>
    <xf numFmtId="0" fontId="16" fillId="0" borderId="0" xfId="0" applyFont="1" applyFill="1" applyBorder="1" applyAlignment="1">
      <alignment horizontal="center" vertical="center"/>
    </xf>
    <xf numFmtId="0" fontId="10" fillId="0" borderId="0" xfId="0" applyFont="1" applyFill="1" applyBorder="1" applyAlignment="1" applyProtection="1">
      <alignment horizontal="center" vertical="center"/>
      <protection locked="0"/>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protection locked="0"/>
    </xf>
    <xf numFmtId="0" fontId="9" fillId="0" borderId="1" xfId="0" applyFont="1" applyFill="1" applyBorder="1" applyAlignment="1">
      <alignment vertical="center" wrapText="1"/>
    </xf>
    <xf numFmtId="0" fontId="9" fillId="2" borderId="1" xfId="0" applyFont="1" applyFill="1" applyBorder="1" applyAlignment="1" applyProtection="1">
      <alignment horizontal="center" vertical="center"/>
      <protection locked="0"/>
    </xf>
    <xf numFmtId="0" fontId="17" fillId="0" borderId="0" xfId="49" applyFont="1" applyFill="1" applyBorder="1" applyAlignment="1" applyProtection="1">
      <alignment vertical="center"/>
    </xf>
    <xf numFmtId="0" fontId="8" fillId="0" borderId="0" xfId="0" applyFont="1" applyFill="1" applyBorder="1" applyAlignment="1">
      <alignment horizontal="right" vertical="center"/>
    </xf>
    <xf numFmtId="0" fontId="16"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5" fillId="0" borderId="0" xfId="0" applyFont="1" applyFill="1" applyBorder="1" applyAlignment="1">
      <alignment wrapText="1"/>
    </xf>
    <xf numFmtId="0" fontId="8" fillId="0" borderId="0" xfId="0" applyFont="1" applyFill="1" applyBorder="1" applyAlignment="1">
      <alignment horizontal="right" wrapText="1"/>
    </xf>
    <xf numFmtId="0" fontId="8" fillId="0" borderId="0" xfId="0" applyFont="1" applyFill="1" applyBorder="1" applyAlignment="1">
      <alignment wrapText="1"/>
    </xf>
    <xf numFmtId="0" fontId="5" fillId="0" borderId="4"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protection locked="0"/>
    </xf>
    <xf numFmtId="0" fontId="5" fillId="0" borderId="9" xfId="0" applyFont="1" applyFill="1" applyBorder="1" applyAlignment="1">
      <alignment horizontal="center" vertical="center" wrapText="1"/>
    </xf>
    <xf numFmtId="0" fontId="8" fillId="0" borderId="7" xfId="0" applyFont="1" applyFill="1" applyBorder="1" applyAlignment="1" applyProtection="1">
      <alignment horizontal="center" vertical="center"/>
      <protection locked="0"/>
    </xf>
    <xf numFmtId="0" fontId="8" fillId="0" borderId="3" xfId="0" applyFont="1" applyFill="1" applyBorder="1" applyAlignment="1">
      <alignment horizontal="center" vertical="center"/>
    </xf>
    <xf numFmtId="177" fontId="6" fillId="0" borderId="1" xfId="0" applyNumberFormat="1" applyFont="1" applyFill="1" applyBorder="1" applyAlignment="1">
      <alignment horizontal="right" vertical="center"/>
    </xf>
    <xf numFmtId="0" fontId="8" fillId="0" borderId="0" xfId="0" applyFont="1" applyFill="1" applyBorder="1" applyAlignment="1" applyProtection="1">
      <protection locked="0"/>
    </xf>
    <xf numFmtId="0" fontId="9"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right" vertical="center" wrapText="1"/>
      <protection locked="0"/>
    </xf>
    <xf numFmtId="0" fontId="10" fillId="0" borderId="0" xfId="0" applyFont="1" applyFill="1" applyBorder="1" applyAlignment="1">
      <alignment horizontal="center" vertical="center" wrapText="1"/>
    </xf>
    <xf numFmtId="0" fontId="10"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protection locked="0"/>
    </xf>
    <xf numFmtId="0" fontId="9" fillId="0" borderId="0" xfId="0" applyFont="1" applyFill="1" applyBorder="1" applyAlignment="1" applyProtection="1">
      <alignment horizontal="right" wrapText="1"/>
      <protection locked="0"/>
    </xf>
    <xf numFmtId="0" fontId="5" fillId="0" borderId="10" xfId="0" applyFont="1" applyFill="1" applyBorder="1" applyAlignment="1" applyProtection="1">
      <alignment horizontal="center" vertical="center"/>
      <protection locked="0"/>
    </xf>
    <xf numFmtId="0" fontId="5" fillId="0" borderId="10"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4"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protection locked="0"/>
    </xf>
    <xf numFmtId="0" fontId="5" fillId="0" borderId="11" xfId="0" applyFont="1" applyFill="1" applyBorder="1" applyAlignment="1">
      <alignment horizontal="center" vertical="center" wrapText="1"/>
    </xf>
    <xf numFmtId="0" fontId="5" fillId="0" borderId="11" xfId="0" applyFont="1" applyFill="1" applyBorder="1" applyAlignment="1" applyProtection="1">
      <alignment horizontal="center" vertical="center" wrapText="1"/>
      <protection locked="0"/>
    </xf>
    <xf numFmtId="0" fontId="5" fillId="0" borderId="12" xfId="0" applyFont="1" applyFill="1" applyBorder="1" applyAlignment="1">
      <alignment horizontal="center" vertical="center" wrapText="1"/>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protection locked="0"/>
    </xf>
    <xf numFmtId="0" fontId="5" fillId="0" borderId="13" xfId="0" applyFont="1" applyFill="1" applyBorder="1" applyAlignment="1">
      <alignment horizontal="center" vertical="center" wrapText="1"/>
    </xf>
    <xf numFmtId="0" fontId="5" fillId="0" borderId="13" xfId="0" applyFont="1" applyFill="1" applyBorder="1" applyAlignment="1" applyProtection="1">
      <alignment horizontal="center" vertical="center" wrapText="1"/>
      <protection locked="0"/>
    </xf>
    <xf numFmtId="0" fontId="9" fillId="0" borderId="7" xfId="0" applyFont="1" applyFill="1" applyBorder="1" applyAlignment="1">
      <alignment horizontal="left" vertical="center" wrapText="1"/>
    </xf>
    <xf numFmtId="0" fontId="9" fillId="0" borderId="13" xfId="0" applyFont="1" applyFill="1" applyBorder="1" applyAlignment="1" applyProtection="1">
      <alignment horizontal="left" vertical="center"/>
      <protection locked="0"/>
    </xf>
    <xf numFmtId="0" fontId="9" fillId="0" borderId="13" xfId="0" applyFont="1" applyFill="1" applyBorder="1" applyAlignment="1">
      <alignment horizontal="left" vertical="center" wrapText="1"/>
    </xf>
    <xf numFmtId="0" fontId="9" fillId="0" borderId="13" xfId="0" applyFont="1" applyFill="1" applyBorder="1" applyAlignment="1" applyProtection="1">
      <alignment horizontal="left" vertical="center" wrapText="1"/>
      <protection locked="0"/>
    </xf>
    <xf numFmtId="0" fontId="9" fillId="0" borderId="14" xfId="0" applyFont="1" applyFill="1" applyBorder="1" applyAlignment="1">
      <alignment horizontal="center" vertical="center"/>
    </xf>
    <xf numFmtId="0" fontId="9" fillId="0" borderId="12" xfId="0" applyFont="1" applyFill="1" applyBorder="1" applyAlignment="1" applyProtection="1">
      <alignment horizontal="left" vertical="center"/>
      <protection locked="0"/>
    </xf>
    <xf numFmtId="0" fontId="9" fillId="0" borderId="12" xfId="0" applyFont="1" applyFill="1" applyBorder="1" applyAlignment="1">
      <alignment horizontal="left" vertical="center"/>
    </xf>
    <xf numFmtId="0" fontId="9" fillId="2" borderId="13" xfId="0" applyFont="1" applyFill="1" applyBorder="1" applyAlignment="1">
      <alignment horizontal="left" vertical="center"/>
    </xf>
    <xf numFmtId="0" fontId="9" fillId="0" borderId="0" xfId="0" applyFont="1" applyFill="1" applyBorder="1" applyAlignment="1">
      <alignment horizontal="left" vertical="center"/>
    </xf>
    <xf numFmtId="0" fontId="9" fillId="0" borderId="0" xfId="0" applyFont="1" applyFill="1" applyBorder="1" applyAlignment="1">
      <alignment horizontal="right"/>
    </xf>
    <xf numFmtId="176" fontId="6" fillId="0" borderId="1" xfId="51" applyNumberFormat="1" applyFont="1" applyBorder="1" applyAlignment="1">
      <alignment horizontal="center" vertical="center"/>
    </xf>
    <xf numFmtId="176" fontId="6" fillId="0" borderId="1" xfId="0" applyNumberFormat="1" applyFont="1" applyFill="1" applyBorder="1" applyAlignment="1">
      <alignment horizontal="center" vertical="center"/>
    </xf>
    <xf numFmtId="3" fontId="9" fillId="0" borderId="13" xfId="0" applyNumberFormat="1" applyFont="1" applyFill="1" applyBorder="1" applyAlignment="1">
      <alignment horizontal="right" vertical="center"/>
    </xf>
    <xf numFmtId="0" fontId="9" fillId="2" borderId="13" xfId="0" applyFont="1" applyFill="1" applyBorder="1" applyAlignment="1">
      <alignment horizontal="right" vertical="center"/>
    </xf>
    <xf numFmtId="0" fontId="9" fillId="2" borderId="0" xfId="0" applyFont="1" applyFill="1" applyBorder="1" applyAlignment="1">
      <alignment horizontal="left" vertical="center"/>
    </xf>
    <xf numFmtId="177" fontId="6" fillId="0" borderId="0" xfId="0" applyNumberFormat="1" applyFont="1" applyFill="1" applyBorder="1" applyAlignment="1">
      <alignment horizontal="left" vertical="center"/>
    </xf>
    <xf numFmtId="0" fontId="11" fillId="0" borderId="0" xfId="49" applyFont="1" applyFill="1" applyBorder="1" applyAlignment="1" applyProtection="1">
      <alignment vertical="top"/>
    </xf>
    <xf numFmtId="0" fontId="18" fillId="0" borderId="0" xfId="49" applyFont="1" applyFill="1" applyBorder="1" applyAlignment="1" applyProtection="1">
      <alignment vertical="top"/>
    </xf>
    <xf numFmtId="49" fontId="11" fillId="0" borderId="0" xfId="49" applyNumberFormat="1" applyFont="1" applyFill="1" applyBorder="1" applyAlignment="1" applyProtection="1">
      <alignment vertical="top"/>
    </xf>
    <xf numFmtId="0" fontId="19" fillId="0" borderId="0" xfId="49" applyFont="1" applyFill="1" applyBorder="1" applyAlignment="1" applyProtection="1">
      <alignment horizontal="right" vertical="top"/>
      <protection locked="0"/>
    </xf>
    <xf numFmtId="49" fontId="19" fillId="0" borderId="0" xfId="49" applyNumberFormat="1" applyFont="1" applyFill="1" applyBorder="1" applyAlignment="1" applyProtection="1">
      <alignment vertical="top"/>
      <protection locked="0"/>
    </xf>
    <xf numFmtId="0" fontId="20" fillId="0" borderId="0" xfId="49" applyFont="1" applyFill="1" applyBorder="1" applyAlignment="1" applyProtection="1">
      <alignment horizontal="right" vertical="top"/>
    </xf>
    <xf numFmtId="0" fontId="21" fillId="0" borderId="0" xfId="49" applyFont="1" applyFill="1" applyBorder="1" applyAlignment="1" applyProtection="1">
      <alignment horizontal="right" vertical="top"/>
    </xf>
    <xf numFmtId="0" fontId="22" fillId="0" borderId="0" xfId="49" applyFont="1" applyFill="1" applyBorder="1" applyAlignment="1" applyProtection="1">
      <alignment horizontal="center" vertical="center" wrapText="1"/>
      <protection locked="0"/>
    </xf>
    <xf numFmtId="0" fontId="22"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xf>
    <xf numFmtId="0" fontId="21" fillId="0" borderId="0" xfId="49" applyFont="1" applyFill="1" applyBorder="1" applyAlignment="1" applyProtection="1">
      <alignment horizontal="left" vertical="center"/>
      <protection locked="0"/>
    </xf>
    <xf numFmtId="0" fontId="23" fillId="0" borderId="2" xfId="49" applyFont="1" applyFill="1" applyBorder="1" applyAlignment="1" applyProtection="1">
      <alignment horizontal="center" vertical="center"/>
      <protection locked="0"/>
    </xf>
    <xf numFmtId="49" fontId="23" fillId="0" borderId="2" xfId="49" applyNumberFormat="1" applyFont="1" applyFill="1" applyBorder="1" applyAlignment="1" applyProtection="1">
      <alignment horizontal="center" vertical="center" wrapText="1"/>
      <protection locked="0"/>
    </xf>
    <xf numFmtId="0" fontId="23" fillId="0" borderId="3" xfId="49" applyFont="1" applyFill="1" applyBorder="1" applyAlignment="1" applyProtection="1">
      <alignment horizontal="center" vertical="center"/>
    </xf>
    <xf numFmtId="0" fontId="23" fillId="0" borderId="4" xfId="49" applyFont="1" applyFill="1" applyBorder="1" applyAlignment="1" applyProtection="1">
      <alignment horizontal="center" vertical="center"/>
    </xf>
    <xf numFmtId="0" fontId="23" fillId="0" borderId="5" xfId="49" applyFont="1" applyFill="1" applyBorder="1" applyAlignment="1" applyProtection="1">
      <alignment horizontal="center" vertical="center"/>
    </xf>
    <xf numFmtId="0" fontId="23" fillId="0" borderId="6" xfId="49" applyFont="1" applyFill="1" applyBorder="1" applyAlignment="1" applyProtection="1">
      <alignment horizontal="center" vertical="center"/>
      <protection locked="0"/>
    </xf>
    <xf numFmtId="49" fontId="23" fillId="0" borderId="6" xfId="49" applyNumberFormat="1" applyFont="1" applyFill="1" applyBorder="1" applyAlignment="1" applyProtection="1">
      <alignment horizontal="center" vertical="center" wrapText="1"/>
      <protection locked="0"/>
    </xf>
    <xf numFmtId="0" fontId="23" fillId="0" borderId="2" xfId="49" applyFont="1" applyFill="1" applyBorder="1" applyAlignment="1" applyProtection="1">
      <alignment horizontal="center" vertical="center"/>
    </xf>
    <xf numFmtId="0" fontId="23" fillId="0" borderId="1" xfId="49" applyFont="1" applyFill="1" applyBorder="1" applyAlignment="1" applyProtection="1">
      <alignment horizontal="center" vertical="center"/>
      <protection locked="0"/>
    </xf>
    <xf numFmtId="49" fontId="23" fillId="0" borderId="1" xfId="49" applyNumberFormat="1" applyFont="1" applyFill="1" applyBorder="1" applyAlignment="1" applyProtection="1">
      <alignment horizontal="center" vertical="center"/>
      <protection locked="0"/>
    </xf>
    <xf numFmtId="0" fontId="23" fillId="0" borderId="1" xfId="49" applyFont="1" applyFill="1" applyBorder="1" applyAlignment="1" applyProtection="1">
      <alignment horizontal="center" vertical="center"/>
    </xf>
    <xf numFmtId="0" fontId="11" fillId="0" borderId="8" xfId="49" applyFont="1" applyFill="1" applyBorder="1" applyAlignment="1" applyProtection="1">
      <alignment vertical="center"/>
    </xf>
    <xf numFmtId="4" fontId="21" fillId="0" borderId="1" xfId="49" applyNumberFormat="1" applyFont="1" applyFill="1" applyBorder="1" applyAlignment="1" applyProtection="1">
      <alignment horizontal="right" vertical="center"/>
    </xf>
    <xf numFmtId="0" fontId="24" fillId="0" borderId="8" xfId="49" applyFont="1" applyFill="1" applyBorder="1" applyAlignment="1" applyProtection="1">
      <alignment horizontal="left" vertical="center"/>
    </xf>
    <xf numFmtId="0" fontId="11" fillId="0" borderId="7" xfId="49" applyFont="1" applyFill="1" applyBorder="1" applyAlignment="1" applyProtection="1">
      <alignment horizontal="left" vertical="center" wrapText="1"/>
      <protection locked="0"/>
    </xf>
    <xf numFmtId="4" fontId="24" fillId="0" borderId="1" xfId="49" applyNumberFormat="1" applyFont="1" applyFill="1" applyBorder="1" applyAlignment="1" applyProtection="1">
      <alignment horizontal="right" vertical="center" wrapText="1"/>
    </xf>
    <xf numFmtId="0" fontId="24" fillId="0" borderId="8" xfId="49" applyFont="1" applyFill="1" applyBorder="1" applyAlignment="1" applyProtection="1">
      <alignment vertical="center"/>
    </xf>
    <xf numFmtId="0" fontId="24" fillId="0" borderId="7" xfId="49" applyFont="1" applyFill="1" applyBorder="1" applyAlignment="1" applyProtection="1">
      <alignment vertical="center"/>
    </xf>
    <xf numFmtId="0" fontId="24" fillId="0" borderId="7" xfId="49" applyFont="1" applyFill="1" applyBorder="1" applyAlignment="1" applyProtection="1">
      <alignment horizontal="left" vertical="center"/>
    </xf>
    <xf numFmtId="0" fontId="24" fillId="0" borderId="15" xfId="49" applyFont="1" applyFill="1" applyBorder="1" applyAlignment="1" applyProtection="1">
      <alignment vertical="center"/>
    </xf>
    <xf numFmtId="0" fontId="24" fillId="0" borderId="16" xfId="49" applyFont="1" applyFill="1" applyBorder="1" applyAlignment="1" applyProtection="1">
      <alignment vertical="center"/>
    </xf>
    <xf numFmtId="0" fontId="24" fillId="0" borderId="6" xfId="49" applyFont="1" applyFill="1" applyBorder="1" applyAlignment="1" applyProtection="1">
      <alignment vertical="center"/>
    </xf>
    <xf numFmtId="43" fontId="21" fillId="0" borderId="1" xfId="49" applyNumberFormat="1" applyFont="1" applyFill="1" applyBorder="1" applyAlignment="1" applyProtection="1">
      <alignment horizontal="right" vertical="center"/>
    </xf>
    <xf numFmtId="0" fontId="11" fillId="0" borderId="17" xfId="49" applyFont="1" applyFill="1" applyBorder="1" applyAlignment="1" applyProtection="1">
      <alignment vertical="center"/>
    </xf>
    <xf numFmtId="0" fontId="24" fillId="0" borderId="17" xfId="49" applyFont="1" applyFill="1" applyBorder="1" applyAlignment="1" applyProtection="1">
      <alignment horizontal="left" vertical="center"/>
    </xf>
    <xf numFmtId="0" fontId="24" fillId="0" borderId="17" xfId="49" applyFont="1" applyFill="1" applyBorder="1" applyAlignment="1" applyProtection="1">
      <alignment vertical="center"/>
    </xf>
    <xf numFmtId="4" fontId="21" fillId="0" borderId="2" xfId="49" applyNumberFormat="1" applyFont="1" applyFill="1" applyBorder="1" applyAlignment="1" applyProtection="1">
      <alignment horizontal="right" vertical="center"/>
    </xf>
    <xf numFmtId="4" fontId="24" fillId="0" borderId="2" xfId="49" applyNumberFormat="1" applyFont="1" applyFill="1" applyBorder="1" applyAlignment="1" applyProtection="1">
      <alignment horizontal="right" vertical="center" wrapText="1"/>
    </xf>
    <xf numFmtId="43" fontId="21" fillId="0" borderId="2" xfId="49" applyNumberFormat="1" applyFont="1" applyFill="1" applyBorder="1" applyAlignment="1" applyProtection="1">
      <alignment horizontal="right" vertical="center"/>
    </xf>
    <xf numFmtId="4" fontId="24" fillId="0" borderId="8" xfId="49" applyNumberFormat="1" applyFont="1" applyFill="1" applyBorder="1" applyAlignment="1" applyProtection="1">
      <alignment horizontal="right" vertical="center" wrapText="1"/>
    </xf>
    <xf numFmtId="43" fontId="21" fillId="0" borderId="8" xfId="49" applyNumberFormat="1" applyFont="1" applyFill="1" applyBorder="1" applyAlignment="1" applyProtection="1">
      <alignment horizontal="right" vertical="center"/>
    </xf>
    <xf numFmtId="0" fontId="24" fillId="0" borderId="18" xfId="49" applyFont="1" applyFill="1" applyBorder="1" applyAlignment="1" applyProtection="1">
      <alignment vertical="center"/>
    </xf>
    <xf numFmtId="4" fontId="21" fillId="0" borderId="8" xfId="49" applyNumberFormat="1" applyFont="1" applyFill="1" applyBorder="1" applyAlignment="1" applyProtection="1">
      <alignment horizontal="right" vertical="center"/>
    </xf>
    <xf numFmtId="4" fontId="24" fillId="0" borderId="19" xfId="49" applyNumberFormat="1" applyFont="1" applyFill="1" applyBorder="1" applyAlignment="1" applyProtection="1">
      <alignment horizontal="right" vertical="center" wrapText="1"/>
    </xf>
    <xf numFmtId="0" fontId="18" fillId="0" borderId="12" xfId="49" applyFont="1" applyFill="1" applyBorder="1" applyAlignment="1" applyProtection="1">
      <alignment horizontal="center" vertical="center"/>
      <protection locked="0"/>
    </xf>
    <xf numFmtId="4" fontId="25" fillId="0" borderId="8" xfId="49" applyNumberFormat="1" applyFont="1" applyFill="1" applyBorder="1" applyAlignment="1" applyProtection="1">
      <alignment horizontal="right" vertical="center"/>
    </xf>
    <xf numFmtId="4" fontId="26" fillId="0" borderId="13" xfId="49" applyNumberFormat="1" applyFont="1" applyFill="1" applyBorder="1" applyAlignment="1" applyProtection="1">
      <alignment horizontal="right" vertical="center" wrapText="1"/>
    </xf>
    <xf numFmtId="4" fontId="26" fillId="0" borderId="7" xfId="49" applyNumberFormat="1" applyFont="1" applyFill="1" applyBorder="1" applyAlignment="1" applyProtection="1">
      <alignment horizontal="righ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left" vertical="center" wrapText="1" indent="1"/>
    </xf>
    <xf numFmtId="0" fontId="9" fillId="0" borderId="1" xfId="0" applyFont="1" applyFill="1" applyBorder="1" applyAlignment="1">
      <alignment horizontal="left" vertical="center" wrapText="1" indent="2"/>
    </xf>
    <xf numFmtId="0" fontId="11" fillId="0" borderId="0" xfId="49" applyFont="1" applyFill="1" applyBorder="1" applyAlignment="1" applyProtection="1">
      <alignment horizontal="center" vertical="top"/>
    </xf>
    <xf numFmtId="0" fontId="11" fillId="0" borderId="0" xfId="49" applyFont="1" applyFill="1" applyBorder="1" applyAlignment="1" applyProtection="1">
      <alignment horizontal="left" vertical="top"/>
    </xf>
    <xf numFmtId="43" fontId="11" fillId="0" borderId="0" xfId="49" applyNumberFormat="1" applyFont="1" applyFill="1" applyBorder="1" applyAlignment="1" applyProtection="1">
      <alignment vertical="top"/>
    </xf>
    <xf numFmtId="49" fontId="20" fillId="0" borderId="0" xfId="49" applyNumberFormat="1" applyFont="1" applyFill="1" applyBorder="1" applyAlignment="1" applyProtection="1">
      <alignment horizontal="left" vertical="top"/>
    </xf>
    <xf numFmtId="49" fontId="20" fillId="0" borderId="0" xfId="49" applyNumberFormat="1" applyFont="1" applyFill="1" applyBorder="1" applyAlignment="1" applyProtection="1">
      <alignment vertical="top"/>
    </xf>
    <xf numFmtId="43" fontId="20" fillId="0" borderId="0" xfId="49" applyNumberFormat="1" applyFont="1" applyFill="1" applyBorder="1" applyAlignment="1" applyProtection="1">
      <alignment vertical="top"/>
    </xf>
    <xf numFmtId="0" fontId="20" fillId="0" borderId="0" xfId="49" applyFont="1" applyFill="1" applyBorder="1" applyAlignment="1" applyProtection="1">
      <alignment vertical="top"/>
    </xf>
    <xf numFmtId="0" fontId="21" fillId="0" borderId="0" xfId="49" applyFont="1" applyFill="1" applyBorder="1" applyAlignment="1" applyProtection="1">
      <alignment horizontal="right" vertical="center"/>
    </xf>
    <xf numFmtId="0" fontId="27" fillId="0" borderId="0" xfId="49" applyFont="1" applyFill="1" applyBorder="1" applyAlignment="1" applyProtection="1">
      <alignment horizontal="center" vertical="center"/>
    </xf>
    <xf numFmtId="0" fontId="27" fillId="0" borderId="0" xfId="49" applyFont="1" applyFill="1" applyBorder="1" applyAlignment="1" applyProtection="1">
      <alignment horizontal="left" vertical="center"/>
    </xf>
    <xf numFmtId="43" fontId="27" fillId="0" borderId="0" xfId="49" applyNumberFormat="1" applyFont="1" applyFill="1" applyBorder="1" applyAlignment="1" applyProtection="1">
      <alignment horizontal="center" vertical="center"/>
    </xf>
    <xf numFmtId="0" fontId="21"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left" vertical="center"/>
    </xf>
    <xf numFmtId="43" fontId="23" fillId="0" borderId="0" xfId="49" applyNumberFormat="1" applyFont="1" applyFill="1" applyBorder="1" applyAlignment="1" applyProtection="1">
      <alignment vertical="top"/>
    </xf>
    <xf numFmtId="0" fontId="23" fillId="0" borderId="0" xfId="49" applyFont="1" applyFill="1" applyBorder="1" applyAlignment="1" applyProtection="1">
      <alignment vertical="top"/>
    </xf>
    <xf numFmtId="0" fontId="23" fillId="0" borderId="2" xfId="49" applyFont="1" applyFill="1" applyBorder="1" applyAlignment="1" applyProtection="1">
      <alignment horizontal="center" vertical="center" wrapText="1"/>
      <protection locked="0"/>
    </xf>
    <xf numFmtId="0" fontId="23" fillId="0" borderId="2" xfId="49" applyFont="1" applyFill="1" applyBorder="1" applyAlignment="1" applyProtection="1">
      <alignment horizontal="center" vertical="center" wrapText="1"/>
    </xf>
    <xf numFmtId="43" fontId="23" fillId="3" borderId="2" xfId="49" applyNumberFormat="1" applyFont="1" applyFill="1" applyBorder="1" applyAlignment="1" applyProtection="1">
      <alignment horizontal="center" vertical="center"/>
    </xf>
    <xf numFmtId="0" fontId="23" fillId="0" borderId="6" xfId="49" applyFont="1" applyFill="1" applyBorder="1" applyAlignment="1" applyProtection="1">
      <alignment horizontal="center" vertical="center" wrapText="1"/>
      <protection locked="0"/>
    </xf>
    <xf numFmtId="0" fontId="23" fillId="0" borderId="6" xfId="49" applyFont="1" applyFill="1" applyBorder="1" applyAlignment="1" applyProtection="1">
      <alignment horizontal="center" vertical="center"/>
    </xf>
    <xf numFmtId="0" fontId="23" fillId="0" borderId="6" xfId="49" applyFont="1" applyFill="1" applyBorder="1" applyAlignment="1" applyProtection="1">
      <alignment horizontal="center" vertical="center" wrapText="1"/>
    </xf>
    <xf numFmtId="43" fontId="23" fillId="0" borderId="6" xfId="49" applyNumberFormat="1" applyFont="1" applyFill="1" applyBorder="1" applyAlignment="1" applyProtection="1">
      <alignment horizontal="center" vertical="center"/>
    </xf>
    <xf numFmtId="0" fontId="23" fillId="0" borderId="9" xfId="49" applyFont="1" applyFill="1" applyBorder="1" applyAlignment="1" applyProtection="1">
      <alignment horizontal="center" vertical="center"/>
    </xf>
    <xf numFmtId="0" fontId="23" fillId="0" borderId="10" xfId="49" applyFont="1" applyFill="1" applyBorder="1" applyAlignment="1" applyProtection="1">
      <alignment horizontal="center" vertical="center"/>
    </xf>
    <xf numFmtId="0" fontId="23" fillId="0" borderId="14" xfId="49" applyFont="1" applyFill="1" applyBorder="1" applyAlignment="1" applyProtection="1">
      <alignment horizontal="center" vertical="center" wrapText="1"/>
      <protection locked="0"/>
    </xf>
    <xf numFmtId="0" fontId="23" fillId="0" borderId="13" xfId="49" applyFont="1" applyFill="1" applyBorder="1" applyAlignment="1" applyProtection="1">
      <alignment horizontal="center" vertical="center"/>
    </xf>
    <xf numFmtId="0" fontId="23" fillId="3" borderId="7" xfId="49" applyFont="1" applyFill="1" applyBorder="1" applyAlignment="1" applyProtection="1">
      <alignment horizontal="center" vertical="center" wrapText="1"/>
      <protection locked="0"/>
    </xf>
    <xf numFmtId="0" fontId="23" fillId="0" borderId="7" xfId="49" applyFont="1" applyFill="1" applyBorder="1" applyAlignment="1" applyProtection="1">
      <alignment horizontal="center" vertical="center"/>
    </xf>
    <xf numFmtId="0" fontId="23" fillId="0" borderId="7" xfId="49" applyFont="1" applyFill="1" applyBorder="1" applyAlignment="1" applyProtection="1">
      <alignment horizontal="center" vertical="center" wrapText="1"/>
    </xf>
    <xf numFmtId="43" fontId="23" fillId="0" borderId="7" xfId="49" applyNumberFormat="1" applyFont="1" applyFill="1" applyBorder="1" applyAlignment="1" applyProtection="1">
      <alignment horizontal="center" vertical="center"/>
    </xf>
    <xf numFmtId="0" fontId="23" fillId="0" borderId="1" xfId="49" applyFont="1" applyFill="1" applyBorder="1" applyAlignment="1" applyProtection="1">
      <alignment horizontal="center" vertical="center" wrapText="1"/>
    </xf>
    <xf numFmtId="0" fontId="11" fillId="0" borderId="1" xfId="49" applyFont="1" applyFill="1" applyBorder="1" applyAlignment="1" applyProtection="1">
      <alignment horizontal="center" vertical="center"/>
      <protection locked="0"/>
    </xf>
    <xf numFmtId="43" fontId="11" fillId="0" borderId="1" xfId="49" applyNumberFormat="1" applyFont="1" applyFill="1" applyBorder="1" applyAlignment="1" applyProtection="1">
      <alignment horizontal="center" vertical="center"/>
    </xf>
    <xf numFmtId="0" fontId="11" fillId="0" borderId="1" xfId="49" applyFont="1" applyFill="1" applyBorder="1" applyAlignment="1" applyProtection="1">
      <alignment horizontal="left" vertical="center"/>
    </xf>
    <xf numFmtId="43" fontId="11" fillId="0" borderId="1" xfId="49" applyNumberFormat="1" applyFont="1" applyFill="1" applyBorder="1" applyAlignment="1" applyProtection="1">
      <alignment horizontal="center" vertical="center"/>
      <protection locked="0"/>
    </xf>
    <xf numFmtId="0" fontId="24" fillId="0" borderId="1" xfId="49" applyFont="1" applyFill="1" applyBorder="1" applyAlignment="1" applyProtection="1">
      <alignment vertical="center" wrapText="1"/>
    </xf>
    <xf numFmtId="0" fontId="24" fillId="0" borderId="1" xfId="49" applyFont="1" applyFill="1" applyBorder="1" applyAlignment="1" applyProtection="1">
      <alignment horizontal="left" vertical="center" wrapText="1"/>
    </xf>
    <xf numFmtId="4" fontId="21" fillId="0" borderId="1" xfId="49" applyNumberFormat="1" applyFont="1" applyFill="1" applyBorder="1" applyAlignment="1" applyProtection="1">
      <alignment horizontal="right" vertical="center"/>
      <protection locked="0"/>
    </xf>
    <xf numFmtId="43" fontId="21" fillId="0" borderId="1" xfId="49" applyNumberFormat="1" applyFont="1" applyFill="1" applyBorder="1" applyAlignment="1" applyProtection="1">
      <alignment horizontal="center" vertical="center"/>
    </xf>
    <xf numFmtId="0" fontId="11" fillId="0" borderId="1" xfId="49" applyFont="1" applyFill="1" applyBorder="1" applyAlignment="1" applyProtection="1">
      <alignment horizontal="left" vertical="center" wrapText="1"/>
    </xf>
    <xf numFmtId="0" fontId="24" fillId="0" borderId="20" xfId="49" applyFont="1" applyFill="1" applyBorder="1" applyAlignment="1" applyProtection="1">
      <alignment vertical="center" wrapText="1"/>
    </xf>
    <xf numFmtId="0" fontId="24" fillId="0" borderId="20" xfId="49" applyFont="1" applyFill="1" applyBorder="1" applyAlignment="1" applyProtection="1">
      <alignment horizontal="left" vertical="center" wrapText="1"/>
    </xf>
    <xf numFmtId="0" fontId="24" fillId="0" borderId="21" xfId="49" applyFont="1" applyFill="1" applyBorder="1" applyAlignment="1" applyProtection="1">
      <alignment vertical="center" wrapText="1"/>
    </xf>
    <xf numFmtId="0" fontId="18" fillId="0" borderId="3" xfId="49" applyFont="1" applyFill="1" applyBorder="1" applyAlignment="1" applyProtection="1">
      <alignment horizontal="center" vertical="center" wrapText="1"/>
      <protection locked="0"/>
    </xf>
    <xf numFmtId="0" fontId="26" fillId="0" borderId="4" xfId="49" applyFont="1" applyFill="1" applyBorder="1" applyAlignment="1" applyProtection="1">
      <alignment horizontal="left" vertical="center"/>
    </xf>
    <xf numFmtId="0" fontId="25" fillId="3" borderId="5" xfId="49" applyFont="1" applyFill="1" applyBorder="1" applyAlignment="1" applyProtection="1">
      <alignment horizontal="left" vertical="center"/>
    </xf>
    <xf numFmtId="43" fontId="25" fillId="3" borderId="1" xfId="49" applyNumberFormat="1" applyFont="1" applyFill="1" applyBorder="1" applyAlignment="1" applyProtection="1">
      <alignment horizontal="right" vertical="center"/>
      <protection locked="0"/>
    </xf>
    <xf numFmtId="4" fontId="25" fillId="3" borderId="1" xfId="49" applyNumberFormat="1" applyFont="1" applyFill="1" applyBorder="1" applyAlignment="1" applyProtection="1">
      <alignment horizontal="right" vertical="center"/>
      <protection locked="0"/>
    </xf>
    <xf numFmtId="0" fontId="8" fillId="0" borderId="0" xfId="0" applyFont="1" applyFill="1" applyBorder="1" applyAlignment="1">
      <alignment vertical="top"/>
    </xf>
    <xf numFmtId="0" fontId="8" fillId="0" borderId="0" xfId="0" applyFont="1" applyFill="1" applyBorder="1" applyAlignment="1" applyProtection="1">
      <alignment vertical="top"/>
      <protection locked="0"/>
    </xf>
    <xf numFmtId="49" fontId="8" fillId="0" borderId="0" xfId="0" applyNumberFormat="1" applyFont="1" applyFill="1" applyBorder="1" applyAlignment="1" applyProtection="1">
      <protection locked="0"/>
    </xf>
    <xf numFmtId="0" fontId="5" fillId="0" borderId="0" xfId="0" applyFont="1" applyFill="1" applyBorder="1" applyAlignment="1" applyProtection="1">
      <alignment horizontal="left" vertical="center"/>
      <protection locked="0"/>
    </xf>
    <xf numFmtId="0" fontId="5" fillId="0" borderId="3" xfId="0" applyFont="1" applyFill="1" applyBorder="1" applyAlignment="1" applyProtection="1">
      <alignment horizontal="center" vertical="center"/>
      <protection locked="0"/>
    </xf>
    <xf numFmtId="0" fontId="5" fillId="0" borderId="6"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5"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wrapText="1"/>
      <protection locked="0"/>
    </xf>
    <xf numFmtId="0" fontId="9" fillId="0" borderId="1" xfId="0" applyFont="1" applyFill="1" applyBorder="1" applyAlignment="1">
      <alignment horizontal="left" vertical="center"/>
    </xf>
    <xf numFmtId="0" fontId="9" fillId="0" borderId="4" xfId="0" applyFont="1" applyFill="1" applyBorder="1" applyAlignment="1" applyProtection="1">
      <alignment horizontal="left" vertical="center"/>
      <protection locked="0"/>
    </xf>
    <xf numFmtId="0" fontId="9" fillId="0" borderId="5" xfId="0" applyFont="1" applyFill="1" applyBorder="1" applyAlignment="1" applyProtection="1">
      <alignment horizontal="left" vertical="center"/>
      <protection locked="0"/>
    </xf>
    <xf numFmtId="0" fontId="9" fillId="0" borderId="0" xfId="0" applyFont="1" applyFill="1" applyBorder="1" applyAlignment="1">
      <alignment horizontal="right" vertical="center" wrapText="1"/>
    </xf>
    <xf numFmtId="0" fontId="28" fillId="0" borderId="0" xfId="0" applyFont="1" applyFill="1" applyBorder="1" applyAlignment="1">
      <alignment horizontal="center" vertical="center"/>
    </xf>
    <xf numFmtId="0" fontId="8" fillId="2" borderId="0" xfId="0" applyFont="1" applyFill="1" applyBorder="1" applyAlignment="1" applyProtection="1">
      <alignment horizontal="left" vertical="center" wrapText="1"/>
      <protection locked="0"/>
    </xf>
    <xf numFmtId="0" fontId="13" fillId="2" borderId="1" xfId="0" applyFont="1" applyFill="1" applyBorder="1" applyAlignment="1" applyProtection="1">
      <alignment vertical="top" wrapText="1"/>
      <protection locked="0"/>
    </xf>
    <xf numFmtId="177" fontId="6" fillId="0" borderId="22" xfId="0" applyNumberFormat="1" applyFont="1" applyFill="1" applyBorder="1" applyAlignment="1">
      <alignment horizontal="right" vertical="center"/>
    </xf>
    <xf numFmtId="0" fontId="29" fillId="0" borderId="0" xfId="0" applyFont="1" applyFill="1" applyAlignment="1">
      <alignment horizontal="left" vertical="center" wrapText="1"/>
    </xf>
    <xf numFmtId="0" fontId="20" fillId="0" borderId="0" xfId="49" applyFont="1" applyFill="1" applyBorder="1" applyAlignment="1" applyProtection="1">
      <alignment horizontal="right" vertical="center"/>
    </xf>
    <xf numFmtId="49" fontId="23" fillId="0" borderId="3" xfId="49" applyNumberFormat="1" applyFont="1" applyFill="1" applyBorder="1" applyAlignment="1" applyProtection="1">
      <alignment horizontal="center" vertical="center" wrapText="1"/>
    </xf>
    <xf numFmtId="49" fontId="23" fillId="0" borderId="5" xfId="49" applyNumberFormat="1" applyFont="1" applyFill="1" applyBorder="1" applyAlignment="1" applyProtection="1">
      <alignment horizontal="center" vertical="center" wrapText="1"/>
    </xf>
    <xf numFmtId="0" fontId="23" fillId="0" borderId="3" xfId="49" applyFont="1" applyFill="1" applyBorder="1" applyAlignment="1" applyProtection="1">
      <alignment horizontal="center" vertical="center"/>
      <protection locked="0"/>
    </xf>
    <xf numFmtId="49" fontId="23" fillId="0" borderId="1" xfId="49" applyNumberFormat="1" applyFont="1" applyFill="1" applyBorder="1" applyAlignment="1" applyProtection="1">
      <alignment horizontal="center" vertical="center"/>
    </xf>
    <xf numFmtId="0" fontId="21" fillId="0" borderId="1" xfId="49" applyFont="1" applyFill="1" applyBorder="1" applyAlignment="1" applyProtection="1">
      <alignment horizontal="center" vertical="center"/>
    </xf>
    <xf numFmtId="0" fontId="21" fillId="0" borderId="1" xfId="49" applyFont="1" applyFill="1" applyBorder="1" applyAlignment="1" applyProtection="1">
      <alignment horizontal="left" vertical="center" wrapText="1"/>
    </xf>
    <xf numFmtId="4" fontId="24" fillId="0" borderId="1" xfId="49" applyNumberFormat="1" applyFont="1" applyFill="1" applyBorder="1" applyAlignment="1" applyProtection="1">
      <alignment horizontal="right" vertical="center" wrapText="1"/>
      <protection locked="0"/>
    </xf>
    <xf numFmtId="0" fontId="18" fillId="0" borderId="3" xfId="49" applyFont="1" applyFill="1" applyBorder="1" applyAlignment="1" applyProtection="1">
      <alignment horizontal="center" vertical="center"/>
    </xf>
    <xf numFmtId="0" fontId="18" fillId="0" borderId="5" xfId="49" applyFont="1" applyFill="1" applyBorder="1" applyAlignment="1" applyProtection="1">
      <alignment horizontal="center" vertical="center"/>
    </xf>
    <xf numFmtId="4" fontId="26" fillId="0" borderId="1" xfId="49" applyNumberFormat="1" applyFont="1" applyFill="1" applyBorder="1" applyAlignment="1" applyProtection="1">
      <alignment horizontal="right" vertical="center" wrapText="1"/>
      <protection locked="0"/>
    </xf>
    <xf numFmtId="4" fontId="26" fillId="0" borderId="1" xfId="49" applyNumberFormat="1" applyFont="1" applyFill="1" applyBorder="1" applyAlignment="1" applyProtection="1">
      <alignment horizontal="right" vertical="center" wrapText="1"/>
    </xf>
    <xf numFmtId="0" fontId="30" fillId="0" borderId="0" xfId="49" applyFont="1" applyFill="1" applyBorder="1" applyAlignment="1" applyProtection="1">
      <alignment vertical="top"/>
    </xf>
    <xf numFmtId="0" fontId="24" fillId="0" borderId="0" xfId="49" applyFont="1" applyFill="1" applyBorder="1" applyAlignment="1" applyProtection="1">
      <alignment vertical="top"/>
      <protection locked="0"/>
    </xf>
    <xf numFmtId="0" fontId="30" fillId="0" borderId="0" xfId="49" applyFont="1" applyFill="1" applyBorder="1" applyAlignment="1" applyProtection="1">
      <alignment vertical="top"/>
      <protection locked="0"/>
    </xf>
    <xf numFmtId="0" fontId="20" fillId="3" borderId="0" xfId="49" applyFont="1" applyFill="1" applyBorder="1" applyAlignment="1" applyProtection="1">
      <alignment horizontal="right" vertical="center" wrapText="1"/>
      <protection locked="0"/>
    </xf>
    <xf numFmtId="0" fontId="31" fillId="3" borderId="0" xfId="49" applyFont="1" applyFill="1" applyBorder="1" applyAlignment="1" applyProtection="1">
      <alignment horizontal="center" vertical="center" wrapText="1"/>
      <protection locked="0"/>
    </xf>
    <xf numFmtId="0" fontId="21" fillId="3" borderId="0" xfId="49" applyFont="1" applyFill="1" applyBorder="1" applyAlignment="1" applyProtection="1">
      <alignment horizontal="left" vertical="center" wrapText="1"/>
      <protection locked="0"/>
    </xf>
    <xf numFmtId="0" fontId="32" fillId="3" borderId="0" xfId="49" applyFont="1" applyFill="1" applyBorder="1" applyAlignment="1" applyProtection="1">
      <alignment horizontal="left" vertical="center"/>
    </xf>
    <xf numFmtId="0" fontId="23" fillId="0" borderId="3" xfId="49" applyFont="1" applyFill="1" applyBorder="1" applyAlignment="1" applyProtection="1">
      <alignment horizontal="center" vertical="center" wrapText="1"/>
      <protection locked="0"/>
    </xf>
    <xf numFmtId="0" fontId="30" fillId="0" borderId="4" xfId="49" applyFont="1" applyFill="1" applyBorder="1" applyAlignment="1" applyProtection="1">
      <alignment vertical="top" wrapText="1"/>
      <protection locked="0"/>
    </xf>
    <xf numFmtId="0" fontId="30" fillId="0" borderId="5" xfId="49" applyFont="1" applyFill="1" applyBorder="1" applyAlignment="1" applyProtection="1">
      <alignment vertical="top" wrapText="1"/>
      <protection locked="0"/>
    </xf>
    <xf numFmtId="0" fontId="23" fillId="0" borderId="1" xfId="49" applyFont="1" applyFill="1" applyBorder="1" applyAlignment="1" applyProtection="1">
      <alignment horizontal="center" vertical="center" wrapText="1"/>
      <protection locked="0"/>
    </xf>
    <xf numFmtId="0" fontId="21" fillId="0" borderId="7" xfId="49" applyFont="1" applyFill="1" applyBorder="1" applyAlignment="1" applyProtection="1">
      <alignment vertical="center" wrapText="1"/>
      <protection locked="0"/>
    </xf>
    <xf numFmtId="4" fontId="21" fillId="0" borderId="7" xfId="49" applyNumberFormat="1" applyFont="1" applyFill="1" applyBorder="1" applyAlignment="1" applyProtection="1">
      <alignment horizontal="right" vertical="center"/>
      <protection locked="0"/>
    </xf>
    <xf numFmtId="0" fontId="24" fillId="0" borderId="7" xfId="49" applyFont="1" applyFill="1" applyBorder="1" applyAlignment="1" applyProtection="1">
      <alignment vertical="center" wrapText="1"/>
      <protection locked="0"/>
    </xf>
    <xf numFmtId="0" fontId="21" fillId="0" borderId="7" xfId="49" applyFont="1" applyFill="1" applyBorder="1" applyAlignment="1" applyProtection="1">
      <alignment horizontal="left" vertical="center"/>
    </xf>
    <xf numFmtId="4" fontId="21" fillId="0" borderId="7" xfId="49" applyNumberFormat="1" applyFont="1" applyFill="1" applyBorder="1" applyAlignment="1" applyProtection="1">
      <alignment horizontal="right" vertical="center"/>
    </xf>
    <xf numFmtId="0" fontId="24" fillId="0" borderId="7" xfId="49" applyFont="1" applyFill="1" applyBorder="1" applyAlignment="1" applyProtection="1">
      <alignment vertical="center" wrapText="1"/>
    </xf>
    <xf numFmtId="0" fontId="25" fillId="0" borderId="7" xfId="49" applyFont="1" applyFill="1" applyBorder="1" applyAlignment="1" applyProtection="1">
      <alignment horizontal="center" vertical="center"/>
    </xf>
    <xf numFmtId="0" fontId="25" fillId="0" borderId="7" xfId="49" applyFont="1" applyFill="1" applyBorder="1" applyAlignment="1" applyProtection="1">
      <alignment horizontal="right" vertical="center"/>
    </xf>
    <xf numFmtId="0" fontId="21" fillId="0" borderId="7" xfId="49" applyFont="1" applyFill="1" applyBorder="1" applyAlignment="1" applyProtection="1">
      <alignment horizontal="right" vertical="center"/>
    </xf>
    <xf numFmtId="0" fontId="21" fillId="0" borderId="7" xfId="49" applyFont="1" applyFill="1" applyBorder="1" applyAlignment="1" applyProtection="1">
      <alignment horizontal="left" vertical="center" wrapText="1"/>
    </xf>
    <xf numFmtId="0" fontId="25" fillId="0" borderId="7" xfId="49" applyFont="1" applyFill="1" applyBorder="1" applyAlignment="1" applyProtection="1">
      <alignment horizontal="center" vertical="center" wrapText="1"/>
      <protection locked="0"/>
    </xf>
    <xf numFmtId="4" fontId="25" fillId="0" borderId="7" xfId="49" applyNumberFormat="1" applyFont="1" applyFill="1" applyBorder="1" applyAlignment="1" applyProtection="1">
      <alignment horizontal="right" vertical="center"/>
      <protection locked="0"/>
    </xf>
    <xf numFmtId="0" fontId="26" fillId="0" borderId="0" xfId="49" applyFont="1" applyFill="1" applyBorder="1" applyAlignment="1" applyProtection="1">
      <alignment vertical="top"/>
      <protection locked="0"/>
    </xf>
    <xf numFmtId="0" fontId="23" fillId="3" borderId="2" xfId="49" applyFont="1" applyFill="1" applyBorder="1" applyAlignment="1" applyProtection="1">
      <alignment horizontal="center" vertical="center"/>
    </xf>
    <xf numFmtId="0" fontId="23" fillId="0" borderId="4" xfId="49" applyFont="1" applyFill="1" applyBorder="1" applyAlignment="1" applyProtection="1">
      <alignment horizontal="center" vertical="center"/>
      <protection locked="0"/>
    </xf>
    <xf numFmtId="0" fontId="23" fillId="0" borderId="5" xfId="49" applyFont="1" applyFill="1" applyBorder="1" applyAlignment="1" applyProtection="1">
      <alignment horizontal="center" vertical="center"/>
      <protection locked="0"/>
    </xf>
    <xf numFmtId="0" fontId="23" fillId="0" borderId="7" xfId="49" applyFont="1" applyFill="1" applyBorder="1" applyAlignment="1" applyProtection="1">
      <alignment horizontal="center" vertical="center"/>
      <protection locked="0"/>
    </xf>
    <xf numFmtId="0" fontId="23" fillId="0" borderId="7" xfId="49" applyFont="1" applyFill="1" applyBorder="1" applyAlignment="1" applyProtection="1">
      <alignment horizontal="center" vertical="center" wrapText="1"/>
      <protection locked="0"/>
    </xf>
    <xf numFmtId="0" fontId="21" fillId="3" borderId="1" xfId="49" applyFont="1" applyFill="1" applyBorder="1" applyAlignment="1" applyProtection="1">
      <alignment horizontal="center" vertical="center" wrapText="1"/>
    </xf>
    <xf numFmtId="0" fontId="21" fillId="3" borderId="1" xfId="49" applyFont="1" applyFill="1" applyBorder="1" applyAlignment="1" applyProtection="1">
      <alignment horizontal="center" vertical="center" wrapText="1"/>
      <protection locked="0"/>
    </xf>
    <xf numFmtId="0" fontId="21" fillId="3" borderId="1" xfId="49" applyFont="1" applyFill="1" applyBorder="1" applyAlignment="1" applyProtection="1">
      <alignment horizontal="center" vertical="center"/>
    </xf>
    <xf numFmtId="0" fontId="21" fillId="0" borderId="22" xfId="49" applyFont="1" applyFill="1" applyBorder="1" applyAlignment="1" applyProtection="1">
      <alignment horizontal="left" vertical="center" wrapText="1"/>
    </xf>
    <xf numFmtId="0" fontId="21" fillId="0" borderId="8" xfId="49" applyFont="1" applyFill="1" applyBorder="1" applyAlignment="1" applyProtection="1">
      <alignment horizontal="left" vertical="center" wrapText="1"/>
    </xf>
    <xf numFmtId="0" fontId="21" fillId="0" borderId="23" xfId="49" applyFont="1" applyFill="1" applyBorder="1" applyAlignment="1" applyProtection="1">
      <alignment horizontal="left" vertical="center" wrapText="1"/>
    </xf>
    <xf numFmtId="0" fontId="25" fillId="0" borderId="3" xfId="49" applyFont="1" applyFill="1" applyBorder="1" applyAlignment="1" applyProtection="1">
      <alignment horizontal="center" vertical="center" wrapText="1"/>
    </xf>
    <xf numFmtId="0" fontId="25" fillId="0" borderId="5" xfId="49" applyFont="1" applyFill="1" applyBorder="1" applyAlignment="1" applyProtection="1">
      <alignment horizontal="left" vertical="center"/>
    </xf>
    <xf numFmtId="4" fontId="25" fillId="0" borderId="1" xfId="49" applyNumberFormat="1" applyFont="1" applyFill="1" applyBorder="1" applyAlignment="1" applyProtection="1">
      <alignment horizontal="right" vertical="center"/>
      <protection locked="0"/>
    </xf>
    <xf numFmtId="0" fontId="21" fillId="3" borderId="0" xfId="49" applyFont="1" applyFill="1" applyBorder="1" applyAlignment="1" applyProtection="1">
      <alignment horizontal="right" vertical="center" wrapText="1"/>
      <protection locked="0"/>
    </xf>
    <xf numFmtId="0" fontId="11" fillId="0" borderId="2" xfId="49" applyFont="1" applyFill="1" applyBorder="1" applyAlignment="1" applyProtection="1">
      <alignment horizontal="center" vertical="center" wrapText="1"/>
      <protection locked="0"/>
    </xf>
    <xf numFmtId="0" fontId="11" fillId="0" borderId="10" xfId="49"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wrapText="1"/>
      <protection locked="0"/>
    </xf>
    <xf numFmtId="0" fontId="11" fillId="0" borderId="4" xfId="49" applyFont="1" applyFill="1" applyBorder="1" applyAlignment="1" applyProtection="1">
      <alignment horizontal="center" vertical="center"/>
      <protection locked="0"/>
    </xf>
    <xf numFmtId="0" fontId="11" fillId="0" borderId="5" xfId="49" applyFont="1" applyFill="1" applyBorder="1" applyAlignment="1" applyProtection="1">
      <alignment horizontal="center" vertical="center" wrapText="1"/>
      <protection locked="0"/>
    </xf>
    <xf numFmtId="0" fontId="11" fillId="0" borderId="6" xfId="49" applyFont="1" applyFill="1" applyBorder="1" applyAlignment="1" applyProtection="1">
      <alignment horizontal="center" vertical="center" wrapText="1"/>
      <protection locked="0"/>
    </xf>
    <xf numFmtId="0" fontId="11" fillId="0" borderId="11" xfId="49" applyFont="1" applyFill="1" applyBorder="1" applyAlignment="1" applyProtection="1">
      <alignment horizontal="center" vertical="center" wrapText="1"/>
      <protection locked="0"/>
    </xf>
    <xf numFmtId="0" fontId="11" fillId="0" borderId="12" xfId="49" applyFont="1" applyFill="1" applyBorder="1" applyAlignment="1" applyProtection="1">
      <alignment horizontal="center" vertical="center"/>
      <protection locked="0"/>
    </xf>
    <xf numFmtId="0" fontId="11" fillId="0" borderId="12" xfId="49" applyFont="1" applyFill="1" applyBorder="1" applyAlignment="1" applyProtection="1">
      <alignment horizontal="center" vertical="center" wrapText="1"/>
      <protection locked="0"/>
    </xf>
    <xf numFmtId="0" fontId="11" fillId="0" borderId="13" xfId="49" applyFont="1" applyFill="1" applyBorder="1" applyAlignment="1" applyProtection="1">
      <alignment horizontal="center" vertical="center" wrapText="1"/>
      <protection locked="0"/>
    </xf>
    <xf numFmtId="0" fontId="21" fillId="3" borderId="7" xfId="49" applyFont="1" applyFill="1" applyBorder="1" applyAlignment="1" applyProtection="1">
      <alignment horizontal="left" vertical="center"/>
    </xf>
    <xf numFmtId="0" fontId="21" fillId="3" borderId="13" xfId="49" applyFont="1" applyFill="1" applyBorder="1" applyAlignment="1" applyProtection="1">
      <alignment horizontal="left" vertical="center"/>
    </xf>
    <xf numFmtId="0" fontId="21" fillId="3" borderId="13" xfId="49" applyFont="1" applyFill="1" applyBorder="1" applyAlignment="1" applyProtection="1">
      <alignment horizontal="right" vertical="center"/>
    </xf>
    <xf numFmtId="0" fontId="21" fillId="3" borderId="1" xfId="49" applyFont="1" applyFill="1" applyBorder="1" applyAlignment="1" applyProtection="1">
      <alignment horizontal="center" vertical="center"/>
      <protection locked="0"/>
    </xf>
    <xf numFmtId="0" fontId="21" fillId="3" borderId="13" xfId="49" applyFont="1" applyFill="1" applyBorder="1" applyAlignment="1" applyProtection="1">
      <alignment horizontal="right" vertical="center"/>
      <protection locked="0"/>
    </xf>
    <xf numFmtId="0" fontId="21" fillId="3" borderId="1" xfId="49" applyFont="1" applyFill="1" applyBorder="1" applyAlignment="1" applyProtection="1">
      <alignment horizontal="left" vertical="center" wrapText="1"/>
      <protection locked="0"/>
    </xf>
    <xf numFmtId="4" fontId="21" fillId="3" borderId="1" xfId="49" applyNumberFormat="1" applyFont="1" applyFill="1" applyBorder="1" applyAlignment="1" applyProtection="1">
      <alignment horizontal="right" vertical="center"/>
      <protection locked="0"/>
    </xf>
    <xf numFmtId="0" fontId="33" fillId="3" borderId="3" xfId="49" applyFont="1" applyFill="1" applyBorder="1" applyAlignment="1" applyProtection="1">
      <alignment horizontal="center" vertical="center" wrapText="1"/>
      <protection locked="0"/>
    </xf>
    <xf numFmtId="0" fontId="34" fillId="0" borderId="5" xfId="49" applyFont="1" applyFill="1" applyBorder="1" applyAlignment="1" applyProtection="1">
      <alignment vertical="top" wrapText="1"/>
      <protection locked="0"/>
    </xf>
    <xf numFmtId="0" fontId="24" fillId="0" borderId="0" xfId="49" applyFont="1" applyFill="1" applyBorder="1" applyAlignment="1" applyProtection="1">
      <alignment horizontal="right" vertical="center"/>
    </xf>
    <xf numFmtId="177" fontId="6" fillId="0" borderId="1" xfId="0" applyNumberFormat="1" applyFont="1" applyFill="1" applyBorder="1" applyAlignment="1">
      <alignment horizontal="right" vertical="center"/>
    </xf>
    <xf numFmtId="0" fontId="24" fillId="0" borderId="7" xfId="49" applyFont="1" applyFill="1" applyBorder="1" applyAlignment="1" applyProtection="1">
      <alignment vertical="center"/>
      <protection locked="0"/>
    </xf>
    <xf numFmtId="0" fontId="21" fillId="0" borderId="7" xfId="49" applyFont="1" applyFill="1" applyBorder="1" applyAlignment="1" applyProtection="1">
      <alignment horizontal="left" vertical="center" wrapText="1"/>
      <protection locked="0"/>
    </xf>
    <xf numFmtId="0" fontId="21" fillId="0" borderId="7" xfId="49" applyFont="1" applyFill="1" applyBorder="1" applyAlignment="1" applyProtection="1">
      <alignment horizontal="right" vertical="center"/>
      <protection locked="0"/>
    </xf>
    <xf numFmtId="4" fontId="25" fillId="0" borderId="7" xfId="49" applyNumberFormat="1" applyFont="1" applyFill="1" applyBorder="1" applyAlignment="1" applyProtection="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TextStyle" xfId="50"/>
    <cellStyle name="IntegralNumberStyle" xfId="51"/>
    <cellStyle name="MoneyStyle"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576;&#36129;&#21306;2026&#24180;&#39044;&#31639;&#20844;&#24320;&#34920;&#65288;&#23548;&#20986;43,227,600.61&#2080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468;&#20214;2&#65306;&#26118;&#26126;&#24066;&#21576;&#36129;&#21306;&#27700;&#21153;&#23616;2026&#24180;&#37096;&#38376;&#39044;&#31639;&#20844;&#24320;&#24773;&#20917;&#34920;&#65288;&#19978;&#24180;&#32467;&#36716;&#25968;81,759,855.71&#2080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财务收支预算总表01-1"/>
      <sheetName val="部门收入预算表01-2"/>
      <sheetName val="部门支出预算表01-3"/>
      <sheetName val="部门财政拨款收支预算总表02-1"/>
      <sheetName val="一般公共预算支出预算表02-2"/>
      <sheetName val="一般公共预算“三公”经费支出预算表03"/>
      <sheetName val="部门基本支出预算表04"/>
      <sheetName val="部门项目支出预算表05-1"/>
      <sheetName val="部门项目支出绩效目标表05-2"/>
      <sheetName val="部门政府性基金预算支出预算表06"/>
      <sheetName val="部门政府采购预算表07"/>
      <sheetName val="部门政府购买服务预算表08"/>
      <sheetName val="对下转移支付预算表09-1"/>
      <sheetName val="对下转移支付绩效目标表09-2"/>
      <sheetName val="部门新增资产配置表10"/>
      <sheetName val="上级转移支付补助项目支出预算表11"/>
      <sheetName val="部门项目中期规划预算表12"/>
    </sheetNames>
    <sheetDataSet>
      <sheetData sheetId="0"/>
      <sheetData sheetId="1"/>
      <sheetData sheetId="2">
        <row r="26">
          <cell r="F26">
            <v>210000</v>
          </cell>
        </row>
        <row r="39">
          <cell r="F39">
            <v>150000</v>
          </cell>
        </row>
        <row r="40">
          <cell r="F40">
            <v>134839</v>
          </cell>
        </row>
        <row r="41">
          <cell r="F41">
            <v>2206300</v>
          </cell>
        </row>
      </sheetData>
      <sheetData sheetId="3"/>
      <sheetData sheetId="4">
        <row r="26">
          <cell r="G26">
            <v>210000</v>
          </cell>
        </row>
        <row r="32">
          <cell r="G32">
            <v>1880940</v>
          </cell>
        </row>
        <row r="33">
          <cell r="G33">
            <v>201521</v>
          </cell>
        </row>
        <row r="34">
          <cell r="G34">
            <v>150000</v>
          </cell>
        </row>
        <row r="35">
          <cell r="G35">
            <v>134839</v>
          </cell>
        </row>
        <row r="36">
          <cell r="G36">
            <v>2206300</v>
          </cell>
        </row>
        <row r="38">
          <cell r="G38">
            <v>60000</v>
          </cell>
        </row>
        <row r="39">
          <cell r="G39">
            <v>1100000</v>
          </cell>
        </row>
        <row r="40">
          <cell r="G40">
            <v>56400</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财务收支预算总表01-1（上年结转）"/>
      <sheetName val="部门收入预算表01-2（上年结转）"/>
      <sheetName val="部门支出预算表01-3（上年结转）"/>
      <sheetName val="财政拨款收支预算总表02-1（上年结转）"/>
      <sheetName val="一般公共预算支出预算表02-2（上年结转）"/>
      <sheetName val="一般公共预算“三公”经费支出预算表03"/>
      <sheetName val="基本支出预算表04"/>
      <sheetName val="项目支出预算表05-1（上年结转）"/>
      <sheetName val="项目支出绩效目标表（本次下达）05-2"/>
      <sheetName val="政府性基金预算支出预算表06（上年结转）"/>
      <sheetName val="部门政府采购预算表07"/>
      <sheetName val="政府购买服务预算表08"/>
      <sheetName val="对下转移支付预算表"/>
      <sheetName val="对下转移支付绩效目标表"/>
      <sheetName val="新增资产配置表10"/>
      <sheetName val="上级补助项目支出预算表11"/>
      <sheetName val="部门项目中期规划预算表12"/>
    </sheetNames>
    <sheetDataSet>
      <sheetData sheetId="0"/>
      <sheetData sheetId="1"/>
      <sheetData sheetId="2">
        <row r="26">
          <cell r="F26">
            <v>40053892.32</v>
          </cell>
        </row>
      </sheetData>
      <sheetData sheetId="3"/>
      <sheetData sheetId="4">
        <row r="26">
          <cell r="G26">
            <v>40053892.32</v>
          </cell>
        </row>
        <row r="37">
          <cell r="G37">
            <v>28300</v>
          </cell>
        </row>
        <row r="38">
          <cell r="G38">
            <v>332004.49</v>
          </cell>
        </row>
        <row r="43">
          <cell r="G43">
            <v>421900</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6" workbookViewId="0">
      <selection activeCell="B33" sqref="B33"/>
    </sheetView>
  </sheetViews>
  <sheetFormatPr defaultColWidth="8.57142857142857" defaultRowHeight="12.75" customHeight="1" outlineLevelCol="3"/>
  <cols>
    <col min="1" max="1" width="36.2857142857143" style="262" customWidth="1"/>
    <col min="2" max="2" width="35.7142857142857" style="262" customWidth="1"/>
    <col min="3" max="3" width="41" style="262" customWidth="1"/>
    <col min="4" max="4" width="36.7142857142857" style="262" customWidth="1"/>
    <col min="5" max="16384" width="8.57142857142857" style="263" customWidth="1"/>
  </cols>
  <sheetData>
    <row r="1" ht="15" customHeight="1" spans="1:4">
      <c r="A1" s="265"/>
      <c r="B1" s="265"/>
      <c r="C1" s="265"/>
      <c r="D1" s="300" t="s">
        <v>0</v>
      </c>
    </row>
    <row r="2" ht="41.25" customHeight="1" spans="1:4">
      <c r="A2" s="266" t="s">
        <v>1</v>
      </c>
    </row>
    <row r="3" ht="17.25" customHeight="1" spans="1:4">
      <c r="A3" s="267" t="s">
        <v>2</v>
      </c>
      <c r="B3" s="268"/>
      <c r="D3" s="320" t="s">
        <v>3</v>
      </c>
    </row>
    <row r="4" ht="23.25" customHeight="1" spans="1:4">
      <c r="A4" s="269" t="s">
        <v>4</v>
      </c>
      <c r="B4" s="270"/>
      <c r="C4" s="269" t="s">
        <v>5</v>
      </c>
      <c r="D4" s="271"/>
    </row>
    <row r="5" ht="24" customHeight="1" spans="1:4">
      <c r="A5" s="269" t="s">
        <v>6</v>
      </c>
      <c r="B5" s="269" t="s">
        <v>7</v>
      </c>
      <c r="C5" s="269" t="s">
        <v>8</v>
      </c>
      <c r="D5" s="272" t="s">
        <v>7</v>
      </c>
    </row>
    <row r="6" ht="17.25" customHeight="1" spans="1:4">
      <c r="A6" s="273" t="s">
        <v>9</v>
      </c>
      <c r="B6" s="321">
        <v>30227600.61</v>
      </c>
      <c r="C6" s="275" t="s">
        <v>10</v>
      </c>
      <c r="D6" s="274"/>
    </row>
    <row r="7" ht="17.25" customHeight="1" spans="1:4">
      <c r="A7" s="273" t="s">
        <v>11</v>
      </c>
      <c r="B7" s="321">
        <v>13000000</v>
      </c>
      <c r="C7" s="275" t="s">
        <v>12</v>
      </c>
      <c r="D7" s="274"/>
    </row>
    <row r="8" ht="17.25" customHeight="1" spans="1:4">
      <c r="A8" s="273" t="s">
        <v>13</v>
      </c>
      <c r="B8" s="274"/>
      <c r="C8" s="322" t="s">
        <v>14</v>
      </c>
      <c r="D8" s="274"/>
    </row>
    <row r="9" ht="17.25" customHeight="1" spans="1:4">
      <c r="A9" s="273" t="s">
        <v>15</v>
      </c>
      <c r="B9" s="274"/>
      <c r="C9" s="322" t="s">
        <v>16</v>
      </c>
      <c r="D9" s="274"/>
    </row>
    <row r="10" ht="17.25" customHeight="1" spans="1:4">
      <c r="A10" s="273" t="s">
        <v>17</v>
      </c>
      <c r="B10" s="274"/>
      <c r="C10" s="322" t="s">
        <v>18</v>
      </c>
      <c r="D10" s="274">
        <f>'财政拨款收支预算总表02-1'!D11</f>
        <v>25500</v>
      </c>
    </row>
    <row r="11" ht="17.25" customHeight="1" spans="1:4">
      <c r="A11" s="273" t="s">
        <v>19</v>
      </c>
      <c r="B11" s="274"/>
      <c r="C11" s="322" t="s">
        <v>20</v>
      </c>
      <c r="D11" s="274"/>
    </row>
    <row r="12" ht="17.25" customHeight="1" spans="1:4">
      <c r="A12" s="273" t="s">
        <v>21</v>
      </c>
      <c r="B12" s="274"/>
      <c r="C12" s="323" t="s">
        <v>22</v>
      </c>
      <c r="D12" s="274"/>
    </row>
    <row r="13" ht="17.25" customHeight="1" spans="1:4">
      <c r="A13" s="273" t="s">
        <v>23</v>
      </c>
      <c r="B13" s="274"/>
      <c r="C13" s="323" t="s">
        <v>24</v>
      </c>
      <c r="D13" s="274">
        <f>'财政拨款收支预算总表02-1'!D14</f>
        <v>3985883</v>
      </c>
    </row>
    <row r="14" ht="17.25" customHeight="1" spans="1:4">
      <c r="A14" s="273" t="s">
        <v>25</v>
      </c>
      <c r="B14" s="274"/>
      <c r="C14" s="323" t="s">
        <v>26</v>
      </c>
      <c r="D14" s="274">
        <f>'财政拨款收支预算总表02-1'!D15</f>
        <v>1977468</v>
      </c>
    </row>
    <row r="15" ht="17.25" customHeight="1" spans="1:4">
      <c r="A15" s="273" t="s">
        <v>27</v>
      </c>
      <c r="B15" s="274"/>
      <c r="C15" s="323" t="s">
        <v>28</v>
      </c>
      <c r="D15" s="274">
        <f>'部门支出预算表01-3'!C24</f>
        <v>40263892.32</v>
      </c>
    </row>
    <row r="16" ht="17.25" customHeight="1" spans="1:4">
      <c r="A16" s="276"/>
      <c r="B16" s="324"/>
      <c r="C16" s="323" t="s">
        <v>29</v>
      </c>
      <c r="D16" s="277">
        <f>'部门支出预算表01-3'!C27</f>
        <v>18344124.17</v>
      </c>
    </row>
    <row r="17" ht="17.25" customHeight="1" spans="1:4">
      <c r="A17" s="279"/>
      <c r="B17" s="280"/>
      <c r="C17" s="323" t="s">
        <v>30</v>
      </c>
      <c r="D17" s="277">
        <f>'部门支出预算表01-3'!C36</f>
        <v>28344300.58</v>
      </c>
    </row>
    <row r="18" ht="17.25" customHeight="1" spans="1:4">
      <c r="A18" s="279"/>
      <c r="B18" s="280"/>
      <c r="C18" s="323" t="s">
        <v>31</v>
      </c>
      <c r="D18" s="277"/>
    </row>
    <row r="19" ht="17.25" customHeight="1" spans="1:4">
      <c r="A19" s="279"/>
      <c r="B19" s="280"/>
      <c r="C19" s="323" t="s">
        <v>32</v>
      </c>
      <c r="D19" s="277"/>
    </row>
    <row r="20" ht="17.25" customHeight="1" spans="1:4">
      <c r="A20" s="279"/>
      <c r="B20" s="280"/>
      <c r="C20" s="323" t="s">
        <v>33</v>
      </c>
      <c r="D20" s="277"/>
    </row>
    <row r="21" ht="17.25" customHeight="1" spans="1:4">
      <c r="A21" s="279"/>
      <c r="B21" s="280"/>
      <c r="C21" s="323" t="s">
        <v>34</v>
      </c>
      <c r="D21" s="277"/>
    </row>
    <row r="22" ht="17.25" customHeight="1" spans="1:4">
      <c r="A22" s="279"/>
      <c r="B22" s="280"/>
      <c r="C22" s="323" t="s">
        <v>35</v>
      </c>
      <c r="D22" s="277"/>
    </row>
    <row r="23" ht="17.25" customHeight="1" spans="1:4">
      <c r="A23" s="279"/>
      <c r="B23" s="280"/>
      <c r="C23" s="323" t="s">
        <v>36</v>
      </c>
      <c r="D23" s="277"/>
    </row>
    <row r="24" ht="17.25" customHeight="1" spans="1:4">
      <c r="A24" s="279"/>
      <c r="B24" s="280"/>
      <c r="C24" s="323" t="s">
        <v>37</v>
      </c>
      <c r="D24" s="277">
        <f>'财政拨款收支预算总表02-1'!D25</f>
        <v>1640688.25</v>
      </c>
    </row>
    <row r="25" ht="17.25" customHeight="1" spans="1:4">
      <c r="A25" s="279"/>
      <c r="B25" s="280"/>
      <c r="C25" s="323" t="s">
        <v>38</v>
      </c>
      <c r="D25" s="277"/>
    </row>
    <row r="26" ht="17.25" customHeight="1" spans="1:4">
      <c r="A26" s="279"/>
      <c r="B26" s="280"/>
      <c r="C26" s="276" t="s">
        <v>39</v>
      </c>
      <c r="D26" s="277"/>
    </row>
    <row r="27" ht="17.25" customHeight="1" spans="1:4">
      <c r="A27" s="279"/>
      <c r="B27" s="280"/>
      <c r="C27" s="323" t="s">
        <v>40</v>
      </c>
      <c r="D27" s="277"/>
    </row>
    <row r="28" ht="16.5" customHeight="1" spans="1:4">
      <c r="A28" s="279"/>
      <c r="B28" s="280"/>
      <c r="C28" s="323" t="s">
        <v>41</v>
      </c>
      <c r="D28" s="277"/>
    </row>
    <row r="29" ht="16.5" customHeight="1" spans="1:4">
      <c r="A29" s="279"/>
      <c r="B29" s="280"/>
      <c r="C29" s="276" t="s">
        <v>42</v>
      </c>
      <c r="D29" s="277">
        <f>'部门支出预算表01-3'!C61</f>
        <v>30405600</v>
      </c>
    </row>
    <row r="30" ht="17.25" customHeight="1" spans="1:4">
      <c r="A30" s="279"/>
      <c r="B30" s="280"/>
      <c r="C30" s="276" t="s">
        <v>43</v>
      </c>
      <c r="D30" s="277"/>
    </row>
    <row r="31" ht="16.5" customHeight="1" spans="1:4">
      <c r="A31" s="279"/>
      <c r="B31" s="280"/>
      <c r="C31" s="276" t="s">
        <v>44</v>
      </c>
      <c r="D31" s="277"/>
    </row>
    <row r="32" ht="16.5" customHeight="1" spans="1:4">
      <c r="A32" s="279" t="s">
        <v>45</v>
      </c>
      <c r="B32" s="325">
        <f>SUM(B6:B10)</f>
        <v>43227600.61</v>
      </c>
      <c r="C32" s="279" t="s">
        <v>46</v>
      </c>
      <c r="D32" s="284">
        <f>SUM(D6:D31)</f>
        <v>124987456.32</v>
      </c>
    </row>
    <row r="33" ht="16.5" customHeight="1" spans="1:4">
      <c r="A33" s="276" t="s">
        <v>47</v>
      </c>
      <c r="B33" s="277">
        <f>'部门收入预算表01-2'!O9</f>
        <v>81759855.71</v>
      </c>
      <c r="C33" s="276" t="s">
        <v>48</v>
      </c>
      <c r="D33" s="280"/>
    </row>
    <row r="34" ht="16.5" customHeight="1" spans="1:4">
      <c r="A34" s="276" t="s">
        <v>49</v>
      </c>
      <c r="B34" s="274"/>
      <c r="C34" s="276" t="s">
        <v>49</v>
      </c>
      <c r="D34" s="280"/>
    </row>
    <row r="35" ht="16.5" customHeight="1" spans="1:4">
      <c r="A35" s="276" t="s">
        <v>50</v>
      </c>
      <c r="B35" s="280"/>
      <c r="C35" s="276" t="s">
        <v>51</v>
      </c>
      <c r="D35" s="280"/>
    </row>
    <row r="36" ht="16.5" customHeight="1" spans="1:4">
      <c r="A36" s="283" t="s">
        <v>52</v>
      </c>
      <c r="B36" s="284">
        <f>SUM(B32,B33)</f>
        <v>124987456.32</v>
      </c>
      <c r="C36" s="283" t="s">
        <v>53</v>
      </c>
      <c r="D36" s="284">
        <f>SUM(D32,D33)</f>
        <v>124987456.32</v>
      </c>
    </row>
  </sheetData>
  <mergeCells count="4">
    <mergeCell ref="A2:D2"/>
    <mergeCell ref="A3:B3"/>
    <mergeCell ref="A4:B4"/>
    <mergeCell ref="C4:D4"/>
  </mergeCells>
  <printOptions horizontalCentered="1"/>
  <pageMargins left="1" right="1" top="0.75" bottom="0.75" header="0" footer="0"/>
  <pageSetup paperSize="9" scale="77"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29"/>
  <sheetViews>
    <sheetView topLeftCell="A14" workbookViewId="0">
      <selection activeCell="D26" sqref="D26"/>
    </sheetView>
  </sheetViews>
  <sheetFormatPr defaultColWidth="9.14285714285714" defaultRowHeight="14.25" customHeight="1" outlineLevelCol="5"/>
  <cols>
    <col min="1" max="1" width="24.7142857142857" style="130" customWidth="1"/>
    <col min="2" max="2" width="17.5714285714286" style="132" customWidth="1"/>
    <col min="3" max="3" width="43.8190476190476" style="130" customWidth="1"/>
    <col min="4" max="6" width="24.4285714285714" style="130" customWidth="1"/>
    <col min="7" max="16384" width="9.14285714285714" style="130" customWidth="1"/>
  </cols>
  <sheetData>
    <row r="1" ht="12" customHeight="1" spans="1:6">
      <c r="A1" s="133">
        <v>1</v>
      </c>
      <c r="B1" s="134">
        <v>0</v>
      </c>
      <c r="C1" s="133">
        <v>1</v>
      </c>
      <c r="D1" s="135"/>
      <c r="E1" s="135"/>
      <c r="F1" s="136" t="s">
        <v>1137</v>
      </c>
    </row>
    <row r="2" ht="42" customHeight="1" spans="1:6">
      <c r="A2" s="137" t="s">
        <v>1138</v>
      </c>
      <c r="B2" s="137" t="s">
        <v>1139</v>
      </c>
      <c r="C2" s="138"/>
      <c r="D2" s="139"/>
      <c r="E2" s="139"/>
      <c r="F2" s="139"/>
    </row>
    <row r="3" ht="21" customHeight="1" spans="1:6">
      <c r="A3" s="140" t="s">
        <v>2</v>
      </c>
      <c r="B3" s="140" t="s">
        <v>2</v>
      </c>
      <c r="C3" s="133"/>
      <c r="D3" s="135"/>
      <c r="E3" s="135"/>
      <c r="F3" s="136" t="s">
        <v>247</v>
      </c>
    </row>
    <row r="4" ht="19.5" customHeight="1" spans="1:6">
      <c r="A4" s="141" t="s">
        <v>262</v>
      </c>
      <c r="B4" s="142" t="s">
        <v>78</v>
      </c>
      <c r="C4" s="141" t="s">
        <v>79</v>
      </c>
      <c r="D4" s="143" t="s">
        <v>1140</v>
      </c>
      <c r="E4" s="144"/>
      <c r="F4" s="145"/>
    </row>
    <row r="5" ht="18.75" customHeight="1" spans="1:6">
      <c r="A5" s="146"/>
      <c r="B5" s="147"/>
      <c r="C5" s="146"/>
      <c r="D5" s="148" t="s">
        <v>58</v>
      </c>
      <c r="E5" s="143" t="s">
        <v>81</v>
      </c>
      <c r="F5" s="148" t="s">
        <v>82</v>
      </c>
    </row>
    <row r="6" ht="18.75" customHeight="1" spans="1:6">
      <c r="A6" s="149">
        <v>1</v>
      </c>
      <c r="B6" s="150" t="s">
        <v>89</v>
      </c>
      <c r="C6" s="149">
        <v>3</v>
      </c>
      <c r="D6" s="151">
        <v>4</v>
      </c>
      <c r="E6" s="151">
        <v>5</v>
      </c>
      <c r="F6" s="151">
        <v>6</v>
      </c>
    </row>
    <row r="7" s="130" customFormat="1" ht="21" customHeight="1" spans="1:6">
      <c r="A7" s="152" t="s">
        <v>73</v>
      </c>
      <c r="B7" s="152"/>
      <c r="C7" s="152"/>
      <c r="D7" s="153">
        <f>D29</f>
        <v>44968473</v>
      </c>
      <c r="E7" s="153"/>
      <c r="F7" s="153">
        <f>F29</f>
        <v>44968473</v>
      </c>
    </row>
    <row r="8" s="130" customFormat="1" ht="21" customHeight="1" spans="1:6">
      <c r="A8" s="152"/>
      <c r="B8" s="154">
        <v>208</v>
      </c>
      <c r="C8" s="155" t="s">
        <v>109</v>
      </c>
      <c r="D8" s="153">
        <f t="shared" ref="D8:D28" si="0">SUM(E8,F8)</f>
        <v>0</v>
      </c>
      <c r="E8" s="156"/>
      <c r="F8" s="156">
        <f>SUM(F9)</f>
        <v>0</v>
      </c>
    </row>
    <row r="9" s="130" customFormat="1" ht="21" customHeight="1" spans="1:6">
      <c r="A9" s="152"/>
      <c r="B9" s="154">
        <v>20822</v>
      </c>
      <c r="C9" s="155" t="s">
        <v>195</v>
      </c>
      <c r="D9" s="153">
        <f t="shared" si="0"/>
        <v>0</v>
      </c>
      <c r="E9" s="156"/>
      <c r="F9" s="156">
        <f>SUM(F10)</f>
        <v>0</v>
      </c>
    </row>
    <row r="10" s="130" customFormat="1" ht="21" customHeight="1" spans="1:6">
      <c r="A10" s="152"/>
      <c r="B10" s="154">
        <v>2082201</v>
      </c>
      <c r="C10" s="157" t="s">
        <v>1141</v>
      </c>
      <c r="D10" s="153">
        <f t="shared" si="0"/>
        <v>0</v>
      </c>
      <c r="E10" s="156"/>
      <c r="F10" s="156"/>
    </row>
    <row r="11" s="130" customFormat="1" ht="21" customHeight="1" spans="1:6">
      <c r="A11" s="152"/>
      <c r="B11" s="158" t="s">
        <v>142</v>
      </c>
      <c r="C11" s="158" t="s">
        <v>143</v>
      </c>
      <c r="D11" s="153">
        <f t="shared" si="0"/>
        <v>13000000</v>
      </c>
      <c r="E11" s="156"/>
      <c r="F11" s="156">
        <f>SUM(F12,F14,F16)</f>
        <v>13000000</v>
      </c>
    </row>
    <row r="12" s="130" customFormat="1" ht="21" customHeight="1" spans="1:6">
      <c r="A12" s="152"/>
      <c r="B12" s="159">
        <v>21208</v>
      </c>
      <c r="C12" s="158" t="s">
        <v>1142</v>
      </c>
      <c r="D12" s="153">
        <f t="shared" si="0"/>
        <v>0</v>
      </c>
      <c r="E12" s="156"/>
      <c r="F12" s="156">
        <f>SUM(F13)</f>
        <v>0</v>
      </c>
    </row>
    <row r="13" s="130" customFormat="1" ht="21" customHeight="1" spans="1:6">
      <c r="A13" s="152"/>
      <c r="B13" s="159">
        <v>2120899</v>
      </c>
      <c r="C13" s="158" t="s">
        <v>1143</v>
      </c>
      <c r="D13" s="153">
        <f t="shared" si="0"/>
        <v>0</v>
      </c>
      <c r="E13" s="156"/>
      <c r="F13" s="156"/>
    </row>
    <row r="14" s="130" customFormat="1" ht="21" customHeight="1" spans="1:6">
      <c r="A14" s="152"/>
      <c r="B14" s="159">
        <v>21213</v>
      </c>
      <c r="C14" s="158" t="s">
        <v>1144</v>
      </c>
      <c r="D14" s="153">
        <f t="shared" si="0"/>
        <v>0</v>
      </c>
      <c r="E14" s="156"/>
      <c r="F14" s="156">
        <f>SUM(F15)</f>
        <v>0</v>
      </c>
    </row>
    <row r="15" s="130" customFormat="1" ht="21" customHeight="1" spans="1:6">
      <c r="A15" s="152"/>
      <c r="B15" s="159">
        <v>2121399</v>
      </c>
      <c r="C15" s="159" t="s">
        <v>1145</v>
      </c>
      <c r="D15" s="153">
        <f t="shared" si="0"/>
        <v>0</v>
      </c>
      <c r="E15" s="156"/>
      <c r="F15" s="156"/>
    </row>
    <row r="16" s="130" customFormat="1" ht="21" customHeight="1" spans="1:6">
      <c r="A16" s="152"/>
      <c r="B16" s="158" t="s">
        <v>152</v>
      </c>
      <c r="C16" s="158" t="s">
        <v>1146</v>
      </c>
      <c r="D16" s="153">
        <f t="shared" si="0"/>
        <v>13000000</v>
      </c>
      <c r="E16" s="156"/>
      <c r="F16" s="156">
        <f>SUM(F17:F19)</f>
        <v>13000000</v>
      </c>
    </row>
    <row r="17" s="130" customFormat="1" ht="21" customHeight="1" spans="1:6">
      <c r="A17" s="152"/>
      <c r="B17" s="158" t="s">
        <v>154</v>
      </c>
      <c r="C17" s="158" t="s">
        <v>1147</v>
      </c>
      <c r="D17" s="153">
        <f t="shared" si="0"/>
        <v>761521</v>
      </c>
      <c r="E17" s="156"/>
      <c r="F17" s="156">
        <v>761521</v>
      </c>
    </row>
    <row r="18" s="130" customFormat="1" ht="21" customHeight="1" spans="1:6">
      <c r="A18" s="152"/>
      <c r="B18" s="160" t="s">
        <v>156</v>
      </c>
      <c r="C18" s="161" t="s">
        <v>1148</v>
      </c>
      <c r="D18" s="153">
        <f t="shared" si="0"/>
        <v>550000</v>
      </c>
      <c r="E18" s="156"/>
      <c r="F18" s="156">
        <v>550000</v>
      </c>
    </row>
    <row r="19" s="130" customFormat="1" ht="21" customHeight="1" spans="1:6">
      <c r="A19" s="152"/>
      <c r="B19" s="162" t="s">
        <v>158</v>
      </c>
      <c r="C19" s="162" t="s">
        <v>1149</v>
      </c>
      <c r="D19" s="153">
        <f t="shared" si="0"/>
        <v>11688479</v>
      </c>
      <c r="E19" s="156"/>
      <c r="F19" s="156">
        <v>11688479</v>
      </c>
    </row>
    <row r="20" s="130" customFormat="1" ht="21" customHeight="1" spans="1:6">
      <c r="A20" s="152"/>
      <c r="B20" s="154">
        <v>213</v>
      </c>
      <c r="C20" s="154" t="s">
        <v>161</v>
      </c>
      <c r="D20" s="153">
        <f t="shared" si="0"/>
        <v>1562873</v>
      </c>
      <c r="E20" s="156"/>
      <c r="F20" s="156">
        <f>SUM(F21,F23)</f>
        <v>1562873</v>
      </c>
    </row>
    <row r="21" s="130" customFormat="1" ht="21" customHeight="1" spans="1:6">
      <c r="A21" s="152"/>
      <c r="B21" s="154">
        <v>21366</v>
      </c>
      <c r="C21" s="154" t="s">
        <v>1150</v>
      </c>
      <c r="D21" s="153">
        <f t="shared" si="0"/>
        <v>85623</v>
      </c>
      <c r="E21" s="156"/>
      <c r="F21" s="156">
        <f>SUM(F22)</f>
        <v>85623</v>
      </c>
    </row>
    <row r="22" s="130" customFormat="1" ht="21" customHeight="1" spans="1:6">
      <c r="A22" s="152"/>
      <c r="B22" s="154">
        <v>2136699</v>
      </c>
      <c r="C22" s="154" t="s">
        <v>1151</v>
      </c>
      <c r="D22" s="153">
        <f t="shared" si="0"/>
        <v>85623</v>
      </c>
      <c r="E22" s="156"/>
      <c r="F22" s="163">
        <v>85623</v>
      </c>
    </row>
    <row r="23" s="130" customFormat="1" ht="21" customHeight="1" spans="1:6">
      <c r="A23" s="152"/>
      <c r="B23" s="154">
        <v>21372</v>
      </c>
      <c r="C23" s="154" t="s">
        <v>1152</v>
      </c>
      <c r="D23" s="153">
        <f t="shared" si="0"/>
        <v>1477250</v>
      </c>
      <c r="E23" s="156"/>
      <c r="F23" s="156">
        <f>SUM(F24)</f>
        <v>1477250</v>
      </c>
    </row>
    <row r="24" s="130" customFormat="1" ht="21" customHeight="1" spans="1:6">
      <c r="A24" s="164"/>
      <c r="B24" s="165">
        <v>2137201</v>
      </c>
      <c r="C24" s="166" t="s">
        <v>1153</v>
      </c>
      <c r="D24" s="167">
        <f t="shared" si="0"/>
        <v>1477250</v>
      </c>
      <c r="E24" s="168"/>
      <c r="F24" s="169">
        <v>1477250</v>
      </c>
    </row>
    <row r="25" customFormat="1" ht="21" customHeight="1" spans="1:6">
      <c r="A25" s="152"/>
      <c r="B25" s="154">
        <v>229</v>
      </c>
      <c r="C25" s="157" t="s">
        <v>87</v>
      </c>
      <c r="D25" s="167">
        <f t="shared" si="0"/>
        <v>30405600</v>
      </c>
      <c r="E25" s="170"/>
      <c r="F25" s="171">
        <f>SUM(F26)</f>
        <v>30405600</v>
      </c>
    </row>
    <row r="26" customFormat="1" ht="21" customHeight="1" spans="1:6">
      <c r="A26" s="152"/>
      <c r="B26" s="154">
        <v>22904</v>
      </c>
      <c r="C26" s="157" t="s">
        <v>206</v>
      </c>
      <c r="D26" s="167">
        <f t="shared" si="0"/>
        <v>30405600</v>
      </c>
      <c r="E26" s="170"/>
      <c r="F26" s="171">
        <f>SUM(F27:F28)</f>
        <v>30405600</v>
      </c>
    </row>
    <row r="27" customFormat="1" ht="21" customHeight="1" spans="1:6">
      <c r="A27" s="152"/>
      <c r="B27" s="154">
        <v>2290401</v>
      </c>
      <c r="C27" s="157" t="s">
        <v>207</v>
      </c>
      <c r="D27" s="167">
        <f t="shared" si="0"/>
        <v>405600</v>
      </c>
      <c r="E27" s="170"/>
      <c r="F27" s="171">
        <v>405600</v>
      </c>
    </row>
    <row r="28" customFormat="1" ht="21" customHeight="1" spans="1:6">
      <c r="A28" s="152"/>
      <c r="B28" s="154">
        <v>2290402</v>
      </c>
      <c r="C28" s="172" t="s">
        <v>208</v>
      </c>
      <c r="D28" s="173">
        <f t="shared" si="0"/>
        <v>30000000</v>
      </c>
      <c r="E28" s="174"/>
      <c r="F28" s="171">
        <v>30000000</v>
      </c>
    </row>
    <row r="29" s="131" customFormat="1" ht="23" customHeight="1" spans="1:6">
      <c r="A29" s="175" t="s">
        <v>251</v>
      </c>
      <c r="B29" s="175" t="s">
        <v>251</v>
      </c>
      <c r="C29" s="175" t="s">
        <v>251</v>
      </c>
      <c r="D29" s="176">
        <f>SUM(E29:F29)</f>
        <v>44968473</v>
      </c>
      <c r="E29" s="177"/>
      <c r="F29" s="178">
        <f>SUM(F8,F11,F20,F25)</f>
        <v>44968473</v>
      </c>
    </row>
  </sheetData>
  <mergeCells count="7">
    <mergeCell ref="A2:F2"/>
    <mergeCell ref="A3:C3"/>
    <mergeCell ref="D4:F4"/>
    <mergeCell ref="A29:C29"/>
    <mergeCell ref="A4:A5"/>
    <mergeCell ref="B4:B5"/>
    <mergeCell ref="C4:C5"/>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9"/>
  <sheetViews>
    <sheetView showZeros="0" topLeftCell="C1" workbookViewId="0">
      <selection activeCell="I18" sqref="I18"/>
    </sheetView>
  </sheetViews>
  <sheetFormatPr defaultColWidth="10.447619047619" defaultRowHeight="14.25" customHeight="1"/>
  <cols>
    <col min="1" max="2" width="37.2285714285714" style="1" customWidth="1"/>
    <col min="3" max="3" width="40.7142857142857" style="1" customWidth="1"/>
    <col min="4" max="4" width="35.4285714285714" style="1" customWidth="1"/>
    <col min="5" max="5" width="40.3238095238095" style="1" customWidth="1"/>
    <col min="6" max="6" width="8.80952380952381" style="1" customWidth="1"/>
    <col min="7" max="7" width="12.7333333333333" style="1" customWidth="1"/>
    <col min="8" max="8" width="15.1809523809524" style="1" customWidth="1"/>
    <col min="9" max="18" width="22.8571428571429" style="1" customWidth="1"/>
    <col min="19" max="19" width="22.6857142857143" style="1" customWidth="1"/>
    <col min="20" max="16384" width="10.447619047619" style="1"/>
  </cols>
  <sheetData>
    <row r="1" ht="15.75" customHeight="1" spans="1:19">
      <c r="B1" s="94"/>
      <c r="C1" s="94"/>
      <c r="R1" s="13"/>
      <c r="S1" s="13" t="s">
        <v>1154</v>
      </c>
    </row>
    <row r="2" ht="41.25" customHeight="1" spans="1:19">
      <c r="A2" s="83" t="str">
        <f>"2026"&amp;"年部门政府采购预算表"</f>
        <v>2026年部门政府采购预算表</v>
      </c>
      <c r="B2" s="76"/>
      <c r="C2" s="76"/>
      <c r="D2" s="14"/>
      <c r="E2" s="14"/>
      <c r="F2" s="14"/>
      <c r="G2" s="14"/>
      <c r="H2" s="14"/>
      <c r="I2" s="14"/>
      <c r="J2" s="14"/>
      <c r="K2" s="14"/>
      <c r="L2" s="14"/>
      <c r="M2" s="76"/>
      <c r="N2" s="14"/>
      <c r="O2" s="14"/>
      <c r="P2" s="76"/>
      <c r="Q2" s="14"/>
      <c r="R2" s="76"/>
      <c r="S2" s="76"/>
    </row>
    <row r="3" ht="18.75" customHeight="1" spans="1:19">
      <c r="A3" s="122" t="str">
        <f>"单位名称："&amp;"昆明市呈贡区水务局"</f>
        <v>单位名称：昆明市呈贡区水务局</v>
      </c>
      <c r="B3" s="99"/>
      <c r="C3" s="99"/>
      <c r="D3" s="17"/>
      <c r="E3" s="17"/>
      <c r="F3" s="17"/>
      <c r="G3" s="17"/>
      <c r="H3" s="17"/>
      <c r="I3" s="17"/>
      <c r="J3" s="17"/>
      <c r="K3" s="17"/>
      <c r="L3" s="17"/>
      <c r="R3" s="18"/>
      <c r="S3" s="123" t="s">
        <v>3</v>
      </c>
    </row>
    <row r="4" ht="15.75" customHeight="1" spans="1:19">
      <c r="A4" s="20" t="s">
        <v>261</v>
      </c>
      <c r="B4" s="101" t="s">
        <v>262</v>
      </c>
      <c r="C4" s="101" t="s">
        <v>1155</v>
      </c>
      <c r="D4" s="102" t="s">
        <v>1156</v>
      </c>
      <c r="E4" s="102" t="s">
        <v>1157</v>
      </c>
      <c r="F4" s="102" t="s">
        <v>1158</v>
      </c>
      <c r="G4" s="102" t="s">
        <v>1159</v>
      </c>
      <c r="H4" s="102" t="s">
        <v>1160</v>
      </c>
      <c r="I4" s="103" t="s">
        <v>269</v>
      </c>
      <c r="J4" s="103"/>
      <c r="K4" s="103"/>
      <c r="L4" s="103"/>
      <c r="M4" s="104"/>
      <c r="N4" s="103"/>
      <c r="O4" s="103"/>
      <c r="P4" s="88"/>
      <c r="Q4" s="103"/>
      <c r="R4" s="104"/>
      <c r="S4" s="89"/>
    </row>
    <row r="5" ht="17.25" customHeight="1" spans="1:19">
      <c r="A5" s="26"/>
      <c r="B5" s="105"/>
      <c r="C5" s="105"/>
      <c r="D5" s="106"/>
      <c r="E5" s="106"/>
      <c r="F5" s="106"/>
      <c r="G5" s="106"/>
      <c r="H5" s="106"/>
      <c r="I5" s="106" t="s">
        <v>58</v>
      </c>
      <c r="J5" s="106" t="s">
        <v>61</v>
      </c>
      <c r="K5" s="106" t="s">
        <v>1161</v>
      </c>
      <c r="L5" s="106" t="s">
        <v>1162</v>
      </c>
      <c r="M5" s="107" t="s">
        <v>1163</v>
      </c>
      <c r="N5" s="108" t="s">
        <v>1164</v>
      </c>
      <c r="O5" s="108"/>
      <c r="P5" s="109"/>
      <c r="Q5" s="108"/>
      <c r="R5" s="110"/>
      <c r="S5" s="111"/>
    </row>
    <row r="6" ht="54" customHeight="1" spans="1:19">
      <c r="A6" s="29"/>
      <c r="B6" s="111"/>
      <c r="C6" s="111"/>
      <c r="D6" s="112"/>
      <c r="E6" s="112"/>
      <c r="F6" s="112"/>
      <c r="G6" s="112"/>
      <c r="H6" s="112"/>
      <c r="I6" s="112"/>
      <c r="J6" s="112" t="s">
        <v>60</v>
      </c>
      <c r="K6" s="112"/>
      <c r="L6" s="112"/>
      <c r="M6" s="113"/>
      <c r="N6" s="112" t="s">
        <v>60</v>
      </c>
      <c r="O6" s="112" t="s">
        <v>67</v>
      </c>
      <c r="P6" s="111" t="s">
        <v>68</v>
      </c>
      <c r="Q6" s="112" t="s">
        <v>69</v>
      </c>
      <c r="R6" s="113" t="s">
        <v>70</v>
      </c>
      <c r="S6" s="111" t="s">
        <v>71</v>
      </c>
    </row>
    <row r="7" ht="18" customHeight="1" spans="1:19">
      <c r="A7" s="124">
        <v>1</v>
      </c>
      <c r="B7" s="124" t="s">
        <v>89</v>
      </c>
      <c r="C7" s="125">
        <v>3</v>
      </c>
      <c r="D7" s="125">
        <v>4</v>
      </c>
      <c r="E7" s="124">
        <v>5</v>
      </c>
      <c r="F7" s="124">
        <v>6</v>
      </c>
      <c r="G7" s="124">
        <v>7</v>
      </c>
      <c r="H7" s="124">
        <v>8</v>
      </c>
      <c r="I7" s="124">
        <v>9</v>
      </c>
      <c r="J7" s="124">
        <v>10</v>
      </c>
      <c r="K7" s="124">
        <v>11</v>
      </c>
      <c r="L7" s="124">
        <v>12</v>
      </c>
      <c r="M7" s="124">
        <v>13</v>
      </c>
      <c r="N7" s="124">
        <v>14</v>
      </c>
      <c r="O7" s="124">
        <v>15</v>
      </c>
      <c r="P7" s="124">
        <v>16</v>
      </c>
      <c r="Q7" s="124">
        <v>17</v>
      </c>
      <c r="R7" s="124">
        <v>18</v>
      </c>
      <c r="S7" s="124">
        <v>19</v>
      </c>
    </row>
    <row r="8" ht="21" customHeight="1" spans="1:19">
      <c r="A8" s="114" t="s">
        <v>73</v>
      </c>
      <c r="B8" s="115" t="s">
        <v>73</v>
      </c>
      <c r="C8" s="115" t="s">
        <v>312</v>
      </c>
      <c r="D8" s="116" t="s">
        <v>1165</v>
      </c>
      <c r="E8" s="116" t="s">
        <v>1166</v>
      </c>
      <c r="F8" s="116" t="s">
        <v>821</v>
      </c>
      <c r="G8" s="126">
        <v>1</v>
      </c>
      <c r="H8" s="93">
        <v>50000</v>
      </c>
      <c r="I8" s="93">
        <v>50000</v>
      </c>
      <c r="J8" s="93">
        <v>50000</v>
      </c>
      <c r="K8" s="93"/>
      <c r="L8" s="93"/>
      <c r="M8" s="93"/>
      <c r="N8" s="93"/>
      <c r="O8" s="93"/>
      <c r="P8" s="93"/>
      <c r="Q8" s="93"/>
      <c r="R8" s="93"/>
      <c r="S8" s="93"/>
    </row>
    <row r="9" ht="21" customHeight="1" spans="1:19">
      <c r="A9" s="114" t="s">
        <v>73</v>
      </c>
      <c r="B9" s="115" t="s">
        <v>73</v>
      </c>
      <c r="C9" s="115" t="s">
        <v>312</v>
      </c>
      <c r="D9" s="116" t="s">
        <v>1167</v>
      </c>
      <c r="E9" s="116" t="s">
        <v>1168</v>
      </c>
      <c r="F9" s="116" t="s">
        <v>821</v>
      </c>
      <c r="G9" s="126">
        <v>1</v>
      </c>
      <c r="H9" s="93">
        <v>40000</v>
      </c>
      <c r="I9" s="93">
        <v>40000</v>
      </c>
      <c r="J9" s="93">
        <v>40000</v>
      </c>
      <c r="K9" s="93"/>
      <c r="L9" s="93"/>
      <c r="M9" s="93"/>
      <c r="N9" s="93"/>
      <c r="O9" s="93"/>
      <c r="P9" s="93"/>
      <c r="Q9" s="93"/>
      <c r="R9" s="93"/>
      <c r="S9" s="93"/>
    </row>
    <row r="10" ht="21" customHeight="1" spans="1:19">
      <c r="A10" s="114" t="s">
        <v>73</v>
      </c>
      <c r="B10" s="115" t="s">
        <v>73</v>
      </c>
      <c r="C10" s="115" t="s">
        <v>312</v>
      </c>
      <c r="D10" s="116" t="s">
        <v>1169</v>
      </c>
      <c r="E10" s="116" t="s">
        <v>1170</v>
      </c>
      <c r="F10" s="116" t="s">
        <v>821</v>
      </c>
      <c r="G10" s="126">
        <v>1</v>
      </c>
      <c r="H10" s="93">
        <v>30000</v>
      </c>
      <c r="I10" s="93">
        <v>30000</v>
      </c>
      <c r="J10" s="93">
        <v>30000</v>
      </c>
      <c r="K10" s="93"/>
      <c r="L10" s="93"/>
      <c r="M10" s="93"/>
      <c r="N10" s="93"/>
      <c r="O10" s="93"/>
      <c r="P10" s="93"/>
      <c r="Q10" s="93"/>
      <c r="R10" s="93"/>
      <c r="S10" s="93"/>
    </row>
    <row r="11" ht="21" customHeight="1" spans="1:19">
      <c r="A11" s="114" t="s">
        <v>73</v>
      </c>
      <c r="B11" s="115" t="s">
        <v>73</v>
      </c>
      <c r="C11" s="115" t="s">
        <v>322</v>
      </c>
      <c r="D11" s="116" t="s">
        <v>1171</v>
      </c>
      <c r="E11" s="116" t="s">
        <v>1172</v>
      </c>
      <c r="F11" s="116" t="s">
        <v>821</v>
      </c>
      <c r="G11" s="126">
        <v>1</v>
      </c>
      <c r="H11" s="93">
        <v>20000</v>
      </c>
      <c r="I11" s="93">
        <v>20000</v>
      </c>
      <c r="J11" s="93">
        <v>20000</v>
      </c>
      <c r="K11" s="93"/>
      <c r="L11" s="93"/>
      <c r="M11" s="93"/>
      <c r="N11" s="93"/>
      <c r="O11" s="93"/>
      <c r="P11" s="93"/>
      <c r="Q11" s="93"/>
      <c r="R11" s="93"/>
      <c r="S11" s="93"/>
    </row>
    <row r="12" ht="21" customHeight="1" spans="1:19">
      <c r="A12" s="114" t="s">
        <v>73</v>
      </c>
      <c r="B12" s="115" t="s">
        <v>73</v>
      </c>
      <c r="C12" s="115" t="s">
        <v>416</v>
      </c>
      <c r="D12" s="116" t="s">
        <v>1173</v>
      </c>
      <c r="E12" s="116" t="s">
        <v>1174</v>
      </c>
      <c r="F12" s="116" t="s">
        <v>821</v>
      </c>
      <c r="G12" s="126">
        <v>1</v>
      </c>
      <c r="H12" s="93"/>
      <c r="I12" s="93">
        <v>200000</v>
      </c>
      <c r="J12" s="93"/>
      <c r="K12" s="93">
        <v>200000</v>
      </c>
      <c r="L12" s="93"/>
      <c r="M12" s="93"/>
      <c r="N12" s="93"/>
      <c r="O12" s="93"/>
      <c r="P12" s="93"/>
      <c r="Q12" s="93"/>
      <c r="R12" s="93"/>
      <c r="S12" s="93"/>
    </row>
    <row r="13" ht="40" customHeight="1" spans="1:19">
      <c r="A13" s="114" t="s">
        <v>73</v>
      </c>
      <c r="B13" s="115" t="s">
        <v>73</v>
      </c>
      <c r="C13" s="115" t="s">
        <v>421</v>
      </c>
      <c r="D13" s="116" t="s">
        <v>1175</v>
      </c>
      <c r="E13" s="116" t="s">
        <v>1176</v>
      </c>
      <c r="F13" s="116" t="s">
        <v>821</v>
      </c>
      <c r="G13" s="126">
        <v>1</v>
      </c>
      <c r="H13" s="93"/>
      <c r="I13" s="93">
        <v>326800</v>
      </c>
      <c r="J13" s="93"/>
      <c r="K13" s="93">
        <v>326800</v>
      </c>
      <c r="L13" s="93"/>
      <c r="M13" s="93"/>
      <c r="N13" s="93"/>
      <c r="O13" s="93"/>
      <c r="P13" s="93"/>
      <c r="Q13" s="93"/>
      <c r="R13" s="93"/>
      <c r="S13" s="93"/>
    </row>
    <row r="14" ht="21" customHeight="1" spans="1:19">
      <c r="A14" s="114" t="s">
        <v>73</v>
      </c>
      <c r="B14" s="115" t="s">
        <v>73</v>
      </c>
      <c r="C14" s="115" t="s">
        <v>421</v>
      </c>
      <c r="D14" s="116" t="s">
        <v>1177</v>
      </c>
      <c r="E14" s="116" t="s">
        <v>1176</v>
      </c>
      <c r="F14" s="116" t="s">
        <v>821</v>
      </c>
      <c r="G14" s="126">
        <v>1</v>
      </c>
      <c r="H14" s="93"/>
      <c r="I14" s="93">
        <v>100000</v>
      </c>
      <c r="J14" s="93"/>
      <c r="K14" s="93">
        <v>100000</v>
      </c>
      <c r="L14" s="93"/>
      <c r="M14" s="93"/>
      <c r="N14" s="93"/>
      <c r="O14" s="93"/>
      <c r="P14" s="93"/>
      <c r="Q14" s="93"/>
      <c r="R14" s="93"/>
      <c r="S14" s="93"/>
    </row>
    <row r="15" ht="21" customHeight="1" spans="1:19">
      <c r="A15" s="114" t="s">
        <v>73</v>
      </c>
      <c r="B15" s="115" t="s">
        <v>73</v>
      </c>
      <c r="C15" s="115" t="s">
        <v>421</v>
      </c>
      <c r="D15" s="116" t="s">
        <v>1178</v>
      </c>
      <c r="E15" s="116" t="s">
        <v>1179</v>
      </c>
      <c r="F15" s="116" t="s">
        <v>821</v>
      </c>
      <c r="G15" s="126">
        <v>1</v>
      </c>
      <c r="H15" s="93"/>
      <c r="I15" s="93">
        <v>100000</v>
      </c>
      <c r="J15" s="93"/>
      <c r="K15" s="93">
        <v>100000</v>
      </c>
      <c r="L15" s="93"/>
      <c r="M15" s="93"/>
      <c r="N15" s="93"/>
      <c r="O15" s="93"/>
      <c r="P15" s="93"/>
      <c r="Q15" s="93"/>
      <c r="R15" s="93"/>
      <c r="S15" s="93"/>
    </row>
    <row r="16" ht="21" customHeight="1" spans="1:19">
      <c r="A16" s="114" t="s">
        <v>73</v>
      </c>
      <c r="B16" s="115" t="s">
        <v>73</v>
      </c>
      <c r="C16" s="115" t="s">
        <v>421</v>
      </c>
      <c r="D16" s="116" t="s">
        <v>1180</v>
      </c>
      <c r="E16" s="116" t="s">
        <v>1179</v>
      </c>
      <c r="F16" s="116" t="s">
        <v>821</v>
      </c>
      <c r="G16" s="126">
        <v>1</v>
      </c>
      <c r="H16" s="93"/>
      <c r="I16" s="93">
        <v>100000</v>
      </c>
      <c r="J16" s="93"/>
      <c r="K16" s="93">
        <v>100000</v>
      </c>
      <c r="L16" s="93"/>
      <c r="M16" s="93"/>
      <c r="N16" s="93"/>
      <c r="O16" s="93"/>
      <c r="P16" s="93"/>
      <c r="Q16" s="93"/>
      <c r="R16" s="93"/>
      <c r="S16" s="93"/>
    </row>
    <row r="17" ht="49" customHeight="1" spans="1:19">
      <c r="A17" s="114" t="s">
        <v>73</v>
      </c>
      <c r="B17" s="115" t="s">
        <v>73</v>
      </c>
      <c r="C17" s="117" t="s">
        <v>429</v>
      </c>
      <c r="D17" s="116" t="s">
        <v>1091</v>
      </c>
      <c r="E17" s="116" t="s">
        <v>1181</v>
      </c>
      <c r="F17" s="116" t="s">
        <v>821</v>
      </c>
      <c r="G17" s="126">
        <v>1</v>
      </c>
      <c r="H17" s="93"/>
      <c r="I17" s="93">
        <v>200000</v>
      </c>
      <c r="J17" s="93"/>
      <c r="K17" s="93">
        <v>200000</v>
      </c>
      <c r="L17" s="93"/>
      <c r="M17" s="93"/>
      <c r="N17" s="93"/>
      <c r="O17" s="93"/>
      <c r="P17" s="93"/>
      <c r="Q17" s="93"/>
      <c r="R17" s="93"/>
      <c r="S17" s="93"/>
    </row>
    <row r="18" ht="21" customHeight="1" spans="1:19">
      <c r="A18" s="118" t="s">
        <v>251</v>
      </c>
      <c r="B18" s="119"/>
      <c r="C18" s="119"/>
      <c r="D18" s="120"/>
      <c r="E18" s="120"/>
      <c r="F18" s="120"/>
      <c r="G18" s="127"/>
      <c r="H18" s="93">
        <v>140000</v>
      </c>
      <c r="I18" s="93">
        <v>1166800</v>
      </c>
      <c r="J18" s="93">
        <v>140000</v>
      </c>
      <c r="K18" s="93">
        <v>1026800</v>
      </c>
      <c r="L18" s="93"/>
      <c r="M18" s="93"/>
      <c r="N18" s="93"/>
      <c r="O18" s="93"/>
      <c r="P18" s="93"/>
      <c r="Q18" s="93"/>
      <c r="R18" s="93"/>
      <c r="S18" s="93"/>
    </row>
    <row r="19" ht="21" customHeight="1" spans="1:19">
      <c r="A19" s="122" t="s">
        <v>1182</v>
      </c>
      <c r="B19" s="15"/>
      <c r="C19" s="15"/>
      <c r="D19" s="122"/>
      <c r="E19" s="122"/>
      <c r="F19" s="122"/>
      <c r="G19" s="128"/>
      <c r="H19" s="129"/>
      <c r="I19" s="129"/>
      <c r="J19" s="129"/>
      <c r="K19" s="129"/>
      <c r="L19" s="129"/>
      <c r="M19" s="129"/>
      <c r="N19" s="129"/>
      <c r="O19" s="129"/>
      <c r="P19" s="129"/>
      <c r="Q19" s="129"/>
      <c r="R19" s="129"/>
      <c r="S19" s="129"/>
    </row>
  </sheetData>
  <mergeCells count="19">
    <mergeCell ref="A2:S2"/>
    <mergeCell ref="A3:H3"/>
    <mergeCell ref="I4:S4"/>
    <mergeCell ref="N5:S5"/>
    <mergeCell ref="A18:G18"/>
    <mergeCell ref="A19:S1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5"/>
  <sheetViews>
    <sheetView showZeros="0" topLeftCell="E1" workbookViewId="0">
      <selection activeCell="E9" sqref="$A9:$XFD13"/>
    </sheetView>
  </sheetViews>
  <sheetFormatPr defaultColWidth="10.447619047619" defaultRowHeight="14.25" customHeight="1"/>
  <cols>
    <col min="1" max="5" width="44.7333333333333" style="1" customWidth="1"/>
    <col min="6" max="6" width="24.4285714285714" style="1" customWidth="1"/>
    <col min="7" max="7" width="22.1428571428571" style="1" customWidth="1"/>
    <col min="8" max="8" width="23.4285714285714" style="1" customWidth="1"/>
    <col min="9" max="9" width="44.7333333333333" style="1" customWidth="1"/>
    <col min="10" max="18" width="23.3428571428571" style="1" customWidth="1"/>
    <col min="19" max="20" width="23.1809523809524" style="1" customWidth="1"/>
    <col min="21" max="16384" width="10.447619047619" style="1"/>
  </cols>
  <sheetData>
    <row r="1" ht="16.5" customHeight="1" spans="1:20">
      <c r="A1" s="87"/>
      <c r="B1" s="94"/>
      <c r="C1" s="94"/>
      <c r="D1" s="94"/>
      <c r="E1" s="94"/>
      <c r="F1" s="94"/>
      <c r="G1" s="94"/>
      <c r="H1" s="87"/>
      <c r="I1" s="87"/>
      <c r="J1" s="87"/>
      <c r="K1" s="87"/>
      <c r="L1" s="87"/>
      <c r="M1" s="87"/>
      <c r="N1" s="95"/>
      <c r="O1" s="87"/>
      <c r="P1" s="87"/>
      <c r="Q1" s="94"/>
      <c r="R1" s="87"/>
      <c r="S1" s="96"/>
      <c r="T1" s="96" t="s">
        <v>1183</v>
      </c>
    </row>
    <row r="2" ht="41.25" customHeight="1" spans="1:20">
      <c r="A2" s="83" t="str">
        <f>"2026"&amp;"年部门政府购买服务预算表"</f>
        <v>2026年部门政府购买服务预算表</v>
      </c>
      <c r="B2" s="76"/>
      <c r="C2" s="76"/>
      <c r="D2" s="76"/>
      <c r="E2" s="76"/>
      <c r="F2" s="76"/>
      <c r="G2" s="76"/>
      <c r="H2" s="97"/>
      <c r="I2" s="97"/>
      <c r="J2" s="97"/>
      <c r="K2" s="97"/>
      <c r="L2" s="97"/>
      <c r="M2" s="97"/>
      <c r="N2" s="98"/>
      <c r="O2" s="97"/>
      <c r="P2" s="97"/>
      <c r="Q2" s="76"/>
      <c r="R2" s="97"/>
      <c r="S2" s="98"/>
      <c r="T2" s="76"/>
    </row>
    <row r="3" ht="22.5" customHeight="1" spans="1:20">
      <c r="A3" s="84" t="str">
        <f>"单位名称："&amp;"昆明市呈贡区水务局"</f>
        <v>单位名称：昆明市呈贡区水务局</v>
      </c>
      <c r="B3" s="99"/>
      <c r="C3" s="99"/>
      <c r="D3" s="99"/>
      <c r="E3" s="99"/>
      <c r="F3" s="99"/>
      <c r="G3" s="99"/>
      <c r="H3" s="85"/>
      <c r="I3" s="85"/>
      <c r="J3" s="85"/>
      <c r="K3" s="85"/>
      <c r="L3" s="85"/>
      <c r="M3" s="85"/>
      <c r="N3" s="95"/>
      <c r="O3" s="87"/>
      <c r="P3" s="87"/>
      <c r="Q3" s="94"/>
      <c r="R3" s="87"/>
      <c r="S3" s="100"/>
      <c r="T3" s="96" t="s">
        <v>3</v>
      </c>
    </row>
    <row r="4" ht="24" customHeight="1" spans="1:20">
      <c r="A4" s="20" t="s">
        <v>261</v>
      </c>
      <c r="B4" s="101" t="s">
        <v>262</v>
      </c>
      <c r="C4" s="101" t="s">
        <v>1155</v>
      </c>
      <c r="D4" s="101" t="s">
        <v>1184</v>
      </c>
      <c r="E4" s="101" t="s">
        <v>1185</v>
      </c>
      <c r="F4" s="101" t="s">
        <v>1186</v>
      </c>
      <c r="G4" s="101" t="s">
        <v>1187</v>
      </c>
      <c r="H4" s="102" t="s">
        <v>1188</v>
      </c>
      <c r="I4" s="102" t="s">
        <v>1189</v>
      </c>
      <c r="J4" s="103" t="s">
        <v>269</v>
      </c>
      <c r="K4" s="103"/>
      <c r="L4" s="103"/>
      <c r="M4" s="103"/>
      <c r="N4" s="104"/>
      <c r="O4" s="103"/>
      <c r="P4" s="103"/>
      <c r="Q4" s="88"/>
      <c r="R4" s="103"/>
      <c r="S4" s="104"/>
      <c r="T4" s="89"/>
    </row>
    <row r="5" ht="24" customHeight="1" spans="1:20">
      <c r="A5" s="26"/>
      <c r="B5" s="105"/>
      <c r="C5" s="105"/>
      <c r="D5" s="105"/>
      <c r="E5" s="105"/>
      <c r="F5" s="105"/>
      <c r="G5" s="105"/>
      <c r="H5" s="106"/>
      <c r="I5" s="106"/>
      <c r="J5" s="106" t="s">
        <v>58</v>
      </c>
      <c r="K5" s="106" t="s">
        <v>61</v>
      </c>
      <c r="L5" s="106" t="s">
        <v>1161</v>
      </c>
      <c r="M5" s="106" t="s">
        <v>1162</v>
      </c>
      <c r="N5" s="107" t="s">
        <v>1163</v>
      </c>
      <c r="O5" s="108" t="s">
        <v>1164</v>
      </c>
      <c r="P5" s="108"/>
      <c r="Q5" s="109"/>
      <c r="R5" s="108"/>
      <c r="S5" s="110"/>
      <c r="T5" s="111"/>
    </row>
    <row r="6" ht="54" customHeight="1" spans="1:20">
      <c r="A6" s="29"/>
      <c r="B6" s="111"/>
      <c r="C6" s="111"/>
      <c r="D6" s="111"/>
      <c r="E6" s="111"/>
      <c r="F6" s="111"/>
      <c r="G6" s="111"/>
      <c r="H6" s="112"/>
      <c r="I6" s="112"/>
      <c r="J6" s="112"/>
      <c r="K6" s="112" t="s">
        <v>60</v>
      </c>
      <c r="L6" s="112"/>
      <c r="M6" s="112"/>
      <c r="N6" s="113"/>
      <c r="O6" s="112" t="s">
        <v>60</v>
      </c>
      <c r="P6" s="112" t="s">
        <v>67</v>
      </c>
      <c r="Q6" s="111" t="s">
        <v>68</v>
      </c>
      <c r="R6" s="112" t="s">
        <v>69</v>
      </c>
      <c r="S6" s="113" t="s">
        <v>70</v>
      </c>
      <c r="T6" s="111" t="s">
        <v>71</v>
      </c>
    </row>
    <row r="7" ht="17.25" customHeight="1" spans="1:20">
      <c r="A7" s="30">
        <v>1</v>
      </c>
      <c r="B7" s="111">
        <v>2</v>
      </c>
      <c r="C7" s="30">
        <v>3</v>
      </c>
      <c r="D7" s="30">
        <v>4</v>
      </c>
      <c r="E7" s="111">
        <v>5</v>
      </c>
      <c r="F7" s="30">
        <v>6</v>
      </c>
      <c r="G7" s="30">
        <v>7</v>
      </c>
      <c r="H7" s="111">
        <v>8</v>
      </c>
      <c r="I7" s="30">
        <v>9</v>
      </c>
      <c r="J7" s="30">
        <v>10</v>
      </c>
      <c r="K7" s="111">
        <v>11</v>
      </c>
      <c r="L7" s="30">
        <v>12</v>
      </c>
      <c r="M7" s="30">
        <v>13</v>
      </c>
      <c r="N7" s="111">
        <v>14</v>
      </c>
      <c r="O7" s="30">
        <v>15</v>
      </c>
      <c r="P7" s="30">
        <v>16</v>
      </c>
      <c r="Q7" s="111">
        <v>17</v>
      </c>
      <c r="R7" s="30">
        <v>18</v>
      </c>
      <c r="S7" s="30">
        <v>19</v>
      </c>
      <c r="T7" s="30">
        <v>20</v>
      </c>
    </row>
    <row r="8" ht="72" customHeight="1" spans="1:20">
      <c r="A8" s="114" t="s">
        <v>73</v>
      </c>
      <c r="B8" s="115" t="s">
        <v>73</v>
      </c>
      <c r="C8" s="115" t="s">
        <v>456</v>
      </c>
      <c r="D8" s="115" t="s">
        <v>1190</v>
      </c>
      <c r="E8" s="115" t="s">
        <v>1191</v>
      </c>
      <c r="F8" s="115" t="s">
        <v>82</v>
      </c>
      <c r="G8" s="115" t="s">
        <v>1192</v>
      </c>
      <c r="H8" s="116" t="s">
        <v>161</v>
      </c>
      <c r="I8" s="116" t="s">
        <v>1193</v>
      </c>
      <c r="J8" s="93">
        <v>134839</v>
      </c>
      <c r="K8" s="93">
        <v>134839</v>
      </c>
      <c r="L8" s="93"/>
      <c r="M8" s="93"/>
      <c r="N8" s="93"/>
      <c r="O8" s="93"/>
      <c r="P8" s="93"/>
      <c r="Q8" s="93"/>
      <c r="R8" s="93"/>
      <c r="S8" s="93"/>
      <c r="T8" s="93"/>
    </row>
    <row r="9" ht="33" customHeight="1" spans="1:20">
      <c r="A9" s="114" t="s">
        <v>73</v>
      </c>
      <c r="B9" s="115" t="s">
        <v>73</v>
      </c>
      <c r="C9" s="115" t="s">
        <v>416</v>
      </c>
      <c r="D9" s="115" t="s">
        <v>1194</v>
      </c>
      <c r="E9" s="115" t="s">
        <v>1195</v>
      </c>
      <c r="F9" s="115" t="s">
        <v>82</v>
      </c>
      <c r="G9" s="115" t="s">
        <v>1192</v>
      </c>
      <c r="H9" s="116" t="s">
        <v>137</v>
      </c>
      <c r="I9" s="116" t="s">
        <v>1194</v>
      </c>
      <c r="J9" s="93">
        <v>200000</v>
      </c>
      <c r="K9" s="93"/>
      <c r="L9" s="93">
        <v>200000</v>
      </c>
      <c r="M9" s="93"/>
      <c r="N9" s="93"/>
      <c r="O9" s="93"/>
      <c r="P9" s="93"/>
      <c r="Q9" s="93"/>
      <c r="R9" s="93"/>
      <c r="S9" s="93"/>
      <c r="T9" s="93"/>
    </row>
    <row r="10" ht="33" customHeight="1" spans="1:20">
      <c r="A10" s="114" t="s">
        <v>73</v>
      </c>
      <c r="B10" s="115" t="s">
        <v>73</v>
      </c>
      <c r="C10" s="115" t="s">
        <v>421</v>
      </c>
      <c r="D10" s="115" t="s">
        <v>1196</v>
      </c>
      <c r="E10" s="115" t="s">
        <v>1195</v>
      </c>
      <c r="F10" s="115" t="s">
        <v>82</v>
      </c>
      <c r="G10" s="115" t="s">
        <v>1192</v>
      </c>
      <c r="H10" s="116" t="s">
        <v>137</v>
      </c>
      <c r="I10" s="116" t="s">
        <v>1196</v>
      </c>
      <c r="J10" s="93">
        <v>326800</v>
      </c>
      <c r="K10" s="93"/>
      <c r="L10" s="93">
        <v>326800</v>
      </c>
      <c r="M10" s="93"/>
      <c r="N10" s="93"/>
      <c r="O10" s="93"/>
      <c r="P10" s="93"/>
      <c r="Q10" s="93"/>
      <c r="R10" s="93"/>
      <c r="S10" s="93"/>
      <c r="T10" s="93"/>
    </row>
    <row r="11" ht="33" customHeight="1" spans="1:20">
      <c r="A11" s="114" t="s">
        <v>73</v>
      </c>
      <c r="B11" s="115" t="s">
        <v>73</v>
      </c>
      <c r="C11" s="115" t="s">
        <v>421</v>
      </c>
      <c r="D11" s="115" t="s">
        <v>1178</v>
      </c>
      <c r="E11" s="115" t="s">
        <v>1195</v>
      </c>
      <c r="F11" s="115" t="s">
        <v>82</v>
      </c>
      <c r="G11" s="115" t="s">
        <v>1192</v>
      </c>
      <c r="H11" s="116" t="s">
        <v>137</v>
      </c>
      <c r="I11" s="116" t="s">
        <v>1197</v>
      </c>
      <c r="J11" s="93">
        <v>100000</v>
      </c>
      <c r="K11" s="93"/>
      <c r="L11" s="93">
        <v>100000</v>
      </c>
      <c r="M11" s="93"/>
      <c r="N11" s="93"/>
      <c r="O11" s="93"/>
      <c r="P11" s="93"/>
      <c r="Q11" s="93"/>
      <c r="R11" s="93"/>
      <c r="S11" s="93"/>
      <c r="T11" s="93"/>
    </row>
    <row r="12" ht="33" customHeight="1" spans="1:20">
      <c r="A12" s="114" t="s">
        <v>73</v>
      </c>
      <c r="B12" s="115" t="s">
        <v>73</v>
      </c>
      <c r="C12" s="115" t="s">
        <v>421</v>
      </c>
      <c r="D12" s="115" t="s">
        <v>1198</v>
      </c>
      <c r="E12" s="115" t="s">
        <v>1195</v>
      </c>
      <c r="F12" s="115" t="s">
        <v>82</v>
      </c>
      <c r="G12" s="115" t="s">
        <v>1192</v>
      </c>
      <c r="H12" s="116" t="s">
        <v>137</v>
      </c>
      <c r="I12" s="116" t="s">
        <v>1199</v>
      </c>
      <c r="J12" s="93">
        <v>100000</v>
      </c>
      <c r="K12" s="93"/>
      <c r="L12" s="93">
        <v>100000</v>
      </c>
      <c r="M12" s="93"/>
      <c r="N12" s="93"/>
      <c r="O12" s="93"/>
      <c r="P12" s="93"/>
      <c r="Q12" s="93"/>
      <c r="R12" s="93"/>
      <c r="S12" s="93"/>
      <c r="T12" s="93"/>
    </row>
    <row r="13" ht="33" customHeight="1" spans="1:20">
      <c r="A13" s="114" t="s">
        <v>73</v>
      </c>
      <c r="B13" s="115" t="s">
        <v>73</v>
      </c>
      <c r="C13" s="115" t="s">
        <v>421</v>
      </c>
      <c r="D13" s="115" t="s">
        <v>1177</v>
      </c>
      <c r="E13" s="115" t="s">
        <v>1195</v>
      </c>
      <c r="F13" s="115" t="s">
        <v>82</v>
      </c>
      <c r="G13" s="115" t="s">
        <v>1192</v>
      </c>
      <c r="H13" s="116" t="s">
        <v>137</v>
      </c>
      <c r="I13" s="116" t="s">
        <v>1200</v>
      </c>
      <c r="J13" s="93">
        <v>100000</v>
      </c>
      <c r="K13" s="93"/>
      <c r="L13" s="93">
        <v>100000</v>
      </c>
      <c r="M13" s="93"/>
      <c r="N13" s="93"/>
      <c r="O13" s="93"/>
      <c r="P13" s="93"/>
      <c r="Q13" s="93"/>
      <c r="R13" s="93"/>
      <c r="S13" s="93"/>
      <c r="T13" s="93"/>
    </row>
    <row r="14" ht="42" customHeight="1" spans="1:20">
      <c r="A14" s="114" t="s">
        <v>73</v>
      </c>
      <c r="B14" s="115" t="s">
        <v>73</v>
      </c>
      <c r="C14" s="117" t="s">
        <v>434</v>
      </c>
      <c r="D14" s="117" t="s">
        <v>1201</v>
      </c>
      <c r="E14" s="115" t="s">
        <v>1202</v>
      </c>
      <c r="F14" s="115" t="s">
        <v>82</v>
      </c>
      <c r="G14" s="115" t="s">
        <v>1192</v>
      </c>
      <c r="H14" s="116" t="s">
        <v>161</v>
      </c>
      <c r="I14" s="116" t="s">
        <v>1203</v>
      </c>
      <c r="J14" s="93">
        <v>90000</v>
      </c>
      <c r="K14" s="93"/>
      <c r="L14" s="93">
        <v>90000</v>
      </c>
      <c r="M14" s="93"/>
      <c r="N14" s="93"/>
      <c r="O14" s="93"/>
      <c r="P14" s="93"/>
      <c r="Q14" s="93"/>
      <c r="R14" s="93"/>
      <c r="S14" s="93"/>
      <c r="T14" s="93"/>
    </row>
    <row r="15" ht="21" customHeight="1" spans="1:20">
      <c r="A15" s="118" t="s">
        <v>251</v>
      </c>
      <c r="B15" s="119"/>
      <c r="C15" s="119"/>
      <c r="D15" s="119"/>
      <c r="E15" s="119"/>
      <c r="F15" s="119"/>
      <c r="G15" s="119"/>
      <c r="H15" s="120"/>
      <c r="I15" s="121"/>
      <c r="J15" s="93">
        <v>1051639</v>
      </c>
      <c r="K15" s="93">
        <v>134839</v>
      </c>
      <c r="L15" s="93">
        <v>916800</v>
      </c>
      <c r="M15" s="93"/>
      <c r="N15" s="93"/>
      <c r="O15" s="93"/>
      <c r="P15" s="93"/>
      <c r="Q15" s="93"/>
      <c r="R15" s="93"/>
      <c r="S15" s="93"/>
      <c r="T15" s="93"/>
    </row>
  </sheetData>
  <mergeCells count="19">
    <mergeCell ref="A2:T2"/>
    <mergeCell ref="A3:I3"/>
    <mergeCell ref="J4:T4"/>
    <mergeCell ref="O5:T5"/>
    <mergeCell ref="A15:I15"/>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workbookViewId="0">
      <selection activeCell="A9" sqref="A9"/>
    </sheetView>
  </sheetViews>
  <sheetFormatPr defaultColWidth="10.447619047619" defaultRowHeight="14.25" customHeight="1"/>
  <cols>
    <col min="1" max="1" width="43.0952380952381" style="1" customWidth="1"/>
    <col min="2" max="24" width="22.8571428571429" style="1" customWidth="1"/>
    <col min="25" max="16384" width="10.447619047619" style="1"/>
  </cols>
  <sheetData>
    <row r="1" ht="17.25" customHeight="1" spans="1:24">
      <c r="D1" s="82"/>
      <c r="W1" s="13"/>
      <c r="X1" s="13" t="s">
        <v>1204</v>
      </c>
    </row>
    <row r="2" ht="41.25" customHeight="1" spans="1:24">
      <c r="A2" s="83" t="str">
        <f>"2026"&amp;"年对下转移支付预算表"</f>
        <v>2026年对下转移支付预算表</v>
      </c>
      <c r="B2" s="14"/>
      <c r="C2" s="14"/>
      <c r="D2" s="14"/>
      <c r="E2" s="14"/>
      <c r="F2" s="14"/>
      <c r="G2" s="14"/>
      <c r="H2" s="14"/>
      <c r="I2" s="14"/>
      <c r="J2" s="14"/>
      <c r="K2" s="14"/>
      <c r="L2" s="14"/>
      <c r="M2" s="14"/>
      <c r="N2" s="14"/>
      <c r="O2" s="14"/>
      <c r="P2" s="14"/>
      <c r="Q2" s="14"/>
      <c r="R2" s="14"/>
      <c r="S2" s="14"/>
      <c r="T2" s="14"/>
      <c r="U2" s="14"/>
      <c r="V2" s="14"/>
      <c r="W2" s="76"/>
      <c r="X2" s="76"/>
    </row>
    <row r="3" ht="18" customHeight="1" spans="1:24">
      <c r="A3" s="84" t="str">
        <f>"单位名称："&amp;"昆明市呈贡区水务局"</f>
        <v>单位名称：昆明市呈贡区水务局</v>
      </c>
      <c r="B3" s="85"/>
      <c r="C3" s="85"/>
      <c r="D3" s="86"/>
      <c r="E3" s="87"/>
      <c r="F3" s="87"/>
      <c r="G3" s="87"/>
      <c r="H3" s="87"/>
      <c r="I3" s="87"/>
      <c r="W3" s="18"/>
      <c r="X3" s="18" t="s">
        <v>3</v>
      </c>
    </row>
    <row r="4" ht="19.5" customHeight="1" spans="1:24">
      <c r="A4" s="21" t="s">
        <v>1205</v>
      </c>
      <c r="B4" s="22" t="s">
        <v>269</v>
      </c>
      <c r="C4" s="23"/>
      <c r="D4" s="23"/>
      <c r="E4" s="22" t="s">
        <v>1206</v>
      </c>
      <c r="F4" s="23"/>
      <c r="G4" s="23"/>
      <c r="H4" s="23"/>
      <c r="I4" s="23"/>
      <c r="J4" s="23"/>
      <c r="K4" s="23"/>
      <c r="L4" s="23"/>
      <c r="M4" s="23"/>
      <c r="N4" s="23"/>
      <c r="O4" s="23"/>
      <c r="P4" s="23"/>
      <c r="Q4" s="23"/>
      <c r="R4" s="23"/>
      <c r="S4" s="23"/>
      <c r="T4" s="23"/>
      <c r="U4" s="23"/>
      <c r="V4" s="23"/>
      <c r="W4" s="88"/>
      <c r="X4" s="89"/>
    </row>
    <row r="5" ht="40.5" customHeight="1" spans="1:24">
      <c r="A5" s="30"/>
      <c r="B5" s="27" t="s">
        <v>58</v>
      </c>
      <c r="C5" s="20" t="s">
        <v>61</v>
      </c>
      <c r="D5" s="90" t="s">
        <v>1161</v>
      </c>
      <c r="E5" s="56" t="s">
        <v>1207</v>
      </c>
      <c r="F5" s="56" t="s">
        <v>1208</v>
      </c>
      <c r="G5" s="56" t="s">
        <v>1209</v>
      </c>
      <c r="H5" s="56" t="s">
        <v>1210</v>
      </c>
      <c r="I5" s="56" t="s">
        <v>1211</v>
      </c>
      <c r="J5" s="56" t="s">
        <v>1212</v>
      </c>
      <c r="K5" s="56" t="s">
        <v>1213</v>
      </c>
      <c r="L5" s="56" t="s">
        <v>1214</v>
      </c>
      <c r="M5" s="56" t="s">
        <v>1215</v>
      </c>
      <c r="N5" s="56" t="s">
        <v>1216</v>
      </c>
      <c r="O5" s="56" t="s">
        <v>1217</v>
      </c>
      <c r="P5" s="56" t="s">
        <v>1218</v>
      </c>
      <c r="Q5" s="56" t="s">
        <v>1219</v>
      </c>
      <c r="R5" s="56" t="s">
        <v>1220</v>
      </c>
      <c r="S5" s="56" t="s">
        <v>1221</v>
      </c>
      <c r="T5" s="56" t="s">
        <v>1222</v>
      </c>
      <c r="U5" s="56" t="s">
        <v>1223</v>
      </c>
      <c r="V5" s="56" t="s">
        <v>1224</v>
      </c>
      <c r="W5" s="56" t="s">
        <v>1225</v>
      </c>
      <c r="X5" s="91" t="s">
        <v>1226</v>
      </c>
    </row>
    <row r="6" ht="19.5" customHeight="1" spans="1:24">
      <c r="A6" s="31">
        <v>1</v>
      </c>
      <c r="B6" s="31">
        <v>2</v>
      </c>
      <c r="C6" s="31">
        <v>3</v>
      </c>
      <c r="D6" s="92">
        <v>4</v>
      </c>
      <c r="E6" s="32">
        <v>5</v>
      </c>
      <c r="F6" s="31">
        <v>6</v>
      </c>
      <c r="G6" s="31">
        <v>7</v>
      </c>
      <c r="H6" s="92">
        <v>8</v>
      </c>
      <c r="I6" s="31">
        <v>9</v>
      </c>
      <c r="J6" s="31">
        <v>10</v>
      </c>
      <c r="K6" s="31">
        <v>11</v>
      </c>
      <c r="L6" s="92">
        <v>12</v>
      </c>
      <c r="M6" s="31">
        <v>13</v>
      </c>
      <c r="N6" s="31">
        <v>14</v>
      </c>
      <c r="O6" s="31">
        <v>15</v>
      </c>
      <c r="P6" s="92">
        <v>16</v>
      </c>
      <c r="Q6" s="31">
        <v>17</v>
      </c>
      <c r="R6" s="31">
        <v>18</v>
      </c>
      <c r="S6" s="31">
        <v>19</v>
      </c>
      <c r="T6" s="92">
        <v>20</v>
      </c>
      <c r="U6" s="92">
        <v>21</v>
      </c>
      <c r="V6" s="92">
        <v>22</v>
      </c>
      <c r="W6" s="32">
        <v>23</v>
      </c>
      <c r="X6" s="32">
        <v>24</v>
      </c>
    </row>
    <row r="7" ht="19.5" customHeight="1" spans="1:24">
      <c r="A7" s="66"/>
      <c r="B7" s="93"/>
      <c r="C7" s="93"/>
      <c r="D7" s="93"/>
      <c r="E7" s="93"/>
      <c r="F7" s="93"/>
      <c r="G7" s="93"/>
      <c r="H7" s="93"/>
      <c r="I7" s="93"/>
      <c r="J7" s="93"/>
      <c r="K7" s="93"/>
      <c r="L7" s="93"/>
      <c r="M7" s="93"/>
      <c r="N7" s="93"/>
      <c r="O7" s="93"/>
      <c r="P7" s="93"/>
      <c r="Q7" s="93"/>
      <c r="R7" s="93"/>
      <c r="S7" s="93"/>
      <c r="T7" s="93"/>
      <c r="U7" s="93"/>
      <c r="V7" s="93"/>
      <c r="W7" s="93"/>
      <c r="X7" s="93"/>
    </row>
    <row r="8" ht="19.5" customHeight="1" spans="1:24">
      <c r="A8" s="79"/>
      <c r="B8" s="93"/>
      <c r="C8" s="93"/>
      <c r="D8" s="93"/>
      <c r="E8" s="93"/>
      <c r="F8" s="93"/>
      <c r="G8" s="93"/>
      <c r="H8" s="93"/>
      <c r="I8" s="93"/>
      <c r="J8" s="93"/>
      <c r="K8" s="93"/>
      <c r="L8" s="93"/>
      <c r="M8" s="93"/>
      <c r="N8" s="93"/>
      <c r="O8" s="93"/>
      <c r="P8" s="93"/>
      <c r="Q8" s="93"/>
      <c r="R8" s="93"/>
      <c r="S8" s="93"/>
      <c r="T8" s="93"/>
      <c r="U8" s="93"/>
      <c r="V8" s="93"/>
      <c r="W8" s="93"/>
      <c r="X8" s="93"/>
    </row>
    <row r="9" ht="25" customHeight="1" spans="1:24">
      <c r="A9" s="74" t="s">
        <v>1227</v>
      </c>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10.447619047619" defaultRowHeight="12" customHeight="1" outlineLevelRow="7"/>
  <cols>
    <col min="1" max="1" width="39.1809523809524" style="1" customWidth="1"/>
    <col min="2" max="2" width="33.1428571428571" style="1" customWidth="1"/>
    <col min="3" max="5" width="26.9428571428571" style="1" customWidth="1"/>
    <col min="6" max="6" width="12.8952380952381" style="1" customWidth="1"/>
    <col min="7" max="7" width="28.7333333333333" style="1" customWidth="1"/>
    <col min="8" max="8" width="17.8" style="1" customWidth="1"/>
    <col min="9" max="9" width="15.3428571428571" style="1" customWidth="1"/>
    <col min="10" max="10" width="21.5428571428571" style="1" customWidth="1"/>
    <col min="11" max="16384" width="10.447619047619" style="1"/>
  </cols>
  <sheetData>
    <row r="1" ht="16.5" customHeight="1" spans="1:10">
      <c r="J1" s="13" t="s">
        <v>1228</v>
      </c>
    </row>
    <row r="2" ht="41.25" customHeight="1" spans="1:10">
      <c r="A2" s="75" t="str">
        <f>"2026"&amp;"年对下转移支付绩效目标表"</f>
        <v>2026年对下转移支付绩效目标表</v>
      </c>
      <c r="B2" s="14"/>
      <c r="C2" s="14"/>
      <c r="D2" s="14"/>
      <c r="E2" s="14"/>
      <c r="F2" s="76"/>
      <c r="G2" s="14"/>
      <c r="H2" s="76"/>
      <c r="I2" s="76"/>
      <c r="J2" s="14"/>
    </row>
    <row r="3" ht="17.25" customHeight="1" spans="1:10">
      <c r="A3" s="15" t="str">
        <f>"单位名称："&amp;"昆明市呈贡区水务局"</f>
        <v>单位名称：昆明市呈贡区水务局</v>
      </c>
      <c r="B3" s="15"/>
      <c r="C3" s="15"/>
      <c r="D3" s="15"/>
      <c r="E3" s="15"/>
      <c r="F3" s="15"/>
      <c r="G3" s="15"/>
      <c r="H3" s="15"/>
    </row>
    <row r="4" ht="44.25" customHeight="1" spans="1:10">
      <c r="A4" s="77" t="s">
        <v>1205</v>
      </c>
      <c r="B4" s="77" t="s">
        <v>555</v>
      </c>
      <c r="C4" s="77" t="s">
        <v>556</v>
      </c>
      <c r="D4" s="77" t="s">
        <v>557</v>
      </c>
      <c r="E4" s="77" t="s">
        <v>558</v>
      </c>
      <c r="F4" s="78" t="s">
        <v>559</v>
      </c>
      <c r="G4" s="77" t="s">
        <v>560</v>
      </c>
      <c r="H4" s="78" t="s">
        <v>561</v>
      </c>
      <c r="I4" s="78" t="s">
        <v>562</v>
      </c>
      <c r="J4" s="77" t="s">
        <v>563</v>
      </c>
    </row>
    <row r="5" ht="24" customHeight="1" spans="1:10">
      <c r="A5" s="77">
        <v>1</v>
      </c>
      <c r="B5" s="77">
        <v>2</v>
      </c>
      <c r="C5" s="77">
        <v>3</v>
      </c>
      <c r="D5" s="77">
        <v>4</v>
      </c>
      <c r="E5" s="77">
        <v>5</v>
      </c>
      <c r="F5" s="78">
        <v>6</v>
      </c>
      <c r="G5" s="77">
        <v>7</v>
      </c>
      <c r="H5" s="78">
        <v>8</v>
      </c>
      <c r="I5" s="78">
        <v>9</v>
      </c>
      <c r="J5" s="77">
        <v>10</v>
      </c>
    </row>
    <row r="6" ht="31" customHeight="1" spans="1:10">
      <c r="A6" s="66"/>
      <c r="B6" s="79"/>
      <c r="C6" s="79"/>
      <c r="D6" s="79"/>
      <c r="E6" s="62"/>
      <c r="F6" s="80"/>
      <c r="G6" s="62"/>
      <c r="H6" s="80"/>
      <c r="I6" s="80"/>
      <c r="J6" s="62"/>
    </row>
    <row r="7" ht="31" customHeight="1" spans="1:10">
      <c r="A7" s="66"/>
      <c r="B7" s="67"/>
      <c r="C7" s="67"/>
      <c r="D7" s="67"/>
      <c r="E7" s="66"/>
      <c r="F7" s="67"/>
      <c r="G7" s="66"/>
      <c r="H7" s="67"/>
      <c r="I7" s="67"/>
      <c r="J7" s="66"/>
    </row>
    <row r="8" ht="31" customHeight="1" spans="1:10">
      <c r="A8" s="81" t="s">
        <v>1227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workbookViewId="0">
      <selection activeCell="A9" sqref="A9"/>
    </sheetView>
  </sheetViews>
  <sheetFormatPr defaultColWidth="11.9142857142857" defaultRowHeight="14.25" customHeight="1"/>
  <cols>
    <col min="1" max="3" width="38.5238095238095" style="1" customWidth="1"/>
    <col min="4" max="4" width="52.0857142857143" style="1" customWidth="1"/>
    <col min="5" max="5" width="31.5142857142857" style="1" customWidth="1"/>
    <col min="6" max="6" width="24.8095238095238" style="1" customWidth="1"/>
    <col min="7" max="9" width="30.0380952380952" style="1" customWidth="1"/>
    <col min="10" max="16384" width="11.9142857142857" style="1"/>
  </cols>
  <sheetData>
    <row r="1" customHeight="1" spans="1:9">
      <c r="A1" s="45" t="s">
        <v>1229</v>
      </c>
      <c r="B1" s="46"/>
      <c r="C1" s="46"/>
      <c r="D1" s="47"/>
      <c r="E1" s="47"/>
      <c r="F1" s="47"/>
      <c r="G1" s="46"/>
      <c r="H1" s="46"/>
      <c r="I1" s="47"/>
    </row>
    <row r="2" ht="41.25" customHeight="1" spans="1:9">
      <c r="A2" s="48" t="str">
        <f>"2026"&amp;"年新增资产配置预算表"</f>
        <v>2026年新增资产配置预算表</v>
      </c>
      <c r="B2" s="49"/>
      <c r="C2" s="49"/>
      <c r="D2" s="50"/>
      <c r="E2" s="50"/>
      <c r="F2" s="50"/>
      <c r="G2" s="49"/>
      <c r="H2" s="49"/>
      <c r="I2" s="50"/>
    </row>
    <row r="3" customHeight="1" spans="1:9">
      <c r="A3" s="51" t="str">
        <f>"单位名称："&amp;"昆明市呈贡区水务局"</f>
        <v>单位名称：昆明市呈贡区水务局</v>
      </c>
      <c r="B3" s="52"/>
      <c r="C3" s="52"/>
      <c r="D3" s="53"/>
      <c r="F3" s="50"/>
      <c r="G3" s="49"/>
      <c r="H3" s="49"/>
      <c r="I3" s="54" t="s">
        <v>3</v>
      </c>
    </row>
    <row r="4" ht="28.5" customHeight="1" spans="1:9">
      <c r="A4" s="55" t="s">
        <v>261</v>
      </c>
      <c r="B4" s="56" t="s">
        <v>262</v>
      </c>
      <c r="C4" s="57" t="s">
        <v>1230</v>
      </c>
      <c r="D4" s="55" t="s">
        <v>1231</v>
      </c>
      <c r="E4" s="55" t="s">
        <v>1232</v>
      </c>
      <c r="F4" s="55" t="s">
        <v>1233</v>
      </c>
      <c r="G4" s="56" t="s">
        <v>1234</v>
      </c>
      <c r="H4" s="32"/>
      <c r="I4" s="55"/>
    </row>
    <row r="5" ht="21" customHeight="1" spans="1:9">
      <c r="A5" s="57"/>
      <c r="B5" s="58"/>
      <c r="C5" s="58"/>
      <c r="D5" s="59"/>
      <c r="E5" s="58"/>
      <c r="F5" s="58"/>
      <c r="G5" s="56" t="s">
        <v>1159</v>
      </c>
      <c r="H5" s="56" t="s">
        <v>1235</v>
      </c>
      <c r="I5" s="56" t="s">
        <v>1236</v>
      </c>
    </row>
    <row r="6" ht="17.25" customHeight="1" spans="1:9">
      <c r="A6" s="60" t="s">
        <v>88</v>
      </c>
      <c r="B6" s="61" t="s">
        <v>89</v>
      </c>
      <c r="C6" s="60" t="s">
        <v>90</v>
      </c>
      <c r="D6" s="62" t="s">
        <v>91</v>
      </c>
      <c r="E6" s="60" t="s">
        <v>92</v>
      </c>
      <c r="F6" s="61" t="s">
        <v>93</v>
      </c>
      <c r="G6" s="63" t="s">
        <v>94</v>
      </c>
      <c r="H6" s="62" t="s">
        <v>95</v>
      </c>
      <c r="I6" s="62">
        <v>9</v>
      </c>
    </row>
    <row r="7" ht="19.5" customHeight="1" spans="1:9">
      <c r="A7" s="64"/>
      <c r="B7" s="65"/>
      <c r="C7" s="65"/>
      <c r="D7" s="66"/>
      <c r="E7" s="67"/>
      <c r="F7" s="63"/>
      <c r="G7" s="68"/>
      <c r="H7" s="69"/>
      <c r="I7" s="69"/>
    </row>
    <row r="8" ht="19.5" customHeight="1" spans="1:9">
      <c r="A8" s="70" t="s">
        <v>58</v>
      </c>
      <c r="B8" s="71"/>
      <c r="C8" s="71"/>
      <c r="D8" s="72"/>
      <c r="E8" s="73"/>
      <c r="F8" s="73"/>
      <c r="G8" s="68"/>
      <c r="H8" s="69"/>
      <c r="I8" s="69"/>
    </row>
    <row r="9" ht="25" customHeight="1" spans="1:9">
      <c r="A9" s="74" t="s">
        <v>1227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H15" sqref="H15"/>
    </sheetView>
  </sheetViews>
  <sheetFormatPr defaultColWidth="10.447619047619" defaultRowHeight="14.25" customHeight="1"/>
  <cols>
    <col min="1" max="1" width="18.1428571428571" style="1" customWidth="1"/>
    <col min="2" max="2" width="61.7142857142857" style="1" customWidth="1"/>
    <col min="3" max="3" width="27.2571428571429" style="1" customWidth="1"/>
    <col min="4" max="4" width="15.7142857142857" style="1" customWidth="1"/>
    <col min="5" max="5" width="20.2380952380952" style="1" customWidth="1"/>
    <col min="6" max="6" width="16.5714285714286" style="1" customWidth="1"/>
    <col min="7" max="7" width="20.2380952380952" style="1" customWidth="1"/>
    <col min="8" max="11" width="26.447619047619" style="1" customWidth="1"/>
    <col min="12" max="16384" width="10.447619047619" style="1"/>
  </cols>
  <sheetData>
    <row r="1" customHeight="1" spans="1:11">
      <c r="D1" s="12"/>
      <c r="E1" s="12"/>
      <c r="F1" s="12"/>
      <c r="G1" s="12"/>
      <c r="K1" s="13" t="s">
        <v>1237</v>
      </c>
    </row>
    <row r="2" ht="41.25" customHeight="1" spans="1:11">
      <c r="A2" s="14" t="str">
        <f>"2026"&amp;"年上级转移支付补助项目支出预算表"</f>
        <v>2026年上级转移支付补助项目支出预算表</v>
      </c>
      <c r="B2" s="14"/>
      <c r="C2" s="14"/>
      <c r="D2" s="14"/>
      <c r="E2" s="14"/>
      <c r="F2" s="14"/>
      <c r="G2" s="14"/>
      <c r="H2" s="14"/>
      <c r="I2" s="14"/>
      <c r="J2" s="14"/>
      <c r="K2" s="14"/>
    </row>
    <row r="3" ht="23" customHeight="1" spans="1:11">
      <c r="A3" s="15" t="str">
        <f>"单位名称："&amp;"昆明市呈贡区水务局"</f>
        <v>单位名称：昆明市呈贡区水务局</v>
      </c>
      <c r="B3" s="16"/>
      <c r="C3" s="16"/>
      <c r="D3" s="16"/>
      <c r="E3" s="16"/>
      <c r="F3" s="16"/>
      <c r="G3" s="16"/>
      <c r="H3" s="17"/>
      <c r="I3" s="17"/>
      <c r="J3" s="17"/>
      <c r="K3" s="18" t="s">
        <v>3</v>
      </c>
    </row>
    <row r="4" ht="21.75" customHeight="1" spans="1:11">
      <c r="A4" s="19" t="s">
        <v>370</v>
      </c>
      <c r="B4" s="19" t="s">
        <v>264</v>
      </c>
      <c r="C4" s="19" t="s">
        <v>371</v>
      </c>
      <c r="D4" s="20" t="s">
        <v>265</v>
      </c>
      <c r="E4" s="20" t="s">
        <v>266</v>
      </c>
      <c r="F4" s="20" t="s">
        <v>372</v>
      </c>
      <c r="G4" s="20" t="s">
        <v>373</v>
      </c>
      <c r="H4" s="21" t="s">
        <v>58</v>
      </c>
      <c r="I4" s="22" t="s">
        <v>1238</v>
      </c>
      <c r="J4" s="23"/>
      <c r="K4" s="24"/>
    </row>
    <row r="5" ht="21.75" customHeight="1" spans="1:11">
      <c r="A5" s="25"/>
      <c r="B5" s="25"/>
      <c r="C5" s="25"/>
      <c r="D5" s="26"/>
      <c r="E5" s="26"/>
      <c r="F5" s="26"/>
      <c r="G5" s="26"/>
      <c r="H5" s="27"/>
      <c r="I5" s="20" t="s">
        <v>61</v>
      </c>
      <c r="J5" s="20" t="s">
        <v>62</v>
      </c>
      <c r="K5" s="20" t="s">
        <v>63</v>
      </c>
    </row>
    <row r="6" ht="40.5" customHeight="1" spans="1:11">
      <c r="A6" s="28"/>
      <c r="B6" s="28"/>
      <c r="C6" s="28"/>
      <c r="D6" s="29"/>
      <c r="E6" s="29"/>
      <c r="F6" s="29"/>
      <c r="G6" s="29"/>
      <c r="H6" s="30"/>
      <c r="I6" s="29" t="s">
        <v>60</v>
      </c>
      <c r="J6" s="29"/>
      <c r="K6" s="29"/>
    </row>
    <row r="7" ht="21" customHeight="1" spans="1:11">
      <c r="A7" s="31">
        <v>1</v>
      </c>
      <c r="B7" s="31">
        <v>2</v>
      </c>
      <c r="C7" s="31">
        <v>3</v>
      </c>
      <c r="D7" s="31">
        <v>4</v>
      </c>
      <c r="E7" s="31">
        <v>5</v>
      </c>
      <c r="F7" s="31">
        <v>6</v>
      </c>
      <c r="G7" s="31">
        <v>7</v>
      </c>
      <c r="H7" s="31">
        <v>8</v>
      </c>
      <c r="I7" s="31">
        <v>9</v>
      </c>
      <c r="J7" s="32">
        <v>10</v>
      </c>
      <c r="K7" s="32">
        <v>11</v>
      </c>
    </row>
    <row r="8" ht="38" customHeight="1" spans="1:11">
      <c r="A8" s="33" t="s">
        <v>435</v>
      </c>
      <c r="B8" s="34" t="s">
        <v>1239</v>
      </c>
      <c r="C8" s="33" t="s">
        <v>73</v>
      </c>
      <c r="D8" s="31">
        <v>2130316</v>
      </c>
      <c r="E8" s="31" t="s">
        <v>405</v>
      </c>
      <c r="F8" s="31">
        <v>30227</v>
      </c>
      <c r="G8" s="31" t="s">
        <v>402</v>
      </c>
      <c r="H8" s="35">
        <f>SUM(I8:K8)</f>
        <v>170000</v>
      </c>
      <c r="I8" s="35">
        <v>170000</v>
      </c>
      <c r="J8" s="36"/>
      <c r="K8" s="36"/>
    </row>
    <row r="9" ht="38" customHeight="1" spans="1:11">
      <c r="A9" s="33" t="s">
        <v>435</v>
      </c>
      <c r="B9" s="34" t="s">
        <v>1240</v>
      </c>
      <c r="C9" s="33" t="s">
        <v>73</v>
      </c>
      <c r="D9" s="33">
        <v>2130314</v>
      </c>
      <c r="E9" s="33" t="s">
        <v>365</v>
      </c>
      <c r="F9" s="33">
        <v>30227</v>
      </c>
      <c r="G9" s="33" t="s">
        <v>402</v>
      </c>
      <c r="H9" s="35">
        <f>SUM(I9:K9)</f>
        <v>210000</v>
      </c>
      <c r="I9" s="35">
        <v>210000</v>
      </c>
      <c r="J9" s="36"/>
      <c r="K9" s="36"/>
    </row>
    <row r="10" ht="38" customHeight="1" spans="1:11">
      <c r="A10" s="33" t="s">
        <v>435</v>
      </c>
      <c r="B10" s="34" t="s">
        <v>1241</v>
      </c>
      <c r="C10" s="33" t="s">
        <v>73</v>
      </c>
      <c r="D10" s="33">
        <v>2130314</v>
      </c>
      <c r="E10" s="33" t="s">
        <v>365</v>
      </c>
      <c r="F10" s="33">
        <v>30227</v>
      </c>
      <c r="G10" s="33" t="s">
        <v>402</v>
      </c>
      <c r="H10" s="35">
        <f>SUM(I10:K10)</f>
        <v>250000</v>
      </c>
      <c r="I10" s="35">
        <v>250000</v>
      </c>
      <c r="J10" s="36"/>
      <c r="K10" s="36"/>
    </row>
    <row r="11" ht="38" customHeight="1" spans="1:11">
      <c r="A11" s="33" t="s">
        <v>435</v>
      </c>
      <c r="B11" s="34" t="s">
        <v>1242</v>
      </c>
      <c r="C11" s="33" t="s">
        <v>73</v>
      </c>
      <c r="D11" s="33">
        <v>2130306</v>
      </c>
      <c r="E11" s="33" t="s">
        <v>398</v>
      </c>
      <c r="F11" s="33">
        <v>30227</v>
      </c>
      <c r="G11" s="33" t="s">
        <v>402</v>
      </c>
      <c r="H11" s="35">
        <f>SUM(I11:K11)</f>
        <v>1070000</v>
      </c>
      <c r="I11" s="37">
        <v>1070000</v>
      </c>
      <c r="J11" s="37"/>
      <c r="K11" s="38"/>
    </row>
    <row r="12" ht="32" customHeight="1" spans="1:11">
      <c r="A12" s="39" t="s">
        <v>251</v>
      </c>
      <c r="B12" s="40"/>
      <c r="C12" s="40"/>
      <c r="D12" s="40"/>
      <c r="E12" s="40"/>
      <c r="F12" s="40"/>
      <c r="G12" s="41"/>
      <c r="H12" s="42">
        <f>SUM(H8:H11)</f>
        <v>1700000</v>
      </c>
      <c r="I12" s="42">
        <f>SUM(I8:I11)</f>
        <v>1700000</v>
      </c>
      <c r="J12" s="43"/>
      <c r="K12" s="44"/>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2"/>
  <sheetViews>
    <sheetView showGridLines="0" showZeros="0" workbookViewId="0">
      <selection activeCell="A19" sqref="A19"/>
    </sheetView>
  </sheetViews>
  <sheetFormatPr defaultColWidth="11.4285714285714" defaultRowHeight="12.75" customHeight="1" outlineLevelCol="6"/>
  <cols>
    <col min="1" max="1" width="56" style="1" customWidth="1"/>
    <col min="2" max="2" width="21.8761904761905" style="1" customWidth="1"/>
    <col min="3" max="3" width="73.4666666666667" style="1" customWidth="1"/>
    <col min="4" max="4" width="9.95238095238095" style="1" customWidth="1"/>
    <col min="5" max="7" width="23.5142857142857" style="1" customWidth="1"/>
    <col min="8" max="16384" width="11.4285714285714" style="1"/>
  </cols>
  <sheetData>
    <row r="1" ht="15" customHeight="1" spans="1:7">
      <c r="A1" s="2"/>
      <c r="B1" s="2"/>
      <c r="C1" s="2"/>
      <c r="D1" s="2"/>
      <c r="E1" s="2"/>
      <c r="F1" s="2"/>
      <c r="G1" s="3" t="s">
        <v>1243</v>
      </c>
    </row>
    <row r="2" ht="45" customHeight="1" spans="1:7">
      <c r="A2" s="4" t="str">
        <f>"2026"&amp;"年部门项目支出中期规划预算表"</f>
        <v>2026年部门项目支出中期规划预算表</v>
      </c>
      <c r="B2" s="4"/>
      <c r="C2" s="4"/>
      <c r="D2" s="4"/>
      <c r="E2" s="4"/>
      <c r="F2" s="4"/>
      <c r="G2" s="4"/>
    </row>
    <row r="3" ht="15" customHeight="1" spans="1:7">
      <c r="A3" s="5" t="str">
        <f>"单位名称："&amp;"昆明市呈贡区水务局"</f>
        <v>单位名称：昆明市呈贡区水务局</v>
      </c>
      <c r="B3" s="5"/>
      <c r="C3" s="2"/>
      <c r="D3" s="2"/>
      <c r="E3" s="2"/>
      <c r="F3" s="2"/>
      <c r="G3" s="3" t="s">
        <v>3</v>
      </c>
    </row>
    <row r="4" ht="45" customHeight="1" spans="1:7">
      <c r="A4" s="6" t="s">
        <v>371</v>
      </c>
      <c r="B4" s="6" t="s">
        <v>370</v>
      </c>
      <c r="C4" s="6" t="s">
        <v>264</v>
      </c>
      <c r="D4" s="6" t="s">
        <v>1244</v>
      </c>
      <c r="E4" s="6" t="s">
        <v>61</v>
      </c>
      <c r="F4" s="6"/>
      <c r="G4" s="6"/>
    </row>
    <row r="5" ht="45" customHeight="1" spans="1:7">
      <c r="A5" s="6"/>
      <c r="B5" s="6"/>
      <c r="C5" s="6"/>
      <c r="D5" s="6"/>
      <c r="E5" s="6" t="s">
        <v>1245</v>
      </c>
      <c r="F5" s="6" t="s">
        <v>1246</v>
      </c>
      <c r="G5" s="6" t="s">
        <v>1247</v>
      </c>
    </row>
    <row r="6" ht="15" customHeight="1" spans="1:7">
      <c r="A6" s="7">
        <v>1</v>
      </c>
      <c r="B6" s="7">
        <v>2</v>
      </c>
      <c r="C6" s="7">
        <v>3</v>
      </c>
      <c r="D6" s="7">
        <v>4</v>
      </c>
      <c r="E6" s="7">
        <v>5</v>
      </c>
      <c r="F6" s="7">
        <v>6</v>
      </c>
      <c r="G6" s="7">
        <v>7</v>
      </c>
    </row>
    <row r="7" ht="22.5" customHeight="1" spans="1:7">
      <c r="A7" s="8" t="s">
        <v>73</v>
      </c>
      <c r="B7" s="8"/>
      <c r="C7" s="8"/>
      <c r="D7" s="8"/>
      <c r="E7" s="9">
        <v>6000000</v>
      </c>
      <c r="F7" s="9"/>
      <c r="G7" s="9"/>
    </row>
    <row r="8" ht="22.5" customHeight="1" spans="1:7">
      <c r="A8" s="10" t="s">
        <v>73</v>
      </c>
      <c r="B8" s="8"/>
      <c r="C8" s="8"/>
      <c r="D8" s="8"/>
      <c r="E8" s="9">
        <v>6000000</v>
      </c>
      <c r="F8" s="9"/>
      <c r="G8" s="9"/>
    </row>
    <row r="9" ht="22.5" customHeight="1" spans="1:7">
      <c r="A9" s="8"/>
      <c r="B9" s="8" t="s">
        <v>1248</v>
      </c>
      <c r="C9" s="8" t="s">
        <v>440</v>
      </c>
      <c r="D9" s="8" t="s">
        <v>1249</v>
      </c>
      <c r="E9" s="9">
        <v>1896300</v>
      </c>
      <c r="F9" s="9"/>
      <c r="G9" s="9"/>
    </row>
    <row r="10" ht="22.5" customHeight="1" spans="1:7">
      <c r="A10" s="8"/>
      <c r="B10" s="8" t="s">
        <v>1248</v>
      </c>
      <c r="C10" s="8" t="s">
        <v>451</v>
      </c>
      <c r="D10" s="8" t="s">
        <v>1249</v>
      </c>
      <c r="E10" s="9">
        <v>10000</v>
      </c>
      <c r="F10" s="9"/>
      <c r="G10" s="9"/>
    </row>
    <row r="11" ht="22.5" customHeight="1" spans="1:7">
      <c r="A11" s="8"/>
      <c r="B11" s="8" t="s">
        <v>1250</v>
      </c>
      <c r="C11" s="8" t="s">
        <v>391</v>
      </c>
      <c r="D11" s="8" t="s">
        <v>1249</v>
      </c>
      <c r="E11" s="9">
        <v>50000</v>
      </c>
      <c r="F11" s="9"/>
      <c r="G11" s="9"/>
    </row>
    <row r="12" ht="22.5" customHeight="1" spans="1:7">
      <c r="A12" s="8"/>
      <c r="B12" s="8" t="s">
        <v>1250</v>
      </c>
      <c r="C12" s="8" t="s">
        <v>395</v>
      </c>
      <c r="D12" s="8" t="s">
        <v>1249</v>
      </c>
      <c r="E12" s="9">
        <v>50000</v>
      </c>
      <c r="F12" s="9"/>
      <c r="G12" s="9"/>
    </row>
    <row r="13" ht="22.5" customHeight="1" spans="1:7">
      <c r="A13" s="8"/>
      <c r="B13" s="8" t="s">
        <v>1248</v>
      </c>
      <c r="C13" s="8" t="s">
        <v>479</v>
      </c>
      <c r="D13" s="8" t="s">
        <v>1249</v>
      </c>
      <c r="E13" s="9">
        <v>50000</v>
      </c>
      <c r="F13" s="9"/>
      <c r="G13" s="9"/>
    </row>
    <row r="14" ht="22.5" customHeight="1" spans="1:7">
      <c r="A14" s="8"/>
      <c r="B14" s="8" t="s">
        <v>1250</v>
      </c>
      <c r="C14" s="8" t="s">
        <v>409</v>
      </c>
      <c r="D14" s="8" t="s">
        <v>1249</v>
      </c>
      <c r="E14" s="9">
        <v>1100000</v>
      </c>
      <c r="F14" s="9"/>
      <c r="G14" s="9"/>
    </row>
    <row r="15" ht="22.5" customHeight="1" spans="1:7">
      <c r="A15" s="8"/>
      <c r="B15" s="8" t="s">
        <v>1248</v>
      </c>
      <c r="C15" s="8" t="s">
        <v>465</v>
      </c>
      <c r="D15" s="8" t="s">
        <v>1249</v>
      </c>
      <c r="E15" s="9">
        <v>60000</v>
      </c>
      <c r="F15" s="9"/>
      <c r="G15" s="9"/>
    </row>
    <row r="16" ht="22.5" customHeight="1" spans="1:7">
      <c r="A16" s="8"/>
      <c r="B16" s="8" t="s">
        <v>1248</v>
      </c>
      <c r="C16" s="8" t="s">
        <v>481</v>
      </c>
      <c r="D16" s="8" t="s">
        <v>1249</v>
      </c>
      <c r="E16" s="9">
        <v>10000</v>
      </c>
      <c r="F16" s="9"/>
      <c r="G16" s="9"/>
    </row>
    <row r="17" ht="22.5" customHeight="1" spans="1:7">
      <c r="A17" s="8"/>
      <c r="B17" s="8" t="s">
        <v>1248</v>
      </c>
      <c r="C17" s="8" t="s">
        <v>477</v>
      </c>
      <c r="D17" s="8" t="s">
        <v>1249</v>
      </c>
      <c r="E17" s="9">
        <v>42000</v>
      </c>
      <c r="F17" s="9"/>
      <c r="G17" s="9"/>
    </row>
    <row r="18" ht="22.5" customHeight="1" spans="1:7">
      <c r="A18" s="8"/>
      <c r="B18" s="8" t="s">
        <v>1248</v>
      </c>
      <c r="C18" s="8" t="s">
        <v>467</v>
      </c>
      <c r="D18" s="8" t="s">
        <v>1249</v>
      </c>
      <c r="E18" s="9">
        <v>2760</v>
      </c>
      <c r="F18" s="9"/>
      <c r="G18" s="9"/>
    </row>
    <row r="19" ht="22.5" customHeight="1" spans="1:7">
      <c r="A19" s="8"/>
      <c r="B19" s="8" t="s">
        <v>1250</v>
      </c>
      <c r="C19" s="8" t="s">
        <v>384</v>
      </c>
      <c r="D19" s="8" t="s">
        <v>1249</v>
      </c>
      <c r="E19" s="9">
        <v>600000</v>
      </c>
      <c r="F19" s="9"/>
      <c r="G19" s="9"/>
    </row>
    <row r="20" ht="22.5" customHeight="1" spans="1:7">
      <c r="A20" s="8"/>
      <c r="B20" s="8" t="s">
        <v>1248</v>
      </c>
      <c r="C20" s="8" t="s">
        <v>445</v>
      </c>
      <c r="D20" s="8" t="s">
        <v>1249</v>
      </c>
      <c r="E20" s="9">
        <v>14400</v>
      </c>
      <c r="F20" s="9"/>
      <c r="G20" s="9"/>
    </row>
    <row r="21" ht="22.5" customHeight="1" spans="1:7">
      <c r="A21" s="8"/>
      <c r="B21" s="8" t="s">
        <v>1250</v>
      </c>
      <c r="C21" s="8" t="s">
        <v>414</v>
      </c>
      <c r="D21" s="8" t="s">
        <v>1249</v>
      </c>
      <c r="E21" s="9">
        <v>100000</v>
      </c>
      <c r="F21" s="9"/>
      <c r="G21" s="9"/>
    </row>
    <row r="22" ht="22.5" customHeight="1" spans="1:7">
      <c r="A22" s="8"/>
      <c r="B22" s="8" t="s">
        <v>1250</v>
      </c>
      <c r="C22" s="8" t="s">
        <v>393</v>
      </c>
      <c r="D22" s="8" t="s">
        <v>1249</v>
      </c>
      <c r="E22" s="9">
        <v>20000</v>
      </c>
      <c r="F22" s="9"/>
      <c r="G22" s="9"/>
    </row>
    <row r="23" ht="22.5" customHeight="1" spans="1:7">
      <c r="A23" s="8"/>
      <c r="B23" s="8" t="s">
        <v>1250</v>
      </c>
      <c r="C23" s="8" t="s">
        <v>407</v>
      </c>
      <c r="D23" s="8" t="s">
        <v>1249</v>
      </c>
      <c r="E23" s="9">
        <v>10000</v>
      </c>
      <c r="F23" s="9"/>
      <c r="G23" s="9"/>
    </row>
    <row r="24" ht="22.5" customHeight="1" spans="1:7">
      <c r="A24" s="8"/>
      <c r="B24" s="8" t="s">
        <v>1248</v>
      </c>
      <c r="C24" s="8" t="s">
        <v>437</v>
      </c>
      <c r="D24" s="8" t="s">
        <v>1249</v>
      </c>
      <c r="E24" s="9">
        <v>200000</v>
      </c>
      <c r="F24" s="9"/>
      <c r="G24" s="9"/>
    </row>
    <row r="25" ht="22.5" customHeight="1" spans="1:7">
      <c r="A25" s="8"/>
      <c r="B25" s="8" t="s">
        <v>1248</v>
      </c>
      <c r="C25" s="8" t="s">
        <v>475</v>
      </c>
      <c r="D25" s="8" t="s">
        <v>1249</v>
      </c>
      <c r="E25" s="9">
        <v>80000</v>
      </c>
      <c r="F25" s="9"/>
      <c r="G25" s="9"/>
    </row>
    <row r="26" ht="22.5" customHeight="1" spans="1:7">
      <c r="A26" s="8"/>
      <c r="B26" s="8" t="s">
        <v>1250</v>
      </c>
      <c r="C26" s="8" t="s">
        <v>389</v>
      </c>
      <c r="D26" s="8" t="s">
        <v>1249</v>
      </c>
      <c r="E26" s="9">
        <v>30000</v>
      </c>
      <c r="F26" s="9"/>
      <c r="G26" s="9"/>
    </row>
    <row r="27" ht="22.5" customHeight="1" spans="1:7">
      <c r="A27" s="8"/>
      <c r="B27" s="8" t="s">
        <v>1250</v>
      </c>
      <c r="C27" s="8" t="s">
        <v>397</v>
      </c>
      <c r="D27" s="8" t="s">
        <v>1249</v>
      </c>
      <c r="E27" s="9">
        <v>121521</v>
      </c>
      <c r="F27" s="9"/>
      <c r="G27" s="9"/>
    </row>
    <row r="28" ht="22.5" customHeight="1" spans="1:7">
      <c r="A28" s="8"/>
      <c r="B28" s="8" t="s">
        <v>1250</v>
      </c>
      <c r="C28" s="8" t="s">
        <v>404</v>
      </c>
      <c r="D28" s="8" t="s">
        <v>1249</v>
      </c>
      <c r="E28" s="9">
        <v>60000</v>
      </c>
      <c r="F28" s="9"/>
      <c r="G28" s="9"/>
    </row>
    <row r="29" ht="22.5" customHeight="1" spans="1:7">
      <c r="A29" s="8"/>
      <c r="B29" s="8" t="s">
        <v>1248</v>
      </c>
      <c r="C29" s="8" t="s">
        <v>447</v>
      </c>
      <c r="D29" s="8" t="s">
        <v>1249</v>
      </c>
      <c r="E29" s="9">
        <v>150000</v>
      </c>
      <c r="F29" s="9"/>
      <c r="G29" s="9"/>
    </row>
    <row r="30" ht="22.5" customHeight="1" spans="1:7">
      <c r="A30" s="8"/>
      <c r="B30" s="8" t="s">
        <v>1248</v>
      </c>
      <c r="C30" s="8" t="s">
        <v>469</v>
      </c>
      <c r="D30" s="8" t="s">
        <v>1249</v>
      </c>
      <c r="E30" s="9">
        <v>18200</v>
      </c>
      <c r="F30" s="9"/>
      <c r="G30" s="9"/>
    </row>
    <row r="31" ht="22.5" customHeight="1" spans="1:7">
      <c r="A31" s="8"/>
      <c r="B31" s="8" t="s">
        <v>1250</v>
      </c>
      <c r="C31" s="8" t="s">
        <v>412</v>
      </c>
      <c r="D31" s="8" t="s">
        <v>1249</v>
      </c>
      <c r="E31" s="9">
        <v>10000</v>
      </c>
      <c r="F31" s="9"/>
      <c r="G31" s="9"/>
    </row>
    <row r="32" ht="22.5" customHeight="1" spans="1:7">
      <c r="A32" s="8"/>
      <c r="B32" s="8" t="s">
        <v>1248</v>
      </c>
      <c r="C32" s="8" t="s">
        <v>454</v>
      </c>
      <c r="D32" s="8" t="s">
        <v>1249</v>
      </c>
      <c r="E32" s="9">
        <v>159980</v>
      </c>
      <c r="F32" s="9"/>
      <c r="G32" s="9"/>
    </row>
    <row r="33" ht="22.5" customHeight="1" spans="1:7">
      <c r="A33" s="8"/>
      <c r="B33" s="8" t="s">
        <v>1248</v>
      </c>
      <c r="C33" s="8" t="s">
        <v>473</v>
      </c>
      <c r="D33" s="8" t="s">
        <v>1249</v>
      </c>
      <c r="E33" s="9">
        <v>400000</v>
      </c>
      <c r="F33" s="9"/>
      <c r="G33" s="9"/>
    </row>
    <row r="34" ht="22.5" customHeight="1" spans="1:7">
      <c r="A34" s="8"/>
      <c r="B34" s="8" t="s">
        <v>1250</v>
      </c>
      <c r="C34" s="8" t="s">
        <v>400</v>
      </c>
      <c r="D34" s="8" t="s">
        <v>1249</v>
      </c>
      <c r="E34" s="9">
        <v>200000</v>
      </c>
      <c r="F34" s="9"/>
      <c r="G34" s="9"/>
    </row>
    <row r="35" ht="22.5" customHeight="1" spans="1:7">
      <c r="A35" s="8"/>
      <c r="B35" s="8" t="s">
        <v>1248</v>
      </c>
      <c r="C35" s="8" t="s">
        <v>483</v>
      </c>
      <c r="D35" s="8" t="s">
        <v>1249</v>
      </c>
      <c r="E35" s="9">
        <v>10000</v>
      </c>
      <c r="F35" s="9"/>
      <c r="G35" s="9"/>
    </row>
    <row r="36" ht="22.5" customHeight="1" spans="1:7">
      <c r="A36" s="8"/>
      <c r="B36" s="8" t="s">
        <v>1248</v>
      </c>
      <c r="C36" s="8" t="s">
        <v>471</v>
      </c>
      <c r="D36" s="8" t="s">
        <v>1249</v>
      </c>
      <c r="E36" s="9">
        <v>10000</v>
      </c>
      <c r="F36" s="9"/>
      <c r="G36" s="9"/>
    </row>
    <row r="37" ht="22.5" customHeight="1" spans="1:7">
      <c r="A37" s="8"/>
      <c r="B37" s="8" t="s">
        <v>1248</v>
      </c>
      <c r="C37" s="8" t="s">
        <v>459</v>
      </c>
      <c r="D37" s="8" t="s">
        <v>1249</v>
      </c>
      <c r="E37" s="9">
        <v>200000</v>
      </c>
      <c r="F37" s="9"/>
      <c r="G37" s="9"/>
    </row>
    <row r="38" ht="22.5" customHeight="1" spans="1:7">
      <c r="A38" s="8"/>
      <c r="B38" s="8" t="s">
        <v>1248</v>
      </c>
      <c r="C38" s="8" t="s">
        <v>463</v>
      </c>
      <c r="D38" s="8" t="s">
        <v>1249</v>
      </c>
      <c r="E38" s="9">
        <v>50000</v>
      </c>
      <c r="F38" s="9"/>
      <c r="G38" s="9"/>
    </row>
    <row r="39" ht="22.5" customHeight="1" spans="1:7">
      <c r="A39" s="8"/>
      <c r="B39" s="8" t="s">
        <v>1248</v>
      </c>
      <c r="C39" s="8" t="s">
        <v>461</v>
      </c>
      <c r="D39" s="8" t="s">
        <v>1249</v>
      </c>
      <c r="E39" s="9">
        <v>100000</v>
      </c>
      <c r="F39" s="9"/>
      <c r="G39" s="9"/>
    </row>
    <row r="40" ht="22.5" customHeight="1" spans="1:7">
      <c r="A40" s="8"/>
      <c r="B40" s="8" t="s">
        <v>1248</v>
      </c>
      <c r="C40" s="8" t="s">
        <v>456</v>
      </c>
      <c r="D40" s="8" t="s">
        <v>1249</v>
      </c>
      <c r="E40" s="9">
        <v>134839</v>
      </c>
      <c r="F40" s="9"/>
      <c r="G40" s="9"/>
    </row>
    <row r="41" ht="22.5" customHeight="1" spans="1:7">
      <c r="A41" s="8"/>
      <c r="B41" s="8" t="s">
        <v>1248</v>
      </c>
      <c r="C41" s="8" t="s">
        <v>443</v>
      </c>
      <c r="D41" s="8" t="s">
        <v>1249</v>
      </c>
      <c r="E41" s="9">
        <v>50000</v>
      </c>
      <c r="F41" s="9"/>
      <c r="G41" s="9"/>
    </row>
    <row r="42" ht="22.5" customHeight="1" spans="1:7">
      <c r="A42" s="11" t="s">
        <v>58</v>
      </c>
      <c r="B42" s="11"/>
      <c r="C42" s="11"/>
      <c r="D42" s="11"/>
      <c r="E42" s="9">
        <v>6000000</v>
      </c>
      <c r="F42" s="9"/>
      <c r="G42" s="9"/>
    </row>
  </sheetData>
  <mergeCells count="8">
    <mergeCell ref="A2:G2"/>
    <mergeCell ref="A3:B3"/>
    <mergeCell ref="E4:G4"/>
    <mergeCell ref="A42:D42"/>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GridLines="0" topLeftCell="H1" workbookViewId="0">
      <selection activeCell="C37" sqref="C37"/>
    </sheetView>
  </sheetViews>
  <sheetFormatPr defaultColWidth="8.57142857142857" defaultRowHeight="12.75" customHeight="1"/>
  <cols>
    <col min="1" max="1" width="15.2857142857143" style="262" customWidth="1"/>
    <col min="2" max="2" width="35" style="262" customWidth="1"/>
    <col min="3" max="8" width="22" style="262" customWidth="1"/>
    <col min="9" max="9" width="22" style="263" customWidth="1"/>
    <col min="10" max="13" width="22" style="262" customWidth="1"/>
    <col min="14" max="18" width="22" style="263" customWidth="1"/>
    <col min="19" max="19" width="22" style="262" customWidth="1"/>
    <col min="20" max="16384" width="8.57142857142857" style="263" customWidth="1"/>
  </cols>
  <sheetData>
    <row r="1" ht="17.25" customHeight="1" spans="1:19">
      <c r="A1" s="300" t="s">
        <v>54</v>
      </c>
    </row>
    <row r="2" ht="41.25" customHeight="1" spans="1:19">
      <c r="A2" s="266" t="s">
        <v>55</v>
      </c>
    </row>
    <row r="3" ht="17.25" customHeight="1" spans="1:19">
      <c r="A3" s="267" t="s">
        <v>2</v>
      </c>
      <c r="C3" s="265" t="s">
        <v>3</v>
      </c>
    </row>
    <row r="4" ht="21.75" customHeight="1" spans="1:19">
      <c r="A4" s="301" t="s">
        <v>56</v>
      </c>
      <c r="B4" s="302" t="s">
        <v>57</v>
      </c>
      <c r="C4" s="302" t="s">
        <v>58</v>
      </c>
      <c r="D4" s="303" t="s">
        <v>59</v>
      </c>
      <c r="E4" s="303"/>
      <c r="F4" s="303"/>
      <c r="G4" s="303"/>
      <c r="H4" s="303"/>
      <c r="I4" s="304"/>
      <c r="J4" s="303"/>
      <c r="K4" s="303"/>
      <c r="L4" s="303"/>
      <c r="M4" s="303"/>
      <c r="N4" s="305"/>
      <c r="O4" s="303" t="s">
        <v>47</v>
      </c>
      <c r="P4" s="303"/>
      <c r="Q4" s="303"/>
      <c r="R4" s="303"/>
      <c r="S4" s="305"/>
    </row>
    <row r="5" ht="27" customHeight="1" spans="1:19">
      <c r="A5" s="306"/>
      <c r="B5" s="307"/>
      <c r="C5" s="307"/>
      <c r="D5" s="307" t="s">
        <v>60</v>
      </c>
      <c r="E5" s="307" t="s">
        <v>61</v>
      </c>
      <c r="F5" s="307" t="s">
        <v>62</v>
      </c>
      <c r="G5" s="307" t="s">
        <v>63</v>
      </c>
      <c r="H5" s="307" t="s">
        <v>64</v>
      </c>
      <c r="I5" s="308" t="s">
        <v>65</v>
      </c>
      <c r="J5" s="309"/>
      <c r="K5" s="309"/>
      <c r="L5" s="309"/>
      <c r="M5" s="309"/>
      <c r="N5" s="310"/>
      <c r="O5" s="307" t="s">
        <v>60</v>
      </c>
      <c r="P5" s="307" t="s">
        <v>61</v>
      </c>
      <c r="Q5" s="307" t="s">
        <v>62</v>
      </c>
      <c r="R5" s="307" t="s">
        <v>63</v>
      </c>
      <c r="S5" s="307" t="s">
        <v>66</v>
      </c>
    </row>
    <row r="6" ht="30" customHeight="1" spans="1:19">
      <c r="A6" s="311"/>
      <c r="B6" s="312"/>
      <c r="C6" s="313"/>
      <c r="D6" s="313"/>
      <c r="E6" s="313"/>
      <c r="F6" s="313"/>
      <c r="G6" s="313"/>
      <c r="H6" s="313"/>
      <c r="I6" s="314" t="s">
        <v>60</v>
      </c>
      <c r="J6" s="310" t="s">
        <v>67</v>
      </c>
      <c r="K6" s="310" t="s">
        <v>68</v>
      </c>
      <c r="L6" s="310" t="s">
        <v>69</v>
      </c>
      <c r="M6" s="310" t="s">
        <v>70</v>
      </c>
      <c r="N6" s="310" t="s">
        <v>71</v>
      </c>
      <c r="O6" s="315"/>
      <c r="P6" s="315"/>
      <c r="Q6" s="315"/>
      <c r="R6" s="315"/>
      <c r="S6" s="313"/>
    </row>
    <row r="7" ht="15" customHeight="1" spans="1:19">
      <c r="A7" s="293">
        <v>1</v>
      </c>
      <c r="B7" s="293">
        <v>2</v>
      </c>
      <c r="C7" s="293">
        <v>3</v>
      </c>
      <c r="D7" s="293">
        <v>4</v>
      </c>
      <c r="E7" s="293">
        <v>5</v>
      </c>
      <c r="F7" s="293">
        <v>6</v>
      </c>
      <c r="G7" s="293">
        <v>7</v>
      </c>
      <c r="H7" s="293">
        <v>8</v>
      </c>
      <c r="I7" s="314">
        <v>9</v>
      </c>
      <c r="J7" s="293">
        <v>10</v>
      </c>
      <c r="K7" s="293">
        <v>11</v>
      </c>
      <c r="L7" s="293">
        <v>12</v>
      </c>
      <c r="M7" s="293">
        <v>13</v>
      </c>
      <c r="N7" s="293">
        <v>14</v>
      </c>
      <c r="O7" s="293">
        <v>15</v>
      </c>
      <c r="P7" s="293">
        <v>16</v>
      </c>
      <c r="Q7" s="293">
        <v>17</v>
      </c>
      <c r="R7" s="293">
        <v>18</v>
      </c>
      <c r="S7" s="293">
        <v>19</v>
      </c>
    </row>
    <row r="8" ht="18" customHeight="1" spans="1:19">
      <c r="A8" s="316" t="s">
        <v>72</v>
      </c>
      <c r="B8" s="316" t="s">
        <v>73</v>
      </c>
      <c r="C8" s="317">
        <f t="shared" ref="C8:H8" si="0">SUM(C9)</f>
        <v>124987456.32</v>
      </c>
      <c r="D8" s="317">
        <f t="shared" si="0"/>
        <v>43227600.61</v>
      </c>
      <c r="E8" s="317">
        <f t="shared" si="0"/>
        <v>30227600.61</v>
      </c>
      <c r="F8" s="317">
        <f t="shared" si="0"/>
        <v>13000000</v>
      </c>
      <c r="G8" s="317">
        <f t="shared" si="0"/>
        <v>0</v>
      </c>
      <c r="H8" s="317">
        <f t="shared" si="0"/>
        <v>0</v>
      </c>
      <c r="I8" s="317"/>
      <c r="J8" s="317"/>
      <c r="K8" s="317"/>
      <c r="L8" s="317"/>
      <c r="M8" s="317"/>
      <c r="N8" s="317"/>
      <c r="O8" s="317">
        <f>SUM(O9)</f>
        <v>81759855.71</v>
      </c>
      <c r="P8" s="317">
        <f>SUM(P9)</f>
        <v>49791382.71</v>
      </c>
      <c r="Q8" s="317">
        <f>SUM(Q9)</f>
        <v>31968473</v>
      </c>
      <c r="R8" s="317">
        <f>SUM(R9)</f>
        <v>0</v>
      </c>
      <c r="S8" s="317">
        <f>SUM(S9)</f>
        <v>0</v>
      </c>
    </row>
    <row r="9" ht="18" customHeight="1" spans="1:19">
      <c r="A9" s="316" t="s">
        <v>74</v>
      </c>
      <c r="B9" s="316" t="s">
        <v>75</v>
      </c>
      <c r="C9" s="317">
        <f>SUM(D9,I9,O9)</f>
        <v>124987456.32</v>
      </c>
      <c r="D9" s="317">
        <f>SUM(E9:H9)</f>
        <v>43227600.61</v>
      </c>
      <c r="E9" s="317">
        <f>'财政拨款收支预算总表02-1'!B7</f>
        <v>30227600.61</v>
      </c>
      <c r="F9" s="317">
        <v>13000000</v>
      </c>
      <c r="G9" s="317"/>
      <c r="H9" s="317"/>
      <c r="I9" s="317"/>
      <c r="J9" s="317"/>
      <c r="K9" s="317"/>
      <c r="L9" s="317"/>
      <c r="M9" s="317"/>
      <c r="N9" s="317"/>
      <c r="O9" s="317">
        <f>SUM(P9:S9)</f>
        <v>81759855.71</v>
      </c>
      <c r="P9" s="317">
        <f>'财政拨款收支预算总表02-1'!B11</f>
        <v>49791382.71</v>
      </c>
      <c r="Q9" s="317">
        <f>'财政拨款收支预算总表02-1'!B12</f>
        <v>31968473</v>
      </c>
      <c r="R9" s="317"/>
      <c r="S9" s="317"/>
    </row>
    <row r="10" s="285" customFormat="1" ht="18" customHeight="1" spans="1:19">
      <c r="A10" s="318" t="s">
        <v>58</v>
      </c>
      <c r="B10" s="319"/>
      <c r="C10" s="229">
        <f t="shared" ref="C10:H10" si="1">C8</f>
        <v>124987456.32</v>
      </c>
      <c r="D10" s="229">
        <f t="shared" si="1"/>
        <v>43227600.61</v>
      </c>
      <c r="E10" s="229">
        <f t="shared" si="1"/>
        <v>30227600.61</v>
      </c>
      <c r="F10" s="229">
        <f t="shared" si="1"/>
        <v>13000000</v>
      </c>
      <c r="G10" s="229">
        <f t="shared" si="1"/>
        <v>0</v>
      </c>
      <c r="H10" s="229">
        <f t="shared" si="1"/>
        <v>0</v>
      </c>
      <c r="I10" s="229"/>
      <c r="J10" s="229"/>
      <c r="K10" s="229"/>
      <c r="L10" s="229"/>
      <c r="M10" s="229"/>
      <c r="N10" s="229"/>
      <c r="O10" s="229">
        <f>O8</f>
        <v>81759855.71</v>
      </c>
      <c r="P10" s="229">
        <f>P8</f>
        <v>49791382.71</v>
      </c>
      <c r="Q10" s="229">
        <f>Q8</f>
        <v>31968473</v>
      </c>
      <c r="R10" s="229">
        <f>R8</f>
        <v>0</v>
      </c>
      <c r="S10" s="229">
        <f>S8</f>
        <v>0</v>
      </c>
    </row>
  </sheetData>
  <mergeCells count="21">
    <mergeCell ref="A1:S1"/>
    <mergeCell ref="A2:S2"/>
    <mergeCell ref="A3:B3"/>
    <mergeCell ref="C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1" right="1" top="0.75" bottom="0.75" header="0" footer="0"/>
  <pageSetup paperSize="9" scale="31"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66"/>
  <sheetViews>
    <sheetView showGridLines="0" zoomScale="96" zoomScaleNormal="96" topLeftCell="A45" workbookViewId="0">
      <selection activeCell="C64" sqref="C64"/>
    </sheetView>
  </sheetViews>
  <sheetFormatPr defaultColWidth="8.57142857142857" defaultRowHeight="12.75" customHeight="1"/>
  <cols>
    <col min="1" max="1" width="14.2857142857143" style="262" customWidth="1"/>
    <col min="2" max="2" width="37.5714285714286" style="262" customWidth="1"/>
    <col min="3" max="3" width="24.5714285714286" style="262" customWidth="1"/>
    <col min="4" max="8" width="24.5714285714286" style="263" customWidth="1"/>
    <col min="9" max="9" width="26.7142857142857" style="263" customWidth="1"/>
    <col min="10" max="11" width="24.4285714285714" style="263" customWidth="1"/>
    <col min="12" max="13" width="24.5714285714286" style="263" customWidth="1"/>
    <col min="14" max="15" width="24.5714285714286" style="262" customWidth="1"/>
    <col min="16" max="16384" width="8.57142857142857" style="263" customWidth="1"/>
  </cols>
  <sheetData>
    <row r="1" ht="17.25" customHeight="1" spans="1:15">
      <c r="A1" s="265" t="s">
        <v>76</v>
      </c>
    </row>
    <row r="2" ht="41.25" customHeight="1" spans="1:15">
      <c r="A2" s="266" t="s">
        <v>77</v>
      </c>
    </row>
    <row r="3" ht="17.25" customHeight="1" spans="1:15">
      <c r="A3" s="267" t="s">
        <v>2</v>
      </c>
      <c r="C3" s="265" t="s">
        <v>3</v>
      </c>
    </row>
    <row r="4" ht="27" customHeight="1" spans="1:15">
      <c r="A4" s="286" t="s">
        <v>78</v>
      </c>
      <c r="B4" s="286" t="s">
        <v>79</v>
      </c>
      <c r="C4" s="286" t="s">
        <v>58</v>
      </c>
      <c r="D4" s="253" t="s">
        <v>61</v>
      </c>
      <c r="E4" s="287"/>
      <c r="F4" s="288"/>
      <c r="G4" s="141" t="s">
        <v>62</v>
      </c>
      <c r="H4" s="141" t="s">
        <v>63</v>
      </c>
      <c r="I4" s="141" t="s">
        <v>80</v>
      </c>
      <c r="J4" s="253" t="s">
        <v>65</v>
      </c>
      <c r="K4" s="287"/>
      <c r="L4" s="287"/>
      <c r="M4" s="287"/>
      <c r="N4" s="144"/>
      <c r="O4" s="145"/>
    </row>
    <row r="5" ht="42" customHeight="1" spans="1:15">
      <c r="A5" s="208"/>
      <c r="B5" s="208"/>
      <c r="C5" s="289"/>
      <c r="D5" s="149" t="s">
        <v>60</v>
      </c>
      <c r="E5" s="149" t="s">
        <v>81</v>
      </c>
      <c r="F5" s="149" t="s">
        <v>82</v>
      </c>
      <c r="G5" s="289"/>
      <c r="H5" s="289"/>
      <c r="I5" s="290"/>
      <c r="J5" s="149" t="s">
        <v>60</v>
      </c>
      <c r="K5" s="272" t="s">
        <v>83</v>
      </c>
      <c r="L5" s="272" t="s">
        <v>84</v>
      </c>
      <c r="M5" s="272" t="s">
        <v>85</v>
      </c>
      <c r="N5" s="272" t="s">
        <v>86</v>
      </c>
      <c r="O5" s="272" t="s">
        <v>87</v>
      </c>
    </row>
    <row r="6" ht="18" customHeight="1" spans="1:15">
      <c r="A6" s="291" t="s">
        <v>88</v>
      </c>
      <c r="B6" s="291" t="s">
        <v>89</v>
      </c>
      <c r="C6" s="291" t="s">
        <v>90</v>
      </c>
      <c r="D6" s="292" t="s">
        <v>91</v>
      </c>
      <c r="E6" s="292" t="s">
        <v>92</v>
      </c>
      <c r="F6" s="292" t="s">
        <v>93</v>
      </c>
      <c r="G6" s="292" t="s">
        <v>94</v>
      </c>
      <c r="H6" s="292" t="s">
        <v>95</v>
      </c>
      <c r="I6" s="292" t="s">
        <v>96</v>
      </c>
      <c r="J6" s="292" t="s">
        <v>97</v>
      </c>
      <c r="K6" s="292" t="s">
        <v>98</v>
      </c>
      <c r="L6" s="292" t="s">
        <v>99</v>
      </c>
      <c r="M6" s="292" t="s">
        <v>100</v>
      </c>
      <c r="N6" s="291" t="s">
        <v>101</v>
      </c>
      <c r="O6" s="293">
        <v>15</v>
      </c>
    </row>
    <row r="7" s="263" customFormat="1" ht="21" customHeight="1" spans="1:15">
      <c r="A7" s="256" t="s">
        <v>102</v>
      </c>
      <c r="B7" s="256" t="s">
        <v>103</v>
      </c>
      <c r="C7" s="153">
        <f t="shared" ref="C7:C34" si="0">SUM(D7,G7)</f>
        <v>25500</v>
      </c>
      <c r="D7" s="219">
        <f t="shared" ref="D7:D34" si="1">SUM(E7:F7)</f>
        <v>25500</v>
      </c>
      <c r="E7" s="219">
        <f>SUM(E8)</f>
        <v>25500</v>
      </c>
      <c r="F7" s="219"/>
      <c r="G7" s="219">
        <f>SUM(G8)</f>
        <v>0</v>
      </c>
      <c r="H7" s="219"/>
      <c r="I7" s="219"/>
      <c r="J7" s="219"/>
      <c r="K7" s="219"/>
      <c r="L7" s="219"/>
      <c r="M7" s="219"/>
      <c r="N7" s="153"/>
      <c r="O7" s="153"/>
    </row>
    <row r="8" s="263" customFormat="1" ht="21" customHeight="1" spans="1:15">
      <c r="A8" s="256" t="s">
        <v>104</v>
      </c>
      <c r="B8" s="256" t="s">
        <v>105</v>
      </c>
      <c r="C8" s="153">
        <f t="shared" si="0"/>
        <v>25500</v>
      </c>
      <c r="D8" s="219">
        <f t="shared" si="1"/>
        <v>25500</v>
      </c>
      <c r="E8" s="219">
        <f>SUM(E9)</f>
        <v>25500</v>
      </c>
      <c r="F8" s="219"/>
      <c r="G8" s="219">
        <f>SUM(G9)</f>
        <v>0</v>
      </c>
      <c r="H8" s="219"/>
      <c r="I8" s="219"/>
      <c r="J8" s="219"/>
      <c r="K8" s="219"/>
      <c r="L8" s="219"/>
      <c r="M8" s="219"/>
      <c r="N8" s="153"/>
      <c r="O8" s="153"/>
    </row>
    <row r="9" s="263" customFormat="1" ht="21" customHeight="1" spans="1:15">
      <c r="A9" s="256" t="s">
        <v>106</v>
      </c>
      <c r="B9" s="256" t="s">
        <v>107</v>
      </c>
      <c r="C9" s="153">
        <f t="shared" si="0"/>
        <v>25500</v>
      </c>
      <c r="D9" s="219">
        <f t="shared" si="1"/>
        <v>25500</v>
      </c>
      <c r="E9" s="93">
        <v>25500</v>
      </c>
      <c r="F9" s="219"/>
      <c r="G9" s="219">
        <v>0</v>
      </c>
      <c r="H9" s="219"/>
      <c r="I9" s="219"/>
      <c r="J9" s="219"/>
      <c r="K9" s="219"/>
      <c r="L9" s="219"/>
      <c r="M9" s="219"/>
      <c r="N9" s="153"/>
      <c r="O9" s="153"/>
    </row>
    <row r="10" s="263" customFormat="1" ht="21" customHeight="1" spans="1:15">
      <c r="A10" s="256" t="s">
        <v>108</v>
      </c>
      <c r="B10" s="256" t="s">
        <v>109</v>
      </c>
      <c r="C10" s="219">
        <f>SUM(C11,C16)</f>
        <v>3985883</v>
      </c>
      <c r="D10" s="219">
        <f>SUM(D11,D16)</f>
        <v>3985883</v>
      </c>
      <c r="E10" s="219">
        <f>SUM(E11,E16)</f>
        <v>3930160</v>
      </c>
      <c r="F10" s="219">
        <f>SUM(F11,F16)</f>
        <v>55723</v>
      </c>
      <c r="G10" s="219">
        <f>SUM(G9,G16)</f>
        <v>0</v>
      </c>
      <c r="H10" s="219"/>
      <c r="I10" s="219"/>
      <c r="J10" s="219"/>
      <c r="K10" s="219"/>
      <c r="L10" s="219"/>
      <c r="M10" s="219"/>
      <c r="N10" s="153"/>
      <c r="O10" s="153"/>
    </row>
    <row r="11" s="263" customFormat="1" ht="21" customHeight="1" spans="1:15">
      <c r="A11" s="256" t="s">
        <v>110</v>
      </c>
      <c r="B11" s="256" t="s">
        <v>111</v>
      </c>
      <c r="C11" s="153">
        <f t="shared" si="0"/>
        <v>3930160</v>
      </c>
      <c r="D11" s="219">
        <f t="shared" si="1"/>
        <v>3930160</v>
      </c>
      <c r="E11" s="219">
        <f>SUM(E12:E15)</f>
        <v>3930160</v>
      </c>
      <c r="F11" s="219"/>
      <c r="G11" s="219">
        <f>SUM(G12:G15)</f>
        <v>0</v>
      </c>
      <c r="H11" s="219"/>
      <c r="I11" s="219"/>
      <c r="J11" s="219"/>
      <c r="K11" s="219"/>
      <c r="L11" s="219"/>
      <c r="M11" s="219"/>
      <c r="N11" s="153"/>
      <c r="O11" s="153"/>
    </row>
    <row r="12" s="263" customFormat="1" ht="21" customHeight="1" spans="1:15">
      <c r="A12" s="256" t="s">
        <v>112</v>
      </c>
      <c r="B12" s="256" t="s">
        <v>113</v>
      </c>
      <c r="C12" s="153">
        <f t="shared" si="0"/>
        <v>619200</v>
      </c>
      <c r="D12" s="219">
        <f t="shared" si="1"/>
        <v>619200</v>
      </c>
      <c r="E12" s="93">
        <v>619200</v>
      </c>
      <c r="F12" s="219"/>
      <c r="G12" s="219"/>
      <c r="H12" s="219"/>
      <c r="I12" s="219"/>
      <c r="J12" s="219"/>
      <c r="K12" s="219"/>
      <c r="L12" s="219"/>
      <c r="M12" s="219"/>
      <c r="N12" s="153"/>
      <c r="O12" s="153"/>
    </row>
    <row r="13" s="263" customFormat="1" ht="21" customHeight="1" spans="1:15">
      <c r="A13" s="256" t="s">
        <v>114</v>
      </c>
      <c r="B13" s="256" t="s">
        <v>115</v>
      </c>
      <c r="C13" s="153">
        <f t="shared" si="0"/>
        <v>1029000</v>
      </c>
      <c r="D13" s="219">
        <f t="shared" si="1"/>
        <v>1029000</v>
      </c>
      <c r="E13" s="93">
        <v>1029000</v>
      </c>
      <c r="F13" s="219"/>
      <c r="G13" s="219"/>
      <c r="H13" s="219"/>
      <c r="I13" s="219"/>
      <c r="J13" s="219"/>
      <c r="K13" s="219"/>
      <c r="L13" s="219"/>
      <c r="M13" s="219"/>
      <c r="N13" s="153"/>
      <c r="O13" s="153"/>
    </row>
    <row r="14" s="263" customFormat="1" ht="21" customHeight="1" spans="1:15">
      <c r="A14" s="256" t="s">
        <v>116</v>
      </c>
      <c r="B14" s="256" t="s">
        <v>117</v>
      </c>
      <c r="C14" s="153">
        <f t="shared" si="0"/>
        <v>1681960</v>
      </c>
      <c r="D14" s="219">
        <f t="shared" si="1"/>
        <v>1681960</v>
      </c>
      <c r="E14" s="93">
        <v>1681960</v>
      </c>
      <c r="F14" s="219"/>
      <c r="G14" s="219"/>
      <c r="H14" s="219"/>
      <c r="I14" s="219"/>
      <c r="J14" s="219"/>
      <c r="K14" s="219"/>
      <c r="L14" s="219"/>
      <c r="M14" s="219"/>
      <c r="N14" s="153"/>
      <c r="O14" s="153"/>
    </row>
    <row r="15" s="263" customFormat="1" ht="21" customHeight="1" spans="1:15">
      <c r="A15" s="256" t="s">
        <v>118</v>
      </c>
      <c r="B15" s="256" t="s">
        <v>119</v>
      </c>
      <c r="C15" s="153">
        <f t="shared" si="0"/>
        <v>600000</v>
      </c>
      <c r="D15" s="219">
        <f t="shared" si="1"/>
        <v>600000</v>
      </c>
      <c r="E15" s="93">
        <v>600000</v>
      </c>
      <c r="F15" s="219"/>
      <c r="G15" s="219"/>
      <c r="H15" s="219"/>
      <c r="I15" s="219"/>
      <c r="J15" s="219"/>
      <c r="K15" s="219"/>
      <c r="L15" s="219"/>
      <c r="M15" s="219"/>
      <c r="N15" s="153"/>
      <c r="O15" s="153"/>
    </row>
    <row r="16" s="263" customFormat="1" ht="21" customHeight="1" spans="1:15">
      <c r="A16" s="256" t="s">
        <v>120</v>
      </c>
      <c r="B16" s="256" t="s">
        <v>121</v>
      </c>
      <c r="C16" s="153">
        <f t="shared" si="0"/>
        <v>55723</v>
      </c>
      <c r="D16" s="219">
        <f t="shared" si="1"/>
        <v>55723</v>
      </c>
      <c r="E16" s="219">
        <f>SUM(E17)</f>
        <v>0</v>
      </c>
      <c r="F16" s="219">
        <f>SUM(F17)</f>
        <v>55723</v>
      </c>
      <c r="G16" s="219">
        <f>SUM(G17)</f>
        <v>0</v>
      </c>
      <c r="H16" s="219"/>
      <c r="I16" s="219"/>
      <c r="J16" s="219"/>
      <c r="K16" s="219"/>
      <c r="L16" s="219"/>
      <c r="M16" s="219"/>
      <c r="N16" s="153"/>
      <c r="O16" s="153"/>
    </row>
    <row r="17" s="263" customFormat="1" ht="21" customHeight="1" spans="1:15">
      <c r="A17" s="256" t="s">
        <v>122</v>
      </c>
      <c r="B17" s="256" t="s">
        <v>123</v>
      </c>
      <c r="C17" s="153">
        <f t="shared" si="0"/>
        <v>55723</v>
      </c>
      <c r="D17" s="219">
        <f t="shared" si="1"/>
        <v>55723</v>
      </c>
      <c r="E17" s="219"/>
      <c r="F17" s="93">
        <v>55723</v>
      </c>
      <c r="G17" s="219"/>
      <c r="H17" s="219"/>
      <c r="I17" s="219"/>
      <c r="J17" s="219"/>
      <c r="K17" s="219"/>
      <c r="L17" s="219"/>
      <c r="M17" s="219"/>
      <c r="N17" s="153"/>
      <c r="O17" s="153"/>
    </row>
    <row r="18" s="263" customFormat="1" ht="21" customHeight="1" spans="1:15">
      <c r="A18" s="256" t="s">
        <v>124</v>
      </c>
      <c r="B18" s="256" t="s">
        <v>125</v>
      </c>
      <c r="C18" s="153">
        <f t="shared" si="0"/>
        <v>1977468</v>
      </c>
      <c r="D18" s="219">
        <f t="shared" si="1"/>
        <v>1977468</v>
      </c>
      <c r="E18" s="219">
        <f>SUM(E19)</f>
        <v>1977468</v>
      </c>
      <c r="F18" s="219"/>
      <c r="G18" s="219">
        <f>SUM(G19)</f>
        <v>0</v>
      </c>
      <c r="H18" s="219"/>
      <c r="I18" s="219"/>
      <c r="J18" s="219"/>
      <c r="K18" s="219"/>
      <c r="L18" s="219"/>
      <c r="M18" s="219"/>
      <c r="N18" s="153"/>
      <c r="O18" s="153"/>
    </row>
    <row r="19" s="263" customFormat="1" ht="21" customHeight="1" spans="1:15">
      <c r="A19" s="256" t="s">
        <v>126</v>
      </c>
      <c r="B19" s="256" t="s">
        <v>127</v>
      </c>
      <c r="C19" s="153">
        <f t="shared" si="0"/>
        <v>1977468</v>
      </c>
      <c r="D19" s="219">
        <f t="shared" si="1"/>
        <v>1977468</v>
      </c>
      <c r="E19" s="219">
        <f>SUM(E20:E23)</f>
        <v>1977468</v>
      </c>
      <c r="F19" s="219"/>
      <c r="G19" s="219">
        <f>SUM(G20:G23)</f>
        <v>0</v>
      </c>
      <c r="H19" s="219"/>
      <c r="I19" s="219"/>
      <c r="J19" s="219"/>
      <c r="K19" s="219"/>
      <c r="L19" s="219"/>
      <c r="M19" s="219"/>
      <c r="N19" s="153"/>
      <c r="O19" s="153"/>
    </row>
    <row r="20" s="263" customFormat="1" ht="21" customHeight="1" spans="1:15">
      <c r="A20" s="256" t="s">
        <v>128</v>
      </c>
      <c r="B20" s="256" t="s">
        <v>129</v>
      </c>
      <c r="C20" s="153">
        <f t="shared" si="0"/>
        <v>229240</v>
      </c>
      <c r="D20" s="219">
        <f t="shared" si="1"/>
        <v>229240</v>
      </c>
      <c r="E20" s="93">
        <v>229240</v>
      </c>
      <c r="F20" s="219"/>
      <c r="G20" s="219"/>
      <c r="H20" s="219"/>
      <c r="I20" s="219"/>
      <c r="J20" s="219"/>
      <c r="K20" s="219"/>
      <c r="L20" s="219"/>
      <c r="M20" s="219"/>
      <c r="N20" s="153"/>
      <c r="O20" s="153"/>
    </row>
    <row r="21" s="263" customFormat="1" ht="21" customHeight="1" spans="1:15">
      <c r="A21" s="256" t="s">
        <v>130</v>
      </c>
      <c r="B21" s="256" t="s">
        <v>131</v>
      </c>
      <c r="C21" s="153">
        <f t="shared" si="0"/>
        <v>606690</v>
      </c>
      <c r="D21" s="219">
        <f t="shared" si="1"/>
        <v>606690</v>
      </c>
      <c r="E21" s="93">
        <v>606690</v>
      </c>
      <c r="F21" s="219"/>
      <c r="G21" s="219"/>
      <c r="H21" s="219"/>
      <c r="I21" s="219"/>
      <c r="J21" s="219"/>
      <c r="K21" s="219"/>
      <c r="L21" s="219"/>
      <c r="M21" s="219"/>
      <c r="N21" s="153"/>
      <c r="O21" s="153"/>
    </row>
    <row r="22" s="263" customFormat="1" ht="21" customHeight="1" spans="1:15">
      <c r="A22" s="256" t="s">
        <v>132</v>
      </c>
      <c r="B22" s="256" t="s">
        <v>133</v>
      </c>
      <c r="C22" s="153">
        <f t="shared" si="0"/>
        <v>1025000</v>
      </c>
      <c r="D22" s="219">
        <f t="shared" si="1"/>
        <v>1025000</v>
      </c>
      <c r="E22" s="93">
        <v>1025000</v>
      </c>
      <c r="F22" s="219"/>
      <c r="G22" s="219"/>
      <c r="H22" s="219"/>
      <c r="I22" s="219"/>
      <c r="J22" s="219"/>
      <c r="K22" s="219"/>
      <c r="L22" s="219"/>
      <c r="M22" s="219"/>
      <c r="N22" s="153"/>
      <c r="O22" s="153"/>
    </row>
    <row r="23" s="263" customFormat="1" ht="21" customHeight="1" spans="1:15">
      <c r="A23" s="256" t="s">
        <v>134</v>
      </c>
      <c r="B23" s="256" t="s">
        <v>135</v>
      </c>
      <c r="C23" s="153">
        <f t="shared" si="0"/>
        <v>116538</v>
      </c>
      <c r="D23" s="219">
        <f t="shared" si="1"/>
        <v>116538</v>
      </c>
      <c r="E23" s="93">
        <v>116538</v>
      </c>
      <c r="F23" s="219"/>
      <c r="G23" s="219"/>
      <c r="H23" s="219"/>
      <c r="I23" s="219"/>
      <c r="J23" s="219"/>
      <c r="K23" s="219"/>
      <c r="L23" s="219"/>
      <c r="M23" s="219"/>
      <c r="N23" s="153"/>
      <c r="O23" s="153"/>
    </row>
    <row r="24" s="263" customFormat="1" ht="21" customHeight="1" spans="1:15">
      <c r="A24" s="256" t="s">
        <v>136</v>
      </c>
      <c r="B24" s="256" t="s">
        <v>137</v>
      </c>
      <c r="C24" s="153">
        <f t="shared" si="0"/>
        <v>40263892.32</v>
      </c>
      <c r="D24" s="219">
        <f t="shared" si="1"/>
        <v>40263892.32</v>
      </c>
      <c r="E24" s="219"/>
      <c r="F24" s="219">
        <f>SUM(F25)</f>
        <v>40263892.32</v>
      </c>
      <c r="G24" s="219">
        <f>SUM(G25)</f>
        <v>0</v>
      </c>
      <c r="H24" s="219"/>
      <c r="I24" s="219"/>
      <c r="J24" s="219"/>
      <c r="K24" s="219"/>
      <c r="L24" s="219"/>
      <c r="M24" s="219"/>
      <c r="N24" s="153"/>
      <c r="O24" s="153"/>
    </row>
    <row r="25" s="263" customFormat="1" ht="21" customHeight="1" spans="1:15">
      <c r="A25" s="256" t="s">
        <v>138</v>
      </c>
      <c r="B25" s="256" t="s">
        <v>139</v>
      </c>
      <c r="C25" s="153">
        <f t="shared" si="0"/>
        <v>40263892.32</v>
      </c>
      <c r="D25" s="219">
        <f t="shared" si="1"/>
        <v>40263892.32</v>
      </c>
      <c r="E25" s="219"/>
      <c r="F25" s="219">
        <f>SUM(F26)</f>
        <v>40263892.32</v>
      </c>
      <c r="G25" s="219">
        <f>SUM(G26)</f>
        <v>0</v>
      </c>
      <c r="H25" s="219"/>
      <c r="I25" s="219"/>
      <c r="J25" s="219"/>
      <c r="K25" s="219"/>
      <c r="L25" s="219"/>
      <c r="M25" s="219"/>
      <c r="N25" s="153"/>
      <c r="O25" s="153"/>
    </row>
    <row r="26" s="263" customFormat="1" ht="21" customHeight="1" spans="1:15">
      <c r="A26" s="256" t="s">
        <v>140</v>
      </c>
      <c r="B26" s="256" t="s">
        <v>141</v>
      </c>
      <c r="C26" s="153">
        <f t="shared" si="0"/>
        <v>40263892.32</v>
      </c>
      <c r="D26" s="219">
        <f t="shared" si="1"/>
        <v>40263892.32</v>
      </c>
      <c r="E26" s="219"/>
      <c r="F26" s="219">
        <f>'[1]部门支出预算表01-3'!$F$26+'[2]部门支出预算表01-3（上年结转）'!$F$26</f>
        <v>40263892.32</v>
      </c>
      <c r="G26" s="219"/>
      <c r="H26" s="219"/>
      <c r="I26" s="219"/>
      <c r="J26" s="219"/>
      <c r="K26" s="219"/>
      <c r="L26" s="219"/>
      <c r="M26" s="219"/>
      <c r="N26" s="153"/>
      <c r="O26" s="153"/>
    </row>
    <row r="27" s="263" customFormat="1" ht="21" customHeight="1" spans="1:15">
      <c r="A27" s="256" t="s">
        <v>142</v>
      </c>
      <c r="B27" s="256" t="s">
        <v>143</v>
      </c>
      <c r="C27" s="153">
        <f t="shared" si="0"/>
        <v>18344124.17</v>
      </c>
      <c r="D27" s="219">
        <f t="shared" si="1"/>
        <v>5344124.17</v>
      </c>
      <c r="E27" s="219"/>
      <c r="F27" s="219">
        <f>SUM(F28,F30,F32)</f>
        <v>5344124.17</v>
      </c>
      <c r="G27" s="219">
        <f>SUM(G28,G30,G32)</f>
        <v>13000000</v>
      </c>
      <c r="H27" s="219"/>
      <c r="I27" s="219"/>
      <c r="J27" s="219"/>
      <c r="K27" s="219"/>
      <c r="L27" s="219"/>
      <c r="M27" s="219"/>
      <c r="N27" s="153"/>
      <c r="O27" s="153"/>
    </row>
    <row r="28" s="263" customFormat="1" ht="21" customHeight="1" spans="1:15">
      <c r="A28" s="256" t="s">
        <v>144</v>
      </c>
      <c r="B28" s="256" t="s">
        <v>145</v>
      </c>
      <c r="C28" s="153">
        <f t="shared" si="0"/>
        <v>5344124.17</v>
      </c>
      <c r="D28" s="219">
        <f t="shared" si="1"/>
        <v>5344124.17</v>
      </c>
      <c r="E28" s="219"/>
      <c r="F28" s="219">
        <f>SUM(F29)</f>
        <v>5344124.17</v>
      </c>
      <c r="G28" s="219">
        <f>SUM(G29)</f>
        <v>0</v>
      </c>
      <c r="H28" s="219"/>
      <c r="I28" s="219"/>
      <c r="J28" s="219"/>
      <c r="K28" s="219"/>
      <c r="L28" s="219"/>
      <c r="M28" s="219"/>
      <c r="N28" s="153"/>
      <c r="O28" s="153"/>
    </row>
    <row r="29" s="263" customFormat="1" ht="21" customHeight="1" spans="1:15">
      <c r="A29" s="256" t="s">
        <v>146</v>
      </c>
      <c r="B29" s="256" t="s">
        <v>147</v>
      </c>
      <c r="C29" s="153">
        <f t="shared" si="0"/>
        <v>5344124.17</v>
      </c>
      <c r="D29" s="219">
        <f t="shared" si="1"/>
        <v>5344124.17</v>
      </c>
      <c r="E29" s="219"/>
      <c r="F29" s="219">
        <f>'一般公共预算支出预算表02-2'!G29</f>
        <v>5344124.17</v>
      </c>
      <c r="G29" s="219"/>
      <c r="H29" s="219"/>
      <c r="I29" s="219"/>
      <c r="J29" s="219"/>
      <c r="K29" s="219"/>
      <c r="L29" s="219"/>
      <c r="M29" s="219"/>
      <c r="N29" s="153"/>
      <c r="O29" s="153"/>
    </row>
    <row r="30" s="263" customFormat="1" ht="21" customHeight="1" spans="1:15">
      <c r="A30" s="256" t="s">
        <v>148</v>
      </c>
      <c r="B30" s="256" t="s">
        <v>149</v>
      </c>
      <c r="C30" s="153">
        <f t="shared" si="0"/>
        <v>0</v>
      </c>
      <c r="D30" s="219">
        <f t="shared" si="1"/>
        <v>0</v>
      </c>
      <c r="E30" s="219"/>
      <c r="F30" s="219">
        <f>SUM(F31)</f>
        <v>0</v>
      </c>
      <c r="G30" s="219">
        <f>SUM(G31)</f>
        <v>0</v>
      </c>
      <c r="H30" s="219"/>
      <c r="I30" s="219"/>
      <c r="J30" s="219"/>
      <c r="K30" s="219"/>
      <c r="L30" s="219"/>
      <c r="M30" s="219"/>
      <c r="N30" s="153"/>
      <c r="O30" s="153"/>
    </row>
    <row r="31" s="263" customFormat="1" ht="21" customHeight="1" spans="1:15">
      <c r="A31" s="256" t="s">
        <v>150</v>
      </c>
      <c r="B31" s="256" t="s">
        <v>151</v>
      </c>
      <c r="C31" s="153">
        <f t="shared" si="0"/>
        <v>0</v>
      </c>
      <c r="D31" s="219">
        <f t="shared" si="1"/>
        <v>0</v>
      </c>
      <c r="E31" s="219"/>
      <c r="F31" s="219"/>
      <c r="G31" s="219"/>
      <c r="H31" s="219"/>
      <c r="I31" s="219"/>
      <c r="J31" s="219"/>
      <c r="K31" s="219"/>
      <c r="L31" s="219"/>
      <c r="M31" s="219"/>
      <c r="N31" s="153"/>
      <c r="O31" s="153"/>
    </row>
    <row r="32" s="263" customFormat="1" ht="21" customHeight="1" spans="1:15">
      <c r="A32" s="256" t="s">
        <v>152</v>
      </c>
      <c r="B32" s="256" t="s">
        <v>153</v>
      </c>
      <c r="C32" s="153">
        <f t="shared" si="0"/>
        <v>13000000</v>
      </c>
      <c r="D32" s="219">
        <f t="shared" si="1"/>
        <v>0</v>
      </c>
      <c r="E32" s="219"/>
      <c r="F32" s="219">
        <f>SUM(F33:F35)</f>
        <v>0</v>
      </c>
      <c r="G32" s="219">
        <f>SUM(G33:G35)</f>
        <v>13000000</v>
      </c>
      <c r="H32" s="219"/>
      <c r="I32" s="219"/>
      <c r="J32" s="219"/>
      <c r="K32" s="219"/>
      <c r="L32" s="219"/>
      <c r="M32" s="219"/>
      <c r="N32" s="153"/>
      <c r="O32" s="153"/>
    </row>
    <row r="33" s="263" customFormat="1" ht="21" customHeight="1" spans="1:15">
      <c r="A33" s="256" t="s">
        <v>154</v>
      </c>
      <c r="B33" s="256" t="s">
        <v>155</v>
      </c>
      <c r="C33" s="153">
        <f t="shared" si="0"/>
        <v>761521</v>
      </c>
      <c r="D33" s="219">
        <f t="shared" si="1"/>
        <v>0</v>
      </c>
      <c r="E33" s="219"/>
      <c r="F33" s="219"/>
      <c r="G33" s="219">
        <v>761521</v>
      </c>
      <c r="H33" s="219"/>
      <c r="I33" s="219"/>
      <c r="J33" s="219"/>
      <c r="K33" s="219"/>
      <c r="L33" s="219"/>
      <c r="M33" s="219"/>
      <c r="N33" s="153"/>
      <c r="O33" s="153"/>
    </row>
    <row r="34" s="263" customFormat="1" ht="21" customHeight="1" spans="1:15">
      <c r="A34" s="256" t="s">
        <v>156</v>
      </c>
      <c r="B34" s="256" t="s">
        <v>157</v>
      </c>
      <c r="C34" s="153">
        <f t="shared" si="0"/>
        <v>550000</v>
      </c>
      <c r="D34" s="219">
        <f t="shared" si="1"/>
        <v>0</v>
      </c>
      <c r="E34" s="219"/>
      <c r="F34" s="219"/>
      <c r="G34" s="219">
        <v>550000</v>
      </c>
      <c r="H34" s="219"/>
      <c r="I34" s="219"/>
      <c r="J34" s="219"/>
      <c r="K34" s="219"/>
      <c r="L34" s="219"/>
      <c r="M34" s="219"/>
      <c r="N34" s="153"/>
      <c r="O34" s="153"/>
    </row>
    <row r="35" s="263" customFormat="1" ht="21" customHeight="1" spans="1:15">
      <c r="A35" s="256" t="s">
        <v>158</v>
      </c>
      <c r="B35" s="256" t="s">
        <v>159</v>
      </c>
      <c r="C35" s="153">
        <f t="shared" ref="C35:C64" si="2">SUM(D35,G35)</f>
        <v>11688479</v>
      </c>
      <c r="D35" s="219">
        <f t="shared" ref="D35:D65" si="3">SUM(E35:F35)</f>
        <v>0</v>
      </c>
      <c r="E35" s="219"/>
      <c r="F35" s="219"/>
      <c r="G35" s="219">
        <v>11688479</v>
      </c>
      <c r="H35" s="219"/>
      <c r="I35" s="219"/>
      <c r="J35" s="219"/>
      <c r="K35" s="219"/>
      <c r="L35" s="219"/>
      <c r="M35" s="219"/>
      <c r="N35" s="153"/>
      <c r="O35" s="153"/>
    </row>
    <row r="36" s="263" customFormat="1" ht="21" customHeight="1" spans="1:15">
      <c r="A36" s="256" t="s">
        <v>160</v>
      </c>
      <c r="B36" s="256" t="s">
        <v>161</v>
      </c>
      <c r="C36" s="153">
        <f t="shared" si="2"/>
        <v>28344300.58</v>
      </c>
      <c r="D36" s="219">
        <f t="shared" si="3"/>
        <v>26781427.58</v>
      </c>
      <c r="E36" s="219">
        <f>SUM(E37,E40,E53,E55)</f>
        <v>16598061.36</v>
      </c>
      <c r="F36" s="219">
        <f>SUM(F37,F40,F53,F55)</f>
        <v>10183366.22</v>
      </c>
      <c r="G36" s="219">
        <f>SUM(G37,G40,G53,G55)</f>
        <v>1562873</v>
      </c>
      <c r="H36" s="219"/>
      <c r="I36" s="219"/>
      <c r="J36" s="219"/>
      <c r="K36" s="219"/>
      <c r="L36" s="219"/>
      <c r="M36" s="219"/>
      <c r="N36" s="153"/>
      <c r="O36" s="153"/>
    </row>
    <row r="37" s="263" customFormat="1" ht="21" customHeight="1" spans="1:15">
      <c r="A37" s="256" t="s">
        <v>162</v>
      </c>
      <c r="B37" s="256" t="s">
        <v>163</v>
      </c>
      <c r="C37" s="153">
        <f t="shared" si="2"/>
        <v>128920</v>
      </c>
      <c r="D37" s="219">
        <f t="shared" si="3"/>
        <v>128920</v>
      </c>
      <c r="E37" s="219">
        <f>SUM(E38:E39)</f>
        <v>128520</v>
      </c>
      <c r="F37" s="219">
        <f>SUM(F38:F39)</f>
        <v>400</v>
      </c>
      <c r="G37" s="219">
        <f>SUM(G38:G39)</f>
        <v>0</v>
      </c>
      <c r="H37" s="219"/>
      <c r="I37" s="219"/>
      <c r="J37" s="219"/>
      <c r="K37" s="219"/>
      <c r="L37" s="219"/>
      <c r="M37" s="219"/>
      <c r="N37" s="153"/>
      <c r="O37" s="153"/>
    </row>
    <row r="38" s="263" customFormat="1" ht="21" customHeight="1" spans="1:15">
      <c r="A38" s="256" t="s">
        <v>164</v>
      </c>
      <c r="B38" s="256" t="s">
        <v>165</v>
      </c>
      <c r="C38" s="153">
        <f t="shared" si="2"/>
        <v>128520</v>
      </c>
      <c r="D38" s="219">
        <f t="shared" si="3"/>
        <v>128520</v>
      </c>
      <c r="E38" s="93">
        <v>128520</v>
      </c>
      <c r="F38" s="219"/>
      <c r="G38" s="219"/>
      <c r="H38" s="219"/>
      <c r="I38" s="219"/>
      <c r="J38" s="219"/>
      <c r="K38" s="219"/>
      <c r="L38" s="219"/>
      <c r="M38" s="219"/>
      <c r="N38" s="153"/>
      <c r="O38" s="153"/>
    </row>
    <row r="39" customFormat="1" ht="21" customHeight="1" spans="1:15">
      <c r="A39" s="256">
        <v>2130148</v>
      </c>
      <c r="B39" s="256" t="s">
        <v>166</v>
      </c>
      <c r="C39" s="153">
        <f t="shared" si="2"/>
        <v>400</v>
      </c>
      <c r="D39" s="219">
        <f t="shared" si="3"/>
        <v>400</v>
      </c>
      <c r="E39" s="219"/>
      <c r="F39" s="219">
        <v>400</v>
      </c>
      <c r="G39" s="219"/>
      <c r="H39" s="219"/>
      <c r="I39" s="219"/>
      <c r="J39" s="219"/>
      <c r="K39" s="219"/>
      <c r="L39" s="219"/>
      <c r="M39" s="219"/>
      <c r="N39" s="153"/>
      <c r="O39" s="153"/>
    </row>
    <row r="40" s="263" customFormat="1" ht="21" customHeight="1" spans="1:15">
      <c r="A40" s="256" t="s">
        <v>167</v>
      </c>
      <c r="B40" s="256" t="s">
        <v>168</v>
      </c>
      <c r="C40" s="153">
        <f t="shared" si="2"/>
        <v>26652507.58</v>
      </c>
      <c r="D40" s="219">
        <f t="shared" si="3"/>
        <v>26652507.58</v>
      </c>
      <c r="E40" s="219">
        <f>SUM(E41:E52)</f>
        <v>16469541.36</v>
      </c>
      <c r="F40" s="219">
        <f>SUM(F41:F52)</f>
        <v>10182966.22</v>
      </c>
      <c r="G40" s="219">
        <f>SUM(G41:G52)</f>
        <v>0</v>
      </c>
      <c r="H40" s="219"/>
      <c r="I40" s="219"/>
      <c r="J40" s="219"/>
      <c r="K40" s="219"/>
      <c r="L40" s="219"/>
      <c r="M40" s="219"/>
      <c r="N40" s="153"/>
      <c r="O40" s="153"/>
    </row>
    <row r="41" s="263" customFormat="1" ht="21" customHeight="1" spans="1:15">
      <c r="A41" s="256" t="s">
        <v>169</v>
      </c>
      <c r="B41" s="256" t="s">
        <v>165</v>
      </c>
      <c r="C41" s="153">
        <f t="shared" si="2"/>
        <v>4342990.8</v>
      </c>
      <c r="D41" s="219">
        <f t="shared" si="3"/>
        <v>4342990.8</v>
      </c>
      <c r="E41" s="93">
        <v>4342990.8</v>
      </c>
      <c r="F41" s="219">
        <f>'一般公共预算支出预算表02-2'!G35</f>
        <v>0</v>
      </c>
      <c r="G41" s="219"/>
      <c r="H41" s="219"/>
      <c r="I41" s="219"/>
      <c r="J41" s="219"/>
      <c r="K41" s="219"/>
      <c r="L41" s="219"/>
      <c r="M41" s="219"/>
      <c r="N41" s="153"/>
      <c r="O41" s="153"/>
    </row>
    <row r="42" s="263" customFormat="1" ht="21" customHeight="1" spans="1:15">
      <c r="A42" s="256" t="s">
        <v>170</v>
      </c>
      <c r="B42" s="256" t="s">
        <v>171</v>
      </c>
      <c r="C42" s="153">
        <f t="shared" si="2"/>
        <v>1339.93</v>
      </c>
      <c r="D42" s="219">
        <f t="shared" si="3"/>
        <v>1339.93</v>
      </c>
      <c r="E42" s="219"/>
      <c r="F42" s="219">
        <f>'一般公共预算支出预算表02-2'!G36</f>
        <v>1339.93</v>
      </c>
      <c r="G42" s="219"/>
      <c r="H42" s="219"/>
      <c r="I42" s="219"/>
      <c r="J42" s="219"/>
      <c r="K42" s="219"/>
      <c r="L42" s="219"/>
      <c r="M42" s="219"/>
      <c r="N42" s="153"/>
      <c r="O42" s="153"/>
    </row>
    <row r="43" s="263" customFormat="1" ht="21" customHeight="1" spans="1:15">
      <c r="A43" s="256" t="s">
        <v>172</v>
      </c>
      <c r="B43" s="256" t="s">
        <v>173</v>
      </c>
      <c r="C43" s="153">
        <f t="shared" si="2"/>
        <v>1909240</v>
      </c>
      <c r="D43" s="219">
        <f t="shared" si="3"/>
        <v>1909240</v>
      </c>
      <c r="E43" s="219"/>
      <c r="F43" s="219">
        <f>'一般公共预算支出预算表02-2'!G37</f>
        <v>1909240</v>
      </c>
      <c r="G43" s="219"/>
      <c r="H43" s="219"/>
      <c r="I43" s="219"/>
      <c r="J43" s="219"/>
      <c r="K43" s="219"/>
      <c r="L43" s="219"/>
      <c r="M43" s="219"/>
      <c r="N43" s="153"/>
      <c r="O43" s="153"/>
    </row>
    <row r="44" s="263" customFormat="1" ht="21" customHeight="1" spans="1:15">
      <c r="A44" s="256" t="s">
        <v>174</v>
      </c>
      <c r="B44" s="256" t="s">
        <v>175</v>
      </c>
      <c r="C44" s="153">
        <f t="shared" si="2"/>
        <v>533525.49</v>
      </c>
      <c r="D44" s="219">
        <f t="shared" si="3"/>
        <v>533525.49</v>
      </c>
      <c r="E44" s="219"/>
      <c r="F44" s="219">
        <f>'一般公共预算支出预算表02-2'!G38</f>
        <v>533525.49</v>
      </c>
      <c r="G44" s="219"/>
      <c r="H44" s="219"/>
      <c r="I44" s="219"/>
      <c r="J44" s="219"/>
      <c r="K44" s="219"/>
      <c r="L44" s="219"/>
      <c r="M44" s="219"/>
      <c r="N44" s="153"/>
      <c r="O44" s="153"/>
    </row>
    <row r="45" s="263" customFormat="1" ht="21" customHeight="1" spans="1:15">
      <c r="A45" s="256">
        <v>2130309</v>
      </c>
      <c r="B45" s="256" t="s">
        <v>176</v>
      </c>
      <c r="C45" s="153">
        <f t="shared" si="2"/>
        <v>150000</v>
      </c>
      <c r="D45" s="219">
        <f t="shared" si="3"/>
        <v>150000</v>
      </c>
      <c r="E45" s="219"/>
      <c r="F45" s="219">
        <f>'[1]部门支出预算表01-3'!$F$39+'[2]部门支出预算表01-3（上年结转）'!$F$44</f>
        <v>150000</v>
      </c>
      <c r="G45" s="219"/>
      <c r="H45" s="219"/>
      <c r="I45" s="219"/>
      <c r="J45" s="219"/>
      <c r="K45" s="219"/>
      <c r="L45" s="219"/>
      <c r="M45" s="219"/>
      <c r="N45" s="153"/>
      <c r="O45" s="153"/>
    </row>
    <row r="46" s="263" customFormat="1" ht="21" customHeight="1" spans="1:15">
      <c r="A46" s="256" t="s">
        <v>177</v>
      </c>
      <c r="B46" s="256" t="s">
        <v>178</v>
      </c>
      <c r="C46" s="153">
        <f t="shared" si="2"/>
        <v>134839</v>
      </c>
      <c r="D46" s="219">
        <f t="shared" si="3"/>
        <v>134839</v>
      </c>
      <c r="E46" s="219"/>
      <c r="F46" s="219">
        <f>'[1]部门支出预算表01-3'!$F$40</f>
        <v>134839</v>
      </c>
      <c r="G46" s="219"/>
      <c r="H46" s="219"/>
      <c r="I46" s="219"/>
      <c r="J46" s="219"/>
      <c r="K46" s="219"/>
      <c r="L46" s="219"/>
      <c r="M46" s="219"/>
      <c r="N46" s="153"/>
      <c r="O46" s="153"/>
    </row>
    <row r="47" s="263" customFormat="1" ht="21" customHeight="1" spans="1:15">
      <c r="A47" s="256" t="s">
        <v>179</v>
      </c>
      <c r="B47" s="256" t="s">
        <v>180</v>
      </c>
      <c r="C47" s="153">
        <f t="shared" si="2"/>
        <v>2206300</v>
      </c>
      <c r="D47" s="219">
        <f t="shared" si="3"/>
        <v>2206300</v>
      </c>
      <c r="E47" s="219"/>
      <c r="F47" s="219">
        <f>'[1]部门支出预算表01-3'!$F$41</f>
        <v>2206300</v>
      </c>
      <c r="G47" s="219"/>
      <c r="H47" s="219"/>
      <c r="I47" s="219"/>
      <c r="J47" s="219"/>
      <c r="K47" s="219"/>
      <c r="L47" s="219"/>
      <c r="M47" s="219"/>
      <c r="N47" s="153"/>
      <c r="O47" s="153"/>
    </row>
    <row r="48" s="263" customFormat="1" ht="21" customHeight="1" spans="1:15">
      <c r="A48" s="256" t="s">
        <v>181</v>
      </c>
      <c r="B48" s="256" t="s">
        <v>182</v>
      </c>
      <c r="C48" s="153">
        <f t="shared" si="2"/>
        <v>896166</v>
      </c>
      <c r="D48" s="219">
        <f t="shared" si="3"/>
        <v>896166</v>
      </c>
      <c r="E48" s="93">
        <v>883200</v>
      </c>
      <c r="F48" s="219">
        <f>'一般公共预算支出预算表02-2'!G42</f>
        <v>12966</v>
      </c>
      <c r="G48" s="219"/>
      <c r="H48" s="219"/>
      <c r="I48" s="219"/>
      <c r="J48" s="219"/>
      <c r="K48" s="219"/>
      <c r="L48" s="219"/>
      <c r="M48" s="219"/>
      <c r="N48" s="153"/>
      <c r="O48" s="153"/>
    </row>
    <row r="49" s="263" customFormat="1" ht="21" customHeight="1" spans="1:15">
      <c r="A49" s="256" t="s">
        <v>183</v>
      </c>
      <c r="B49" s="256" t="s">
        <v>184</v>
      </c>
      <c r="C49" s="153">
        <f t="shared" si="2"/>
        <v>481900</v>
      </c>
      <c r="D49" s="219">
        <f t="shared" si="3"/>
        <v>481900</v>
      </c>
      <c r="E49" s="219"/>
      <c r="F49" s="219">
        <f>'一般公共预算支出预算表02-2'!G43</f>
        <v>481900</v>
      </c>
      <c r="G49" s="219"/>
      <c r="H49" s="219"/>
      <c r="I49" s="219"/>
      <c r="J49" s="219"/>
      <c r="K49" s="219"/>
      <c r="L49" s="219"/>
      <c r="M49" s="219"/>
      <c r="N49" s="153"/>
      <c r="O49" s="153"/>
    </row>
    <row r="50" s="263" customFormat="1" ht="21" customHeight="1" spans="1:15">
      <c r="A50" s="256" t="s">
        <v>185</v>
      </c>
      <c r="B50" s="256" t="s">
        <v>186</v>
      </c>
      <c r="C50" s="153">
        <f t="shared" si="2"/>
        <v>1100000</v>
      </c>
      <c r="D50" s="219">
        <f t="shared" si="3"/>
        <v>1100000</v>
      </c>
      <c r="E50" s="219"/>
      <c r="F50" s="219">
        <f>'一般公共预算支出预算表02-2'!G44</f>
        <v>1100000</v>
      </c>
      <c r="G50" s="219"/>
      <c r="H50" s="219"/>
      <c r="I50" s="219"/>
      <c r="J50" s="219"/>
      <c r="K50" s="219"/>
      <c r="L50" s="219"/>
      <c r="M50" s="219"/>
      <c r="N50" s="153"/>
      <c r="O50" s="153"/>
    </row>
    <row r="51" s="263" customFormat="1" ht="21" customHeight="1" spans="1:15">
      <c r="A51" s="256">
        <v>2130321</v>
      </c>
      <c r="B51" s="256" t="s">
        <v>187</v>
      </c>
      <c r="C51" s="153">
        <f t="shared" si="2"/>
        <v>3596455.8</v>
      </c>
      <c r="D51" s="219">
        <f t="shared" si="3"/>
        <v>3596455.8</v>
      </c>
      <c r="E51" s="219"/>
      <c r="F51" s="219">
        <f>'一般公共预算支出预算表02-2'!G45</f>
        <v>3596455.8</v>
      </c>
      <c r="G51" s="219"/>
      <c r="H51" s="219"/>
      <c r="I51" s="219"/>
      <c r="J51" s="219"/>
      <c r="K51" s="219"/>
      <c r="L51" s="219"/>
      <c r="M51" s="219"/>
      <c r="N51" s="153"/>
      <c r="O51" s="153"/>
    </row>
    <row r="52" s="263" customFormat="1" ht="21" customHeight="1" spans="1:15">
      <c r="A52" s="256" t="s">
        <v>188</v>
      </c>
      <c r="B52" s="256" t="s">
        <v>189</v>
      </c>
      <c r="C52" s="153">
        <f t="shared" si="2"/>
        <v>11299750.56</v>
      </c>
      <c r="D52" s="219">
        <f t="shared" si="3"/>
        <v>11299750.56</v>
      </c>
      <c r="E52" s="93">
        <v>11243350.56</v>
      </c>
      <c r="F52" s="219">
        <f>'一般公共预算支出预算表02-2'!G46</f>
        <v>56400</v>
      </c>
      <c r="G52" s="219"/>
      <c r="H52" s="219"/>
      <c r="I52" s="219"/>
      <c r="J52" s="219"/>
      <c r="K52" s="219"/>
      <c r="L52" s="219"/>
      <c r="M52" s="219"/>
      <c r="N52" s="153"/>
      <c r="O52" s="153"/>
    </row>
    <row r="53" s="263" customFormat="1" ht="21" customHeight="1" spans="1:15">
      <c r="A53" s="256" t="s">
        <v>190</v>
      </c>
      <c r="B53" s="256" t="s">
        <v>191</v>
      </c>
      <c r="C53" s="153">
        <f t="shared" si="2"/>
        <v>85623</v>
      </c>
      <c r="D53" s="219">
        <f t="shared" si="3"/>
        <v>0</v>
      </c>
      <c r="E53" s="219">
        <f>SUM(E54)</f>
        <v>0</v>
      </c>
      <c r="F53" s="219">
        <f>SUM(F54)</f>
        <v>0</v>
      </c>
      <c r="G53" s="219">
        <f>SUM(G54)</f>
        <v>85623</v>
      </c>
      <c r="H53" s="219"/>
      <c r="I53" s="219"/>
      <c r="J53" s="219"/>
      <c r="K53" s="219"/>
      <c r="L53" s="219"/>
      <c r="M53" s="219"/>
      <c r="N53" s="153"/>
      <c r="O53" s="153"/>
    </row>
    <row r="54" s="263" customFormat="1" ht="21" customHeight="1" spans="1:15">
      <c r="A54" s="256" t="s">
        <v>192</v>
      </c>
      <c r="B54" s="256" t="s">
        <v>193</v>
      </c>
      <c r="C54" s="153">
        <f t="shared" si="2"/>
        <v>85623</v>
      </c>
      <c r="D54" s="219">
        <f t="shared" si="3"/>
        <v>0</v>
      </c>
      <c r="E54" s="219"/>
      <c r="F54" s="219"/>
      <c r="G54" s="219">
        <f>政府性基金预算支出预算表06!D22</f>
        <v>85623</v>
      </c>
      <c r="H54" s="219"/>
      <c r="I54" s="219"/>
      <c r="J54" s="219"/>
      <c r="K54" s="219"/>
      <c r="L54" s="219"/>
      <c r="M54" s="219"/>
      <c r="N54" s="153"/>
      <c r="O54" s="153"/>
    </row>
    <row r="55" s="263" customFormat="1" ht="21" customHeight="1" spans="1:15">
      <c r="A55" s="256" t="s">
        <v>194</v>
      </c>
      <c r="B55" s="256" t="s">
        <v>195</v>
      </c>
      <c r="C55" s="153">
        <f t="shared" si="2"/>
        <v>1477250</v>
      </c>
      <c r="D55" s="219">
        <f t="shared" si="3"/>
        <v>0</v>
      </c>
      <c r="E55" s="219">
        <f>SUM(E56)</f>
        <v>0</v>
      </c>
      <c r="F55" s="219">
        <f>SUM(F56)</f>
        <v>0</v>
      </c>
      <c r="G55" s="219">
        <f>SUM(G56)</f>
        <v>1477250</v>
      </c>
      <c r="H55" s="219"/>
      <c r="I55" s="219"/>
      <c r="J55" s="219"/>
      <c r="K55" s="219"/>
      <c r="L55" s="219"/>
      <c r="M55" s="219"/>
      <c r="N55" s="153"/>
      <c r="O55" s="153"/>
    </row>
    <row r="56" s="263" customFormat="1" ht="21" customHeight="1" spans="1:15">
      <c r="A56" s="256" t="s">
        <v>196</v>
      </c>
      <c r="B56" s="256" t="s">
        <v>197</v>
      </c>
      <c r="C56" s="153">
        <f t="shared" si="2"/>
        <v>1477250</v>
      </c>
      <c r="D56" s="219">
        <f t="shared" si="3"/>
        <v>0</v>
      </c>
      <c r="E56" s="219"/>
      <c r="F56" s="219"/>
      <c r="G56" s="219">
        <f>政府性基金预算支出预算表06!D23</f>
        <v>1477250</v>
      </c>
      <c r="H56" s="219"/>
      <c r="I56" s="219"/>
      <c r="J56" s="219"/>
      <c r="K56" s="219"/>
      <c r="L56" s="219"/>
      <c r="M56" s="219"/>
      <c r="N56" s="153"/>
      <c r="O56" s="153"/>
    </row>
    <row r="57" s="263" customFormat="1" ht="21" customHeight="1" spans="1:15">
      <c r="A57" s="256" t="s">
        <v>198</v>
      </c>
      <c r="B57" s="256" t="s">
        <v>199</v>
      </c>
      <c r="C57" s="153">
        <f t="shared" si="2"/>
        <v>1640688.25</v>
      </c>
      <c r="D57" s="219">
        <f t="shared" si="3"/>
        <v>1640688.25</v>
      </c>
      <c r="E57" s="219">
        <f>SUM(E58)</f>
        <v>1640688.25</v>
      </c>
      <c r="F57" s="219">
        <f>SUM(F58)</f>
        <v>0</v>
      </c>
      <c r="G57" s="219">
        <f>SUM(G58)</f>
        <v>0</v>
      </c>
      <c r="H57" s="219"/>
      <c r="I57" s="219"/>
      <c r="J57" s="219"/>
      <c r="K57" s="219"/>
      <c r="L57" s="219"/>
      <c r="M57" s="219"/>
      <c r="N57" s="153"/>
      <c r="O57" s="153"/>
    </row>
    <row r="58" s="263" customFormat="1" ht="21" customHeight="1" spans="1:15">
      <c r="A58" s="256" t="s">
        <v>200</v>
      </c>
      <c r="B58" s="256" t="s">
        <v>201</v>
      </c>
      <c r="C58" s="153">
        <f t="shared" si="2"/>
        <v>1640688.25</v>
      </c>
      <c r="D58" s="219">
        <f t="shared" si="3"/>
        <v>1640688.25</v>
      </c>
      <c r="E58" s="219">
        <f>SUM(E59:E60)</f>
        <v>1640688.25</v>
      </c>
      <c r="F58" s="219">
        <f>SUM(F59:F60)</f>
        <v>0</v>
      </c>
      <c r="G58" s="219">
        <f>SUM(G59:G60)</f>
        <v>0</v>
      </c>
      <c r="H58" s="219"/>
      <c r="I58" s="219"/>
      <c r="J58" s="219"/>
      <c r="K58" s="219"/>
      <c r="L58" s="219"/>
      <c r="M58" s="219"/>
      <c r="N58" s="153"/>
      <c r="O58" s="153"/>
    </row>
    <row r="59" s="263" customFormat="1" ht="21" customHeight="1" spans="1:15">
      <c r="A59" s="256" t="s">
        <v>202</v>
      </c>
      <c r="B59" s="256" t="s">
        <v>203</v>
      </c>
      <c r="C59" s="153">
        <f t="shared" si="2"/>
        <v>1531968.25</v>
      </c>
      <c r="D59" s="219">
        <f t="shared" si="3"/>
        <v>1531968.25</v>
      </c>
      <c r="E59" s="93">
        <v>1531968.25</v>
      </c>
      <c r="F59" s="219"/>
      <c r="G59" s="219"/>
      <c r="H59" s="219"/>
      <c r="I59" s="219"/>
      <c r="J59" s="219"/>
      <c r="K59" s="219"/>
      <c r="L59" s="219"/>
      <c r="M59" s="219"/>
      <c r="N59" s="153"/>
      <c r="O59" s="153"/>
    </row>
    <row r="60" s="263" customFormat="1" ht="21" customHeight="1" spans="1:15">
      <c r="A60" s="256" t="s">
        <v>204</v>
      </c>
      <c r="B60" s="256" t="s">
        <v>205</v>
      </c>
      <c r="C60" s="153">
        <f t="shared" si="2"/>
        <v>108720</v>
      </c>
      <c r="D60" s="219">
        <f t="shared" si="3"/>
        <v>108720</v>
      </c>
      <c r="E60" s="93">
        <v>108720</v>
      </c>
      <c r="F60" s="219"/>
      <c r="G60" s="219"/>
      <c r="H60" s="219"/>
      <c r="I60" s="219"/>
      <c r="J60" s="219"/>
      <c r="K60" s="219"/>
      <c r="L60" s="219"/>
      <c r="M60" s="219"/>
      <c r="N60" s="153"/>
      <c r="O60" s="153"/>
    </row>
    <row r="61" customFormat="1" ht="21" customHeight="1" spans="1:15">
      <c r="A61" s="294">
        <v>229</v>
      </c>
      <c r="B61" s="294" t="s">
        <v>87</v>
      </c>
      <c r="C61" s="153">
        <f t="shared" si="2"/>
        <v>30405600</v>
      </c>
      <c r="D61" s="219">
        <f t="shared" si="3"/>
        <v>0</v>
      </c>
      <c r="E61" s="219">
        <f>SUM(E62)</f>
        <v>0</v>
      </c>
      <c r="F61" s="219">
        <f>SUM(F62)</f>
        <v>0</v>
      </c>
      <c r="G61" s="219">
        <f>SUM(G62)</f>
        <v>30405600</v>
      </c>
      <c r="H61" s="219"/>
      <c r="I61" s="219"/>
      <c r="J61" s="219"/>
      <c r="K61" s="219"/>
      <c r="L61" s="219"/>
      <c r="M61" s="219"/>
      <c r="N61" s="153"/>
      <c r="O61" s="153"/>
    </row>
    <row r="62" customFormat="1" ht="31" customHeight="1" spans="1:15">
      <c r="A62" s="295">
        <v>22904</v>
      </c>
      <c r="B62" s="295" t="s">
        <v>206</v>
      </c>
      <c r="C62" s="153">
        <f t="shared" si="2"/>
        <v>30405600</v>
      </c>
      <c r="D62" s="219">
        <f t="shared" si="3"/>
        <v>0</v>
      </c>
      <c r="E62" s="219">
        <f>SUM(E63:E64)</f>
        <v>0</v>
      </c>
      <c r="F62" s="219">
        <f>SUM(F63:F64)</f>
        <v>0</v>
      </c>
      <c r="G62" s="219">
        <f>SUM(G63:G64)</f>
        <v>30405600</v>
      </c>
      <c r="H62" s="219"/>
      <c r="I62" s="219"/>
      <c r="J62" s="219"/>
      <c r="K62" s="219"/>
      <c r="L62" s="219"/>
      <c r="M62" s="219"/>
      <c r="N62" s="153"/>
      <c r="O62" s="153"/>
    </row>
    <row r="63" customFormat="1" ht="21" customHeight="1" spans="1:15">
      <c r="A63" s="295">
        <v>2290401</v>
      </c>
      <c r="B63" s="295" t="s">
        <v>207</v>
      </c>
      <c r="C63" s="153">
        <f t="shared" si="2"/>
        <v>405600</v>
      </c>
      <c r="D63" s="219">
        <f t="shared" si="3"/>
        <v>0</v>
      </c>
      <c r="E63" s="219"/>
      <c r="F63" s="219"/>
      <c r="G63" s="219">
        <f>政府性基金预算支出预算表06!F27</f>
        <v>405600</v>
      </c>
      <c r="H63" s="219"/>
      <c r="I63" s="219"/>
      <c r="J63" s="219"/>
      <c r="K63" s="219"/>
      <c r="L63" s="219"/>
      <c r="M63" s="219"/>
      <c r="N63" s="153"/>
      <c r="O63" s="153"/>
    </row>
    <row r="64" customFormat="1" ht="31" customHeight="1" spans="1:15">
      <c r="A64" s="296">
        <v>2290402</v>
      </c>
      <c r="B64" s="296" t="s">
        <v>208</v>
      </c>
      <c r="C64" s="153">
        <f t="shared" si="2"/>
        <v>30000000</v>
      </c>
      <c r="D64" s="219">
        <f t="shared" si="3"/>
        <v>0</v>
      </c>
      <c r="E64" s="219"/>
      <c r="F64" s="219"/>
      <c r="G64" s="219">
        <f>政府性基金预算支出预算表06!F28</f>
        <v>30000000</v>
      </c>
      <c r="H64" s="219"/>
      <c r="I64" s="219"/>
      <c r="J64" s="219"/>
      <c r="K64" s="219"/>
      <c r="L64" s="219"/>
      <c r="M64" s="219"/>
      <c r="N64" s="153"/>
      <c r="O64" s="153"/>
    </row>
    <row r="65" s="285" customFormat="1" ht="21" customHeight="1" spans="1:15">
      <c r="A65" s="297" t="s">
        <v>58</v>
      </c>
      <c r="B65" s="298"/>
      <c r="C65" s="299">
        <f>SUM(C7,C10,C18,C24,C27,C36,C57,C61)</f>
        <v>124987456.32</v>
      </c>
      <c r="D65" s="299">
        <f t="shared" si="3"/>
        <v>80018983.32</v>
      </c>
      <c r="E65" s="299">
        <f>SUM(E7,E10,E18,E24,E27,E36,E57,E61)</f>
        <v>24171877.61</v>
      </c>
      <c r="F65" s="299">
        <f>SUM(F7,F10,F18,F24,F27,F36,F57,F61)</f>
        <v>55847105.71</v>
      </c>
      <c r="G65" s="299">
        <f>SUM(G7,G10,G18,G24,G27,G36,G57,G61)</f>
        <v>44968473</v>
      </c>
      <c r="H65" s="299"/>
      <c r="I65" s="299"/>
      <c r="J65" s="299"/>
      <c r="K65" s="299"/>
      <c r="L65" s="299"/>
      <c r="M65" s="299"/>
      <c r="N65" s="299"/>
      <c r="O65" s="299"/>
    </row>
    <row r="66" ht="21" customHeight="1"/>
  </sheetData>
  <mergeCells count="13">
    <mergeCell ref="A1:O1"/>
    <mergeCell ref="A2:O2"/>
    <mergeCell ref="A3:B3"/>
    <mergeCell ref="C3:O3"/>
    <mergeCell ref="D4:F4"/>
    <mergeCell ref="J4:O4"/>
    <mergeCell ref="A65:B65"/>
    <mergeCell ref="A4:A5"/>
    <mergeCell ref="B4:B5"/>
    <mergeCell ref="C4:C5"/>
    <mergeCell ref="G4:G5"/>
    <mergeCell ref="H4:H5"/>
    <mergeCell ref="I4:I5"/>
  </mergeCells>
  <printOptions horizontalCentered="1"/>
  <pageMargins left="1" right="1" top="0.75" bottom="0.75" header="0" footer="0"/>
  <pageSetup paperSize="9" scale="35"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showGridLines="0" topLeftCell="A3" workbookViewId="0">
      <selection activeCell="D29" sqref="D29"/>
    </sheetView>
  </sheetViews>
  <sheetFormatPr defaultColWidth="8.57142857142857" defaultRowHeight="12.75" customHeight="1" outlineLevelCol="3"/>
  <cols>
    <col min="1" max="4" width="35.5714285714286" style="262" customWidth="1"/>
    <col min="5" max="16384" width="8.57142857142857" style="263" customWidth="1"/>
  </cols>
  <sheetData>
    <row r="1" ht="15" customHeight="1" spans="1:4">
      <c r="A1" s="264"/>
      <c r="B1" s="265"/>
      <c r="C1" s="265"/>
      <c r="D1" s="265" t="s">
        <v>209</v>
      </c>
    </row>
    <row r="2" ht="41.25" customHeight="1" spans="1:4">
      <c r="A2" s="266" t="s">
        <v>210</v>
      </c>
    </row>
    <row r="3" ht="17.25" customHeight="1" spans="1:4">
      <c r="A3" s="267" t="s">
        <v>2</v>
      </c>
      <c r="B3" s="268"/>
      <c r="D3" s="265" t="s">
        <v>3</v>
      </c>
    </row>
    <row r="4" ht="17.25" customHeight="1" spans="1:4">
      <c r="A4" s="269" t="s">
        <v>4</v>
      </c>
      <c r="B4" s="270"/>
      <c r="C4" s="269" t="s">
        <v>5</v>
      </c>
      <c r="D4" s="271"/>
    </row>
    <row r="5" ht="18.75" customHeight="1" spans="1:4">
      <c r="A5" s="269" t="s">
        <v>6</v>
      </c>
      <c r="B5" s="269" t="s">
        <v>7</v>
      </c>
      <c r="C5" s="269" t="s">
        <v>211</v>
      </c>
      <c r="D5" s="272" t="s">
        <v>7</v>
      </c>
    </row>
    <row r="6" ht="16.5" customHeight="1" spans="1:4">
      <c r="A6" s="273" t="s">
        <v>212</v>
      </c>
      <c r="B6" s="274">
        <f>SUM(B7:B9)</f>
        <v>43227600.61</v>
      </c>
      <c r="C6" s="275" t="s">
        <v>213</v>
      </c>
      <c r="D6" s="274">
        <f>SUM(D7:D32)</f>
        <v>124987456.32</v>
      </c>
    </row>
    <row r="7" ht="16.5" customHeight="1" spans="1:4">
      <c r="A7" s="273" t="s">
        <v>214</v>
      </c>
      <c r="B7" s="274">
        <v>30227600.61</v>
      </c>
      <c r="C7" s="275" t="s">
        <v>215</v>
      </c>
      <c r="D7" s="274"/>
    </row>
    <row r="8" ht="16.5" customHeight="1" spans="1:4">
      <c r="A8" s="273" t="s">
        <v>216</v>
      </c>
      <c r="B8" s="274">
        <v>13000000</v>
      </c>
      <c r="C8" s="275" t="s">
        <v>217</v>
      </c>
      <c r="D8" s="274"/>
    </row>
    <row r="9" ht="16.5" customHeight="1" spans="1:4">
      <c r="A9" s="273" t="s">
        <v>218</v>
      </c>
      <c r="B9" s="274"/>
      <c r="C9" s="275" t="s">
        <v>219</v>
      </c>
      <c r="D9" s="274"/>
    </row>
    <row r="10" ht="16.5" customHeight="1" spans="1:4">
      <c r="A10" s="273" t="s">
        <v>220</v>
      </c>
      <c r="B10" s="274">
        <f>SUM(B11:B13)</f>
        <v>81759855.71</v>
      </c>
      <c r="C10" s="275" t="s">
        <v>221</v>
      </c>
      <c r="D10" s="274"/>
    </row>
    <row r="11" ht="16.5" customHeight="1" spans="1:4">
      <c r="A11" s="273" t="s">
        <v>214</v>
      </c>
      <c r="B11" s="274">
        <v>49791382.71</v>
      </c>
      <c r="C11" s="275" t="s">
        <v>222</v>
      </c>
      <c r="D11" s="274">
        <f>'一般公共预算支出预算表02-2'!C7</f>
        <v>25500</v>
      </c>
    </row>
    <row r="12" ht="16.5" customHeight="1" spans="1:4">
      <c r="A12" s="276" t="s">
        <v>216</v>
      </c>
      <c r="B12" s="277">
        <v>31968473</v>
      </c>
      <c r="C12" s="278" t="s">
        <v>223</v>
      </c>
      <c r="D12" s="277"/>
    </row>
    <row r="13" ht="16.5" customHeight="1" spans="1:4">
      <c r="A13" s="276" t="s">
        <v>218</v>
      </c>
      <c r="B13" s="277"/>
      <c r="C13" s="278" t="s">
        <v>224</v>
      </c>
      <c r="D13" s="277"/>
    </row>
    <row r="14" ht="16.5" customHeight="1" spans="1:4">
      <c r="A14" s="279"/>
      <c r="B14" s="280"/>
      <c r="C14" s="278" t="s">
        <v>225</v>
      </c>
      <c r="D14" s="277">
        <f>'一般公共预算支出预算表02-2'!C10</f>
        <v>3985883</v>
      </c>
    </row>
    <row r="15" ht="16.5" customHeight="1" spans="1:4">
      <c r="A15" s="279"/>
      <c r="B15" s="280"/>
      <c r="C15" s="278" t="s">
        <v>226</v>
      </c>
      <c r="D15" s="277">
        <f>'一般公共预算支出预算表02-2'!C18</f>
        <v>1977468</v>
      </c>
    </row>
    <row r="16" ht="16.5" customHeight="1" spans="1:4">
      <c r="A16" s="279"/>
      <c r="B16" s="280"/>
      <c r="C16" s="278" t="s">
        <v>227</v>
      </c>
      <c r="D16" s="277">
        <f>'一般公共预算支出预算表02-2'!C24</f>
        <v>40263892.32</v>
      </c>
    </row>
    <row r="17" ht="16.5" customHeight="1" spans="1:4">
      <c r="A17" s="279"/>
      <c r="B17" s="280"/>
      <c r="C17" s="278" t="s">
        <v>228</v>
      </c>
      <c r="D17" s="277">
        <f>'一般公共预算支出预算表02-2'!C27+政府性基金预算支出预算表06!D11</f>
        <v>18344124.17</v>
      </c>
    </row>
    <row r="18" ht="16.5" customHeight="1" spans="1:4">
      <c r="A18" s="279"/>
      <c r="B18" s="280"/>
      <c r="C18" s="278" t="s">
        <v>229</v>
      </c>
      <c r="D18" s="277">
        <f>'一般公共预算支出预算表02-2'!C30+政府性基金预算支出预算表06!D20</f>
        <v>28344300.58</v>
      </c>
    </row>
    <row r="19" ht="16.5" customHeight="1" spans="1:4">
      <c r="A19" s="279"/>
      <c r="B19" s="280"/>
      <c r="C19" s="278" t="s">
        <v>230</v>
      </c>
      <c r="D19" s="277"/>
    </row>
    <row r="20" ht="16.5" customHeight="1" spans="1:4">
      <c r="A20" s="279"/>
      <c r="B20" s="280"/>
      <c r="C20" s="278" t="s">
        <v>231</v>
      </c>
      <c r="D20" s="277"/>
    </row>
    <row r="21" ht="16.5" customHeight="1" spans="1:4">
      <c r="A21" s="279"/>
      <c r="B21" s="280"/>
      <c r="C21" s="278" t="s">
        <v>232</v>
      </c>
      <c r="D21" s="277"/>
    </row>
    <row r="22" ht="16.5" customHeight="1" spans="1:4">
      <c r="A22" s="279"/>
      <c r="B22" s="280"/>
      <c r="C22" s="278" t="s">
        <v>233</v>
      </c>
      <c r="D22" s="277"/>
    </row>
    <row r="23" ht="16.5" customHeight="1" spans="1:4">
      <c r="A23" s="279"/>
      <c r="B23" s="280"/>
      <c r="C23" s="278" t="s">
        <v>234</v>
      </c>
      <c r="D23" s="277"/>
    </row>
    <row r="24" ht="16.5" customHeight="1" spans="1:4">
      <c r="A24" s="279"/>
      <c r="B24" s="280"/>
      <c r="C24" s="278" t="s">
        <v>235</v>
      </c>
      <c r="D24" s="277"/>
    </row>
    <row r="25" ht="16.5" customHeight="1" spans="1:4">
      <c r="A25" s="279"/>
      <c r="B25" s="280"/>
      <c r="C25" s="278" t="s">
        <v>236</v>
      </c>
      <c r="D25" s="277">
        <f>'一般公共预算支出预算表02-2'!C47</f>
        <v>1640688.25</v>
      </c>
    </row>
    <row r="26" ht="16.5" customHeight="1" spans="1:4">
      <c r="A26" s="279"/>
      <c r="B26" s="280"/>
      <c r="C26" s="278" t="s">
        <v>237</v>
      </c>
      <c r="D26" s="277"/>
    </row>
    <row r="27" ht="16.5" customHeight="1" spans="1:4">
      <c r="A27" s="279"/>
      <c r="B27" s="280"/>
      <c r="C27" s="278" t="s">
        <v>238</v>
      </c>
      <c r="D27" s="277"/>
    </row>
    <row r="28" ht="16.5" customHeight="1" spans="1:4">
      <c r="A28" s="279"/>
      <c r="B28" s="280"/>
      <c r="C28" s="278" t="s">
        <v>239</v>
      </c>
      <c r="D28" s="277"/>
    </row>
    <row r="29" ht="16.5" customHeight="1" spans="1:4">
      <c r="A29" s="279"/>
      <c r="B29" s="280"/>
      <c r="C29" s="278" t="s">
        <v>240</v>
      </c>
      <c r="D29" s="277"/>
    </row>
    <row r="30" ht="16.5" customHeight="1" spans="1:4">
      <c r="A30" s="279"/>
      <c r="B30" s="280"/>
      <c r="C30" s="278" t="s">
        <v>241</v>
      </c>
      <c r="D30" s="277">
        <f>政府性基金预算支出预算表06!D25</f>
        <v>30405600</v>
      </c>
    </row>
    <row r="31" ht="16.5" customHeight="1" spans="1:4">
      <c r="A31" s="279"/>
      <c r="B31" s="280"/>
      <c r="C31" s="276" t="s">
        <v>242</v>
      </c>
      <c r="D31" s="277"/>
    </row>
    <row r="32" ht="15" customHeight="1" spans="1:4">
      <c r="A32" s="279"/>
      <c r="B32" s="280"/>
      <c r="C32" s="276" t="s">
        <v>243</v>
      </c>
      <c r="D32" s="281"/>
    </row>
    <row r="33" ht="16.5" customHeight="1" spans="1:4">
      <c r="A33" s="279"/>
      <c r="B33" s="280"/>
      <c r="C33" s="282" t="s">
        <v>244</v>
      </c>
      <c r="D33" s="281"/>
    </row>
    <row r="34" ht="15" customHeight="1" spans="1:4">
      <c r="A34" s="283" t="s">
        <v>52</v>
      </c>
      <c r="B34" s="284">
        <f>SUM(B6,B10)</f>
        <v>124987456.32</v>
      </c>
      <c r="C34" s="283" t="s">
        <v>53</v>
      </c>
      <c r="D34" s="284">
        <f>SUM(D6,D33)</f>
        <v>124987456.32</v>
      </c>
    </row>
  </sheetData>
  <mergeCells count="4">
    <mergeCell ref="A2:D2"/>
    <mergeCell ref="A3:B3"/>
    <mergeCell ref="A4:B4"/>
    <mergeCell ref="C4:D4"/>
  </mergeCells>
  <printOptions horizontalCentered="1"/>
  <pageMargins left="1" right="1" top="0.75" bottom="0.75" header="0" footer="0"/>
  <pageSetup paperSize="9" scale="85"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51"/>
  <sheetViews>
    <sheetView topLeftCell="A23" workbookViewId="0">
      <selection activeCell="C47" sqref="C47"/>
    </sheetView>
  </sheetViews>
  <sheetFormatPr defaultColWidth="9.14285714285714" defaultRowHeight="14.25" customHeight="1" outlineLevelCol="6"/>
  <cols>
    <col min="1" max="1" width="20.1428571428571" style="132" customWidth="1"/>
    <col min="2" max="2" width="44" style="132" customWidth="1"/>
    <col min="3" max="7" width="24.1428571428571" style="130" customWidth="1"/>
    <col min="8" max="16384" width="9.14285714285714" style="130" customWidth="1"/>
  </cols>
  <sheetData>
    <row r="1" customHeight="1" spans="1:7">
      <c r="F1" s="250"/>
      <c r="G1" s="189" t="s">
        <v>245</v>
      </c>
    </row>
    <row r="2" ht="41.25" customHeight="1" spans="1:7">
      <c r="A2" s="139" t="s">
        <v>246</v>
      </c>
      <c r="B2" s="139"/>
      <c r="C2" s="139"/>
      <c r="D2" s="139"/>
      <c r="E2" s="139"/>
      <c r="F2" s="139"/>
      <c r="G2" s="139"/>
    </row>
    <row r="3" ht="18" customHeight="1" spans="1:7">
      <c r="A3" s="140" t="s">
        <v>2</v>
      </c>
      <c r="F3" s="135"/>
      <c r="G3" s="136" t="s">
        <v>247</v>
      </c>
    </row>
    <row r="4" ht="20.25" customHeight="1" spans="1:7">
      <c r="A4" s="251" t="s">
        <v>248</v>
      </c>
      <c r="B4" s="252"/>
      <c r="C4" s="141" t="s">
        <v>58</v>
      </c>
      <c r="D4" s="253" t="s">
        <v>81</v>
      </c>
      <c r="E4" s="144"/>
      <c r="F4" s="145"/>
      <c r="G4" s="205" t="s">
        <v>82</v>
      </c>
    </row>
    <row r="5" ht="20.25" customHeight="1" spans="1:7">
      <c r="A5" s="254" t="s">
        <v>78</v>
      </c>
      <c r="B5" s="254" t="s">
        <v>79</v>
      </c>
      <c r="C5" s="209"/>
      <c r="D5" s="151" t="s">
        <v>60</v>
      </c>
      <c r="E5" s="151" t="s">
        <v>249</v>
      </c>
      <c r="F5" s="151" t="s">
        <v>250</v>
      </c>
      <c r="G5" s="207"/>
    </row>
    <row r="6" ht="15" customHeight="1" spans="1:7">
      <c r="A6" s="255" t="s">
        <v>88</v>
      </c>
      <c r="B6" s="255" t="s">
        <v>89</v>
      </c>
      <c r="C6" s="255" t="s">
        <v>90</v>
      </c>
      <c r="D6" s="255" t="s">
        <v>91</v>
      </c>
      <c r="E6" s="255" t="s">
        <v>92</v>
      </c>
      <c r="F6" s="255" t="s">
        <v>93</v>
      </c>
      <c r="G6" s="255" t="s">
        <v>94</v>
      </c>
    </row>
    <row r="7" s="130" customFormat="1" ht="18" customHeight="1" spans="1:7">
      <c r="A7" s="256" t="s">
        <v>102</v>
      </c>
      <c r="B7" s="256" t="s">
        <v>103</v>
      </c>
      <c r="C7" s="156">
        <f t="shared" ref="C7:C51" si="0">SUM(D7,G7)</f>
        <v>25500</v>
      </c>
      <c r="D7" s="156">
        <f>SUM(E7:F7)</f>
        <v>25500</v>
      </c>
      <c r="E7" s="156">
        <f>SUM(E8)</f>
        <v>0</v>
      </c>
      <c r="F7" s="156">
        <f>SUM(F8)</f>
        <v>25500</v>
      </c>
      <c r="G7" s="156">
        <f>SUM(G8)</f>
        <v>0</v>
      </c>
    </row>
    <row r="8" s="130" customFormat="1" ht="18" customHeight="1" spans="1:7">
      <c r="A8" s="256" t="s">
        <v>104</v>
      </c>
      <c r="B8" s="256" t="s">
        <v>105</v>
      </c>
      <c r="C8" s="156">
        <f t="shared" si="0"/>
        <v>25500</v>
      </c>
      <c r="D8" s="156">
        <f t="shared" ref="D8:D51" si="1">SUM(E8:F8)</f>
        <v>25500</v>
      </c>
      <c r="E8" s="156">
        <f>SUM(E9)</f>
        <v>0</v>
      </c>
      <c r="F8" s="156">
        <f>SUM(F9)</f>
        <v>25500</v>
      </c>
      <c r="G8" s="156"/>
    </row>
    <row r="9" s="130" customFormat="1" ht="18" customHeight="1" spans="1:7">
      <c r="A9" s="256" t="s">
        <v>106</v>
      </c>
      <c r="B9" s="256" t="s">
        <v>107</v>
      </c>
      <c r="C9" s="156">
        <f t="shared" si="0"/>
        <v>25500</v>
      </c>
      <c r="D9" s="156">
        <f t="shared" si="1"/>
        <v>25500</v>
      </c>
      <c r="E9" s="156"/>
      <c r="F9" s="93">
        <v>25500</v>
      </c>
      <c r="G9" s="156"/>
    </row>
    <row r="10" s="130" customFormat="1" ht="18" customHeight="1" spans="1:7">
      <c r="A10" s="256" t="s">
        <v>108</v>
      </c>
      <c r="B10" s="256" t="s">
        <v>109</v>
      </c>
      <c r="C10" s="156">
        <f t="shared" si="0"/>
        <v>3985883</v>
      </c>
      <c r="D10" s="156">
        <f t="shared" si="1"/>
        <v>3930160</v>
      </c>
      <c r="E10" s="156">
        <f>SUM(E11,E16)</f>
        <v>3886360</v>
      </c>
      <c r="F10" s="156">
        <f>SUM(F11,F16)</f>
        <v>43800</v>
      </c>
      <c r="G10" s="156">
        <f>SUM(G11,G16)</f>
        <v>55723</v>
      </c>
    </row>
    <row r="11" s="130" customFormat="1" ht="18" customHeight="1" spans="1:7">
      <c r="A11" s="256" t="s">
        <v>110</v>
      </c>
      <c r="B11" s="256" t="s">
        <v>111</v>
      </c>
      <c r="C11" s="257">
        <f t="shared" si="0"/>
        <v>3930160</v>
      </c>
      <c r="D11" s="156">
        <f>SUM(D12:D15)</f>
        <v>3930160</v>
      </c>
      <c r="E11" s="156">
        <f>SUM(E12:E15)</f>
        <v>3886360</v>
      </c>
      <c r="F11" s="156">
        <f>SUM(F12:F15)</f>
        <v>43800</v>
      </c>
      <c r="G11" s="156"/>
    </row>
    <row r="12" s="130" customFormat="1" ht="18" customHeight="1" spans="1:7">
      <c r="A12" s="256" t="s">
        <v>112</v>
      </c>
      <c r="B12" s="256" t="s">
        <v>113</v>
      </c>
      <c r="C12" s="257">
        <f t="shared" si="0"/>
        <v>619200</v>
      </c>
      <c r="D12" s="156">
        <f>SUM(E12:F12)</f>
        <v>619200</v>
      </c>
      <c r="E12" s="93">
        <v>604800</v>
      </c>
      <c r="F12" s="93">
        <v>14400</v>
      </c>
      <c r="G12" s="156"/>
    </row>
    <row r="13" s="130" customFormat="1" ht="18" customHeight="1" spans="1:7">
      <c r="A13" s="256" t="s">
        <v>114</v>
      </c>
      <c r="B13" s="256" t="s">
        <v>115</v>
      </c>
      <c r="C13" s="257">
        <f t="shared" si="0"/>
        <v>1029000</v>
      </c>
      <c r="D13" s="156">
        <f>SUM(E13:F13)</f>
        <v>1029000</v>
      </c>
      <c r="E13" s="93">
        <v>999600</v>
      </c>
      <c r="F13" s="93">
        <v>29400</v>
      </c>
      <c r="G13" s="156"/>
    </row>
    <row r="14" s="130" customFormat="1" ht="18" customHeight="1" spans="1:7">
      <c r="A14" s="256" t="s">
        <v>116</v>
      </c>
      <c r="B14" s="256" t="s">
        <v>117</v>
      </c>
      <c r="C14" s="257">
        <f t="shared" si="0"/>
        <v>1681960</v>
      </c>
      <c r="D14" s="156">
        <f>SUM(E14:F14)</f>
        <v>1681960</v>
      </c>
      <c r="E14" s="93">
        <v>1681960</v>
      </c>
      <c r="F14" s="93"/>
      <c r="G14" s="156"/>
    </row>
    <row r="15" s="130" customFormat="1" ht="18" customHeight="1" spans="1:7">
      <c r="A15" s="256" t="s">
        <v>118</v>
      </c>
      <c r="B15" s="256" t="s">
        <v>119</v>
      </c>
      <c r="C15" s="257">
        <f t="shared" si="0"/>
        <v>600000</v>
      </c>
      <c r="D15" s="156">
        <f>SUM(E15:F15)</f>
        <v>600000</v>
      </c>
      <c r="E15" s="93">
        <v>600000</v>
      </c>
      <c r="F15" s="93"/>
      <c r="G15" s="156"/>
    </row>
    <row r="16" s="130" customFormat="1" ht="18" customHeight="1" spans="1:7">
      <c r="A16" s="256" t="s">
        <v>120</v>
      </c>
      <c r="B16" s="256" t="s">
        <v>121</v>
      </c>
      <c r="C16" s="257">
        <f t="shared" si="0"/>
        <v>55723</v>
      </c>
      <c r="D16" s="156">
        <f t="shared" si="1"/>
        <v>0</v>
      </c>
      <c r="E16" s="156">
        <f>SUM(E17)</f>
        <v>0</v>
      </c>
      <c r="F16" s="156">
        <f>SUM(F17)</f>
        <v>0</v>
      </c>
      <c r="G16" s="156">
        <f>SUM(G17)</f>
        <v>55723</v>
      </c>
    </row>
    <row r="17" s="130" customFormat="1" ht="18" customHeight="1" spans="1:7">
      <c r="A17" s="256" t="s">
        <v>122</v>
      </c>
      <c r="B17" s="256" t="s">
        <v>123</v>
      </c>
      <c r="C17" s="257">
        <f t="shared" si="0"/>
        <v>55723</v>
      </c>
      <c r="D17" s="156">
        <f t="shared" si="1"/>
        <v>0</v>
      </c>
      <c r="E17" s="156"/>
      <c r="F17" s="156"/>
      <c r="G17" s="156">
        <v>55723</v>
      </c>
    </row>
    <row r="18" s="130" customFormat="1" ht="18" customHeight="1" spans="1:7">
      <c r="A18" s="256" t="s">
        <v>124</v>
      </c>
      <c r="B18" s="256" t="s">
        <v>125</v>
      </c>
      <c r="C18" s="257">
        <f t="shared" si="0"/>
        <v>1977468</v>
      </c>
      <c r="D18" s="156">
        <f t="shared" si="1"/>
        <v>1977468</v>
      </c>
      <c r="E18" s="156">
        <f>SUM(E19)</f>
        <v>1977468</v>
      </c>
      <c r="F18" s="156">
        <f>SUM(F19)</f>
        <v>0</v>
      </c>
      <c r="G18" s="156"/>
    </row>
    <row r="19" s="130" customFormat="1" ht="18" customHeight="1" spans="1:7">
      <c r="A19" s="256" t="s">
        <v>126</v>
      </c>
      <c r="B19" s="256" t="s">
        <v>127</v>
      </c>
      <c r="C19" s="257">
        <f t="shared" si="0"/>
        <v>1977468</v>
      </c>
      <c r="D19" s="156">
        <f t="shared" si="1"/>
        <v>1977468</v>
      </c>
      <c r="E19" s="156">
        <f>SUM(E20:E23)</f>
        <v>1977468</v>
      </c>
      <c r="F19" s="156">
        <f>SUM(F20:F23)</f>
        <v>0</v>
      </c>
      <c r="G19" s="156"/>
    </row>
    <row r="20" s="130" customFormat="1" ht="18" customHeight="1" spans="1:7">
      <c r="A20" s="256" t="s">
        <v>128</v>
      </c>
      <c r="B20" s="256" t="s">
        <v>129</v>
      </c>
      <c r="C20" s="257">
        <f t="shared" si="0"/>
        <v>229240</v>
      </c>
      <c r="D20" s="156">
        <f t="shared" si="1"/>
        <v>229240</v>
      </c>
      <c r="E20" s="93">
        <v>229240</v>
      </c>
      <c r="F20" s="156"/>
      <c r="G20" s="156"/>
    </row>
    <row r="21" s="130" customFormat="1" ht="18" customHeight="1" spans="1:7">
      <c r="A21" s="256" t="s">
        <v>130</v>
      </c>
      <c r="B21" s="256" t="s">
        <v>131</v>
      </c>
      <c r="C21" s="257">
        <f t="shared" si="0"/>
        <v>606690</v>
      </c>
      <c r="D21" s="156">
        <f t="shared" si="1"/>
        <v>606690</v>
      </c>
      <c r="E21" s="93">
        <v>606690</v>
      </c>
      <c r="F21" s="156"/>
      <c r="G21" s="156"/>
    </row>
    <row r="22" s="130" customFormat="1" ht="18" customHeight="1" spans="1:7">
      <c r="A22" s="256" t="s">
        <v>132</v>
      </c>
      <c r="B22" s="256" t="s">
        <v>133</v>
      </c>
      <c r="C22" s="257">
        <f t="shared" si="0"/>
        <v>1025000</v>
      </c>
      <c r="D22" s="156">
        <f t="shared" si="1"/>
        <v>1025000</v>
      </c>
      <c r="E22" s="93">
        <v>1025000</v>
      </c>
      <c r="F22" s="156"/>
      <c r="G22" s="156"/>
    </row>
    <row r="23" s="130" customFormat="1" ht="18" customHeight="1" spans="1:7">
      <c r="A23" s="256" t="s">
        <v>134</v>
      </c>
      <c r="B23" s="256" t="s">
        <v>135</v>
      </c>
      <c r="C23" s="257">
        <f t="shared" si="0"/>
        <v>116538</v>
      </c>
      <c r="D23" s="156">
        <f t="shared" si="1"/>
        <v>116538</v>
      </c>
      <c r="E23" s="93">
        <v>116538</v>
      </c>
      <c r="F23" s="156"/>
      <c r="G23" s="156"/>
    </row>
    <row r="24" s="130" customFormat="1" ht="18" customHeight="1" spans="1:7">
      <c r="A24" s="256" t="s">
        <v>136</v>
      </c>
      <c r="B24" s="256" t="s">
        <v>137</v>
      </c>
      <c r="C24" s="257">
        <f t="shared" si="0"/>
        <v>40263892.32</v>
      </c>
      <c r="D24" s="156">
        <f t="shared" si="1"/>
        <v>0</v>
      </c>
      <c r="E24" s="156"/>
      <c r="F24" s="156"/>
      <c r="G24" s="156">
        <f>G25</f>
        <v>40263892.32</v>
      </c>
    </row>
    <row r="25" s="130" customFormat="1" ht="18" customHeight="1" spans="1:7">
      <c r="A25" s="256" t="s">
        <v>138</v>
      </c>
      <c r="B25" s="256" t="s">
        <v>139</v>
      </c>
      <c r="C25" s="257">
        <f t="shared" si="0"/>
        <v>40263892.32</v>
      </c>
      <c r="D25" s="156">
        <f t="shared" si="1"/>
        <v>0</v>
      </c>
      <c r="E25" s="156"/>
      <c r="F25" s="156"/>
      <c r="G25" s="156">
        <f>G26</f>
        <v>40263892.32</v>
      </c>
    </row>
    <row r="26" s="130" customFormat="1" ht="18" customHeight="1" spans="1:7">
      <c r="A26" s="256" t="s">
        <v>140</v>
      </c>
      <c r="B26" s="256" t="s">
        <v>141</v>
      </c>
      <c r="C26" s="257">
        <f t="shared" si="0"/>
        <v>40263892.32</v>
      </c>
      <c r="D26" s="156">
        <f t="shared" si="1"/>
        <v>0</v>
      </c>
      <c r="E26" s="156"/>
      <c r="F26" s="156"/>
      <c r="G26" s="219">
        <f>'[1]一般公共预算支出预算表02-2'!$G$26+'[2]一般公共预算支出预算表02-2（上年结转）'!$G$26</f>
        <v>40263892.32</v>
      </c>
    </row>
    <row r="27" s="130" customFormat="1" ht="18" customHeight="1" spans="1:7">
      <c r="A27" s="256" t="s">
        <v>142</v>
      </c>
      <c r="B27" s="256" t="s">
        <v>143</v>
      </c>
      <c r="C27" s="257">
        <f t="shared" si="0"/>
        <v>5344124.17</v>
      </c>
      <c r="D27" s="156">
        <f t="shared" si="1"/>
        <v>0</v>
      </c>
      <c r="E27" s="156"/>
      <c r="F27" s="156"/>
      <c r="G27" s="156">
        <f>SUM(G28)</f>
        <v>5344124.17</v>
      </c>
    </row>
    <row r="28" s="130" customFormat="1" ht="18" customHeight="1" spans="1:7">
      <c r="A28" s="256" t="s">
        <v>144</v>
      </c>
      <c r="B28" s="256" t="s">
        <v>145</v>
      </c>
      <c r="C28" s="257">
        <f t="shared" si="0"/>
        <v>5344124.17</v>
      </c>
      <c r="D28" s="156">
        <f t="shared" si="1"/>
        <v>0</v>
      </c>
      <c r="E28" s="156"/>
      <c r="F28" s="156"/>
      <c r="G28" s="156">
        <f>SUM(G29)</f>
        <v>5344124.17</v>
      </c>
    </row>
    <row r="29" s="130" customFormat="1" ht="18" customHeight="1" spans="1:7">
      <c r="A29" s="256" t="s">
        <v>146</v>
      </c>
      <c r="B29" s="256" t="s">
        <v>147</v>
      </c>
      <c r="C29" s="257">
        <f t="shared" si="0"/>
        <v>5344124.17</v>
      </c>
      <c r="D29" s="156">
        <f t="shared" si="1"/>
        <v>0</v>
      </c>
      <c r="E29" s="156"/>
      <c r="F29" s="93"/>
      <c r="G29" s="219">
        <v>5344124.17</v>
      </c>
    </row>
    <row r="30" s="130" customFormat="1" ht="18" customHeight="1" spans="1:7">
      <c r="A30" s="256" t="s">
        <v>160</v>
      </c>
      <c r="B30" s="256" t="s">
        <v>161</v>
      </c>
      <c r="C30" s="257">
        <f t="shared" si="0"/>
        <v>26781427.58</v>
      </c>
      <c r="D30" s="156">
        <f>SUM(D31,D34)</f>
        <v>16598061.36</v>
      </c>
      <c r="E30" s="156">
        <f>SUM(E31,E34)</f>
        <v>15040328</v>
      </c>
      <c r="F30" s="156">
        <f>SUM(F31,F34)</f>
        <v>1557733.36</v>
      </c>
      <c r="G30" s="156">
        <f>SUM(G31,G34)</f>
        <v>10183366.22</v>
      </c>
    </row>
    <row r="31" s="130" customFormat="1" ht="18" customHeight="1" spans="1:7">
      <c r="A31" s="256" t="s">
        <v>162</v>
      </c>
      <c r="B31" s="256" t="s">
        <v>163</v>
      </c>
      <c r="C31" s="257">
        <f t="shared" si="0"/>
        <v>128920</v>
      </c>
      <c r="D31" s="156">
        <f>SUM(D32:D33)</f>
        <v>128520</v>
      </c>
      <c r="E31" s="156">
        <f>SUM(E32:E33)</f>
        <v>0</v>
      </c>
      <c r="F31" s="156">
        <f>SUM(F32:F33)</f>
        <v>128520</v>
      </c>
      <c r="G31" s="156">
        <f>SUM(G32:G33)</f>
        <v>400</v>
      </c>
    </row>
    <row r="32" s="130" customFormat="1" ht="18" customHeight="1" spans="1:7">
      <c r="A32" s="256" t="s">
        <v>164</v>
      </c>
      <c r="B32" s="256" t="s">
        <v>165</v>
      </c>
      <c r="C32" s="257">
        <f t="shared" si="0"/>
        <v>128520</v>
      </c>
      <c r="D32" s="156">
        <f t="shared" si="1"/>
        <v>128520</v>
      </c>
      <c r="E32" s="156"/>
      <c r="F32" s="219">
        <v>128520</v>
      </c>
      <c r="G32" s="156"/>
    </row>
    <row r="33" customFormat="1" ht="18" customHeight="1" spans="1:7">
      <c r="A33" s="256">
        <v>2130148</v>
      </c>
      <c r="B33" s="256" t="s">
        <v>166</v>
      </c>
      <c r="C33" s="257">
        <f t="shared" si="0"/>
        <v>400</v>
      </c>
      <c r="D33" s="156">
        <f t="shared" si="1"/>
        <v>0</v>
      </c>
      <c r="E33" s="156"/>
      <c r="F33" s="156"/>
      <c r="G33" s="156">
        <v>400</v>
      </c>
    </row>
    <row r="34" s="130" customFormat="1" ht="18" customHeight="1" spans="1:7">
      <c r="A34" s="256" t="s">
        <v>167</v>
      </c>
      <c r="B34" s="256" t="s">
        <v>168</v>
      </c>
      <c r="C34" s="257">
        <f t="shared" si="0"/>
        <v>26652507.58</v>
      </c>
      <c r="D34" s="156">
        <f t="shared" si="1"/>
        <v>16469541.36</v>
      </c>
      <c r="E34" s="156">
        <f>SUM(E35:E46)</f>
        <v>15040328</v>
      </c>
      <c r="F34" s="156">
        <f>SUM(F35:F46)</f>
        <v>1429213.36</v>
      </c>
      <c r="G34" s="156">
        <f>SUM(G35:G46)</f>
        <v>10182966.22</v>
      </c>
    </row>
    <row r="35" s="130" customFormat="1" ht="18" customHeight="1" spans="1:7">
      <c r="A35" s="256" t="s">
        <v>169</v>
      </c>
      <c r="B35" s="256" t="s">
        <v>165</v>
      </c>
      <c r="C35" s="257">
        <f t="shared" si="0"/>
        <v>4342990.8</v>
      </c>
      <c r="D35" s="156">
        <f t="shared" si="1"/>
        <v>4342990.8</v>
      </c>
      <c r="E35" s="93">
        <v>3750440</v>
      </c>
      <c r="F35" s="93">
        <v>592550.8</v>
      </c>
      <c r="G35" s="156"/>
    </row>
    <row r="36" s="130" customFormat="1" ht="18" customHeight="1" spans="1:7">
      <c r="A36" s="256" t="s">
        <v>170</v>
      </c>
      <c r="B36" s="256" t="s">
        <v>171</v>
      </c>
      <c r="C36" s="257">
        <f t="shared" si="0"/>
        <v>1339.93</v>
      </c>
      <c r="D36" s="156">
        <f t="shared" si="1"/>
        <v>0</v>
      </c>
      <c r="E36" s="156"/>
      <c r="F36" s="156"/>
      <c r="G36" s="156">
        <v>1339.93</v>
      </c>
    </row>
    <row r="37" s="130" customFormat="1" ht="18" customHeight="1" spans="1:7">
      <c r="A37" s="256" t="s">
        <v>172</v>
      </c>
      <c r="B37" s="256" t="s">
        <v>173</v>
      </c>
      <c r="C37" s="257">
        <f t="shared" si="0"/>
        <v>1909240</v>
      </c>
      <c r="D37" s="156">
        <f t="shared" si="1"/>
        <v>0</v>
      </c>
      <c r="E37" s="156"/>
      <c r="F37" s="156"/>
      <c r="G37" s="156">
        <f>'[1]一般公共预算支出预算表02-2'!$G$32+'[2]一般公共预算支出预算表02-2（上年结转）'!$G$37</f>
        <v>1909240</v>
      </c>
    </row>
    <row r="38" s="130" customFormat="1" ht="18" customHeight="1" spans="1:7">
      <c r="A38" s="256" t="s">
        <v>174</v>
      </c>
      <c r="B38" s="256" t="s">
        <v>175</v>
      </c>
      <c r="C38" s="257">
        <f t="shared" si="0"/>
        <v>533525.49</v>
      </c>
      <c r="D38" s="156">
        <f t="shared" si="1"/>
        <v>0</v>
      </c>
      <c r="E38" s="156"/>
      <c r="F38" s="156"/>
      <c r="G38" s="219">
        <f>'[1]一般公共预算支出预算表02-2'!$G$33+'[2]一般公共预算支出预算表02-2（上年结转）'!$G$38</f>
        <v>533525.49</v>
      </c>
    </row>
    <row r="39" s="130" customFormat="1" ht="18" customHeight="1" spans="1:7">
      <c r="A39" s="256">
        <v>2130309</v>
      </c>
      <c r="B39" s="256" t="s">
        <v>176</v>
      </c>
      <c r="C39" s="257">
        <f t="shared" si="0"/>
        <v>150000</v>
      </c>
      <c r="D39" s="156">
        <f t="shared" si="1"/>
        <v>0</v>
      </c>
      <c r="E39" s="156"/>
      <c r="F39" s="156"/>
      <c r="G39" s="219">
        <f>'[1]一般公共预算支出预算表02-2'!$G$34+'[2]一般公共预算支出预算表02-2（上年结转）'!$G$39</f>
        <v>150000</v>
      </c>
    </row>
    <row r="40" s="130" customFormat="1" ht="18" customHeight="1" spans="1:7">
      <c r="A40" s="256" t="s">
        <v>177</v>
      </c>
      <c r="B40" s="256" t="s">
        <v>178</v>
      </c>
      <c r="C40" s="257">
        <f t="shared" si="0"/>
        <v>134839</v>
      </c>
      <c r="D40" s="156">
        <f t="shared" si="1"/>
        <v>0</v>
      </c>
      <c r="E40" s="156"/>
      <c r="F40" s="156"/>
      <c r="G40" s="156">
        <f>'[1]一般公共预算支出预算表02-2'!$G$35+'[2]一般公共预算支出预算表02-2（上年结转）'!$G$40</f>
        <v>134839</v>
      </c>
    </row>
    <row r="41" s="130" customFormat="1" ht="18" customHeight="1" spans="1:7">
      <c r="A41" s="256" t="s">
        <v>179</v>
      </c>
      <c r="B41" s="256" t="s">
        <v>180</v>
      </c>
      <c r="C41" s="257">
        <f t="shared" si="0"/>
        <v>2206300</v>
      </c>
      <c r="D41" s="156">
        <f t="shared" si="1"/>
        <v>0</v>
      </c>
      <c r="E41" s="156"/>
      <c r="F41" s="156"/>
      <c r="G41" s="156">
        <f>'[1]一般公共预算支出预算表02-2'!$G$36+'[2]一般公共预算支出预算表02-2（上年结转）'!$G$41</f>
        <v>2206300</v>
      </c>
    </row>
    <row r="42" s="130" customFormat="1" ht="18" customHeight="1" spans="1:7">
      <c r="A42" s="256" t="s">
        <v>181</v>
      </c>
      <c r="B42" s="256" t="s">
        <v>182</v>
      </c>
      <c r="C42" s="257">
        <f t="shared" si="0"/>
        <v>896166</v>
      </c>
      <c r="D42" s="156">
        <f>SUM(E42:E42)</f>
        <v>883200</v>
      </c>
      <c r="E42" s="93">
        <v>883200</v>
      </c>
      <c r="G42" s="219">
        <v>12966</v>
      </c>
    </row>
    <row r="43" s="130" customFormat="1" ht="18" customHeight="1" spans="1:7">
      <c r="A43" s="256" t="s">
        <v>183</v>
      </c>
      <c r="B43" s="256" t="s">
        <v>184</v>
      </c>
      <c r="C43" s="257">
        <f t="shared" si="0"/>
        <v>481900</v>
      </c>
      <c r="D43" s="156">
        <f t="shared" si="1"/>
        <v>0</v>
      </c>
      <c r="E43" s="156"/>
      <c r="F43" s="156"/>
      <c r="G43" s="219">
        <f>'[1]一般公共预算支出预算表02-2'!$G$38+'[2]一般公共预算支出预算表02-2（上年结转）'!$G$43</f>
        <v>481900</v>
      </c>
    </row>
    <row r="44" s="130" customFormat="1" ht="18" customHeight="1" spans="1:7">
      <c r="A44" s="256" t="s">
        <v>185</v>
      </c>
      <c r="B44" s="256" t="s">
        <v>186</v>
      </c>
      <c r="C44" s="257">
        <f t="shared" si="0"/>
        <v>1100000</v>
      </c>
      <c r="D44" s="156">
        <f t="shared" si="1"/>
        <v>0</v>
      </c>
      <c r="E44" s="156"/>
      <c r="F44" s="156"/>
      <c r="G44" s="156">
        <f>'[1]一般公共预算支出预算表02-2'!$G$39+'[2]一般公共预算支出预算表02-2（上年结转）'!$G$44</f>
        <v>1100000</v>
      </c>
    </row>
    <row r="45" s="130" customFormat="1" ht="18" customHeight="1" spans="1:7">
      <c r="A45" s="256">
        <v>2130321</v>
      </c>
      <c r="B45" s="256" t="s">
        <v>187</v>
      </c>
      <c r="C45" s="257">
        <f t="shared" si="0"/>
        <v>3596455.8</v>
      </c>
      <c r="D45" s="156">
        <f t="shared" si="1"/>
        <v>0</v>
      </c>
      <c r="E45" s="156"/>
      <c r="F45" s="156"/>
      <c r="G45" s="156">
        <v>3596455.8</v>
      </c>
    </row>
    <row r="46" s="130" customFormat="1" ht="18" customHeight="1" spans="1:7">
      <c r="A46" s="256" t="s">
        <v>188</v>
      </c>
      <c r="B46" s="256" t="s">
        <v>189</v>
      </c>
      <c r="C46" s="257">
        <f t="shared" si="0"/>
        <v>11299750.56</v>
      </c>
      <c r="D46" s="156">
        <f t="shared" si="1"/>
        <v>11243350.56</v>
      </c>
      <c r="E46" s="93">
        <v>10406688</v>
      </c>
      <c r="F46" s="93">
        <v>836662.56</v>
      </c>
      <c r="G46" s="156">
        <f>'[1]一般公共预算支出预算表02-2'!$G$40+'[2]一般公共预算支出预算表02-2（上年结转）'!$G$46</f>
        <v>56400</v>
      </c>
    </row>
    <row r="47" s="130" customFormat="1" ht="18" customHeight="1" spans="1:7">
      <c r="A47" s="256" t="s">
        <v>198</v>
      </c>
      <c r="B47" s="256" t="s">
        <v>199</v>
      </c>
      <c r="C47" s="257">
        <f t="shared" si="0"/>
        <v>1640688.25</v>
      </c>
      <c r="D47" s="156">
        <f t="shared" si="1"/>
        <v>1640688.25</v>
      </c>
      <c r="E47" s="156">
        <f>SUM(E48)</f>
        <v>1640688.25</v>
      </c>
      <c r="F47" s="156">
        <f>SUM(F48)</f>
        <v>0</v>
      </c>
      <c r="G47" s="156">
        <f>SUM(G48)</f>
        <v>0</v>
      </c>
    </row>
    <row r="48" s="130" customFormat="1" ht="18" customHeight="1" spans="1:7">
      <c r="A48" s="256" t="s">
        <v>200</v>
      </c>
      <c r="B48" s="256" t="s">
        <v>201</v>
      </c>
      <c r="C48" s="257">
        <f t="shared" si="0"/>
        <v>1640688.25</v>
      </c>
      <c r="D48" s="156">
        <f t="shared" si="1"/>
        <v>1640688.25</v>
      </c>
      <c r="E48" s="156">
        <f>SUM(E49:E50)</f>
        <v>1640688.25</v>
      </c>
      <c r="F48" s="156">
        <f>SUM(F49:F50)</f>
        <v>0</v>
      </c>
      <c r="G48" s="156">
        <f>SUM(G49:G50)</f>
        <v>0</v>
      </c>
    </row>
    <row r="49" s="130" customFormat="1" ht="18" customHeight="1" spans="1:7">
      <c r="A49" s="256" t="s">
        <v>202</v>
      </c>
      <c r="B49" s="256" t="s">
        <v>203</v>
      </c>
      <c r="C49" s="257">
        <f t="shared" si="0"/>
        <v>1531968.25</v>
      </c>
      <c r="D49" s="156">
        <f t="shared" si="1"/>
        <v>1531968.25</v>
      </c>
      <c r="E49" s="93">
        <v>1531968.25</v>
      </c>
      <c r="F49" s="156"/>
      <c r="G49" s="156"/>
    </row>
    <row r="50" s="130" customFormat="1" ht="18" customHeight="1" spans="1:7">
      <c r="A50" s="256" t="s">
        <v>204</v>
      </c>
      <c r="B50" s="256" t="s">
        <v>205</v>
      </c>
      <c r="C50" s="257">
        <f t="shared" si="0"/>
        <v>108720</v>
      </c>
      <c r="D50" s="156">
        <f t="shared" si="1"/>
        <v>108720</v>
      </c>
      <c r="E50" s="93">
        <v>108720</v>
      </c>
      <c r="F50" s="156"/>
      <c r="G50" s="156"/>
    </row>
    <row r="51" s="131" customFormat="1" ht="18" customHeight="1" spans="1:7">
      <c r="A51" s="258" t="s">
        <v>251</v>
      </c>
      <c r="B51" s="259" t="s">
        <v>251</v>
      </c>
      <c r="C51" s="260">
        <f t="shared" si="0"/>
        <v>80018983.32</v>
      </c>
      <c r="D51" s="261">
        <f t="shared" si="1"/>
        <v>24171877.61</v>
      </c>
      <c r="E51" s="260">
        <f>SUM(E7,E10,E18,E24,E27,E30,E47)</f>
        <v>22544844.25</v>
      </c>
      <c r="F51" s="260">
        <f>SUM(F7,F10,F18,F24,F27,F30,F47)</f>
        <v>1627033.36</v>
      </c>
      <c r="G51" s="260">
        <f>SUM(G7,G10,G18,G24,G27,G30,G47)</f>
        <v>55847105.71</v>
      </c>
    </row>
  </sheetData>
  <mergeCells count="7">
    <mergeCell ref="A2:G2"/>
    <mergeCell ref="A3:E3"/>
    <mergeCell ref="A4:B4"/>
    <mergeCell ref="D4:F4"/>
    <mergeCell ref="A51:B51"/>
    <mergeCell ref="C4:C5"/>
    <mergeCell ref="G4:G5"/>
  </mergeCells>
  <printOptions horizontalCentered="1"/>
  <pageMargins left="0.385416666666667" right="0.385416666666667" top="0.582638888888889" bottom="0.582638888888889" header="0.5" footer="0.5"/>
  <pageSetup paperSize="9" scale="80" fitToHeight="100" orientation="landscape" useFirstPageNumber="1"/>
  <headerFooter/>
  <ignoredErrors>
    <ignoredError sqref="G43 G38:G39"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tabSelected="1" workbookViewId="0">
      <selection activeCell="A8" sqref="A8:F8"/>
    </sheetView>
  </sheetViews>
  <sheetFormatPr defaultColWidth="11.9142857142857" defaultRowHeight="14.25" customHeight="1" outlineLevelRow="7" outlineLevelCol="5"/>
  <cols>
    <col min="1" max="6" width="32.1619047619048" style="1" customWidth="1"/>
    <col min="7" max="16384" width="11.9142857142857" style="1"/>
  </cols>
  <sheetData>
    <row r="1" customHeight="1" spans="1:6">
      <c r="A1" s="50"/>
      <c r="B1" s="50"/>
      <c r="C1" s="50"/>
      <c r="D1" s="50"/>
      <c r="E1" s="49"/>
      <c r="F1" s="244" t="s">
        <v>252</v>
      </c>
    </row>
    <row r="2" ht="41.25" customHeight="1" spans="1:6">
      <c r="A2" s="245" t="str">
        <f>"2026"&amp;"年一般公共预算“三公”经费支出预算表"</f>
        <v>2026年一般公共预算“三公”经费支出预算表</v>
      </c>
      <c r="B2" s="50"/>
      <c r="C2" s="50"/>
      <c r="D2" s="50"/>
      <c r="E2" s="49"/>
      <c r="F2" s="50"/>
    </row>
    <row r="3" customHeight="1" spans="1:6">
      <c r="A3" s="122" t="str">
        <f>"单位名称："&amp;"昆明市呈贡区水务局"</f>
        <v>单位名称：昆明市呈贡区水务局</v>
      </c>
      <c r="B3" s="246"/>
      <c r="D3" s="50"/>
      <c r="E3" s="49"/>
      <c r="F3" s="54" t="s">
        <v>3</v>
      </c>
    </row>
    <row r="4" ht="27" customHeight="1" spans="1:6">
      <c r="A4" s="55" t="s">
        <v>253</v>
      </c>
      <c r="B4" s="55" t="s">
        <v>254</v>
      </c>
      <c r="C4" s="57" t="s">
        <v>255</v>
      </c>
      <c r="D4" s="55"/>
      <c r="E4" s="56"/>
      <c r="F4" s="55" t="s">
        <v>256</v>
      </c>
    </row>
    <row r="5" ht="28.5" customHeight="1" spans="1:6">
      <c r="A5" s="247"/>
      <c r="B5" s="59"/>
      <c r="C5" s="56" t="s">
        <v>60</v>
      </c>
      <c r="D5" s="56" t="s">
        <v>257</v>
      </c>
      <c r="E5" s="56" t="s">
        <v>258</v>
      </c>
      <c r="F5" s="58"/>
    </row>
    <row r="6" ht="17.25" customHeight="1" spans="1:6">
      <c r="A6" s="63" t="s">
        <v>88</v>
      </c>
      <c r="B6" s="63" t="s">
        <v>89</v>
      </c>
      <c r="C6" s="63" t="s">
        <v>90</v>
      </c>
      <c r="D6" s="63" t="s">
        <v>91</v>
      </c>
      <c r="E6" s="63" t="s">
        <v>92</v>
      </c>
      <c r="F6" s="63" t="s">
        <v>93</v>
      </c>
    </row>
    <row r="7" ht="17.25" customHeight="1" spans="1:6">
      <c r="A7" s="248">
        <v>128520</v>
      </c>
      <c r="B7" s="248"/>
      <c r="C7" s="248">
        <v>128520</v>
      </c>
      <c r="D7" s="248"/>
      <c r="E7" s="248">
        <v>128520</v>
      </c>
      <c r="F7" s="248"/>
    </row>
    <row r="8" ht="63" customHeight="1" spans="1:6">
      <c r="A8" s="249" t="s">
        <v>259</v>
      </c>
      <c r="B8" s="249"/>
      <c r="C8" s="249"/>
      <c r="D8" s="249"/>
      <c r="E8" s="249"/>
      <c r="F8" s="249"/>
    </row>
  </sheetData>
  <mergeCells count="7">
    <mergeCell ref="A2:F2"/>
    <mergeCell ref="A3:B3"/>
    <mergeCell ref="C4:E4"/>
    <mergeCell ref="A8:F8"/>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75"/>
  <sheetViews>
    <sheetView showZeros="0" topLeftCell="G59" workbookViewId="0">
      <selection activeCell="A1" sqref="A1"/>
    </sheetView>
  </sheetViews>
  <sheetFormatPr defaultColWidth="10.447619047619" defaultRowHeight="14.25" customHeight="1"/>
  <cols>
    <col min="1" max="2" width="37.5428571428571" style="1" customWidth="1"/>
    <col min="3" max="3" width="23.6666666666667" style="1" customWidth="1"/>
    <col min="4" max="4" width="35.752380952381" style="1" customWidth="1"/>
    <col min="5" max="5" width="11.5904761904762" style="1" customWidth="1"/>
    <col min="6" max="6" width="20.0857142857143" style="1" customWidth="1"/>
    <col min="7" max="7" width="11.752380952381" style="1" customWidth="1"/>
    <col min="8" max="8" width="26.2857142857143" style="1" customWidth="1"/>
    <col min="9" max="24" width="21.3809523809524" style="1" customWidth="1"/>
    <col min="25" max="16384" width="10.447619047619" style="1"/>
  </cols>
  <sheetData>
    <row r="1" ht="13.5" customHeight="1" spans="1:24">
      <c r="B1" s="230"/>
      <c r="C1" s="231"/>
      <c r="E1" s="232"/>
      <c r="F1" s="232"/>
      <c r="G1" s="232"/>
      <c r="H1" s="232"/>
      <c r="I1" s="94"/>
      <c r="J1" s="94"/>
      <c r="K1" s="94"/>
      <c r="L1" s="94"/>
      <c r="M1" s="94"/>
      <c r="N1" s="94"/>
      <c r="R1" s="94"/>
      <c r="V1" s="231"/>
      <c r="X1" s="13" t="s">
        <v>260</v>
      </c>
    </row>
    <row r="2" ht="45.75" customHeight="1" spans="1:24">
      <c r="A2" s="76" t="str">
        <f>"2026"&amp;"年部门基本支出预算表"</f>
        <v>2026年部门基本支出预算表</v>
      </c>
      <c r="B2" s="14"/>
      <c r="C2" s="76"/>
      <c r="D2" s="76"/>
      <c r="E2" s="76"/>
      <c r="F2" s="76"/>
      <c r="G2" s="76"/>
      <c r="H2" s="76"/>
      <c r="I2" s="76"/>
      <c r="J2" s="76"/>
      <c r="K2" s="76"/>
      <c r="L2" s="76"/>
      <c r="M2" s="76"/>
      <c r="N2" s="76"/>
      <c r="O2" s="14"/>
      <c r="P2" s="14"/>
      <c r="Q2" s="14"/>
      <c r="R2" s="76"/>
      <c r="S2" s="76"/>
      <c r="T2" s="76"/>
      <c r="U2" s="76"/>
      <c r="V2" s="76"/>
      <c r="W2" s="76"/>
      <c r="X2" s="76"/>
    </row>
    <row r="3" ht="18.75" customHeight="1" spans="1:24">
      <c r="A3" s="15" t="str">
        <f>"单位名称："&amp;"昆明市呈贡区水务局"</f>
        <v>单位名称：昆明市呈贡区水务局</v>
      </c>
      <c r="B3" s="16"/>
      <c r="C3" s="233"/>
      <c r="D3" s="233"/>
      <c r="E3" s="233"/>
      <c r="F3" s="233"/>
      <c r="G3" s="233"/>
      <c r="H3" s="233"/>
      <c r="I3" s="99"/>
      <c r="J3" s="99"/>
      <c r="K3" s="99"/>
      <c r="L3" s="99"/>
      <c r="M3" s="99"/>
      <c r="N3" s="99"/>
      <c r="O3" s="17"/>
      <c r="P3" s="17"/>
      <c r="Q3" s="17"/>
      <c r="R3" s="99"/>
      <c r="V3" s="231"/>
      <c r="X3" s="13" t="s">
        <v>3</v>
      </c>
    </row>
    <row r="4" ht="18" customHeight="1" spans="1:24">
      <c r="A4" s="19" t="s">
        <v>261</v>
      </c>
      <c r="B4" s="19" t="s">
        <v>262</v>
      </c>
      <c r="C4" s="19" t="s">
        <v>263</v>
      </c>
      <c r="D4" s="19" t="s">
        <v>264</v>
      </c>
      <c r="E4" s="19" t="s">
        <v>265</v>
      </c>
      <c r="F4" s="19" t="s">
        <v>266</v>
      </c>
      <c r="G4" s="19" t="s">
        <v>267</v>
      </c>
      <c r="H4" s="19" t="s">
        <v>268</v>
      </c>
      <c r="I4" s="234" t="s">
        <v>269</v>
      </c>
      <c r="J4" s="88" t="s">
        <v>269</v>
      </c>
      <c r="K4" s="88"/>
      <c r="L4" s="88"/>
      <c r="M4" s="88"/>
      <c r="N4" s="88"/>
      <c r="O4" s="23"/>
      <c r="P4" s="23"/>
      <c r="Q4" s="23"/>
      <c r="R4" s="104" t="s">
        <v>64</v>
      </c>
      <c r="S4" s="88" t="s">
        <v>65</v>
      </c>
      <c r="T4" s="88"/>
      <c r="U4" s="88"/>
      <c r="V4" s="88"/>
      <c r="W4" s="88"/>
      <c r="X4" s="89"/>
    </row>
    <row r="5" ht="18" customHeight="1" spans="1:24">
      <c r="A5" s="25"/>
      <c r="B5" s="27"/>
      <c r="C5" s="235"/>
      <c r="D5" s="25"/>
      <c r="E5" s="25"/>
      <c r="F5" s="25"/>
      <c r="G5" s="25"/>
      <c r="H5" s="25"/>
      <c r="I5" s="236" t="s">
        <v>270</v>
      </c>
      <c r="J5" s="234" t="s">
        <v>61</v>
      </c>
      <c r="K5" s="88"/>
      <c r="L5" s="88"/>
      <c r="M5" s="88"/>
      <c r="N5" s="89"/>
      <c r="O5" s="22" t="s">
        <v>271</v>
      </c>
      <c r="P5" s="23"/>
      <c r="Q5" s="24"/>
      <c r="R5" s="19" t="s">
        <v>64</v>
      </c>
      <c r="S5" s="234" t="s">
        <v>65</v>
      </c>
      <c r="T5" s="104" t="s">
        <v>67</v>
      </c>
      <c r="U5" s="88" t="s">
        <v>65</v>
      </c>
      <c r="V5" s="104" t="s">
        <v>69</v>
      </c>
      <c r="W5" s="104" t="s">
        <v>70</v>
      </c>
      <c r="X5" s="237" t="s">
        <v>71</v>
      </c>
    </row>
    <row r="6" ht="19.5" customHeight="1" spans="1:24">
      <c r="A6" s="27"/>
      <c r="B6" s="27"/>
      <c r="C6" s="27"/>
      <c r="D6" s="27"/>
      <c r="E6" s="27"/>
      <c r="F6" s="27"/>
      <c r="G6" s="27"/>
      <c r="H6" s="27"/>
      <c r="I6" s="27"/>
      <c r="J6" s="238" t="s">
        <v>272</v>
      </c>
      <c r="K6" s="19" t="s">
        <v>273</v>
      </c>
      <c r="L6" s="19" t="s">
        <v>274</v>
      </c>
      <c r="M6" s="19" t="s">
        <v>275</v>
      </c>
      <c r="N6" s="19" t="s">
        <v>276</v>
      </c>
      <c r="O6" s="19" t="s">
        <v>61</v>
      </c>
      <c r="P6" s="19" t="s">
        <v>62</v>
      </c>
      <c r="Q6" s="19" t="s">
        <v>63</v>
      </c>
      <c r="R6" s="27"/>
      <c r="S6" s="19" t="s">
        <v>60</v>
      </c>
      <c r="T6" s="19" t="s">
        <v>67</v>
      </c>
      <c r="U6" s="19" t="s">
        <v>277</v>
      </c>
      <c r="V6" s="19" t="s">
        <v>69</v>
      </c>
      <c r="W6" s="19" t="s">
        <v>70</v>
      </c>
      <c r="X6" s="19" t="s">
        <v>71</v>
      </c>
    </row>
    <row r="7" ht="37.5" customHeight="1" spans="1:24">
      <c r="A7" s="239"/>
      <c r="B7" s="30"/>
      <c r="C7" s="239"/>
      <c r="D7" s="239"/>
      <c r="E7" s="239"/>
      <c r="F7" s="239"/>
      <c r="G7" s="239"/>
      <c r="H7" s="239"/>
      <c r="I7" s="239"/>
      <c r="J7" s="240" t="s">
        <v>60</v>
      </c>
      <c r="K7" s="28" t="s">
        <v>278</v>
      </c>
      <c r="L7" s="28" t="s">
        <v>274</v>
      </c>
      <c r="M7" s="28" t="s">
        <v>275</v>
      </c>
      <c r="N7" s="28" t="s">
        <v>276</v>
      </c>
      <c r="O7" s="28" t="s">
        <v>274</v>
      </c>
      <c r="P7" s="28" t="s">
        <v>275</v>
      </c>
      <c r="Q7" s="28" t="s">
        <v>276</v>
      </c>
      <c r="R7" s="28" t="s">
        <v>64</v>
      </c>
      <c r="S7" s="28" t="s">
        <v>60</v>
      </c>
      <c r="T7" s="28" t="s">
        <v>67</v>
      </c>
      <c r="U7" s="28" t="s">
        <v>277</v>
      </c>
      <c r="V7" s="28" t="s">
        <v>69</v>
      </c>
      <c r="W7" s="28" t="s">
        <v>70</v>
      </c>
      <c r="X7" s="28" t="s">
        <v>71</v>
      </c>
    </row>
    <row r="8" customHeight="1" spans="1:24">
      <c r="A8" s="32">
        <v>1</v>
      </c>
      <c r="B8" s="32">
        <v>2</v>
      </c>
      <c r="C8" s="32">
        <v>3</v>
      </c>
      <c r="D8" s="32">
        <v>4</v>
      </c>
      <c r="E8" s="32">
        <v>5</v>
      </c>
      <c r="F8" s="32">
        <v>6</v>
      </c>
      <c r="G8" s="32">
        <v>7</v>
      </c>
      <c r="H8" s="32">
        <v>8</v>
      </c>
      <c r="I8" s="32">
        <v>9</v>
      </c>
      <c r="J8" s="32">
        <v>10</v>
      </c>
      <c r="K8" s="32">
        <v>11</v>
      </c>
      <c r="L8" s="32">
        <v>12</v>
      </c>
      <c r="M8" s="32">
        <v>13</v>
      </c>
      <c r="N8" s="32">
        <v>14</v>
      </c>
      <c r="O8" s="32">
        <v>15</v>
      </c>
      <c r="P8" s="32">
        <v>16</v>
      </c>
      <c r="Q8" s="32">
        <v>17</v>
      </c>
      <c r="R8" s="32">
        <v>18</v>
      </c>
      <c r="S8" s="32">
        <v>19</v>
      </c>
      <c r="T8" s="32">
        <v>20</v>
      </c>
      <c r="U8" s="32">
        <v>21</v>
      </c>
      <c r="V8" s="32">
        <v>22</v>
      </c>
      <c r="W8" s="32">
        <v>23</v>
      </c>
      <c r="X8" s="32">
        <v>24</v>
      </c>
    </row>
    <row r="9" ht="20.25" customHeight="1" spans="1:24">
      <c r="A9" s="241" t="s">
        <v>73</v>
      </c>
      <c r="B9" s="241" t="s">
        <v>73</v>
      </c>
      <c r="C9" s="241" t="s">
        <v>279</v>
      </c>
      <c r="D9" s="241" t="s">
        <v>280</v>
      </c>
      <c r="E9" s="241" t="s">
        <v>169</v>
      </c>
      <c r="F9" s="241" t="s">
        <v>281</v>
      </c>
      <c r="G9" s="241" t="s">
        <v>282</v>
      </c>
      <c r="H9" s="241" t="s">
        <v>283</v>
      </c>
      <c r="I9" s="93">
        <v>1194984</v>
      </c>
      <c r="J9" s="93">
        <v>1194984</v>
      </c>
      <c r="K9" s="93"/>
      <c r="L9" s="93"/>
      <c r="M9" s="93">
        <v>1194984</v>
      </c>
      <c r="N9" s="93"/>
      <c r="O9" s="93"/>
      <c r="P9" s="93"/>
      <c r="Q9" s="93"/>
      <c r="R9" s="93"/>
      <c r="S9" s="93"/>
      <c r="T9" s="93"/>
      <c r="U9" s="93"/>
      <c r="V9" s="93"/>
      <c r="W9" s="93"/>
      <c r="X9" s="93"/>
    </row>
    <row r="10" ht="20.25" customHeight="1" spans="1:24">
      <c r="A10" s="241" t="s">
        <v>73</v>
      </c>
      <c r="B10" s="241" t="s">
        <v>73</v>
      </c>
      <c r="C10" s="241" t="s">
        <v>279</v>
      </c>
      <c r="D10" s="241" t="s">
        <v>280</v>
      </c>
      <c r="E10" s="241" t="s">
        <v>169</v>
      </c>
      <c r="F10" s="241" t="s">
        <v>281</v>
      </c>
      <c r="G10" s="241" t="s">
        <v>284</v>
      </c>
      <c r="H10" s="241" t="s">
        <v>285</v>
      </c>
      <c r="I10" s="93">
        <v>1408476</v>
      </c>
      <c r="J10" s="93">
        <v>1408476</v>
      </c>
      <c r="K10" s="8"/>
      <c r="L10" s="8"/>
      <c r="M10" s="93">
        <v>1408476</v>
      </c>
      <c r="N10" s="8"/>
      <c r="O10" s="93"/>
      <c r="P10" s="93"/>
      <c r="Q10" s="93"/>
      <c r="R10" s="93"/>
      <c r="S10" s="93"/>
      <c r="T10" s="93"/>
      <c r="U10" s="93"/>
      <c r="V10" s="93"/>
      <c r="W10" s="93"/>
      <c r="X10" s="93"/>
    </row>
    <row r="11" ht="20.25" customHeight="1" spans="1:24">
      <c r="A11" s="241" t="s">
        <v>73</v>
      </c>
      <c r="B11" s="241" t="s">
        <v>73</v>
      </c>
      <c r="C11" s="241" t="s">
        <v>279</v>
      </c>
      <c r="D11" s="241" t="s">
        <v>280</v>
      </c>
      <c r="E11" s="241" t="s">
        <v>169</v>
      </c>
      <c r="F11" s="241" t="s">
        <v>281</v>
      </c>
      <c r="G11" s="241" t="s">
        <v>286</v>
      </c>
      <c r="H11" s="241" t="s">
        <v>287</v>
      </c>
      <c r="I11" s="93">
        <v>88000</v>
      </c>
      <c r="J11" s="93">
        <v>88000</v>
      </c>
      <c r="K11" s="8"/>
      <c r="L11" s="8"/>
      <c r="M11" s="93">
        <v>88000</v>
      </c>
      <c r="N11" s="8"/>
      <c r="O11" s="93"/>
      <c r="P11" s="93"/>
      <c r="Q11" s="93"/>
      <c r="R11" s="93"/>
      <c r="S11" s="93"/>
      <c r="T11" s="93"/>
      <c r="U11" s="93"/>
      <c r="V11" s="93"/>
      <c r="W11" s="93"/>
      <c r="X11" s="93"/>
    </row>
    <row r="12" ht="20.25" customHeight="1" spans="1:24">
      <c r="A12" s="241" t="s">
        <v>73</v>
      </c>
      <c r="B12" s="241" t="s">
        <v>73</v>
      </c>
      <c r="C12" s="241" t="s">
        <v>288</v>
      </c>
      <c r="D12" s="241" t="s">
        <v>289</v>
      </c>
      <c r="E12" s="241" t="s">
        <v>188</v>
      </c>
      <c r="F12" s="241" t="s">
        <v>290</v>
      </c>
      <c r="G12" s="241" t="s">
        <v>282</v>
      </c>
      <c r="H12" s="241" t="s">
        <v>283</v>
      </c>
      <c r="I12" s="93">
        <v>2719680</v>
      </c>
      <c r="J12" s="93">
        <v>2719680</v>
      </c>
      <c r="K12" s="8"/>
      <c r="L12" s="8"/>
      <c r="M12" s="93">
        <v>2719680</v>
      </c>
      <c r="N12" s="8"/>
      <c r="O12" s="93"/>
      <c r="P12" s="93"/>
      <c r="Q12" s="93"/>
      <c r="R12" s="93"/>
      <c r="S12" s="93"/>
      <c r="T12" s="93"/>
      <c r="U12" s="93"/>
      <c r="V12" s="93"/>
      <c r="W12" s="93"/>
      <c r="X12" s="93"/>
    </row>
    <row r="13" ht="20.25" customHeight="1" spans="1:24">
      <c r="A13" s="241" t="s">
        <v>73</v>
      </c>
      <c r="B13" s="241" t="s">
        <v>73</v>
      </c>
      <c r="C13" s="241" t="s">
        <v>288</v>
      </c>
      <c r="D13" s="241" t="s">
        <v>289</v>
      </c>
      <c r="E13" s="241" t="s">
        <v>188</v>
      </c>
      <c r="F13" s="241" t="s">
        <v>290</v>
      </c>
      <c r="G13" s="241" t="s">
        <v>284</v>
      </c>
      <c r="H13" s="241" t="s">
        <v>285</v>
      </c>
      <c r="I13" s="93">
        <v>192</v>
      </c>
      <c r="J13" s="93">
        <v>192</v>
      </c>
      <c r="K13" s="8"/>
      <c r="L13" s="8"/>
      <c r="M13" s="93">
        <v>192</v>
      </c>
      <c r="N13" s="8"/>
      <c r="O13" s="93"/>
      <c r="P13" s="93"/>
      <c r="Q13" s="93"/>
      <c r="R13" s="93"/>
      <c r="S13" s="93"/>
      <c r="T13" s="93"/>
      <c r="U13" s="93"/>
      <c r="V13" s="93"/>
      <c r="W13" s="93"/>
      <c r="X13" s="93"/>
    </row>
    <row r="14" ht="20.25" customHeight="1" spans="1:24">
      <c r="A14" s="241" t="s">
        <v>73</v>
      </c>
      <c r="B14" s="241" t="s">
        <v>73</v>
      </c>
      <c r="C14" s="241" t="s">
        <v>288</v>
      </c>
      <c r="D14" s="241" t="s">
        <v>289</v>
      </c>
      <c r="E14" s="241" t="s">
        <v>188</v>
      </c>
      <c r="F14" s="241" t="s">
        <v>290</v>
      </c>
      <c r="G14" s="241" t="s">
        <v>286</v>
      </c>
      <c r="H14" s="241" t="s">
        <v>287</v>
      </c>
      <c r="I14" s="93">
        <v>252000</v>
      </c>
      <c r="J14" s="93">
        <v>252000</v>
      </c>
      <c r="K14" s="8"/>
      <c r="L14" s="8"/>
      <c r="M14" s="93">
        <v>252000</v>
      </c>
      <c r="N14" s="8"/>
      <c r="O14" s="93"/>
      <c r="P14" s="93"/>
      <c r="Q14" s="93"/>
      <c r="R14" s="93"/>
      <c r="S14" s="93"/>
      <c r="T14" s="93"/>
      <c r="U14" s="93"/>
      <c r="V14" s="93"/>
      <c r="W14" s="93"/>
      <c r="X14" s="93"/>
    </row>
    <row r="15" ht="20.25" customHeight="1" spans="1:24">
      <c r="A15" s="241" t="s">
        <v>73</v>
      </c>
      <c r="B15" s="241" t="s">
        <v>73</v>
      </c>
      <c r="C15" s="241" t="s">
        <v>288</v>
      </c>
      <c r="D15" s="241" t="s">
        <v>289</v>
      </c>
      <c r="E15" s="241" t="s">
        <v>188</v>
      </c>
      <c r="F15" s="241" t="s">
        <v>290</v>
      </c>
      <c r="G15" s="241" t="s">
        <v>291</v>
      </c>
      <c r="H15" s="241" t="s">
        <v>292</v>
      </c>
      <c r="I15" s="93">
        <v>1734000</v>
      </c>
      <c r="J15" s="93">
        <v>1734000</v>
      </c>
      <c r="K15" s="8"/>
      <c r="L15" s="8"/>
      <c r="M15" s="93">
        <v>1734000</v>
      </c>
      <c r="N15" s="8"/>
      <c r="O15" s="93"/>
      <c r="P15" s="93"/>
      <c r="Q15" s="93"/>
      <c r="R15" s="93"/>
      <c r="S15" s="93"/>
      <c r="T15" s="93"/>
      <c r="U15" s="93"/>
      <c r="V15" s="93"/>
      <c r="W15" s="93"/>
      <c r="X15" s="93"/>
    </row>
    <row r="16" ht="20.25" customHeight="1" spans="1:24">
      <c r="A16" s="241" t="s">
        <v>73</v>
      </c>
      <c r="B16" s="241" t="s">
        <v>73</v>
      </c>
      <c r="C16" s="241" t="s">
        <v>288</v>
      </c>
      <c r="D16" s="241" t="s">
        <v>289</v>
      </c>
      <c r="E16" s="241" t="s">
        <v>188</v>
      </c>
      <c r="F16" s="241" t="s">
        <v>290</v>
      </c>
      <c r="G16" s="241" t="s">
        <v>291</v>
      </c>
      <c r="H16" s="241" t="s">
        <v>292</v>
      </c>
      <c r="I16" s="93">
        <v>2319456</v>
      </c>
      <c r="J16" s="93">
        <v>2319456</v>
      </c>
      <c r="K16" s="8"/>
      <c r="L16" s="8"/>
      <c r="M16" s="93">
        <v>2319456</v>
      </c>
      <c r="N16" s="8"/>
      <c r="O16" s="93"/>
      <c r="P16" s="93"/>
      <c r="Q16" s="93"/>
      <c r="R16" s="93"/>
      <c r="S16" s="93"/>
      <c r="T16" s="93"/>
      <c r="U16" s="93"/>
      <c r="V16" s="93"/>
      <c r="W16" s="93"/>
      <c r="X16" s="93"/>
    </row>
    <row r="17" ht="20.25" customHeight="1" spans="1:24">
      <c r="A17" s="241" t="s">
        <v>73</v>
      </c>
      <c r="B17" s="241" t="s">
        <v>73</v>
      </c>
      <c r="C17" s="241" t="s">
        <v>293</v>
      </c>
      <c r="D17" s="241" t="s">
        <v>294</v>
      </c>
      <c r="E17" s="241" t="s">
        <v>116</v>
      </c>
      <c r="F17" s="241" t="s">
        <v>295</v>
      </c>
      <c r="G17" s="241" t="s">
        <v>296</v>
      </c>
      <c r="H17" s="241" t="s">
        <v>297</v>
      </c>
      <c r="I17" s="93">
        <v>1204560</v>
      </c>
      <c r="J17" s="93">
        <v>1204560</v>
      </c>
      <c r="K17" s="8"/>
      <c r="L17" s="8"/>
      <c r="M17" s="93">
        <v>1204560</v>
      </c>
      <c r="N17" s="8"/>
      <c r="O17" s="93"/>
      <c r="P17" s="93"/>
      <c r="Q17" s="93"/>
      <c r="R17" s="93"/>
      <c r="S17" s="93"/>
      <c r="T17" s="93"/>
      <c r="U17" s="93"/>
      <c r="V17" s="93"/>
      <c r="W17" s="93"/>
      <c r="X17" s="93"/>
    </row>
    <row r="18" ht="20.25" customHeight="1" spans="1:24">
      <c r="A18" s="241" t="s">
        <v>73</v>
      </c>
      <c r="B18" s="241" t="s">
        <v>73</v>
      </c>
      <c r="C18" s="241" t="s">
        <v>293</v>
      </c>
      <c r="D18" s="241" t="s">
        <v>294</v>
      </c>
      <c r="E18" s="241" t="s">
        <v>116</v>
      </c>
      <c r="F18" s="241" t="s">
        <v>295</v>
      </c>
      <c r="G18" s="241" t="s">
        <v>296</v>
      </c>
      <c r="H18" s="241" t="s">
        <v>297</v>
      </c>
      <c r="I18" s="93">
        <v>477400</v>
      </c>
      <c r="J18" s="93">
        <v>477400</v>
      </c>
      <c r="K18" s="8"/>
      <c r="L18" s="8"/>
      <c r="M18" s="93">
        <v>477400</v>
      </c>
      <c r="N18" s="8"/>
      <c r="O18" s="93"/>
      <c r="P18" s="93"/>
      <c r="Q18" s="93"/>
      <c r="R18" s="93"/>
      <c r="S18" s="93"/>
      <c r="T18" s="93"/>
      <c r="U18" s="93"/>
      <c r="V18" s="93"/>
      <c r="W18" s="93"/>
      <c r="X18" s="93"/>
    </row>
    <row r="19" ht="20.25" customHeight="1" spans="1:24">
      <c r="A19" s="241" t="s">
        <v>73</v>
      </c>
      <c r="B19" s="241" t="s">
        <v>73</v>
      </c>
      <c r="C19" s="241" t="s">
        <v>293</v>
      </c>
      <c r="D19" s="241" t="s">
        <v>294</v>
      </c>
      <c r="E19" s="241" t="s">
        <v>118</v>
      </c>
      <c r="F19" s="241" t="s">
        <v>298</v>
      </c>
      <c r="G19" s="241" t="s">
        <v>299</v>
      </c>
      <c r="H19" s="241" t="s">
        <v>300</v>
      </c>
      <c r="I19" s="93">
        <v>600000</v>
      </c>
      <c r="J19" s="93">
        <v>600000</v>
      </c>
      <c r="K19" s="8"/>
      <c r="L19" s="8"/>
      <c r="M19" s="93">
        <v>600000</v>
      </c>
      <c r="N19" s="8"/>
      <c r="O19" s="93"/>
      <c r="P19" s="93"/>
      <c r="Q19" s="93"/>
      <c r="R19" s="93"/>
      <c r="S19" s="93"/>
      <c r="T19" s="93"/>
      <c r="U19" s="93"/>
      <c r="V19" s="93"/>
      <c r="W19" s="93"/>
      <c r="X19" s="93"/>
    </row>
    <row r="20" ht="20.25" customHeight="1" spans="1:24">
      <c r="A20" s="241" t="s">
        <v>73</v>
      </c>
      <c r="B20" s="241" t="s">
        <v>73</v>
      </c>
      <c r="C20" s="241" t="s">
        <v>293</v>
      </c>
      <c r="D20" s="241" t="s">
        <v>294</v>
      </c>
      <c r="E20" s="241" t="s">
        <v>128</v>
      </c>
      <c r="F20" s="241" t="s">
        <v>301</v>
      </c>
      <c r="G20" s="241" t="s">
        <v>302</v>
      </c>
      <c r="H20" s="241" t="s">
        <v>303</v>
      </c>
      <c r="I20" s="93">
        <v>229240</v>
      </c>
      <c r="J20" s="93">
        <v>229240</v>
      </c>
      <c r="K20" s="8"/>
      <c r="L20" s="8"/>
      <c r="M20" s="93">
        <v>229240</v>
      </c>
      <c r="N20" s="8"/>
      <c r="O20" s="93"/>
      <c r="P20" s="93"/>
      <c r="Q20" s="93"/>
      <c r="R20" s="93"/>
      <c r="S20" s="93"/>
      <c r="T20" s="93"/>
      <c r="U20" s="93"/>
      <c r="V20" s="93"/>
      <c r="W20" s="93"/>
      <c r="X20" s="93"/>
    </row>
    <row r="21" ht="20.25" customHeight="1" spans="1:24">
      <c r="A21" s="241" t="s">
        <v>73</v>
      </c>
      <c r="B21" s="241" t="s">
        <v>73</v>
      </c>
      <c r="C21" s="241" t="s">
        <v>293</v>
      </c>
      <c r="D21" s="241" t="s">
        <v>294</v>
      </c>
      <c r="E21" s="241" t="s">
        <v>130</v>
      </c>
      <c r="F21" s="241" t="s">
        <v>304</v>
      </c>
      <c r="G21" s="241" t="s">
        <v>302</v>
      </c>
      <c r="H21" s="241" t="s">
        <v>303</v>
      </c>
      <c r="I21" s="93">
        <v>606690</v>
      </c>
      <c r="J21" s="93">
        <v>606690</v>
      </c>
      <c r="K21" s="8"/>
      <c r="L21" s="8"/>
      <c r="M21" s="93">
        <v>606690</v>
      </c>
      <c r="N21" s="8"/>
      <c r="O21" s="93"/>
      <c r="P21" s="93"/>
      <c r="Q21" s="93"/>
      <c r="R21" s="93"/>
      <c r="S21" s="93"/>
      <c r="T21" s="93"/>
      <c r="U21" s="93"/>
      <c r="V21" s="93"/>
      <c r="W21" s="93"/>
      <c r="X21" s="93"/>
    </row>
    <row r="22" ht="20.25" customHeight="1" spans="1:24">
      <c r="A22" s="241" t="s">
        <v>73</v>
      </c>
      <c r="B22" s="241" t="s">
        <v>73</v>
      </c>
      <c r="C22" s="241" t="s">
        <v>293</v>
      </c>
      <c r="D22" s="241" t="s">
        <v>294</v>
      </c>
      <c r="E22" s="241" t="s">
        <v>132</v>
      </c>
      <c r="F22" s="241" t="s">
        <v>305</v>
      </c>
      <c r="G22" s="241" t="s">
        <v>306</v>
      </c>
      <c r="H22" s="241" t="s">
        <v>307</v>
      </c>
      <c r="I22" s="93">
        <v>716800</v>
      </c>
      <c r="J22" s="93">
        <v>716800</v>
      </c>
      <c r="K22" s="8"/>
      <c r="L22" s="8"/>
      <c r="M22" s="93">
        <v>716800</v>
      </c>
      <c r="N22" s="8"/>
      <c r="O22" s="93"/>
      <c r="P22" s="93"/>
      <c r="Q22" s="93"/>
      <c r="R22" s="93"/>
      <c r="S22" s="93"/>
      <c r="T22" s="93"/>
      <c r="U22" s="93"/>
      <c r="V22" s="93"/>
      <c r="W22" s="93"/>
      <c r="X22" s="93"/>
    </row>
    <row r="23" ht="20.25" customHeight="1" spans="1:24">
      <c r="A23" s="241" t="s">
        <v>73</v>
      </c>
      <c r="B23" s="241" t="s">
        <v>73</v>
      </c>
      <c r="C23" s="241" t="s">
        <v>293</v>
      </c>
      <c r="D23" s="241" t="s">
        <v>294</v>
      </c>
      <c r="E23" s="241" t="s">
        <v>132</v>
      </c>
      <c r="F23" s="241" t="s">
        <v>305</v>
      </c>
      <c r="G23" s="241" t="s">
        <v>306</v>
      </c>
      <c r="H23" s="241" t="s">
        <v>307</v>
      </c>
      <c r="I23" s="93">
        <v>308200</v>
      </c>
      <c r="J23" s="93">
        <v>308200</v>
      </c>
      <c r="K23" s="8"/>
      <c r="L23" s="8"/>
      <c r="M23" s="93">
        <v>308200</v>
      </c>
      <c r="N23" s="8"/>
      <c r="O23" s="93"/>
      <c r="P23" s="93"/>
      <c r="Q23" s="93"/>
      <c r="R23" s="93"/>
      <c r="S23" s="93"/>
      <c r="T23" s="93"/>
      <c r="U23" s="93"/>
      <c r="V23" s="93"/>
      <c r="W23" s="93"/>
      <c r="X23" s="93"/>
    </row>
    <row r="24" ht="20.25" customHeight="1" spans="1:24">
      <c r="A24" s="241" t="s">
        <v>73</v>
      </c>
      <c r="B24" s="241" t="s">
        <v>73</v>
      </c>
      <c r="C24" s="241" t="s">
        <v>293</v>
      </c>
      <c r="D24" s="241" t="s">
        <v>294</v>
      </c>
      <c r="E24" s="241" t="s">
        <v>134</v>
      </c>
      <c r="F24" s="241" t="s">
        <v>308</v>
      </c>
      <c r="G24" s="241" t="s">
        <v>309</v>
      </c>
      <c r="H24" s="241" t="s">
        <v>310</v>
      </c>
      <c r="I24" s="93">
        <v>57904</v>
      </c>
      <c r="J24" s="93">
        <v>57904</v>
      </c>
      <c r="K24" s="8"/>
      <c r="L24" s="8"/>
      <c r="M24" s="93">
        <v>57904</v>
      </c>
      <c r="N24" s="8"/>
      <c r="O24" s="93"/>
      <c r="P24" s="93"/>
      <c r="Q24" s="93"/>
      <c r="R24" s="93"/>
      <c r="S24" s="93"/>
      <c r="T24" s="93"/>
      <c r="U24" s="93"/>
      <c r="V24" s="93"/>
      <c r="W24" s="93"/>
      <c r="X24" s="93"/>
    </row>
    <row r="25" ht="20.25" customHeight="1" spans="1:24">
      <c r="A25" s="241" t="s">
        <v>73</v>
      </c>
      <c r="B25" s="241" t="s">
        <v>73</v>
      </c>
      <c r="C25" s="241" t="s">
        <v>293</v>
      </c>
      <c r="D25" s="241" t="s">
        <v>294</v>
      </c>
      <c r="E25" s="241" t="s">
        <v>134</v>
      </c>
      <c r="F25" s="241" t="s">
        <v>308</v>
      </c>
      <c r="G25" s="241" t="s">
        <v>309</v>
      </c>
      <c r="H25" s="241" t="s">
        <v>310</v>
      </c>
      <c r="I25" s="93">
        <v>23782</v>
      </c>
      <c r="J25" s="93">
        <v>23782</v>
      </c>
      <c r="K25" s="8"/>
      <c r="L25" s="8"/>
      <c r="M25" s="93">
        <v>23782</v>
      </c>
      <c r="N25" s="8"/>
      <c r="O25" s="93"/>
      <c r="P25" s="93"/>
      <c r="Q25" s="93"/>
      <c r="R25" s="93"/>
      <c r="S25" s="93"/>
      <c r="T25" s="93"/>
      <c r="U25" s="93"/>
      <c r="V25" s="93"/>
      <c r="W25" s="93"/>
      <c r="X25" s="93"/>
    </row>
    <row r="26" ht="20.25" customHeight="1" spans="1:24">
      <c r="A26" s="241" t="s">
        <v>73</v>
      </c>
      <c r="B26" s="241" t="s">
        <v>73</v>
      </c>
      <c r="C26" s="241" t="s">
        <v>293</v>
      </c>
      <c r="D26" s="241" t="s">
        <v>294</v>
      </c>
      <c r="E26" s="241" t="s">
        <v>134</v>
      </c>
      <c r="F26" s="241" t="s">
        <v>308</v>
      </c>
      <c r="G26" s="241" t="s">
        <v>309</v>
      </c>
      <c r="H26" s="241" t="s">
        <v>310</v>
      </c>
      <c r="I26" s="93">
        <v>29484</v>
      </c>
      <c r="J26" s="93">
        <v>29484</v>
      </c>
      <c r="K26" s="8"/>
      <c r="L26" s="8"/>
      <c r="M26" s="93">
        <v>29484</v>
      </c>
      <c r="N26" s="8"/>
      <c r="O26" s="93"/>
      <c r="P26" s="93"/>
      <c r="Q26" s="93"/>
      <c r="R26" s="93"/>
      <c r="S26" s="93"/>
      <c r="T26" s="93"/>
      <c r="U26" s="93"/>
      <c r="V26" s="93"/>
      <c r="W26" s="93"/>
      <c r="X26" s="93"/>
    </row>
    <row r="27" ht="20.25" customHeight="1" spans="1:24">
      <c r="A27" s="241" t="s">
        <v>73</v>
      </c>
      <c r="B27" s="241" t="s">
        <v>73</v>
      </c>
      <c r="C27" s="241" t="s">
        <v>293</v>
      </c>
      <c r="D27" s="241" t="s">
        <v>294</v>
      </c>
      <c r="E27" s="241" t="s">
        <v>134</v>
      </c>
      <c r="F27" s="241" t="s">
        <v>308</v>
      </c>
      <c r="G27" s="241" t="s">
        <v>309</v>
      </c>
      <c r="H27" s="241" t="s">
        <v>310</v>
      </c>
      <c r="I27" s="93">
        <v>5368</v>
      </c>
      <c r="J27" s="93">
        <v>5368</v>
      </c>
      <c r="K27" s="8"/>
      <c r="L27" s="8"/>
      <c r="M27" s="93">
        <v>5368</v>
      </c>
      <c r="N27" s="8"/>
      <c r="O27" s="93"/>
      <c r="P27" s="93"/>
      <c r="Q27" s="93"/>
      <c r="R27" s="93"/>
      <c r="S27" s="93"/>
      <c r="T27" s="93"/>
      <c r="U27" s="93"/>
      <c r="V27" s="93"/>
      <c r="W27" s="93"/>
      <c r="X27" s="93"/>
    </row>
    <row r="28" ht="20.25" customHeight="1" spans="1:24">
      <c r="A28" s="241" t="s">
        <v>73</v>
      </c>
      <c r="B28" s="241" t="s">
        <v>73</v>
      </c>
      <c r="C28" s="241" t="s">
        <v>293</v>
      </c>
      <c r="D28" s="241" t="s">
        <v>294</v>
      </c>
      <c r="E28" s="241" t="s">
        <v>169</v>
      </c>
      <c r="F28" s="241" t="s">
        <v>281</v>
      </c>
      <c r="G28" s="241" t="s">
        <v>309</v>
      </c>
      <c r="H28" s="241" t="s">
        <v>310</v>
      </c>
      <c r="I28" s="93">
        <v>6300</v>
      </c>
      <c r="J28" s="93">
        <v>6300</v>
      </c>
      <c r="K28" s="8"/>
      <c r="L28" s="8"/>
      <c r="M28" s="93">
        <v>6300</v>
      </c>
      <c r="N28" s="8"/>
      <c r="O28" s="93"/>
      <c r="P28" s="93"/>
      <c r="Q28" s="93"/>
      <c r="R28" s="93"/>
      <c r="S28" s="93"/>
      <c r="T28" s="93"/>
      <c r="U28" s="93"/>
      <c r="V28" s="93"/>
      <c r="W28" s="93"/>
      <c r="X28" s="93"/>
    </row>
    <row r="29" ht="20.25" customHeight="1" spans="1:24">
      <c r="A29" s="241" t="s">
        <v>73</v>
      </c>
      <c r="B29" s="241" t="s">
        <v>73</v>
      </c>
      <c r="C29" s="241" t="s">
        <v>293</v>
      </c>
      <c r="D29" s="241" t="s">
        <v>294</v>
      </c>
      <c r="E29" s="241" t="s">
        <v>188</v>
      </c>
      <c r="F29" s="241" t="s">
        <v>290</v>
      </c>
      <c r="G29" s="241" t="s">
        <v>309</v>
      </c>
      <c r="H29" s="241" t="s">
        <v>310</v>
      </c>
      <c r="I29" s="93">
        <v>56700</v>
      </c>
      <c r="J29" s="93">
        <v>56700</v>
      </c>
      <c r="K29" s="8"/>
      <c r="L29" s="8"/>
      <c r="M29" s="93">
        <v>56700</v>
      </c>
      <c r="N29" s="8"/>
      <c r="O29" s="93"/>
      <c r="P29" s="93"/>
      <c r="Q29" s="93"/>
      <c r="R29" s="93"/>
      <c r="S29" s="93"/>
      <c r="T29" s="93"/>
      <c r="U29" s="93"/>
      <c r="V29" s="93"/>
      <c r="W29" s="93"/>
      <c r="X29" s="93"/>
    </row>
    <row r="30" ht="20.25" customHeight="1" spans="1:24">
      <c r="A30" s="241" t="s">
        <v>73</v>
      </c>
      <c r="B30" s="241" t="s">
        <v>73</v>
      </c>
      <c r="C30" s="241" t="s">
        <v>311</v>
      </c>
      <c r="D30" s="241" t="s">
        <v>312</v>
      </c>
      <c r="E30" s="241" t="s">
        <v>164</v>
      </c>
      <c r="F30" s="241" t="s">
        <v>281</v>
      </c>
      <c r="G30" s="241" t="s">
        <v>313</v>
      </c>
      <c r="H30" s="241" t="s">
        <v>312</v>
      </c>
      <c r="I30" s="93">
        <v>128520</v>
      </c>
      <c r="J30" s="93">
        <v>128520</v>
      </c>
      <c r="K30" s="8"/>
      <c r="L30" s="8"/>
      <c r="M30" s="93">
        <v>128520</v>
      </c>
      <c r="N30" s="8"/>
      <c r="O30" s="93"/>
      <c r="P30" s="93"/>
      <c r="Q30" s="93"/>
      <c r="R30" s="93"/>
      <c r="S30" s="93"/>
      <c r="T30" s="93"/>
      <c r="U30" s="93"/>
      <c r="V30" s="93"/>
      <c r="W30" s="93"/>
      <c r="X30" s="93"/>
    </row>
    <row r="31" ht="20.25" customHeight="1" spans="1:24">
      <c r="A31" s="241" t="s">
        <v>73</v>
      </c>
      <c r="B31" s="241" t="s">
        <v>73</v>
      </c>
      <c r="C31" s="241" t="s">
        <v>314</v>
      </c>
      <c r="D31" s="241" t="s">
        <v>315</v>
      </c>
      <c r="E31" s="241" t="s">
        <v>169</v>
      </c>
      <c r="F31" s="241" t="s">
        <v>281</v>
      </c>
      <c r="G31" s="241" t="s">
        <v>316</v>
      </c>
      <c r="H31" s="241" t="s">
        <v>317</v>
      </c>
      <c r="I31" s="93">
        <v>205800</v>
      </c>
      <c r="J31" s="93">
        <v>205800</v>
      </c>
      <c r="K31" s="8"/>
      <c r="L31" s="8"/>
      <c r="M31" s="93">
        <v>205800</v>
      </c>
      <c r="N31" s="8"/>
      <c r="O31" s="93"/>
      <c r="P31" s="93"/>
      <c r="Q31" s="93"/>
      <c r="R31" s="93"/>
      <c r="S31" s="93"/>
      <c r="T31" s="93"/>
      <c r="U31" s="93"/>
      <c r="V31" s="93"/>
      <c r="W31" s="93"/>
      <c r="X31" s="93"/>
    </row>
    <row r="32" ht="20.25" customHeight="1" spans="1:24">
      <c r="A32" s="241" t="s">
        <v>73</v>
      </c>
      <c r="B32" s="241" t="s">
        <v>73</v>
      </c>
      <c r="C32" s="241" t="s">
        <v>318</v>
      </c>
      <c r="D32" s="241" t="s">
        <v>319</v>
      </c>
      <c r="E32" s="241" t="s">
        <v>169</v>
      </c>
      <c r="F32" s="241" t="s">
        <v>281</v>
      </c>
      <c r="G32" s="241" t="s">
        <v>320</v>
      </c>
      <c r="H32" s="241" t="s">
        <v>319</v>
      </c>
      <c r="I32" s="93">
        <v>63442.8</v>
      </c>
      <c r="J32" s="93">
        <v>63442.8</v>
      </c>
      <c r="K32" s="8"/>
      <c r="L32" s="8"/>
      <c r="M32" s="93">
        <v>63442.8</v>
      </c>
      <c r="N32" s="8"/>
      <c r="O32" s="93"/>
      <c r="P32" s="93"/>
      <c r="Q32" s="93"/>
      <c r="R32" s="93"/>
      <c r="S32" s="93"/>
      <c r="T32" s="93"/>
      <c r="U32" s="93"/>
      <c r="V32" s="93"/>
      <c r="W32" s="93"/>
      <c r="X32" s="93"/>
    </row>
    <row r="33" ht="20.25" customHeight="1" spans="1:24">
      <c r="A33" s="241" t="s">
        <v>73</v>
      </c>
      <c r="B33" s="241" t="s">
        <v>73</v>
      </c>
      <c r="C33" s="241" t="s">
        <v>318</v>
      </c>
      <c r="D33" s="241" t="s">
        <v>319</v>
      </c>
      <c r="E33" s="241" t="s">
        <v>188</v>
      </c>
      <c r="F33" s="241" t="s">
        <v>290</v>
      </c>
      <c r="G33" s="241" t="s">
        <v>320</v>
      </c>
      <c r="H33" s="241" t="s">
        <v>319</v>
      </c>
      <c r="I33" s="93">
        <v>135466.56</v>
      </c>
      <c r="J33" s="93">
        <v>135466.56</v>
      </c>
      <c r="K33" s="8"/>
      <c r="L33" s="8"/>
      <c r="M33" s="93">
        <v>135466.56</v>
      </c>
      <c r="N33" s="8"/>
      <c r="O33" s="93"/>
      <c r="P33" s="93"/>
      <c r="Q33" s="93"/>
      <c r="R33" s="93"/>
      <c r="S33" s="93"/>
      <c r="T33" s="93"/>
      <c r="U33" s="93"/>
      <c r="V33" s="93"/>
      <c r="W33" s="93"/>
      <c r="X33" s="93"/>
    </row>
    <row r="34" ht="20.25" customHeight="1" spans="1:24">
      <c r="A34" s="241" t="s">
        <v>73</v>
      </c>
      <c r="B34" s="241" t="s">
        <v>73</v>
      </c>
      <c r="C34" s="241" t="s">
        <v>321</v>
      </c>
      <c r="D34" s="241" t="s">
        <v>322</v>
      </c>
      <c r="E34" s="241" t="s">
        <v>112</v>
      </c>
      <c r="F34" s="241" t="s">
        <v>323</v>
      </c>
      <c r="G34" s="241" t="s">
        <v>324</v>
      </c>
      <c r="H34" s="241" t="s">
        <v>325</v>
      </c>
      <c r="I34" s="93">
        <v>14400</v>
      </c>
      <c r="J34" s="93">
        <v>14400</v>
      </c>
      <c r="K34" s="8"/>
      <c r="L34" s="8"/>
      <c r="M34" s="93">
        <v>14400</v>
      </c>
      <c r="N34" s="8"/>
      <c r="O34" s="93"/>
      <c r="P34" s="93"/>
      <c r="Q34" s="93"/>
      <c r="R34" s="93"/>
      <c r="S34" s="93"/>
      <c r="T34" s="93"/>
      <c r="U34" s="93"/>
      <c r="V34" s="93"/>
      <c r="W34" s="93"/>
      <c r="X34" s="93"/>
    </row>
    <row r="35" ht="20.25" customHeight="1" spans="1:24">
      <c r="A35" s="241" t="s">
        <v>73</v>
      </c>
      <c r="B35" s="241" t="s">
        <v>73</v>
      </c>
      <c r="C35" s="241" t="s">
        <v>321</v>
      </c>
      <c r="D35" s="241" t="s">
        <v>322</v>
      </c>
      <c r="E35" s="241" t="s">
        <v>114</v>
      </c>
      <c r="F35" s="241" t="s">
        <v>326</v>
      </c>
      <c r="G35" s="241" t="s">
        <v>324</v>
      </c>
      <c r="H35" s="241" t="s">
        <v>325</v>
      </c>
      <c r="I35" s="93">
        <v>29400</v>
      </c>
      <c r="J35" s="93">
        <v>29400</v>
      </c>
      <c r="K35" s="8"/>
      <c r="L35" s="8"/>
      <c r="M35" s="93">
        <v>29400</v>
      </c>
      <c r="N35" s="8"/>
      <c r="O35" s="93"/>
      <c r="P35" s="93"/>
      <c r="Q35" s="93"/>
      <c r="R35" s="93"/>
      <c r="S35" s="93"/>
      <c r="T35" s="93"/>
      <c r="U35" s="93"/>
      <c r="V35" s="93"/>
      <c r="W35" s="93"/>
      <c r="X35" s="93"/>
    </row>
    <row r="36" ht="20.25" customHeight="1" spans="1:24">
      <c r="A36" s="241" t="s">
        <v>73</v>
      </c>
      <c r="B36" s="241" t="s">
        <v>73</v>
      </c>
      <c r="C36" s="241" t="s">
        <v>321</v>
      </c>
      <c r="D36" s="241" t="s">
        <v>322</v>
      </c>
      <c r="E36" s="241" t="s">
        <v>169</v>
      </c>
      <c r="F36" s="241" t="s">
        <v>281</v>
      </c>
      <c r="G36" s="241" t="s">
        <v>324</v>
      </c>
      <c r="H36" s="241" t="s">
        <v>325</v>
      </c>
      <c r="I36" s="93">
        <v>56980</v>
      </c>
      <c r="J36" s="93">
        <v>56980</v>
      </c>
      <c r="K36" s="8"/>
      <c r="L36" s="8"/>
      <c r="M36" s="93">
        <v>56980</v>
      </c>
      <c r="N36" s="8"/>
      <c r="O36" s="93"/>
      <c r="P36" s="93"/>
      <c r="Q36" s="93"/>
      <c r="R36" s="93"/>
      <c r="S36" s="93"/>
      <c r="T36" s="93"/>
      <c r="U36" s="93"/>
      <c r="V36" s="93"/>
      <c r="W36" s="93"/>
      <c r="X36" s="93"/>
    </row>
    <row r="37" ht="20.25" customHeight="1" spans="1:24">
      <c r="A37" s="241" t="s">
        <v>73</v>
      </c>
      <c r="B37" s="241" t="s">
        <v>73</v>
      </c>
      <c r="C37" s="241" t="s">
        <v>321</v>
      </c>
      <c r="D37" s="241" t="s">
        <v>322</v>
      </c>
      <c r="E37" s="241" t="s">
        <v>169</v>
      </c>
      <c r="F37" s="241" t="s">
        <v>281</v>
      </c>
      <c r="G37" s="241" t="s">
        <v>324</v>
      </c>
      <c r="H37" s="241" t="s">
        <v>325</v>
      </c>
      <c r="I37" s="93">
        <v>80000</v>
      </c>
      <c r="J37" s="93">
        <v>80000</v>
      </c>
      <c r="K37" s="8"/>
      <c r="L37" s="8"/>
      <c r="M37" s="93">
        <v>80000</v>
      </c>
      <c r="N37" s="8"/>
      <c r="O37" s="93"/>
      <c r="P37" s="93"/>
      <c r="Q37" s="93"/>
      <c r="R37" s="93"/>
      <c r="S37" s="93"/>
      <c r="T37" s="93"/>
      <c r="U37" s="93"/>
      <c r="V37" s="93"/>
      <c r="W37" s="93"/>
      <c r="X37" s="93"/>
    </row>
    <row r="38" ht="20.25" customHeight="1" spans="1:24">
      <c r="A38" s="241" t="s">
        <v>73</v>
      </c>
      <c r="B38" s="241" t="s">
        <v>73</v>
      </c>
      <c r="C38" s="241" t="s">
        <v>321</v>
      </c>
      <c r="D38" s="241" t="s">
        <v>322</v>
      </c>
      <c r="E38" s="241" t="s">
        <v>188</v>
      </c>
      <c r="F38" s="241" t="s">
        <v>290</v>
      </c>
      <c r="G38" s="241" t="s">
        <v>324</v>
      </c>
      <c r="H38" s="241" t="s">
        <v>325</v>
      </c>
      <c r="I38" s="93">
        <v>163170</v>
      </c>
      <c r="J38" s="93">
        <v>163170</v>
      </c>
      <c r="K38" s="8"/>
      <c r="L38" s="8"/>
      <c r="M38" s="93">
        <v>163170</v>
      </c>
      <c r="N38" s="8"/>
      <c r="O38" s="93"/>
      <c r="P38" s="93"/>
      <c r="Q38" s="93"/>
      <c r="R38" s="93"/>
      <c r="S38" s="93"/>
      <c r="T38" s="93"/>
      <c r="U38" s="93"/>
      <c r="V38" s="93"/>
      <c r="W38" s="93"/>
      <c r="X38" s="93"/>
    </row>
    <row r="39" ht="20.25" customHeight="1" spans="1:24">
      <c r="A39" s="241" t="s">
        <v>73</v>
      </c>
      <c r="B39" s="241" t="s">
        <v>73</v>
      </c>
      <c r="C39" s="241" t="s">
        <v>321</v>
      </c>
      <c r="D39" s="241" t="s">
        <v>322</v>
      </c>
      <c r="E39" s="241" t="s">
        <v>169</v>
      </c>
      <c r="F39" s="241" t="s">
        <v>281</v>
      </c>
      <c r="G39" s="241" t="s">
        <v>327</v>
      </c>
      <c r="H39" s="241" t="s">
        <v>328</v>
      </c>
      <c r="I39" s="93">
        <v>8074</v>
      </c>
      <c r="J39" s="93">
        <v>8074</v>
      </c>
      <c r="K39" s="8"/>
      <c r="L39" s="8"/>
      <c r="M39" s="93">
        <v>8074</v>
      </c>
      <c r="N39" s="8"/>
      <c r="O39" s="93"/>
      <c r="P39" s="93"/>
      <c r="Q39" s="93"/>
      <c r="R39" s="93"/>
      <c r="S39" s="93"/>
      <c r="T39" s="93"/>
      <c r="U39" s="93"/>
      <c r="V39" s="93"/>
      <c r="W39" s="93"/>
      <c r="X39" s="93"/>
    </row>
    <row r="40" ht="20.25" customHeight="1" spans="1:24">
      <c r="A40" s="241" t="s">
        <v>73</v>
      </c>
      <c r="B40" s="241" t="s">
        <v>73</v>
      </c>
      <c r="C40" s="241" t="s">
        <v>321</v>
      </c>
      <c r="D40" s="241" t="s">
        <v>322</v>
      </c>
      <c r="E40" s="241" t="s">
        <v>188</v>
      </c>
      <c r="F40" s="241" t="s">
        <v>290</v>
      </c>
      <c r="G40" s="241" t="s">
        <v>327</v>
      </c>
      <c r="H40" s="241" t="s">
        <v>328</v>
      </c>
      <c r="I40" s="93">
        <v>23121</v>
      </c>
      <c r="J40" s="93">
        <v>23121</v>
      </c>
      <c r="K40" s="8"/>
      <c r="L40" s="8"/>
      <c r="M40" s="93">
        <v>23121</v>
      </c>
      <c r="N40" s="8"/>
      <c r="O40" s="93"/>
      <c r="P40" s="93"/>
      <c r="Q40" s="93"/>
      <c r="R40" s="93"/>
      <c r="S40" s="93"/>
      <c r="T40" s="93"/>
      <c r="U40" s="93"/>
      <c r="V40" s="93"/>
      <c r="W40" s="93"/>
      <c r="X40" s="93"/>
    </row>
    <row r="41" ht="20.25" customHeight="1" spans="1:24">
      <c r="A41" s="241" t="s">
        <v>73</v>
      </c>
      <c r="B41" s="241" t="s">
        <v>73</v>
      </c>
      <c r="C41" s="241" t="s">
        <v>321</v>
      </c>
      <c r="D41" s="241" t="s">
        <v>322</v>
      </c>
      <c r="E41" s="241" t="s">
        <v>169</v>
      </c>
      <c r="F41" s="241" t="s">
        <v>281</v>
      </c>
      <c r="G41" s="241" t="s">
        <v>329</v>
      </c>
      <c r="H41" s="241" t="s">
        <v>330</v>
      </c>
      <c r="I41" s="93">
        <v>12474</v>
      </c>
      <c r="J41" s="93">
        <v>12474</v>
      </c>
      <c r="K41" s="8"/>
      <c r="L41" s="8"/>
      <c r="M41" s="93">
        <v>12474</v>
      </c>
      <c r="N41" s="8"/>
      <c r="O41" s="93"/>
      <c r="P41" s="93"/>
      <c r="Q41" s="93"/>
      <c r="R41" s="93"/>
      <c r="S41" s="93"/>
      <c r="T41" s="93"/>
      <c r="U41" s="93"/>
      <c r="V41" s="93"/>
      <c r="W41" s="93"/>
      <c r="X41" s="93"/>
    </row>
    <row r="42" ht="20.25" customHeight="1" spans="1:24">
      <c r="A42" s="241" t="s">
        <v>73</v>
      </c>
      <c r="B42" s="241" t="s">
        <v>73</v>
      </c>
      <c r="C42" s="241" t="s">
        <v>321</v>
      </c>
      <c r="D42" s="241" t="s">
        <v>322</v>
      </c>
      <c r="E42" s="241" t="s">
        <v>188</v>
      </c>
      <c r="F42" s="241" t="s">
        <v>290</v>
      </c>
      <c r="G42" s="241" t="s">
        <v>329</v>
      </c>
      <c r="H42" s="241" t="s">
        <v>330</v>
      </c>
      <c r="I42" s="93">
        <v>35721</v>
      </c>
      <c r="J42" s="93">
        <v>35721</v>
      </c>
      <c r="K42" s="8"/>
      <c r="L42" s="8"/>
      <c r="M42" s="93">
        <v>35721</v>
      </c>
      <c r="N42" s="8"/>
      <c r="O42" s="93"/>
      <c r="P42" s="93"/>
      <c r="Q42" s="93"/>
      <c r="R42" s="93"/>
      <c r="S42" s="93"/>
      <c r="T42" s="93"/>
      <c r="U42" s="93"/>
      <c r="V42" s="93"/>
      <c r="W42" s="93"/>
      <c r="X42" s="93"/>
    </row>
    <row r="43" ht="20.25" customHeight="1" spans="1:24">
      <c r="A43" s="241" t="s">
        <v>73</v>
      </c>
      <c r="B43" s="241" t="s">
        <v>73</v>
      </c>
      <c r="C43" s="241" t="s">
        <v>321</v>
      </c>
      <c r="D43" s="241" t="s">
        <v>322</v>
      </c>
      <c r="E43" s="241" t="s">
        <v>169</v>
      </c>
      <c r="F43" s="241" t="s">
        <v>281</v>
      </c>
      <c r="G43" s="241" t="s">
        <v>331</v>
      </c>
      <c r="H43" s="241" t="s">
        <v>332</v>
      </c>
      <c r="I43" s="93">
        <v>11000</v>
      </c>
      <c r="J43" s="93">
        <v>11000</v>
      </c>
      <c r="K43" s="8"/>
      <c r="L43" s="8"/>
      <c r="M43" s="93">
        <v>11000</v>
      </c>
      <c r="N43" s="8"/>
      <c r="O43" s="93"/>
      <c r="P43" s="93"/>
      <c r="Q43" s="93"/>
      <c r="R43" s="93"/>
      <c r="S43" s="93"/>
      <c r="T43" s="93"/>
      <c r="U43" s="93"/>
      <c r="V43" s="93"/>
      <c r="W43" s="93"/>
      <c r="X43" s="93"/>
    </row>
    <row r="44" ht="20.25" customHeight="1" spans="1:24">
      <c r="A44" s="241" t="s">
        <v>73</v>
      </c>
      <c r="B44" s="241" t="s">
        <v>73</v>
      </c>
      <c r="C44" s="241" t="s">
        <v>321</v>
      </c>
      <c r="D44" s="241" t="s">
        <v>322</v>
      </c>
      <c r="E44" s="241" t="s">
        <v>188</v>
      </c>
      <c r="F44" s="241" t="s">
        <v>290</v>
      </c>
      <c r="G44" s="241" t="s">
        <v>331</v>
      </c>
      <c r="H44" s="241" t="s">
        <v>332</v>
      </c>
      <c r="I44" s="93">
        <v>31500</v>
      </c>
      <c r="J44" s="93">
        <v>31500</v>
      </c>
      <c r="K44" s="8"/>
      <c r="L44" s="8"/>
      <c r="M44" s="93">
        <v>31500</v>
      </c>
      <c r="N44" s="8"/>
      <c r="O44" s="93"/>
      <c r="P44" s="93"/>
      <c r="Q44" s="93"/>
      <c r="R44" s="93"/>
      <c r="S44" s="93"/>
      <c r="T44" s="93"/>
      <c r="U44" s="93"/>
      <c r="V44" s="93"/>
      <c r="W44" s="93"/>
      <c r="X44" s="93"/>
    </row>
    <row r="45" ht="20.25" customHeight="1" spans="1:24">
      <c r="A45" s="241" t="s">
        <v>73</v>
      </c>
      <c r="B45" s="241" t="s">
        <v>73</v>
      </c>
      <c r="C45" s="241" t="s">
        <v>321</v>
      </c>
      <c r="D45" s="241" t="s">
        <v>322</v>
      </c>
      <c r="E45" s="241" t="s">
        <v>169</v>
      </c>
      <c r="F45" s="241" t="s">
        <v>281</v>
      </c>
      <c r="G45" s="241" t="s">
        <v>333</v>
      </c>
      <c r="H45" s="241" t="s">
        <v>334</v>
      </c>
      <c r="I45" s="93">
        <v>13200</v>
      </c>
      <c r="J45" s="93">
        <v>13200</v>
      </c>
      <c r="K45" s="8"/>
      <c r="L45" s="8"/>
      <c r="M45" s="93">
        <v>13200</v>
      </c>
      <c r="N45" s="8"/>
      <c r="O45" s="93"/>
      <c r="P45" s="93"/>
      <c r="Q45" s="93"/>
      <c r="R45" s="93"/>
      <c r="S45" s="93"/>
      <c r="T45" s="93"/>
      <c r="U45" s="93"/>
      <c r="V45" s="93"/>
      <c r="W45" s="93"/>
      <c r="X45" s="93"/>
    </row>
    <row r="46" ht="20.25" customHeight="1" spans="1:24">
      <c r="A46" s="241" t="s">
        <v>73</v>
      </c>
      <c r="B46" s="241" t="s">
        <v>73</v>
      </c>
      <c r="C46" s="241" t="s">
        <v>321</v>
      </c>
      <c r="D46" s="241" t="s">
        <v>322</v>
      </c>
      <c r="E46" s="241" t="s">
        <v>188</v>
      </c>
      <c r="F46" s="241" t="s">
        <v>290</v>
      </c>
      <c r="G46" s="241" t="s">
        <v>333</v>
      </c>
      <c r="H46" s="241" t="s">
        <v>334</v>
      </c>
      <c r="I46" s="93">
        <v>37800</v>
      </c>
      <c r="J46" s="93">
        <v>37800</v>
      </c>
      <c r="K46" s="8"/>
      <c r="L46" s="8"/>
      <c r="M46" s="93">
        <v>37800</v>
      </c>
      <c r="N46" s="8"/>
      <c r="O46" s="93"/>
      <c r="P46" s="93"/>
      <c r="Q46" s="93"/>
      <c r="R46" s="93"/>
      <c r="S46" s="93"/>
      <c r="T46" s="93"/>
      <c r="U46" s="93"/>
      <c r="V46" s="93"/>
      <c r="W46" s="93"/>
      <c r="X46" s="93"/>
    </row>
    <row r="47" ht="20.25" customHeight="1" spans="1:24">
      <c r="A47" s="241" t="s">
        <v>73</v>
      </c>
      <c r="B47" s="241" t="s">
        <v>73</v>
      </c>
      <c r="C47" s="241" t="s">
        <v>321</v>
      </c>
      <c r="D47" s="241" t="s">
        <v>322</v>
      </c>
      <c r="E47" s="241" t="s">
        <v>169</v>
      </c>
      <c r="F47" s="241" t="s">
        <v>281</v>
      </c>
      <c r="G47" s="241" t="s">
        <v>335</v>
      </c>
      <c r="H47" s="241" t="s">
        <v>336</v>
      </c>
      <c r="I47" s="93">
        <v>28600</v>
      </c>
      <c r="J47" s="93">
        <v>28600</v>
      </c>
      <c r="K47" s="8"/>
      <c r="L47" s="8"/>
      <c r="M47" s="93">
        <v>28600</v>
      </c>
      <c r="N47" s="8"/>
      <c r="O47" s="93"/>
      <c r="P47" s="93"/>
      <c r="Q47" s="93"/>
      <c r="R47" s="93"/>
      <c r="S47" s="93"/>
      <c r="T47" s="93"/>
      <c r="U47" s="93"/>
      <c r="V47" s="93"/>
      <c r="W47" s="93"/>
      <c r="X47" s="93"/>
    </row>
    <row r="48" ht="20.25" customHeight="1" spans="1:24">
      <c r="A48" s="241" t="s">
        <v>73</v>
      </c>
      <c r="B48" s="241" t="s">
        <v>73</v>
      </c>
      <c r="C48" s="241" t="s">
        <v>321</v>
      </c>
      <c r="D48" s="241" t="s">
        <v>322</v>
      </c>
      <c r="E48" s="241" t="s">
        <v>188</v>
      </c>
      <c r="F48" s="241" t="s">
        <v>290</v>
      </c>
      <c r="G48" s="241" t="s">
        <v>335</v>
      </c>
      <c r="H48" s="241" t="s">
        <v>336</v>
      </c>
      <c r="I48" s="93">
        <v>69300</v>
      </c>
      <c r="J48" s="93">
        <v>69300</v>
      </c>
      <c r="K48" s="8"/>
      <c r="L48" s="8"/>
      <c r="M48" s="93">
        <v>69300</v>
      </c>
      <c r="N48" s="8"/>
      <c r="O48" s="93"/>
      <c r="P48" s="93"/>
      <c r="Q48" s="93"/>
      <c r="R48" s="93"/>
      <c r="S48" s="93"/>
      <c r="T48" s="93"/>
      <c r="U48" s="93"/>
      <c r="V48" s="93"/>
      <c r="W48" s="93"/>
      <c r="X48" s="93"/>
    </row>
    <row r="49" ht="20.25" customHeight="1" spans="1:24">
      <c r="A49" s="241" t="s">
        <v>73</v>
      </c>
      <c r="B49" s="241" t="s">
        <v>73</v>
      </c>
      <c r="C49" s="241" t="s">
        <v>321</v>
      </c>
      <c r="D49" s="241" t="s">
        <v>322</v>
      </c>
      <c r="E49" s="241" t="s">
        <v>169</v>
      </c>
      <c r="F49" s="241" t="s">
        <v>281</v>
      </c>
      <c r="G49" s="241" t="s">
        <v>337</v>
      </c>
      <c r="H49" s="241" t="s">
        <v>338</v>
      </c>
      <c r="I49" s="93">
        <v>26400</v>
      </c>
      <c r="J49" s="93">
        <v>26400</v>
      </c>
      <c r="K49" s="8"/>
      <c r="L49" s="8"/>
      <c r="M49" s="93">
        <v>26400</v>
      </c>
      <c r="N49" s="8"/>
      <c r="O49" s="93"/>
      <c r="P49" s="93"/>
      <c r="Q49" s="93"/>
      <c r="R49" s="93"/>
      <c r="S49" s="93"/>
      <c r="T49" s="93"/>
      <c r="U49" s="93"/>
      <c r="V49" s="93"/>
      <c r="W49" s="93"/>
      <c r="X49" s="93"/>
    </row>
    <row r="50" ht="20.25" customHeight="1" spans="1:24">
      <c r="A50" s="241" t="s">
        <v>73</v>
      </c>
      <c r="B50" s="241" t="s">
        <v>73</v>
      </c>
      <c r="C50" s="241" t="s">
        <v>321</v>
      </c>
      <c r="D50" s="241" t="s">
        <v>322</v>
      </c>
      <c r="E50" s="241" t="s">
        <v>188</v>
      </c>
      <c r="F50" s="241" t="s">
        <v>290</v>
      </c>
      <c r="G50" s="241" t="s">
        <v>337</v>
      </c>
      <c r="H50" s="241" t="s">
        <v>338</v>
      </c>
      <c r="I50" s="93">
        <v>75600</v>
      </c>
      <c r="J50" s="93">
        <v>75600</v>
      </c>
      <c r="K50" s="8"/>
      <c r="L50" s="8"/>
      <c r="M50" s="93">
        <v>75600</v>
      </c>
      <c r="N50" s="8"/>
      <c r="O50" s="93"/>
      <c r="P50" s="93"/>
      <c r="Q50" s="93"/>
      <c r="R50" s="93"/>
      <c r="S50" s="93"/>
      <c r="T50" s="93"/>
      <c r="U50" s="93"/>
      <c r="V50" s="93"/>
      <c r="W50" s="93"/>
      <c r="X50" s="93"/>
    </row>
    <row r="51" ht="20.25" customHeight="1" spans="1:24">
      <c r="A51" s="241" t="s">
        <v>73</v>
      </c>
      <c r="B51" s="241" t="s">
        <v>73</v>
      </c>
      <c r="C51" s="241" t="s">
        <v>321</v>
      </c>
      <c r="D51" s="241" t="s">
        <v>322</v>
      </c>
      <c r="E51" s="241" t="s">
        <v>106</v>
      </c>
      <c r="F51" s="241" t="s">
        <v>339</v>
      </c>
      <c r="G51" s="241" t="s">
        <v>340</v>
      </c>
      <c r="H51" s="241" t="s">
        <v>341</v>
      </c>
      <c r="I51" s="93">
        <v>18900</v>
      </c>
      <c r="J51" s="93">
        <v>18900</v>
      </c>
      <c r="K51" s="8"/>
      <c r="L51" s="8"/>
      <c r="M51" s="93">
        <v>18900</v>
      </c>
      <c r="N51" s="8"/>
      <c r="O51" s="93"/>
      <c r="P51" s="93"/>
      <c r="Q51" s="93"/>
      <c r="R51" s="93"/>
      <c r="S51" s="93"/>
      <c r="T51" s="93"/>
      <c r="U51" s="93"/>
      <c r="V51" s="93"/>
      <c r="W51" s="93"/>
      <c r="X51" s="93"/>
    </row>
    <row r="52" ht="20.25" customHeight="1" spans="1:24">
      <c r="A52" s="241" t="s">
        <v>73</v>
      </c>
      <c r="B52" s="241" t="s">
        <v>73</v>
      </c>
      <c r="C52" s="241" t="s">
        <v>321</v>
      </c>
      <c r="D52" s="241" t="s">
        <v>322</v>
      </c>
      <c r="E52" s="241" t="s">
        <v>106</v>
      </c>
      <c r="F52" s="241" t="s">
        <v>339</v>
      </c>
      <c r="G52" s="241" t="s">
        <v>340</v>
      </c>
      <c r="H52" s="241" t="s">
        <v>341</v>
      </c>
      <c r="I52" s="93">
        <v>6600</v>
      </c>
      <c r="J52" s="93">
        <v>6600</v>
      </c>
      <c r="K52" s="8"/>
      <c r="L52" s="8"/>
      <c r="M52" s="93">
        <v>6600</v>
      </c>
      <c r="N52" s="8"/>
      <c r="O52" s="93"/>
      <c r="P52" s="93"/>
      <c r="Q52" s="93"/>
      <c r="R52" s="93"/>
      <c r="S52" s="93"/>
      <c r="T52" s="93"/>
      <c r="U52" s="93"/>
      <c r="V52" s="93"/>
      <c r="W52" s="93"/>
      <c r="X52" s="93"/>
    </row>
    <row r="53" ht="20.25" customHeight="1" spans="1:24">
      <c r="A53" s="241" t="s">
        <v>73</v>
      </c>
      <c r="B53" s="241" t="s">
        <v>73</v>
      </c>
      <c r="C53" s="241" t="s">
        <v>321</v>
      </c>
      <c r="D53" s="241" t="s">
        <v>322</v>
      </c>
      <c r="E53" s="241" t="s">
        <v>169</v>
      </c>
      <c r="F53" s="241" t="s">
        <v>281</v>
      </c>
      <c r="G53" s="241" t="s">
        <v>316</v>
      </c>
      <c r="H53" s="241" t="s">
        <v>317</v>
      </c>
      <c r="I53" s="93">
        <v>20580</v>
      </c>
      <c r="J53" s="93">
        <v>20580</v>
      </c>
      <c r="K53" s="8"/>
      <c r="L53" s="8"/>
      <c r="M53" s="93">
        <v>20580</v>
      </c>
      <c r="N53" s="8"/>
      <c r="O53" s="93"/>
      <c r="P53" s="93"/>
      <c r="Q53" s="93"/>
      <c r="R53" s="93"/>
      <c r="S53" s="93"/>
      <c r="T53" s="93"/>
      <c r="U53" s="93"/>
      <c r="V53" s="93"/>
      <c r="W53" s="93"/>
      <c r="X53" s="93"/>
    </row>
    <row r="54" ht="20.25" customHeight="1" spans="1:24">
      <c r="A54" s="241" t="s">
        <v>73</v>
      </c>
      <c r="B54" s="241" t="s">
        <v>73</v>
      </c>
      <c r="C54" s="241" t="s">
        <v>321</v>
      </c>
      <c r="D54" s="241" t="s">
        <v>322</v>
      </c>
      <c r="E54" s="241" t="s">
        <v>169</v>
      </c>
      <c r="F54" s="241" t="s">
        <v>281</v>
      </c>
      <c r="G54" s="241" t="s">
        <v>342</v>
      </c>
      <c r="H54" s="241" t="s">
        <v>343</v>
      </c>
      <c r="I54" s="93">
        <v>66000</v>
      </c>
      <c r="J54" s="93">
        <v>66000</v>
      </c>
      <c r="K54" s="8"/>
      <c r="L54" s="8"/>
      <c r="M54" s="93">
        <v>66000</v>
      </c>
      <c r="N54" s="8"/>
      <c r="O54" s="93"/>
      <c r="P54" s="93"/>
      <c r="Q54" s="93"/>
      <c r="R54" s="93"/>
      <c r="S54" s="93"/>
      <c r="T54" s="93"/>
      <c r="U54" s="93"/>
      <c r="V54" s="93"/>
      <c r="W54" s="93"/>
      <c r="X54" s="93"/>
    </row>
    <row r="55" ht="20.25" customHeight="1" spans="1:24">
      <c r="A55" s="241" t="s">
        <v>73</v>
      </c>
      <c r="B55" s="241" t="s">
        <v>73</v>
      </c>
      <c r="C55" s="241" t="s">
        <v>321</v>
      </c>
      <c r="D55" s="241" t="s">
        <v>322</v>
      </c>
      <c r="E55" s="241" t="s">
        <v>188</v>
      </c>
      <c r="F55" s="241" t="s">
        <v>290</v>
      </c>
      <c r="G55" s="241" t="s">
        <v>342</v>
      </c>
      <c r="H55" s="241" t="s">
        <v>343</v>
      </c>
      <c r="I55" s="93">
        <v>189000</v>
      </c>
      <c r="J55" s="93">
        <v>189000</v>
      </c>
      <c r="K55" s="8"/>
      <c r="L55" s="8"/>
      <c r="M55" s="93">
        <v>189000</v>
      </c>
      <c r="N55" s="8"/>
      <c r="O55" s="93"/>
      <c r="P55" s="93"/>
      <c r="Q55" s="93"/>
      <c r="R55" s="93"/>
      <c r="S55" s="93"/>
      <c r="T55" s="93"/>
      <c r="U55" s="93"/>
      <c r="V55" s="93"/>
      <c r="W55" s="93"/>
      <c r="X55" s="93"/>
    </row>
    <row r="56" ht="20.25" customHeight="1" spans="1:24">
      <c r="A56" s="241" t="s">
        <v>73</v>
      </c>
      <c r="B56" s="241" t="s">
        <v>73</v>
      </c>
      <c r="C56" s="241" t="s">
        <v>344</v>
      </c>
      <c r="D56" s="241" t="s">
        <v>345</v>
      </c>
      <c r="E56" s="241" t="s">
        <v>202</v>
      </c>
      <c r="F56" s="241" t="s">
        <v>345</v>
      </c>
      <c r="G56" s="241" t="s">
        <v>346</v>
      </c>
      <c r="H56" s="241" t="s">
        <v>345</v>
      </c>
      <c r="I56" s="93">
        <v>1088832.15</v>
      </c>
      <c r="J56" s="93">
        <v>1088832.15</v>
      </c>
      <c r="K56" s="8"/>
      <c r="L56" s="8"/>
      <c r="M56" s="93">
        <v>1088832.15</v>
      </c>
      <c r="N56" s="8"/>
      <c r="O56" s="93"/>
      <c r="P56" s="93"/>
      <c r="Q56" s="93"/>
      <c r="R56" s="93"/>
      <c r="S56" s="93"/>
      <c r="T56" s="93"/>
      <c r="U56" s="93"/>
      <c r="V56" s="93"/>
      <c r="W56" s="93"/>
      <c r="X56" s="93"/>
    </row>
    <row r="57" ht="20.25" customHeight="1" spans="1:24">
      <c r="A57" s="241" t="s">
        <v>73</v>
      </c>
      <c r="B57" s="241" t="s">
        <v>73</v>
      </c>
      <c r="C57" s="241" t="s">
        <v>344</v>
      </c>
      <c r="D57" s="241" t="s">
        <v>345</v>
      </c>
      <c r="E57" s="241" t="s">
        <v>202</v>
      </c>
      <c r="F57" s="241" t="s">
        <v>345</v>
      </c>
      <c r="G57" s="241" t="s">
        <v>346</v>
      </c>
      <c r="H57" s="241" t="s">
        <v>345</v>
      </c>
      <c r="I57" s="93">
        <v>443136.1</v>
      </c>
      <c r="J57" s="93">
        <v>443136.1</v>
      </c>
      <c r="K57" s="8"/>
      <c r="L57" s="8"/>
      <c r="M57" s="93">
        <v>443136.1</v>
      </c>
      <c r="N57" s="8"/>
      <c r="O57" s="93"/>
      <c r="P57" s="93"/>
      <c r="Q57" s="93"/>
      <c r="R57" s="93"/>
      <c r="S57" s="93"/>
      <c r="T57" s="93"/>
      <c r="U57" s="93"/>
      <c r="V57" s="93"/>
      <c r="W57" s="93"/>
      <c r="X57" s="93"/>
    </row>
    <row r="58" ht="20.25" customHeight="1" spans="1:24">
      <c r="A58" s="241" t="s">
        <v>73</v>
      </c>
      <c r="B58" s="241" t="s">
        <v>73</v>
      </c>
      <c r="C58" s="241" t="s">
        <v>347</v>
      </c>
      <c r="D58" s="241" t="s">
        <v>348</v>
      </c>
      <c r="E58" s="241" t="s">
        <v>204</v>
      </c>
      <c r="F58" s="241" t="s">
        <v>348</v>
      </c>
      <c r="G58" s="241" t="s">
        <v>284</v>
      </c>
      <c r="H58" s="241" t="s">
        <v>285</v>
      </c>
      <c r="I58" s="93">
        <v>21120</v>
      </c>
      <c r="J58" s="93">
        <v>21120</v>
      </c>
      <c r="K58" s="8"/>
      <c r="L58" s="8"/>
      <c r="M58" s="93">
        <v>21120</v>
      </c>
      <c r="N58" s="8"/>
      <c r="O58" s="93"/>
      <c r="P58" s="93"/>
      <c r="Q58" s="93"/>
      <c r="R58" s="93"/>
      <c r="S58" s="93"/>
      <c r="T58" s="93"/>
      <c r="U58" s="93"/>
      <c r="V58" s="93"/>
      <c r="W58" s="93"/>
      <c r="X58" s="93"/>
    </row>
    <row r="59" ht="20.25" customHeight="1" spans="1:24">
      <c r="A59" s="241" t="s">
        <v>73</v>
      </c>
      <c r="B59" s="241" t="s">
        <v>73</v>
      </c>
      <c r="C59" s="241" t="s">
        <v>347</v>
      </c>
      <c r="D59" s="241" t="s">
        <v>348</v>
      </c>
      <c r="E59" s="241" t="s">
        <v>204</v>
      </c>
      <c r="F59" s="241" t="s">
        <v>348</v>
      </c>
      <c r="G59" s="241" t="s">
        <v>284</v>
      </c>
      <c r="H59" s="241" t="s">
        <v>285</v>
      </c>
      <c r="I59" s="93">
        <v>48000</v>
      </c>
      <c r="J59" s="93">
        <v>48000</v>
      </c>
      <c r="K59" s="8"/>
      <c r="L59" s="8"/>
      <c r="M59" s="93">
        <v>48000</v>
      </c>
      <c r="N59" s="8"/>
      <c r="O59" s="93"/>
      <c r="P59" s="93"/>
      <c r="Q59" s="93"/>
      <c r="R59" s="93"/>
      <c r="S59" s="93"/>
      <c r="T59" s="93"/>
      <c r="U59" s="93"/>
      <c r="V59" s="93"/>
      <c r="W59" s="93"/>
      <c r="X59" s="93"/>
    </row>
    <row r="60" ht="20.25" customHeight="1" spans="1:24">
      <c r="A60" s="241" t="s">
        <v>73</v>
      </c>
      <c r="B60" s="241" t="s">
        <v>73</v>
      </c>
      <c r="C60" s="241" t="s">
        <v>347</v>
      </c>
      <c r="D60" s="241" t="s">
        <v>348</v>
      </c>
      <c r="E60" s="241" t="s">
        <v>204</v>
      </c>
      <c r="F60" s="241" t="s">
        <v>348</v>
      </c>
      <c r="G60" s="241" t="s">
        <v>284</v>
      </c>
      <c r="H60" s="241" t="s">
        <v>285</v>
      </c>
      <c r="I60" s="93">
        <v>35280</v>
      </c>
      <c r="J60" s="93">
        <v>35280</v>
      </c>
      <c r="K60" s="8"/>
      <c r="L60" s="8"/>
      <c r="M60" s="93">
        <v>35280</v>
      </c>
      <c r="N60" s="8"/>
      <c r="O60" s="93"/>
      <c r="P60" s="93"/>
      <c r="Q60" s="93"/>
      <c r="R60" s="93"/>
      <c r="S60" s="93"/>
      <c r="T60" s="93"/>
      <c r="U60" s="93"/>
      <c r="V60" s="93"/>
      <c r="W60" s="93"/>
      <c r="X60" s="93"/>
    </row>
    <row r="61" ht="20.25" customHeight="1" spans="1:24">
      <c r="A61" s="241" t="s">
        <v>73</v>
      </c>
      <c r="B61" s="241" t="s">
        <v>73</v>
      </c>
      <c r="C61" s="241" t="s">
        <v>347</v>
      </c>
      <c r="D61" s="241" t="s">
        <v>348</v>
      </c>
      <c r="E61" s="241" t="s">
        <v>204</v>
      </c>
      <c r="F61" s="241" t="s">
        <v>348</v>
      </c>
      <c r="G61" s="241" t="s">
        <v>284</v>
      </c>
      <c r="H61" s="241" t="s">
        <v>285</v>
      </c>
      <c r="I61" s="93">
        <v>4320</v>
      </c>
      <c r="J61" s="93">
        <v>4320</v>
      </c>
      <c r="K61" s="8"/>
      <c r="L61" s="8"/>
      <c r="M61" s="93">
        <v>4320</v>
      </c>
      <c r="N61" s="8"/>
      <c r="O61" s="93"/>
      <c r="P61" s="93"/>
      <c r="Q61" s="93"/>
      <c r="R61" s="93"/>
      <c r="S61" s="93"/>
      <c r="T61" s="93"/>
      <c r="U61" s="93"/>
      <c r="V61" s="93"/>
      <c r="W61" s="93"/>
      <c r="X61" s="93"/>
    </row>
    <row r="62" ht="20.25" customHeight="1" spans="1:24">
      <c r="A62" s="241" t="s">
        <v>73</v>
      </c>
      <c r="B62" s="241" t="s">
        <v>73</v>
      </c>
      <c r="C62" s="241" t="s">
        <v>349</v>
      </c>
      <c r="D62" s="241" t="s">
        <v>350</v>
      </c>
      <c r="E62" s="241" t="s">
        <v>169</v>
      </c>
      <c r="F62" s="241" t="s">
        <v>281</v>
      </c>
      <c r="G62" s="241" t="s">
        <v>286</v>
      </c>
      <c r="H62" s="241" t="s">
        <v>287</v>
      </c>
      <c r="I62" s="93">
        <v>568680</v>
      </c>
      <c r="J62" s="93">
        <v>568680</v>
      </c>
      <c r="K62" s="8"/>
      <c r="L62" s="8"/>
      <c r="M62" s="93">
        <v>568680</v>
      </c>
      <c r="N62" s="8"/>
      <c r="O62" s="93"/>
      <c r="P62" s="93"/>
      <c r="Q62" s="93"/>
      <c r="R62" s="93"/>
      <c r="S62" s="93"/>
      <c r="T62" s="93"/>
      <c r="U62" s="93"/>
      <c r="V62" s="93"/>
      <c r="W62" s="93"/>
      <c r="X62" s="93"/>
    </row>
    <row r="63" ht="20.25" customHeight="1" spans="1:24">
      <c r="A63" s="241" t="s">
        <v>73</v>
      </c>
      <c r="B63" s="241" t="s">
        <v>73</v>
      </c>
      <c r="C63" s="241" t="s">
        <v>349</v>
      </c>
      <c r="D63" s="241" t="s">
        <v>350</v>
      </c>
      <c r="E63" s="241" t="s">
        <v>169</v>
      </c>
      <c r="F63" s="241" t="s">
        <v>281</v>
      </c>
      <c r="G63" s="241" t="s">
        <v>286</v>
      </c>
      <c r="H63" s="241" t="s">
        <v>287</v>
      </c>
      <c r="I63" s="93">
        <v>484000</v>
      </c>
      <c r="J63" s="93">
        <v>484000</v>
      </c>
      <c r="K63" s="8"/>
      <c r="L63" s="8"/>
      <c r="M63" s="93">
        <v>484000</v>
      </c>
      <c r="N63" s="8"/>
      <c r="O63" s="93"/>
      <c r="P63" s="93"/>
      <c r="Q63" s="93"/>
      <c r="R63" s="93"/>
      <c r="S63" s="93"/>
      <c r="T63" s="93"/>
      <c r="U63" s="93"/>
      <c r="V63" s="93"/>
      <c r="W63" s="93"/>
      <c r="X63" s="93"/>
    </row>
    <row r="64" ht="20.25" customHeight="1" spans="1:24">
      <c r="A64" s="241" t="s">
        <v>73</v>
      </c>
      <c r="B64" s="241" t="s">
        <v>73</v>
      </c>
      <c r="C64" s="241" t="s">
        <v>351</v>
      </c>
      <c r="D64" s="241" t="s">
        <v>352</v>
      </c>
      <c r="E64" s="241" t="s">
        <v>188</v>
      </c>
      <c r="F64" s="241" t="s">
        <v>290</v>
      </c>
      <c r="G64" s="241" t="s">
        <v>286</v>
      </c>
      <c r="H64" s="241" t="s">
        <v>287</v>
      </c>
      <c r="I64" s="93">
        <v>2394000</v>
      </c>
      <c r="J64" s="93">
        <v>2394000</v>
      </c>
      <c r="K64" s="8"/>
      <c r="L64" s="8"/>
      <c r="M64" s="93">
        <v>2394000</v>
      </c>
      <c r="N64" s="8"/>
      <c r="O64" s="93"/>
      <c r="P64" s="93"/>
      <c r="Q64" s="93"/>
      <c r="R64" s="93"/>
      <c r="S64" s="93"/>
      <c r="T64" s="93"/>
      <c r="U64" s="93"/>
      <c r="V64" s="93"/>
      <c r="W64" s="93"/>
      <c r="X64" s="93"/>
    </row>
    <row r="65" ht="20.25" customHeight="1" spans="1:24">
      <c r="A65" s="241" t="s">
        <v>73</v>
      </c>
      <c r="B65" s="241" t="s">
        <v>73</v>
      </c>
      <c r="C65" s="241" t="s">
        <v>353</v>
      </c>
      <c r="D65" s="241" t="s">
        <v>354</v>
      </c>
      <c r="E65" s="241" t="s">
        <v>188</v>
      </c>
      <c r="F65" s="241" t="s">
        <v>290</v>
      </c>
      <c r="G65" s="241" t="s">
        <v>324</v>
      </c>
      <c r="H65" s="241" t="s">
        <v>325</v>
      </c>
      <c r="I65" s="93">
        <v>10800</v>
      </c>
      <c r="J65" s="93">
        <v>10800</v>
      </c>
      <c r="K65" s="8"/>
      <c r="L65" s="8"/>
      <c r="M65" s="93">
        <v>10800</v>
      </c>
      <c r="N65" s="8"/>
      <c r="O65" s="93"/>
      <c r="P65" s="93"/>
      <c r="Q65" s="93"/>
      <c r="R65" s="93"/>
      <c r="S65" s="93"/>
      <c r="T65" s="93"/>
      <c r="U65" s="93"/>
      <c r="V65" s="93"/>
      <c r="W65" s="93"/>
      <c r="X65" s="93"/>
    </row>
    <row r="66" ht="20.25" customHeight="1" spans="1:24">
      <c r="A66" s="241" t="s">
        <v>73</v>
      </c>
      <c r="B66" s="241" t="s">
        <v>73</v>
      </c>
      <c r="C66" s="241" t="s">
        <v>353</v>
      </c>
      <c r="D66" s="241" t="s">
        <v>354</v>
      </c>
      <c r="E66" s="241" t="s">
        <v>188</v>
      </c>
      <c r="F66" s="241" t="s">
        <v>290</v>
      </c>
      <c r="G66" s="241" t="s">
        <v>324</v>
      </c>
      <c r="H66" s="241" t="s">
        <v>325</v>
      </c>
      <c r="I66" s="93">
        <v>15000</v>
      </c>
      <c r="J66" s="93">
        <v>15000</v>
      </c>
      <c r="K66" s="8"/>
      <c r="L66" s="8"/>
      <c r="M66" s="93">
        <v>15000</v>
      </c>
      <c r="N66" s="8"/>
      <c r="O66" s="93"/>
      <c r="P66" s="93"/>
      <c r="Q66" s="93"/>
      <c r="R66" s="93"/>
      <c r="S66" s="93"/>
      <c r="T66" s="93"/>
      <c r="U66" s="93"/>
      <c r="V66" s="93"/>
      <c r="W66" s="93"/>
      <c r="X66" s="93"/>
    </row>
    <row r="67" ht="20.25" customHeight="1" spans="1:24">
      <c r="A67" s="241" t="s">
        <v>73</v>
      </c>
      <c r="B67" s="241" t="s">
        <v>73</v>
      </c>
      <c r="C67" s="241" t="s">
        <v>353</v>
      </c>
      <c r="D67" s="241" t="s">
        <v>354</v>
      </c>
      <c r="E67" s="241" t="s">
        <v>188</v>
      </c>
      <c r="F67" s="241" t="s">
        <v>290</v>
      </c>
      <c r="G67" s="241" t="s">
        <v>342</v>
      </c>
      <c r="H67" s="241" t="s">
        <v>343</v>
      </c>
      <c r="I67" s="93">
        <v>36000</v>
      </c>
      <c r="J67" s="93">
        <v>36000</v>
      </c>
      <c r="K67" s="8"/>
      <c r="L67" s="8"/>
      <c r="M67" s="93">
        <v>36000</v>
      </c>
      <c r="N67" s="8"/>
      <c r="O67" s="93"/>
      <c r="P67" s="93"/>
      <c r="Q67" s="93"/>
      <c r="R67" s="93"/>
      <c r="S67" s="93"/>
      <c r="T67" s="93"/>
      <c r="U67" s="93"/>
      <c r="V67" s="93"/>
      <c r="W67" s="93"/>
      <c r="X67" s="93"/>
    </row>
    <row r="68" ht="20.25" customHeight="1" spans="1:24">
      <c r="A68" s="241" t="s">
        <v>73</v>
      </c>
      <c r="B68" s="241" t="s">
        <v>73</v>
      </c>
      <c r="C68" s="241" t="s">
        <v>355</v>
      </c>
      <c r="D68" s="241" t="s">
        <v>356</v>
      </c>
      <c r="E68" s="241" t="s">
        <v>112</v>
      </c>
      <c r="F68" s="241" t="s">
        <v>323</v>
      </c>
      <c r="G68" s="241" t="s">
        <v>357</v>
      </c>
      <c r="H68" s="241" t="s">
        <v>358</v>
      </c>
      <c r="I68" s="93">
        <v>604800</v>
      </c>
      <c r="J68" s="93">
        <v>604800</v>
      </c>
      <c r="K68" s="8"/>
      <c r="L68" s="8"/>
      <c r="M68" s="93">
        <v>604800</v>
      </c>
      <c r="N68" s="8"/>
      <c r="O68" s="93"/>
      <c r="P68" s="93"/>
      <c r="Q68" s="93"/>
      <c r="R68" s="93"/>
      <c r="S68" s="93"/>
      <c r="T68" s="93"/>
      <c r="U68" s="93"/>
      <c r="V68" s="93"/>
      <c r="W68" s="93"/>
      <c r="X68" s="93"/>
    </row>
    <row r="69" ht="20.25" customHeight="1" spans="1:24">
      <c r="A69" s="241" t="s">
        <v>73</v>
      </c>
      <c r="B69" s="241" t="s">
        <v>73</v>
      </c>
      <c r="C69" s="241" t="s">
        <v>355</v>
      </c>
      <c r="D69" s="241" t="s">
        <v>356</v>
      </c>
      <c r="E69" s="241" t="s">
        <v>114</v>
      </c>
      <c r="F69" s="241" t="s">
        <v>326</v>
      </c>
      <c r="G69" s="241" t="s">
        <v>357</v>
      </c>
      <c r="H69" s="241" t="s">
        <v>358</v>
      </c>
      <c r="I69" s="93">
        <v>999600</v>
      </c>
      <c r="J69" s="93">
        <v>999600</v>
      </c>
      <c r="K69" s="8"/>
      <c r="L69" s="8"/>
      <c r="M69" s="93">
        <v>999600</v>
      </c>
      <c r="N69" s="8"/>
      <c r="O69" s="93"/>
      <c r="P69" s="93"/>
      <c r="Q69" s="93"/>
      <c r="R69" s="93"/>
      <c r="S69" s="93"/>
      <c r="T69" s="93"/>
      <c r="U69" s="93"/>
      <c r="V69" s="93"/>
      <c r="W69" s="93"/>
      <c r="X69" s="93"/>
    </row>
    <row r="70" ht="20.25" customHeight="1" spans="1:24">
      <c r="A70" s="241" t="s">
        <v>73</v>
      </c>
      <c r="B70" s="241" t="s">
        <v>73</v>
      </c>
      <c r="C70" s="241" t="s">
        <v>359</v>
      </c>
      <c r="D70" s="241" t="s">
        <v>360</v>
      </c>
      <c r="E70" s="241" t="s">
        <v>188</v>
      </c>
      <c r="F70" s="241" t="s">
        <v>290</v>
      </c>
      <c r="G70" s="241" t="s">
        <v>361</v>
      </c>
      <c r="H70" s="241" t="s">
        <v>362</v>
      </c>
      <c r="I70" s="93">
        <v>186000</v>
      </c>
      <c r="J70" s="93">
        <v>186000</v>
      </c>
      <c r="K70" s="8"/>
      <c r="L70" s="8"/>
      <c r="M70" s="93">
        <v>186000</v>
      </c>
      <c r="N70" s="8"/>
      <c r="O70" s="93"/>
      <c r="P70" s="93"/>
      <c r="Q70" s="93"/>
      <c r="R70" s="93"/>
      <c r="S70" s="93"/>
      <c r="T70" s="93"/>
      <c r="U70" s="93"/>
      <c r="V70" s="93"/>
      <c r="W70" s="93"/>
      <c r="X70" s="93"/>
    </row>
    <row r="71" ht="20.25" customHeight="1" spans="1:24">
      <c r="A71" s="241" t="s">
        <v>73</v>
      </c>
      <c r="B71" s="241" t="s">
        <v>73</v>
      </c>
      <c r="C71" s="241" t="s">
        <v>359</v>
      </c>
      <c r="D71" s="241" t="s">
        <v>360</v>
      </c>
      <c r="E71" s="241" t="s">
        <v>188</v>
      </c>
      <c r="F71" s="241" t="s">
        <v>290</v>
      </c>
      <c r="G71" s="241" t="s">
        <v>361</v>
      </c>
      <c r="H71" s="241" t="s">
        <v>362</v>
      </c>
      <c r="I71" s="93">
        <v>35460</v>
      </c>
      <c r="J71" s="93">
        <v>35460</v>
      </c>
      <c r="K71" s="8"/>
      <c r="L71" s="8"/>
      <c r="M71" s="93">
        <v>35460</v>
      </c>
      <c r="N71" s="8"/>
      <c r="O71" s="93"/>
      <c r="P71" s="93"/>
      <c r="Q71" s="93"/>
      <c r="R71" s="93"/>
      <c r="S71" s="93"/>
      <c r="T71" s="93"/>
      <c r="U71" s="93"/>
      <c r="V71" s="93"/>
      <c r="W71" s="93"/>
      <c r="X71" s="93"/>
    </row>
    <row r="72" ht="20.25" customHeight="1" spans="1:24">
      <c r="A72" s="241" t="s">
        <v>73</v>
      </c>
      <c r="B72" s="241" t="s">
        <v>73</v>
      </c>
      <c r="C72" s="241" t="s">
        <v>359</v>
      </c>
      <c r="D72" s="241" t="s">
        <v>360</v>
      </c>
      <c r="E72" s="241" t="s">
        <v>188</v>
      </c>
      <c r="F72" s="241" t="s">
        <v>290</v>
      </c>
      <c r="G72" s="241" t="s">
        <v>361</v>
      </c>
      <c r="H72" s="241" t="s">
        <v>362</v>
      </c>
      <c r="I72" s="93">
        <v>709200</v>
      </c>
      <c r="J72" s="93">
        <v>709200</v>
      </c>
      <c r="K72" s="8"/>
      <c r="L72" s="8"/>
      <c r="M72" s="93">
        <v>709200</v>
      </c>
      <c r="N72" s="8"/>
      <c r="O72" s="93"/>
      <c r="P72" s="93"/>
      <c r="Q72" s="93"/>
      <c r="R72" s="93"/>
      <c r="S72" s="93"/>
      <c r="T72" s="93"/>
      <c r="U72" s="93"/>
      <c r="V72" s="93"/>
      <c r="W72" s="93"/>
      <c r="X72" s="93"/>
    </row>
    <row r="73" ht="20.25" customHeight="1" spans="1:24">
      <c r="A73" s="241" t="s">
        <v>73</v>
      </c>
      <c r="B73" s="241" t="s">
        <v>73</v>
      </c>
      <c r="C73" s="241" t="s">
        <v>363</v>
      </c>
      <c r="D73" s="241" t="s">
        <v>364</v>
      </c>
      <c r="E73" s="241" t="s">
        <v>181</v>
      </c>
      <c r="F73" s="241" t="s">
        <v>365</v>
      </c>
      <c r="G73" s="241" t="s">
        <v>357</v>
      </c>
      <c r="H73" s="241" t="s">
        <v>358</v>
      </c>
      <c r="I73" s="93">
        <v>883200</v>
      </c>
      <c r="J73" s="93">
        <v>883200</v>
      </c>
      <c r="K73" s="8"/>
      <c r="L73" s="8"/>
      <c r="M73" s="93">
        <v>883200</v>
      </c>
      <c r="N73" s="8"/>
      <c r="O73" s="93"/>
      <c r="P73" s="93"/>
      <c r="Q73" s="93"/>
      <c r="R73" s="93"/>
      <c r="S73" s="93"/>
      <c r="T73" s="93"/>
      <c r="U73" s="93"/>
      <c r="V73" s="93"/>
      <c r="W73" s="93"/>
      <c r="X73" s="93"/>
    </row>
    <row r="74" ht="20.25" customHeight="1" spans="1:24">
      <c r="A74" s="241" t="s">
        <v>73</v>
      </c>
      <c r="B74" s="241" t="s">
        <v>73</v>
      </c>
      <c r="C74" s="241" t="s">
        <v>366</v>
      </c>
      <c r="D74" s="241" t="s">
        <v>367</v>
      </c>
      <c r="E74" s="241" t="s">
        <v>188</v>
      </c>
      <c r="F74" s="241" t="s">
        <v>290</v>
      </c>
      <c r="G74" s="241" t="s">
        <v>320</v>
      </c>
      <c r="H74" s="241" t="s">
        <v>319</v>
      </c>
      <c r="I74" s="93">
        <v>14184</v>
      </c>
      <c r="J74" s="93">
        <v>14184</v>
      </c>
      <c r="K74" s="8"/>
      <c r="L74" s="8"/>
      <c r="M74" s="93">
        <v>14184</v>
      </c>
      <c r="N74" s="8"/>
      <c r="O74" s="93"/>
      <c r="P74" s="93"/>
      <c r="Q74" s="93"/>
      <c r="R74" s="93"/>
      <c r="S74" s="93"/>
      <c r="T74" s="93"/>
      <c r="U74" s="93"/>
      <c r="V74" s="93"/>
      <c r="W74" s="93"/>
      <c r="X74" s="93"/>
    </row>
    <row r="75" ht="17.25" customHeight="1" spans="1:24">
      <c r="A75" s="39" t="s">
        <v>251</v>
      </c>
      <c r="B75" s="40"/>
      <c r="C75" s="242"/>
      <c r="D75" s="242"/>
      <c r="E75" s="242"/>
      <c r="F75" s="242"/>
      <c r="G75" s="242"/>
      <c r="H75" s="243"/>
      <c r="I75" s="93">
        <v>24171877.61</v>
      </c>
      <c r="J75" s="93">
        <v>24171877.61</v>
      </c>
      <c r="K75" s="93"/>
      <c r="L75" s="93"/>
      <c r="M75" s="93">
        <v>24171877.61</v>
      </c>
      <c r="N75" s="93"/>
      <c r="O75" s="93"/>
      <c r="P75" s="93"/>
      <c r="Q75" s="93"/>
      <c r="R75" s="93"/>
      <c r="S75" s="93"/>
      <c r="T75" s="93"/>
      <c r="U75" s="93"/>
      <c r="V75" s="93"/>
      <c r="W75" s="93"/>
      <c r="X75" s="93"/>
    </row>
  </sheetData>
  <mergeCells count="31">
    <mergeCell ref="A2:X2"/>
    <mergeCell ref="A3:H3"/>
    <mergeCell ref="I4:X4"/>
    <mergeCell ref="J5:N5"/>
    <mergeCell ref="O5:Q5"/>
    <mergeCell ref="S5:X5"/>
    <mergeCell ref="A75:H75"/>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98"/>
  <sheetViews>
    <sheetView workbookViewId="0">
      <pane ySplit="8" topLeftCell="A91" activePane="bottomLeft" state="frozen"/>
      <selection/>
      <selection pane="bottomLeft" activeCell="B95" sqref="B95"/>
    </sheetView>
  </sheetViews>
  <sheetFormatPr defaultColWidth="9.14285714285714" defaultRowHeight="14.25" customHeight="1"/>
  <cols>
    <col min="1" max="1" width="18.2857142857143" style="182" customWidth="1"/>
    <col min="2" max="2" width="21.7714285714286" style="130" customWidth="1"/>
    <col min="3" max="3" width="79.2857142857143" style="130" customWidth="1"/>
    <col min="4" max="4" width="23.8571428571429" style="130" customWidth="1"/>
    <col min="5" max="5" width="16" style="183" customWidth="1"/>
    <col min="6" max="6" width="26.2857142857143" style="130" customWidth="1"/>
    <col min="7" max="7" width="13.8571428571429" style="130" customWidth="1"/>
    <col min="8" max="8" width="17.7142857142857" style="130" customWidth="1"/>
    <col min="9" max="9" width="20" style="184" customWidth="1"/>
    <col min="10" max="13" width="20" style="130" customWidth="1"/>
    <col min="14" max="16" width="22.9142857142857" style="130" customWidth="1"/>
    <col min="17" max="21" width="19.8571428571429" style="130" customWidth="1"/>
    <col min="22" max="22" width="20" style="130" customWidth="1"/>
    <col min="23" max="23" width="19.8571428571429" style="130" customWidth="1"/>
    <col min="24" max="16384" width="9.14285714285714" style="130" customWidth="1"/>
  </cols>
  <sheetData>
    <row r="1" ht="13.5" customHeight="1" spans="1:23">
      <c r="E1" s="185"/>
      <c r="F1" s="186"/>
      <c r="G1" s="186"/>
      <c r="H1" s="186"/>
      <c r="I1" s="187"/>
      <c r="J1" s="188"/>
      <c r="K1" s="188"/>
      <c r="L1" s="188"/>
      <c r="M1" s="188"/>
      <c r="N1" s="188"/>
      <c r="O1" s="188"/>
      <c r="P1" s="188"/>
      <c r="Q1" s="188"/>
      <c r="W1" s="189" t="s">
        <v>368</v>
      </c>
    </row>
    <row r="2" ht="46.5" customHeight="1" spans="1:23">
      <c r="A2" s="190" t="s">
        <v>369</v>
      </c>
      <c r="B2" s="190"/>
      <c r="C2" s="190"/>
      <c r="D2" s="190"/>
      <c r="E2" s="191"/>
      <c r="F2" s="190"/>
      <c r="G2" s="190"/>
      <c r="H2" s="190"/>
      <c r="I2" s="192"/>
      <c r="J2" s="190"/>
      <c r="K2" s="190"/>
      <c r="L2" s="190"/>
      <c r="M2" s="190"/>
      <c r="N2" s="190"/>
      <c r="O2" s="190"/>
      <c r="P2" s="190"/>
      <c r="Q2" s="190"/>
      <c r="R2" s="190"/>
      <c r="S2" s="190"/>
      <c r="T2" s="190"/>
      <c r="U2" s="190"/>
      <c r="V2" s="190"/>
      <c r="W2" s="190"/>
    </row>
    <row r="3" ht="13.5" customHeight="1" spans="1:23">
      <c r="A3" s="193" t="s">
        <v>2</v>
      </c>
      <c r="B3" s="194"/>
      <c r="C3" s="194"/>
      <c r="D3" s="194"/>
      <c r="E3" s="194"/>
      <c r="F3" s="194"/>
      <c r="G3" s="194"/>
      <c r="H3" s="194"/>
      <c r="I3" s="195"/>
      <c r="J3" s="196"/>
      <c r="K3" s="196"/>
      <c r="L3" s="196"/>
      <c r="M3" s="196"/>
      <c r="N3" s="196"/>
      <c r="O3" s="196"/>
      <c r="P3" s="196"/>
      <c r="Q3" s="196"/>
      <c r="W3" s="136" t="s">
        <v>3</v>
      </c>
    </row>
    <row r="4" ht="21.75" customHeight="1" spans="1:23">
      <c r="A4" s="197" t="s">
        <v>370</v>
      </c>
      <c r="B4" s="198" t="s">
        <v>263</v>
      </c>
      <c r="C4" s="197" t="s">
        <v>264</v>
      </c>
      <c r="D4" s="197" t="s">
        <v>371</v>
      </c>
      <c r="E4" s="198" t="s">
        <v>265</v>
      </c>
      <c r="F4" s="198" t="s">
        <v>266</v>
      </c>
      <c r="G4" s="198" t="s">
        <v>372</v>
      </c>
      <c r="H4" s="198" t="s">
        <v>373</v>
      </c>
      <c r="I4" s="199" t="s">
        <v>58</v>
      </c>
      <c r="J4" s="143" t="s">
        <v>374</v>
      </c>
      <c r="K4" s="144"/>
      <c r="L4" s="144"/>
      <c r="M4" s="145"/>
      <c r="N4" s="143" t="s">
        <v>271</v>
      </c>
      <c r="O4" s="144"/>
      <c r="P4" s="145"/>
      <c r="Q4" s="198" t="s">
        <v>64</v>
      </c>
      <c r="R4" s="143" t="s">
        <v>65</v>
      </c>
      <c r="S4" s="144"/>
      <c r="T4" s="144"/>
      <c r="U4" s="144"/>
      <c r="V4" s="144"/>
      <c r="W4" s="145"/>
    </row>
    <row r="5" ht="21.75" customHeight="1" spans="1:23">
      <c r="A5" s="200"/>
      <c r="B5" s="201"/>
      <c r="C5" s="200"/>
      <c r="D5" s="200"/>
      <c r="E5" s="202"/>
      <c r="F5" s="202"/>
      <c r="G5" s="202"/>
      <c r="H5" s="202"/>
      <c r="I5" s="203"/>
      <c r="J5" s="204" t="s">
        <v>61</v>
      </c>
      <c r="K5" s="205"/>
      <c r="L5" s="198" t="s">
        <v>62</v>
      </c>
      <c r="M5" s="198" t="s">
        <v>63</v>
      </c>
      <c r="N5" s="198" t="s">
        <v>61</v>
      </c>
      <c r="O5" s="198" t="s">
        <v>62</v>
      </c>
      <c r="P5" s="198" t="s">
        <v>63</v>
      </c>
      <c r="Q5" s="202"/>
      <c r="R5" s="198" t="s">
        <v>60</v>
      </c>
      <c r="S5" s="198" t="s">
        <v>67</v>
      </c>
      <c r="T5" s="198" t="s">
        <v>277</v>
      </c>
      <c r="U5" s="198" t="s">
        <v>69</v>
      </c>
      <c r="V5" s="198" t="s">
        <v>70</v>
      </c>
      <c r="W5" s="198" t="s">
        <v>71</v>
      </c>
    </row>
    <row r="6" ht="21" customHeight="1" spans="1:23">
      <c r="A6" s="201"/>
      <c r="B6" s="201"/>
      <c r="C6" s="201"/>
      <c r="D6" s="201"/>
      <c r="E6" s="201"/>
      <c r="F6" s="201"/>
      <c r="G6" s="201"/>
      <c r="H6" s="201"/>
      <c r="I6" s="203"/>
      <c r="J6" s="206" t="s">
        <v>60</v>
      </c>
      <c r="K6" s="207"/>
      <c r="L6" s="201"/>
      <c r="M6" s="201"/>
      <c r="N6" s="201"/>
      <c r="O6" s="201"/>
      <c r="P6" s="201"/>
      <c r="Q6" s="201"/>
      <c r="R6" s="201"/>
      <c r="S6" s="201"/>
      <c r="T6" s="201"/>
      <c r="U6" s="201"/>
      <c r="V6" s="201"/>
      <c r="W6" s="201"/>
    </row>
    <row r="7" ht="39.75" customHeight="1" spans="1:23">
      <c r="A7" s="208"/>
      <c r="B7" s="209"/>
      <c r="C7" s="208"/>
      <c r="D7" s="208"/>
      <c r="E7" s="210"/>
      <c r="F7" s="210"/>
      <c r="G7" s="210"/>
      <c r="H7" s="210"/>
      <c r="I7" s="211"/>
      <c r="J7" s="212" t="s">
        <v>60</v>
      </c>
      <c r="K7" s="212" t="s">
        <v>375</v>
      </c>
      <c r="L7" s="210"/>
      <c r="M7" s="210"/>
      <c r="N7" s="210"/>
      <c r="O7" s="210"/>
      <c r="P7" s="210"/>
      <c r="Q7" s="210"/>
      <c r="R7" s="210"/>
      <c r="S7" s="210"/>
      <c r="T7" s="210"/>
      <c r="U7" s="209"/>
      <c r="V7" s="210"/>
      <c r="W7" s="210"/>
    </row>
    <row r="8" ht="19" customHeight="1" spans="1:23">
      <c r="A8" s="33">
        <v>1</v>
      </c>
      <c r="B8" s="33">
        <v>2</v>
      </c>
      <c r="C8" s="33">
        <v>3</v>
      </c>
      <c r="D8" s="33">
        <v>4</v>
      </c>
      <c r="E8" s="33">
        <v>5</v>
      </c>
      <c r="F8" s="33">
        <v>6</v>
      </c>
      <c r="G8" s="33">
        <v>7</v>
      </c>
      <c r="H8" s="33">
        <v>8</v>
      </c>
      <c r="I8" s="33">
        <v>9</v>
      </c>
      <c r="J8" s="33">
        <v>10</v>
      </c>
      <c r="K8" s="33">
        <v>11</v>
      </c>
      <c r="L8" s="213">
        <v>12</v>
      </c>
      <c r="M8" s="213">
        <v>13</v>
      </c>
      <c r="N8" s="213">
        <v>14</v>
      </c>
      <c r="O8" s="213">
        <v>15</v>
      </c>
      <c r="P8" s="213">
        <v>16</v>
      </c>
      <c r="Q8" s="213">
        <v>17</v>
      </c>
      <c r="R8" s="213">
        <v>18</v>
      </c>
      <c r="S8" s="213">
        <v>19</v>
      </c>
      <c r="T8" s="213">
        <v>20</v>
      </c>
      <c r="U8" s="33">
        <v>21</v>
      </c>
      <c r="V8" s="213">
        <v>22</v>
      </c>
      <c r="W8" s="213">
        <v>23</v>
      </c>
    </row>
    <row r="9" customFormat="1" ht="19" customHeight="1" spans="1:23">
      <c r="A9" s="62" t="s">
        <v>376</v>
      </c>
      <c r="B9" s="79" t="s">
        <v>377</v>
      </c>
      <c r="C9" s="79" t="s">
        <v>378</v>
      </c>
      <c r="D9" s="79" t="s">
        <v>73</v>
      </c>
      <c r="E9" s="79" t="s">
        <v>122</v>
      </c>
      <c r="F9" s="79" t="s">
        <v>379</v>
      </c>
      <c r="G9" s="79" t="s">
        <v>380</v>
      </c>
      <c r="H9" s="79" t="s">
        <v>381</v>
      </c>
      <c r="I9" s="214">
        <f t="shared" ref="I9:I41" si="0">SUM(J9,L9,M9,N9,O9,P9,Q9,R9)</f>
        <v>55723</v>
      </c>
      <c r="J9" s="93">
        <v>55723</v>
      </c>
      <c r="K9" s="93">
        <v>55723</v>
      </c>
      <c r="L9" s="93"/>
      <c r="M9" s="93"/>
      <c r="N9" s="213"/>
      <c r="O9" s="213"/>
      <c r="P9" s="213"/>
      <c r="Q9" s="213"/>
      <c r="R9" s="213"/>
      <c r="S9" s="213"/>
      <c r="T9" s="213"/>
      <c r="U9" s="33"/>
      <c r="V9" s="213"/>
      <c r="W9" s="213"/>
    </row>
    <row r="10" customFormat="1" ht="19" customHeight="1" spans="1:23">
      <c r="A10" s="62" t="s">
        <v>382</v>
      </c>
      <c r="B10" s="79" t="s">
        <v>383</v>
      </c>
      <c r="C10" s="79" t="s">
        <v>384</v>
      </c>
      <c r="D10" s="79" t="s">
        <v>73</v>
      </c>
      <c r="E10" s="79" t="s">
        <v>172</v>
      </c>
      <c r="F10" s="79" t="s">
        <v>385</v>
      </c>
      <c r="G10" s="79" t="s">
        <v>386</v>
      </c>
      <c r="H10" s="79" t="s">
        <v>387</v>
      </c>
      <c r="I10" s="214">
        <f t="shared" si="0"/>
        <v>600000</v>
      </c>
      <c r="J10" s="93">
        <v>600000</v>
      </c>
      <c r="K10" s="93">
        <v>600000</v>
      </c>
      <c r="L10" s="93"/>
      <c r="M10" s="93"/>
      <c r="N10" s="213"/>
      <c r="O10" s="213"/>
      <c r="P10" s="213"/>
      <c r="Q10" s="213"/>
      <c r="R10" s="213"/>
      <c r="S10" s="213"/>
      <c r="T10" s="213"/>
      <c r="U10" s="33"/>
      <c r="V10" s="213"/>
      <c r="W10" s="213"/>
    </row>
    <row r="11" customFormat="1" ht="19" customHeight="1" spans="1:23">
      <c r="A11" s="62" t="s">
        <v>382</v>
      </c>
      <c r="B11" s="79" t="s">
        <v>388</v>
      </c>
      <c r="C11" s="79" t="s">
        <v>389</v>
      </c>
      <c r="D11" s="79" t="s">
        <v>73</v>
      </c>
      <c r="E11" s="79" t="s">
        <v>172</v>
      </c>
      <c r="F11" s="79" t="s">
        <v>385</v>
      </c>
      <c r="G11" s="79" t="s">
        <v>386</v>
      </c>
      <c r="H11" s="79" t="s">
        <v>387</v>
      </c>
      <c r="I11" s="214">
        <f t="shared" si="0"/>
        <v>30000</v>
      </c>
      <c r="J11" s="93">
        <v>30000</v>
      </c>
      <c r="K11" s="93">
        <v>30000</v>
      </c>
      <c r="L11" s="93"/>
      <c r="M11" s="93"/>
      <c r="N11" s="213"/>
      <c r="O11" s="213"/>
      <c r="P11" s="213"/>
      <c r="Q11" s="213"/>
      <c r="R11" s="213"/>
      <c r="S11" s="213"/>
      <c r="T11" s="213"/>
      <c r="U11" s="33"/>
      <c r="V11" s="213"/>
      <c r="W11" s="213"/>
    </row>
    <row r="12" customFormat="1" ht="19" customHeight="1" spans="1:23">
      <c r="A12" s="62" t="s">
        <v>382</v>
      </c>
      <c r="B12" s="79" t="s">
        <v>390</v>
      </c>
      <c r="C12" s="79" t="s">
        <v>391</v>
      </c>
      <c r="D12" s="79" t="s">
        <v>73</v>
      </c>
      <c r="E12" s="79" t="s">
        <v>172</v>
      </c>
      <c r="F12" s="79" t="s">
        <v>385</v>
      </c>
      <c r="G12" s="79" t="s">
        <v>386</v>
      </c>
      <c r="H12" s="79" t="s">
        <v>387</v>
      </c>
      <c r="I12" s="214">
        <f t="shared" si="0"/>
        <v>50000</v>
      </c>
      <c r="J12" s="93">
        <v>50000</v>
      </c>
      <c r="K12" s="93">
        <v>50000</v>
      </c>
      <c r="L12" s="93"/>
      <c r="M12" s="93"/>
      <c r="N12" s="213"/>
      <c r="O12" s="213"/>
      <c r="P12" s="213"/>
      <c r="Q12" s="213"/>
      <c r="R12" s="213"/>
      <c r="S12" s="213"/>
      <c r="T12" s="213"/>
      <c r="U12" s="33"/>
      <c r="V12" s="213"/>
      <c r="W12" s="213"/>
    </row>
    <row r="13" customFormat="1" ht="19" customHeight="1" spans="1:23">
      <c r="A13" s="62" t="s">
        <v>382</v>
      </c>
      <c r="B13" s="79" t="s">
        <v>392</v>
      </c>
      <c r="C13" s="79" t="s">
        <v>393</v>
      </c>
      <c r="D13" s="79" t="s">
        <v>73</v>
      </c>
      <c r="E13" s="79" t="s">
        <v>172</v>
      </c>
      <c r="F13" s="79" t="s">
        <v>385</v>
      </c>
      <c r="G13" s="79" t="s">
        <v>386</v>
      </c>
      <c r="H13" s="79" t="s">
        <v>387</v>
      </c>
      <c r="I13" s="214">
        <f t="shared" si="0"/>
        <v>20000</v>
      </c>
      <c r="J13" s="93">
        <v>20000</v>
      </c>
      <c r="K13" s="93">
        <v>20000</v>
      </c>
      <c r="L13" s="93"/>
      <c r="M13" s="93"/>
      <c r="N13" s="213"/>
      <c r="O13" s="213"/>
      <c r="P13" s="213"/>
      <c r="Q13" s="213"/>
      <c r="R13" s="213"/>
      <c r="S13" s="213"/>
      <c r="T13" s="213"/>
      <c r="U13" s="33"/>
      <c r="V13" s="213"/>
      <c r="W13" s="213"/>
    </row>
    <row r="14" customFormat="1" ht="19" customHeight="1" spans="1:23">
      <c r="A14" s="62" t="s">
        <v>382</v>
      </c>
      <c r="B14" s="79" t="s">
        <v>394</v>
      </c>
      <c r="C14" s="79" t="s">
        <v>395</v>
      </c>
      <c r="D14" s="79" t="s">
        <v>73</v>
      </c>
      <c r="E14" s="79" t="s">
        <v>172</v>
      </c>
      <c r="F14" s="79" t="s">
        <v>385</v>
      </c>
      <c r="G14" s="79" t="s">
        <v>386</v>
      </c>
      <c r="H14" s="79" t="s">
        <v>387</v>
      </c>
      <c r="I14" s="214">
        <f t="shared" si="0"/>
        <v>50000</v>
      </c>
      <c r="J14" s="93">
        <v>50000</v>
      </c>
      <c r="K14" s="93">
        <v>50000</v>
      </c>
      <c r="L14" s="93"/>
      <c r="M14" s="93"/>
      <c r="N14" s="213"/>
      <c r="O14" s="213"/>
      <c r="P14" s="213"/>
      <c r="Q14" s="213"/>
      <c r="R14" s="213"/>
      <c r="S14" s="213"/>
      <c r="T14" s="213"/>
      <c r="U14" s="33"/>
      <c r="V14" s="213"/>
      <c r="W14" s="213"/>
    </row>
    <row r="15" customFormat="1" ht="19" customHeight="1" spans="1:23">
      <c r="A15" s="62" t="s">
        <v>382</v>
      </c>
      <c r="B15" s="79" t="s">
        <v>396</v>
      </c>
      <c r="C15" s="79" t="s">
        <v>397</v>
      </c>
      <c r="D15" s="79" t="s">
        <v>73</v>
      </c>
      <c r="E15" s="79" t="s">
        <v>174</v>
      </c>
      <c r="F15" s="79" t="s">
        <v>398</v>
      </c>
      <c r="G15" s="79" t="s">
        <v>386</v>
      </c>
      <c r="H15" s="79" t="s">
        <v>387</v>
      </c>
      <c r="I15" s="214">
        <f t="shared" si="0"/>
        <v>121521</v>
      </c>
      <c r="J15" s="93">
        <v>121521</v>
      </c>
      <c r="K15" s="93">
        <v>121521</v>
      </c>
      <c r="L15" s="93"/>
      <c r="M15" s="93"/>
      <c r="N15" s="213"/>
      <c r="O15" s="213"/>
      <c r="P15" s="213"/>
      <c r="Q15" s="213"/>
      <c r="R15" s="213"/>
      <c r="S15" s="213"/>
      <c r="T15" s="213"/>
      <c r="U15" s="33"/>
      <c r="V15" s="213"/>
      <c r="W15" s="213"/>
    </row>
    <row r="16" customFormat="1" ht="19" customHeight="1" spans="1:23">
      <c r="A16" s="62" t="s">
        <v>382</v>
      </c>
      <c r="B16" s="79" t="s">
        <v>399</v>
      </c>
      <c r="C16" s="79" t="s">
        <v>400</v>
      </c>
      <c r="D16" s="79" t="s">
        <v>73</v>
      </c>
      <c r="E16" s="79" t="s">
        <v>172</v>
      </c>
      <c r="F16" s="79" t="s">
        <v>385</v>
      </c>
      <c r="G16" s="79" t="s">
        <v>401</v>
      </c>
      <c r="H16" s="79" t="s">
        <v>402</v>
      </c>
      <c r="I16" s="214">
        <f t="shared" si="0"/>
        <v>200000</v>
      </c>
      <c r="J16" s="93">
        <v>200000</v>
      </c>
      <c r="K16" s="93">
        <v>200000</v>
      </c>
      <c r="L16" s="93"/>
      <c r="M16" s="93"/>
      <c r="N16" s="213"/>
      <c r="O16" s="213"/>
      <c r="P16" s="213"/>
      <c r="Q16" s="213"/>
      <c r="R16" s="213"/>
      <c r="S16" s="213"/>
      <c r="T16" s="213"/>
      <c r="U16" s="33"/>
      <c r="V16" s="213"/>
      <c r="W16" s="213"/>
    </row>
    <row r="17" customFormat="1" ht="19" customHeight="1" spans="1:23">
      <c r="A17" s="62" t="s">
        <v>382</v>
      </c>
      <c r="B17" s="79" t="s">
        <v>403</v>
      </c>
      <c r="C17" s="79" t="s">
        <v>404</v>
      </c>
      <c r="D17" s="79" t="s">
        <v>73</v>
      </c>
      <c r="E17" s="79" t="s">
        <v>183</v>
      </c>
      <c r="F17" s="79" t="s">
        <v>405</v>
      </c>
      <c r="G17" s="79" t="s">
        <v>386</v>
      </c>
      <c r="H17" s="79" t="s">
        <v>387</v>
      </c>
      <c r="I17" s="214">
        <f t="shared" si="0"/>
        <v>60000</v>
      </c>
      <c r="J17" s="93">
        <v>60000</v>
      </c>
      <c r="K17" s="93">
        <v>60000</v>
      </c>
      <c r="L17" s="93"/>
      <c r="M17" s="93"/>
      <c r="N17" s="213"/>
      <c r="O17" s="213"/>
      <c r="P17" s="213"/>
      <c r="Q17" s="213"/>
      <c r="R17" s="213"/>
      <c r="S17" s="213"/>
      <c r="T17" s="213"/>
      <c r="U17" s="33"/>
      <c r="V17" s="213"/>
      <c r="W17" s="213"/>
    </row>
    <row r="18" customFormat="1" ht="19" customHeight="1" spans="1:23">
      <c r="A18" s="62" t="s">
        <v>382</v>
      </c>
      <c r="B18" s="79" t="s">
        <v>406</v>
      </c>
      <c r="C18" s="79" t="s">
        <v>407</v>
      </c>
      <c r="D18" s="79" t="s">
        <v>73</v>
      </c>
      <c r="E18" s="79" t="s">
        <v>172</v>
      </c>
      <c r="F18" s="79" t="s">
        <v>385</v>
      </c>
      <c r="G18" s="79" t="s">
        <v>386</v>
      </c>
      <c r="H18" s="79" t="s">
        <v>387</v>
      </c>
      <c r="I18" s="214">
        <f t="shared" si="0"/>
        <v>10000</v>
      </c>
      <c r="J18" s="93">
        <v>10000</v>
      </c>
      <c r="K18" s="93">
        <v>10000</v>
      </c>
      <c r="L18" s="93"/>
      <c r="M18" s="93"/>
      <c r="N18" s="213"/>
      <c r="O18" s="213"/>
      <c r="P18" s="213"/>
      <c r="Q18" s="213"/>
      <c r="R18" s="213"/>
      <c r="S18" s="213"/>
      <c r="T18" s="213"/>
      <c r="U18" s="33"/>
      <c r="V18" s="213"/>
      <c r="W18" s="213"/>
    </row>
    <row r="19" customFormat="1" ht="19" customHeight="1" spans="1:23">
      <c r="A19" s="62" t="s">
        <v>382</v>
      </c>
      <c r="B19" s="79" t="s">
        <v>408</v>
      </c>
      <c r="C19" s="79" t="s">
        <v>409</v>
      </c>
      <c r="D19" s="79" t="s">
        <v>73</v>
      </c>
      <c r="E19" s="79" t="s">
        <v>185</v>
      </c>
      <c r="F19" s="79" t="s">
        <v>410</v>
      </c>
      <c r="G19" s="79" t="s">
        <v>401</v>
      </c>
      <c r="H19" s="79" t="s">
        <v>402</v>
      </c>
      <c r="I19" s="214">
        <f t="shared" si="0"/>
        <v>1100000</v>
      </c>
      <c r="J19" s="93">
        <v>1100000</v>
      </c>
      <c r="K19" s="93">
        <v>1100000</v>
      </c>
      <c r="L19" s="93"/>
      <c r="M19" s="93"/>
      <c r="N19" s="213"/>
      <c r="O19" s="213"/>
      <c r="P19" s="213"/>
      <c r="Q19" s="213"/>
      <c r="R19" s="213"/>
      <c r="S19" s="213"/>
      <c r="T19" s="213"/>
      <c r="U19" s="33"/>
      <c r="V19" s="213"/>
      <c r="W19" s="213"/>
    </row>
    <row r="20" customFormat="1" ht="19" customHeight="1" spans="1:23">
      <c r="A20" s="62" t="s">
        <v>382</v>
      </c>
      <c r="B20" s="79" t="s">
        <v>411</v>
      </c>
      <c r="C20" s="79" t="s">
        <v>412</v>
      </c>
      <c r="D20" s="79" t="s">
        <v>73</v>
      </c>
      <c r="E20" s="79" t="s">
        <v>172</v>
      </c>
      <c r="F20" s="79" t="s">
        <v>385</v>
      </c>
      <c r="G20" s="79" t="s">
        <v>401</v>
      </c>
      <c r="H20" s="79" t="s">
        <v>402</v>
      </c>
      <c r="I20" s="214">
        <f t="shared" si="0"/>
        <v>10000</v>
      </c>
      <c r="J20" s="93">
        <v>10000</v>
      </c>
      <c r="K20" s="93">
        <v>10000</v>
      </c>
      <c r="L20" s="93"/>
      <c r="M20" s="93"/>
      <c r="N20" s="213"/>
      <c r="O20" s="213"/>
      <c r="P20" s="213"/>
      <c r="Q20" s="213"/>
      <c r="R20" s="213"/>
      <c r="S20" s="213"/>
      <c r="T20" s="213"/>
      <c r="U20" s="33"/>
      <c r="V20" s="213"/>
      <c r="W20" s="213"/>
    </row>
    <row r="21" customFormat="1" ht="19" customHeight="1" spans="1:23">
      <c r="A21" s="62" t="s">
        <v>382</v>
      </c>
      <c r="B21" s="79" t="s">
        <v>413</v>
      </c>
      <c r="C21" s="79" t="s">
        <v>414</v>
      </c>
      <c r="D21" s="79" t="s">
        <v>73</v>
      </c>
      <c r="E21" s="79" t="s">
        <v>172</v>
      </c>
      <c r="F21" s="79" t="s">
        <v>385</v>
      </c>
      <c r="G21" s="79" t="s">
        <v>386</v>
      </c>
      <c r="H21" s="79" t="s">
        <v>387</v>
      </c>
      <c r="I21" s="214">
        <f t="shared" si="0"/>
        <v>100000</v>
      </c>
      <c r="J21" s="93">
        <v>100000</v>
      </c>
      <c r="K21" s="93">
        <v>100000</v>
      </c>
      <c r="L21" s="93"/>
      <c r="M21" s="93"/>
      <c r="N21" s="213"/>
      <c r="O21" s="213"/>
      <c r="P21" s="213"/>
      <c r="Q21" s="213"/>
      <c r="R21" s="213"/>
      <c r="S21" s="213"/>
      <c r="T21" s="213"/>
      <c r="U21" s="33"/>
      <c r="V21" s="213"/>
      <c r="W21" s="213"/>
    </row>
    <row r="22" customFormat="1" ht="19" customHeight="1" spans="1:23">
      <c r="A22" s="62" t="s">
        <v>382</v>
      </c>
      <c r="B22" s="79" t="s">
        <v>415</v>
      </c>
      <c r="C22" s="79" t="s">
        <v>416</v>
      </c>
      <c r="D22" s="79" t="s">
        <v>73</v>
      </c>
      <c r="E22" s="79" t="s">
        <v>158</v>
      </c>
      <c r="F22" s="79" t="s">
        <v>417</v>
      </c>
      <c r="G22" s="79" t="s">
        <v>401</v>
      </c>
      <c r="H22" s="79" t="s">
        <v>402</v>
      </c>
      <c r="I22" s="214">
        <f t="shared" si="0"/>
        <v>200000</v>
      </c>
      <c r="J22" s="93"/>
      <c r="K22" s="93"/>
      <c r="L22" s="93">
        <v>200000</v>
      </c>
      <c r="M22" s="93"/>
      <c r="N22" s="213"/>
      <c r="O22" s="213"/>
      <c r="P22" s="213"/>
      <c r="Q22" s="213"/>
      <c r="R22" s="213"/>
      <c r="S22" s="213"/>
      <c r="T22" s="213"/>
      <c r="U22" s="33"/>
      <c r="V22" s="213"/>
      <c r="W22" s="213"/>
    </row>
    <row r="23" customFormat="1" ht="19" customHeight="1" spans="1:23">
      <c r="A23" s="62" t="s">
        <v>382</v>
      </c>
      <c r="B23" s="79" t="s">
        <v>418</v>
      </c>
      <c r="C23" s="79" t="s">
        <v>419</v>
      </c>
      <c r="D23" s="79" t="s">
        <v>73</v>
      </c>
      <c r="E23" s="79" t="s">
        <v>158</v>
      </c>
      <c r="F23" s="79" t="s">
        <v>417</v>
      </c>
      <c r="G23" s="79" t="s">
        <v>386</v>
      </c>
      <c r="H23" s="79" t="s">
        <v>387</v>
      </c>
      <c r="I23" s="214">
        <f t="shared" si="0"/>
        <v>500000</v>
      </c>
      <c r="J23" s="93"/>
      <c r="K23" s="93"/>
      <c r="L23" s="93">
        <v>500000</v>
      </c>
      <c r="M23" s="93"/>
      <c r="N23" s="213"/>
      <c r="O23" s="213"/>
      <c r="P23" s="213"/>
      <c r="Q23" s="213"/>
      <c r="R23" s="213"/>
      <c r="S23" s="213"/>
      <c r="T23" s="213"/>
      <c r="U23" s="33"/>
      <c r="V23" s="213"/>
      <c r="W23" s="213"/>
    </row>
    <row r="24" customFormat="1" ht="19" customHeight="1" spans="1:23">
      <c r="A24" s="62" t="s">
        <v>382</v>
      </c>
      <c r="B24" s="79" t="s">
        <v>420</v>
      </c>
      <c r="C24" s="79" t="s">
        <v>421</v>
      </c>
      <c r="D24" s="79" t="s">
        <v>73</v>
      </c>
      <c r="E24" s="79" t="s">
        <v>158</v>
      </c>
      <c r="F24" s="79" t="s">
        <v>417</v>
      </c>
      <c r="G24" s="79" t="s">
        <v>422</v>
      </c>
      <c r="H24" s="79" t="s">
        <v>423</v>
      </c>
      <c r="I24" s="214">
        <f t="shared" si="0"/>
        <v>5000000</v>
      </c>
      <c r="J24" s="93"/>
      <c r="K24" s="93"/>
      <c r="L24" s="93">
        <v>5000000</v>
      </c>
      <c r="M24" s="93"/>
      <c r="N24" s="213"/>
      <c r="O24" s="213"/>
      <c r="P24" s="213"/>
      <c r="Q24" s="213"/>
      <c r="R24" s="213"/>
      <c r="S24" s="213"/>
      <c r="T24" s="213"/>
      <c r="U24" s="33"/>
      <c r="V24" s="213"/>
      <c r="W24" s="213"/>
    </row>
    <row r="25" customFormat="1" ht="19" customHeight="1" spans="1:23">
      <c r="A25" s="62" t="s">
        <v>382</v>
      </c>
      <c r="B25" s="79" t="s">
        <v>424</v>
      </c>
      <c r="C25" s="79" t="s">
        <v>425</v>
      </c>
      <c r="D25" s="79" t="s">
        <v>73</v>
      </c>
      <c r="E25" s="79" t="s">
        <v>158</v>
      </c>
      <c r="F25" s="79" t="s">
        <v>417</v>
      </c>
      <c r="G25" s="79" t="s">
        <v>386</v>
      </c>
      <c r="H25" s="79" t="s">
        <v>387</v>
      </c>
      <c r="I25" s="214">
        <f t="shared" si="0"/>
        <v>200000</v>
      </c>
      <c r="J25" s="93"/>
      <c r="K25" s="93"/>
      <c r="L25" s="93">
        <v>200000</v>
      </c>
      <c r="M25" s="93"/>
      <c r="N25" s="213"/>
      <c r="O25" s="213"/>
      <c r="P25" s="213"/>
      <c r="Q25" s="213"/>
      <c r="R25" s="213"/>
      <c r="S25" s="213"/>
      <c r="T25" s="213"/>
      <c r="U25" s="33"/>
      <c r="V25" s="213"/>
      <c r="W25" s="213"/>
    </row>
    <row r="26" customFormat="1" ht="19" customHeight="1" spans="1:23">
      <c r="A26" s="62" t="s">
        <v>382</v>
      </c>
      <c r="B26" s="79" t="s">
        <v>426</v>
      </c>
      <c r="C26" s="79" t="s">
        <v>427</v>
      </c>
      <c r="D26" s="79" t="s">
        <v>73</v>
      </c>
      <c r="E26" s="79" t="s">
        <v>158</v>
      </c>
      <c r="F26" s="79" t="s">
        <v>417</v>
      </c>
      <c r="G26" s="79" t="s">
        <v>386</v>
      </c>
      <c r="H26" s="79" t="s">
        <v>387</v>
      </c>
      <c r="I26" s="214">
        <f t="shared" si="0"/>
        <v>100000</v>
      </c>
      <c r="J26" s="93"/>
      <c r="K26" s="93"/>
      <c r="L26" s="93">
        <v>100000</v>
      </c>
      <c r="M26" s="93"/>
      <c r="N26" s="213"/>
      <c r="O26" s="213"/>
      <c r="P26" s="213"/>
      <c r="Q26" s="213"/>
      <c r="R26" s="213"/>
      <c r="S26" s="213"/>
      <c r="T26" s="213"/>
      <c r="U26" s="33"/>
      <c r="V26" s="213"/>
      <c r="W26" s="213"/>
    </row>
    <row r="27" customFormat="1" ht="19" customHeight="1" spans="1:23">
      <c r="A27" s="62" t="s">
        <v>382</v>
      </c>
      <c r="B27" s="79" t="s">
        <v>428</v>
      </c>
      <c r="C27" s="79" t="s">
        <v>429</v>
      </c>
      <c r="D27" s="79" t="s">
        <v>73</v>
      </c>
      <c r="E27" s="79" t="s">
        <v>158</v>
      </c>
      <c r="F27" s="79" t="s">
        <v>417</v>
      </c>
      <c r="G27" s="79" t="s">
        <v>386</v>
      </c>
      <c r="H27" s="79" t="s">
        <v>387</v>
      </c>
      <c r="I27" s="214">
        <f t="shared" si="0"/>
        <v>200000</v>
      </c>
      <c r="J27" s="93"/>
      <c r="K27" s="93"/>
      <c r="L27" s="93">
        <v>200000</v>
      </c>
      <c r="M27" s="93"/>
      <c r="N27" s="213"/>
      <c r="O27" s="213"/>
      <c r="P27" s="213"/>
      <c r="Q27" s="213"/>
      <c r="R27" s="213"/>
      <c r="S27" s="213"/>
      <c r="T27" s="213"/>
      <c r="U27" s="33"/>
      <c r="V27" s="213"/>
      <c r="W27" s="213"/>
    </row>
    <row r="28" customFormat="1" ht="19" customHeight="1" spans="1:23">
      <c r="A28" s="62" t="s">
        <v>382</v>
      </c>
      <c r="B28" s="79" t="s">
        <v>430</v>
      </c>
      <c r="C28" s="79" t="s">
        <v>431</v>
      </c>
      <c r="D28" s="79" t="s">
        <v>73</v>
      </c>
      <c r="E28" s="79" t="s">
        <v>158</v>
      </c>
      <c r="F28" s="79" t="s">
        <v>417</v>
      </c>
      <c r="G28" s="79" t="s">
        <v>386</v>
      </c>
      <c r="H28" s="79" t="s">
        <v>387</v>
      </c>
      <c r="I28" s="214">
        <f t="shared" si="0"/>
        <v>570000</v>
      </c>
      <c r="J28" s="93"/>
      <c r="K28" s="93"/>
      <c r="L28" s="93">
        <v>570000</v>
      </c>
      <c r="M28" s="93"/>
      <c r="N28" s="213"/>
      <c r="O28" s="213"/>
      <c r="P28" s="213"/>
      <c r="Q28" s="213"/>
      <c r="R28" s="213"/>
      <c r="S28" s="213"/>
      <c r="T28" s="213"/>
      <c r="U28" s="33"/>
      <c r="V28" s="213"/>
      <c r="W28" s="213"/>
    </row>
    <row r="29" customFormat="1" ht="19" customHeight="1" spans="1:23">
      <c r="A29" s="62" t="s">
        <v>432</v>
      </c>
      <c r="B29" s="79" t="s">
        <v>433</v>
      </c>
      <c r="C29" s="79" t="s">
        <v>434</v>
      </c>
      <c r="D29" s="79" t="s">
        <v>73</v>
      </c>
      <c r="E29" s="79" t="s">
        <v>158</v>
      </c>
      <c r="F29" s="79" t="s">
        <v>417</v>
      </c>
      <c r="G29" s="79" t="s">
        <v>401</v>
      </c>
      <c r="H29" s="79" t="s">
        <v>402</v>
      </c>
      <c r="I29" s="214">
        <f t="shared" si="0"/>
        <v>90000</v>
      </c>
      <c r="J29" s="93"/>
      <c r="K29" s="93"/>
      <c r="L29" s="93">
        <v>90000</v>
      </c>
      <c r="M29" s="93"/>
      <c r="N29" s="213"/>
      <c r="O29" s="213"/>
      <c r="P29" s="213"/>
      <c r="Q29" s="213"/>
      <c r="R29" s="213"/>
      <c r="S29" s="213"/>
      <c r="T29" s="213"/>
      <c r="U29" s="33"/>
      <c r="V29" s="213"/>
      <c r="W29" s="213"/>
    </row>
    <row r="30" customFormat="1" ht="19" customHeight="1" spans="1:23">
      <c r="A30" s="62" t="s">
        <v>435</v>
      </c>
      <c r="B30" s="79" t="s">
        <v>436</v>
      </c>
      <c r="C30" s="79" t="s">
        <v>437</v>
      </c>
      <c r="D30" s="79" t="s">
        <v>73</v>
      </c>
      <c r="E30" s="79" t="s">
        <v>179</v>
      </c>
      <c r="F30" s="79" t="s">
        <v>438</v>
      </c>
      <c r="G30" s="79" t="s">
        <v>401</v>
      </c>
      <c r="H30" s="79" t="s">
        <v>402</v>
      </c>
      <c r="I30" s="214">
        <f t="shared" si="0"/>
        <v>200000</v>
      </c>
      <c r="J30" s="93">
        <v>200000</v>
      </c>
      <c r="K30" s="93">
        <v>200000</v>
      </c>
      <c r="L30" s="93"/>
      <c r="M30" s="93"/>
      <c r="N30" s="213"/>
      <c r="O30" s="213"/>
      <c r="P30" s="213"/>
      <c r="Q30" s="213"/>
      <c r="R30" s="213"/>
      <c r="S30" s="213"/>
      <c r="T30" s="213"/>
      <c r="U30" s="33"/>
      <c r="V30" s="213"/>
      <c r="W30" s="213"/>
    </row>
    <row r="31" customFormat="1" ht="19" customHeight="1" spans="1:23">
      <c r="A31" s="62" t="s">
        <v>435</v>
      </c>
      <c r="B31" s="79" t="s">
        <v>439</v>
      </c>
      <c r="C31" s="79" t="s">
        <v>440</v>
      </c>
      <c r="D31" s="79" t="s">
        <v>73</v>
      </c>
      <c r="E31" s="79" t="s">
        <v>179</v>
      </c>
      <c r="F31" s="79" t="s">
        <v>438</v>
      </c>
      <c r="G31" s="79" t="s">
        <v>441</v>
      </c>
      <c r="H31" s="79" t="s">
        <v>387</v>
      </c>
      <c r="I31" s="214">
        <f t="shared" si="0"/>
        <v>1896300</v>
      </c>
      <c r="J31" s="93">
        <v>1896300</v>
      </c>
      <c r="K31" s="93">
        <v>1896300</v>
      </c>
      <c r="L31" s="93"/>
      <c r="M31" s="93"/>
      <c r="N31" s="213"/>
      <c r="O31" s="213"/>
      <c r="P31" s="213"/>
      <c r="Q31" s="213"/>
      <c r="R31" s="213"/>
      <c r="S31" s="213"/>
      <c r="T31" s="213"/>
      <c r="U31" s="33"/>
      <c r="V31" s="213"/>
      <c r="W31" s="213"/>
    </row>
    <row r="32" customFormat="1" ht="19" customHeight="1" spans="1:23">
      <c r="A32" s="62" t="s">
        <v>435</v>
      </c>
      <c r="B32" s="79" t="s">
        <v>442</v>
      </c>
      <c r="C32" s="79" t="s">
        <v>443</v>
      </c>
      <c r="D32" s="79" t="s">
        <v>73</v>
      </c>
      <c r="E32" s="79" t="s">
        <v>179</v>
      </c>
      <c r="F32" s="79" t="s">
        <v>438</v>
      </c>
      <c r="G32" s="79" t="s">
        <v>401</v>
      </c>
      <c r="H32" s="79" t="s">
        <v>402</v>
      </c>
      <c r="I32" s="214">
        <f t="shared" si="0"/>
        <v>50000</v>
      </c>
      <c r="J32" s="93">
        <v>50000</v>
      </c>
      <c r="K32" s="93">
        <v>50000</v>
      </c>
      <c r="L32" s="93"/>
      <c r="M32" s="93"/>
      <c r="N32" s="213"/>
      <c r="O32" s="213"/>
      <c r="P32" s="213"/>
      <c r="Q32" s="213"/>
      <c r="R32" s="213"/>
      <c r="S32" s="213"/>
      <c r="T32" s="213"/>
      <c r="U32" s="33"/>
      <c r="V32" s="213"/>
      <c r="W32" s="213"/>
    </row>
    <row r="33" customFormat="1" ht="19" customHeight="1" spans="1:23">
      <c r="A33" s="62" t="s">
        <v>435</v>
      </c>
      <c r="B33" s="79" t="s">
        <v>444</v>
      </c>
      <c r="C33" s="79" t="s">
        <v>445</v>
      </c>
      <c r="D33" s="79" t="s">
        <v>73</v>
      </c>
      <c r="E33" s="79" t="s">
        <v>188</v>
      </c>
      <c r="F33" s="79" t="s">
        <v>290</v>
      </c>
      <c r="G33" s="79" t="s">
        <v>324</v>
      </c>
      <c r="H33" s="79" t="s">
        <v>325</v>
      </c>
      <c r="I33" s="214">
        <f t="shared" si="0"/>
        <v>14400</v>
      </c>
      <c r="J33" s="93">
        <v>14400</v>
      </c>
      <c r="K33" s="93">
        <v>14400</v>
      </c>
      <c r="L33" s="93"/>
      <c r="M33" s="93"/>
      <c r="N33" s="213"/>
      <c r="O33" s="213"/>
      <c r="P33" s="213"/>
      <c r="Q33" s="213"/>
      <c r="R33" s="213"/>
      <c r="S33" s="213"/>
      <c r="T33" s="213"/>
      <c r="U33" s="33"/>
      <c r="V33" s="213"/>
      <c r="W33" s="213"/>
    </row>
    <row r="34" customFormat="1" ht="19" customHeight="1" spans="1:23">
      <c r="A34" s="62" t="s">
        <v>435</v>
      </c>
      <c r="B34" s="79" t="s">
        <v>446</v>
      </c>
      <c r="C34" s="79" t="s">
        <v>447</v>
      </c>
      <c r="D34" s="79" t="s">
        <v>73</v>
      </c>
      <c r="E34" s="79" t="s">
        <v>448</v>
      </c>
      <c r="F34" s="79" t="s">
        <v>449</v>
      </c>
      <c r="G34" s="79" t="s">
        <v>401</v>
      </c>
      <c r="H34" s="79" t="s">
        <v>402</v>
      </c>
      <c r="I34" s="214">
        <f t="shared" si="0"/>
        <v>150000</v>
      </c>
      <c r="J34" s="93">
        <v>150000</v>
      </c>
      <c r="K34" s="93">
        <v>150000</v>
      </c>
      <c r="L34" s="93"/>
      <c r="M34" s="93"/>
      <c r="N34" s="213"/>
      <c r="O34" s="213"/>
      <c r="P34" s="213"/>
      <c r="Q34" s="213"/>
      <c r="R34" s="213"/>
      <c r="S34" s="213"/>
      <c r="T34" s="213"/>
      <c r="U34" s="33"/>
      <c r="V34" s="213"/>
      <c r="W34" s="213"/>
    </row>
    <row r="35" customFormat="1" ht="19" customHeight="1" spans="1:23">
      <c r="A35" s="62" t="s">
        <v>435</v>
      </c>
      <c r="B35" s="79" t="s">
        <v>450</v>
      </c>
      <c r="C35" s="79" t="s">
        <v>451</v>
      </c>
      <c r="D35" s="79" t="s">
        <v>73</v>
      </c>
      <c r="E35" s="79" t="s">
        <v>140</v>
      </c>
      <c r="F35" s="79" t="s">
        <v>452</v>
      </c>
      <c r="G35" s="79" t="s">
        <v>401</v>
      </c>
      <c r="H35" s="79" t="s">
        <v>402</v>
      </c>
      <c r="I35" s="214">
        <f t="shared" si="0"/>
        <v>10000</v>
      </c>
      <c r="J35" s="93">
        <v>10000</v>
      </c>
      <c r="K35" s="93">
        <v>10000</v>
      </c>
      <c r="L35" s="93"/>
      <c r="M35" s="93"/>
      <c r="N35" s="213"/>
      <c r="O35" s="213"/>
      <c r="P35" s="213"/>
      <c r="Q35" s="213"/>
      <c r="R35" s="213"/>
      <c r="S35" s="213"/>
      <c r="T35" s="213"/>
      <c r="U35" s="33"/>
      <c r="V35" s="213"/>
      <c r="W35" s="213"/>
    </row>
    <row r="36" customFormat="1" ht="19" customHeight="1" spans="1:23">
      <c r="A36" s="62" t="s">
        <v>435</v>
      </c>
      <c r="B36" s="79" t="s">
        <v>453</v>
      </c>
      <c r="C36" s="79" t="s">
        <v>454</v>
      </c>
      <c r="D36" s="79" t="s">
        <v>73</v>
      </c>
      <c r="E36" s="79" t="s">
        <v>172</v>
      </c>
      <c r="F36" s="79" t="s">
        <v>385</v>
      </c>
      <c r="G36" s="79" t="s">
        <v>401</v>
      </c>
      <c r="H36" s="79" t="s">
        <v>402</v>
      </c>
      <c r="I36" s="214">
        <f t="shared" si="0"/>
        <v>159980</v>
      </c>
      <c r="J36" s="93">
        <v>159980</v>
      </c>
      <c r="K36" s="93">
        <v>159980</v>
      </c>
      <c r="L36" s="93"/>
      <c r="M36" s="93"/>
      <c r="N36" s="213"/>
      <c r="O36" s="213"/>
      <c r="P36" s="213"/>
      <c r="Q36" s="213"/>
      <c r="R36" s="213"/>
      <c r="S36" s="213"/>
      <c r="T36" s="213"/>
      <c r="U36" s="33"/>
      <c r="V36" s="213"/>
      <c r="W36" s="213"/>
    </row>
    <row r="37" customFormat="1" ht="19" customHeight="1" spans="1:23">
      <c r="A37" s="62" t="s">
        <v>435</v>
      </c>
      <c r="B37" s="79" t="s">
        <v>455</v>
      </c>
      <c r="C37" s="79" t="s">
        <v>456</v>
      </c>
      <c r="D37" s="79" t="s">
        <v>73</v>
      </c>
      <c r="E37" s="79" t="s">
        <v>177</v>
      </c>
      <c r="F37" s="79" t="s">
        <v>457</v>
      </c>
      <c r="G37" s="79" t="s">
        <v>401</v>
      </c>
      <c r="H37" s="79" t="s">
        <v>402</v>
      </c>
      <c r="I37" s="214">
        <f t="shared" si="0"/>
        <v>134839</v>
      </c>
      <c r="J37" s="93">
        <v>134839</v>
      </c>
      <c r="K37" s="93">
        <v>134839</v>
      </c>
      <c r="L37" s="93"/>
      <c r="M37" s="93"/>
      <c r="N37" s="213"/>
      <c r="O37" s="213"/>
      <c r="P37" s="213"/>
      <c r="Q37" s="213"/>
      <c r="R37" s="213"/>
      <c r="S37" s="213"/>
      <c r="T37" s="213"/>
      <c r="U37" s="33"/>
      <c r="V37" s="213"/>
      <c r="W37" s="213"/>
    </row>
    <row r="38" customFormat="1" ht="19" customHeight="1" spans="1:23">
      <c r="A38" s="62" t="s">
        <v>435</v>
      </c>
      <c r="B38" s="79" t="s">
        <v>458</v>
      </c>
      <c r="C38" s="79" t="s">
        <v>459</v>
      </c>
      <c r="D38" s="79" t="s">
        <v>73</v>
      </c>
      <c r="E38" s="79" t="s">
        <v>140</v>
      </c>
      <c r="F38" s="79" t="s">
        <v>452</v>
      </c>
      <c r="G38" s="79" t="s">
        <v>401</v>
      </c>
      <c r="H38" s="79" t="s">
        <v>402</v>
      </c>
      <c r="I38" s="214">
        <f t="shared" si="0"/>
        <v>200000</v>
      </c>
      <c r="J38" s="93">
        <v>200000</v>
      </c>
      <c r="K38" s="93">
        <v>200000</v>
      </c>
      <c r="L38" s="93"/>
      <c r="M38" s="93"/>
      <c r="N38" s="213"/>
      <c r="O38" s="213"/>
      <c r="P38" s="213"/>
      <c r="Q38" s="213"/>
      <c r="R38" s="213"/>
      <c r="S38" s="213"/>
      <c r="T38" s="213"/>
      <c r="U38" s="33"/>
      <c r="V38" s="213"/>
      <c r="W38" s="213"/>
    </row>
    <row r="39" customFormat="1" ht="19" customHeight="1" spans="1:23">
      <c r="A39" s="62" t="s">
        <v>435</v>
      </c>
      <c r="B39" s="79" t="s">
        <v>460</v>
      </c>
      <c r="C39" s="79" t="s">
        <v>461</v>
      </c>
      <c r="D39" s="79" t="s">
        <v>73</v>
      </c>
      <c r="E39" s="79" t="s">
        <v>172</v>
      </c>
      <c r="F39" s="79" t="s">
        <v>385</v>
      </c>
      <c r="G39" s="79" t="s">
        <v>401</v>
      </c>
      <c r="H39" s="79" t="s">
        <v>402</v>
      </c>
      <c r="I39" s="214">
        <f t="shared" si="0"/>
        <v>100000</v>
      </c>
      <c r="J39" s="93">
        <v>100000</v>
      </c>
      <c r="K39" s="93">
        <v>100000</v>
      </c>
      <c r="L39" s="93"/>
      <c r="M39" s="93"/>
      <c r="N39" s="213"/>
      <c r="O39" s="213"/>
      <c r="P39" s="213"/>
      <c r="Q39" s="213"/>
      <c r="R39" s="213"/>
      <c r="S39" s="213"/>
      <c r="T39" s="213"/>
      <c r="U39" s="33"/>
      <c r="V39" s="213"/>
      <c r="W39" s="213"/>
    </row>
    <row r="40" customFormat="1" ht="19" customHeight="1" spans="1:23">
      <c r="A40" s="62" t="s">
        <v>435</v>
      </c>
      <c r="B40" s="79" t="s">
        <v>462</v>
      </c>
      <c r="C40" s="79" t="s">
        <v>463</v>
      </c>
      <c r="D40" s="79" t="s">
        <v>73</v>
      </c>
      <c r="E40" s="79" t="s">
        <v>172</v>
      </c>
      <c r="F40" s="79" t="s">
        <v>385</v>
      </c>
      <c r="G40" s="79" t="s">
        <v>401</v>
      </c>
      <c r="H40" s="79" t="s">
        <v>402</v>
      </c>
      <c r="I40" s="214">
        <f t="shared" si="0"/>
        <v>50000</v>
      </c>
      <c r="J40" s="93">
        <v>50000</v>
      </c>
      <c r="K40" s="93">
        <v>50000</v>
      </c>
      <c r="L40" s="93"/>
      <c r="M40" s="93"/>
      <c r="N40" s="213"/>
      <c r="O40" s="213"/>
      <c r="P40" s="213"/>
      <c r="Q40" s="213"/>
      <c r="R40" s="213"/>
      <c r="S40" s="213"/>
      <c r="T40" s="213"/>
      <c r="U40" s="33"/>
      <c r="V40" s="213"/>
      <c r="W40" s="213"/>
    </row>
    <row r="41" customFormat="1" ht="19" customHeight="1" spans="1:23">
      <c r="A41" s="62" t="s">
        <v>435</v>
      </c>
      <c r="B41" s="79" t="s">
        <v>464</v>
      </c>
      <c r="C41" s="79" t="s">
        <v>465</v>
      </c>
      <c r="D41" s="79" t="s">
        <v>73</v>
      </c>
      <c r="E41" s="79" t="s">
        <v>179</v>
      </c>
      <c r="F41" s="79" t="s">
        <v>438</v>
      </c>
      <c r="G41" s="79" t="s">
        <v>401</v>
      </c>
      <c r="H41" s="79" t="s">
        <v>402</v>
      </c>
      <c r="I41" s="214">
        <f t="shared" si="0"/>
        <v>60000</v>
      </c>
      <c r="J41" s="93">
        <v>60000</v>
      </c>
      <c r="K41" s="93">
        <v>60000</v>
      </c>
      <c r="L41" s="93"/>
      <c r="M41" s="93"/>
      <c r="N41" s="213"/>
      <c r="O41" s="213"/>
      <c r="P41" s="213"/>
      <c r="Q41" s="213"/>
      <c r="R41" s="213"/>
      <c r="S41" s="213"/>
      <c r="T41" s="213"/>
      <c r="U41" s="33"/>
      <c r="V41" s="213"/>
      <c r="W41" s="213"/>
    </row>
    <row r="42" customFormat="1" ht="19" customHeight="1" spans="1:23">
      <c r="A42" s="62" t="s">
        <v>435</v>
      </c>
      <c r="B42" s="79" t="s">
        <v>466</v>
      </c>
      <c r="C42" s="79" t="s">
        <v>467</v>
      </c>
      <c r="D42" s="79" t="s">
        <v>73</v>
      </c>
      <c r="E42" s="79" t="s">
        <v>172</v>
      </c>
      <c r="F42" s="79" t="s">
        <v>385</v>
      </c>
      <c r="G42" s="79" t="s">
        <v>386</v>
      </c>
      <c r="H42" s="79" t="s">
        <v>387</v>
      </c>
      <c r="I42" s="214">
        <f t="shared" ref="I42:I51" si="1">SUM(J42,L42,M42,N42,O42,P42,Q42,R42)</f>
        <v>2760</v>
      </c>
      <c r="J42" s="93">
        <v>2760</v>
      </c>
      <c r="K42" s="93">
        <v>2760</v>
      </c>
      <c r="L42" s="93"/>
      <c r="M42" s="93"/>
      <c r="N42" s="213"/>
      <c r="O42" s="213"/>
      <c r="P42" s="213"/>
      <c r="Q42" s="213"/>
      <c r="R42" s="213"/>
      <c r="S42" s="213"/>
      <c r="T42" s="213"/>
      <c r="U42" s="33"/>
      <c r="V42" s="213"/>
      <c r="W42" s="213"/>
    </row>
    <row r="43" customFormat="1" ht="19" customHeight="1" spans="1:23">
      <c r="A43" s="62" t="s">
        <v>435</v>
      </c>
      <c r="B43" s="79" t="s">
        <v>468</v>
      </c>
      <c r="C43" s="79" t="s">
        <v>469</v>
      </c>
      <c r="D43" s="79" t="s">
        <v>73</v>
      </c>
      <c r="E43" s="79" t="s">
        <v>172</v>
      </c>
      <c r="F43" s="79" t="s">
        <v>385</v>
      </c>
      <c r="G43" s="79" t="s">
        <v>386</v>
      </c>
      <c r="H43" s="79" t="s">
        <v>387</v>
      </c>
      <c r="I43" s="214">
        <f t="shared" si="1"/>
        <v>18200</v>
      </c>
      <c r="J43" s="93">
        <v>18200</v>
      </c>
      <c r="K43" s="93">
        <v>18200</v>
      </c>
      <c r="L43" s="93"/>
      <c r="M43" s="93"/>
      <c r="N43" s="213"/>
      <c r="O43" s="213"/>
      <c r="P43" s="213"/>
      <c r="Q43" s="213"/>
      <c r="R43" s="213"/>
      <c r="S43" s="213"/>
      <c r="T43" s="213"/>
      <c r="U43" s="33"/>
      <c r="V43" s="213"/>
      <c r="W43" s="213"/>
    </row>
    <row r="44" customFormat="1" ht="19" customHeight="1" spans="1:23">
      <c r="A44" s="62" t="s">
        <v>435</v>
      </c>
      <c r="B44" s="79" t="s">
        <v>470</v>
      </c>
      <c r="C44" s="79" t="s">
        <v>471</v>
      </c>
      <c r="D44" s="79" t="s">
        <v>73</v>
      </c>
      <c r="E44" s="79" t="s">
        <v>172</v>
      </c>
      <c r="F44" s="79" t="s">
        <v>385</v>
      </c>
      <c r="G44" s="79" t="s">
        <v>401</v>
      </c>
      <c r="H44" s="79" t="s">
        <v>402</v>
      </c>
      <c r="I44" s="214">
        <f t="shared" si="1"/>
        <v>10000</v>
      </c>
      <c r="J44" s="93">
        <v>10000</v>
      </c>
      <c r="K44" s="93">
        <v>10000</v>
      </c>
      <c r="L44" s="93"/>
      <c r="M44" s="93"/>
      <c r="N44" s="213"/>
      <c r="O44" s="213"/>
      <c r="P44" s="213"/>
      <c r="Q44" s="213"/>
      <c r="R44" s="213"/>
      <c r="S44" s="213"/>
      <c r="T44" s="213"/>
      <c r="U44" s="33"/>
      <c r="V44" s="213"/>
      <c r="W44" s="213"/>
    </row>
    <row r="45" customFormat="1" ht="19" customHeight="1" spans="1:23">
      <c r="A45" s="62" t="s">
        <v>435</v>
      </c>
      <c r="B45" s="79" t="s">
        <v>472</v>
      </c>
      <c r="C45" s="79" t="s">
        <v>473</v>
      </c>
      <c r="D45" s="79" t="s">
        <v>73</v>
      </c>
      <c r="E45" s="79" t="s">
        <v>172</v>
      </c>
      <c r="F45" s="79" t="s">
        <v>385</v>
      </c>
      <c r="G45" s="79" t="s">
        <v>401</v>
      </c>
      <c r="H45" s="79" t="s">
        <v>402</v>
      </c>
      <c r="I45" s="214">
        <f t="shared" si="1"/>
        <v>400000</v>
      </c>
      <c r="J45" s="93">
        <v>400000</v>
      </c>
      <c r="K45" s="93">
        <v>400000</v>
      </c>
      <c r="L45" s="93"/>
      <c r="M45" s="93"/>
      <c r="N45" s="213"/>
      <c r="O45" s="213"/>
      <c r="P45" s="213"/>
      <c r="Q45" s="213"/>
      <c r="R45" s="213"/>
      <c r="S45" s="213"/>
      <c r="T45" s="213"/>
      <c r="U45" s="33"/>
      <c r="V45" s="213"/>
      <c r="W45" s="213"/>
    </row>
    <row r="46" customFormat="1" ht="19" customHeight="1" spans="1:23">
      <c r="A46" s="62" t="s">
        <v>435</v>
      </c>
      <c r="B46" s="79" t="s">
        <v>474</v>
      </c>
      <c r="C46" s="79" t="s">
        <v>475</v>
      </c>
      <c r="D46" s="79" t="s">
        <v>73</v>
      </c>
      <c r="E46" s="79" t="s">
        <v>174</v>
      </c>
      <c r="F46" s="79" t="s">
        <v>398</v>
      </c>
      <c r="G46" s="79" t="s">
        <v>386</v>
      </c>
      <c r="H46" s="79" t="s">
        <v>387</v>
      </c>
      <c r="I46" s="214">
        <f t="shared" si="1"/>
        <v>80000</v>
      </c>
      <c r="J46" s="93">
        <v>80000</v>
      </c>
      <c r="K46" s="93">
        <v>80000</v>
      </c>
      <c r="L46" s="93"/>
      <c r="M46" s="93"/>
      <c r="N46" s="213"/>
      <c r="O46" s="213"/>
      <c r="P46" s="213"/>
      <c r="Q46" s="213"/>
      <c r="R46" s="213"/>
      <c r="S46" s="213"/>
      <c r="T46" s="213"/>
      <c r="U46" s="33"/>
      <c r="V46" s="213"/>
      <c r="W46" s="213"/>
    </row>
    <row r="47" customFormat="1" ht="19" customHeight="1" spans="1:23">
      <c r="A47" s="62" t="s">
        <v>435</v>
      </c>
      <c r="B47" s="79" t="s">
        <v>476</v>
      </c>
      <c r="C47" s="79" t="s">
        <v>477</v>
      </c>
      <c r="D47" s="79" t="s">
        <v>73</v>
      </c>
      <c r="E47" s="79" t="s">
        <v>188</v>
      </c>
      <c r="F47" s="79" t="s">
        <v>290</v>
      </c>
      <c r="G47" s="79" t="s">
        <v>324</v>
      </c>
      <c r="H47" s="79" t="s">
        <v>325</v>
      </c>
      <c r="I47" s="214">
        <f t="shared" si="1"/>
        <v>42000</v>
      </c>
      <c r="J47" s="93">
        <v>42000</v>
      </c>
      <c r="K47" s="93">
        <v>42000</v>
      </c>
      <c r="L47" s="93"/>
      <c r="M47" s="93"/>
      <c r="N47" s="213"/>
      <c r="O47" s="213"/>
      <c r="P47" s="213"/>
      <c r="Q47" s="213"/>
      <c r="R47" s="213"/>
      <c r="S47" s="213"/>
      <c r="T47" s="213"/>
      <c r="U47" s="33"/>
      <c r="V47" s="213"/>
      <c r="W47" s="213"/>
    </row>
    <row r="48" customFormat="1" ht="19" customHeight="1" spans="1:23">
      <c r="A48" s="62" t="s">
        <v>435</v>
      </c>
      <c r="B48" s="79" t="s">
        <v>478</v>
      </c>
      <c r="C48" s="79" t="s">
        <v>479</v>
      </c>
      <c r="D48" s="79" t="s">
        <v>73</v>
      </c>
      <c r="E48" s="79" t="s">
        <v>172</v>
      </c>
      <c r="F48" s="79" t="s">
        <v>385</v>
      </c>
      <c r="G48" s="79" t="s">
        <v>386</v>
      </c>
      <c r="H48" s="79" t="s">
        <v>387</v>
      </c>
      <c r="I48" s="214">
        <f t="shared" si="1"/>
        <v>50000</v>
      </c>
      <c r="J48" s="93">
        <v>50000</v>
      </c>
      <c r="K48" s="93">
        <v>50000</v>
      </c>
      <c r="L48" s="93"/>
      <c r="M48" s="93"/>
      <c r="N48" s="213"/>
      <c r="O48" s="213"/>
      <c r="P48" s="213"/>
      <c r="Q48" s="213"/>
      <c r="R48" s="213"/>
      <c r="S48" s="213"/>
      <c r="T48" s="213"/>
      <c r="U48" s="33"/>
      <c r="V48" s="213"/>
      <c r="W48" s="213"/>
    </row>
    <row r="49" customFormat="1" ht="19" customHeight="1" spans="1:23">
      <c r="A49" s="62" t="s">
        <v>435</v>
      </c>
      <c r="B49" s="79" t="s">
        <v>480</v>
      </c>
      <c r="C49" s="79" t="s">
        <v>481</v>
      </c>
      <c r="D49" s="79" t="s">
        <v>73</v>
      </c>
      <c r="E49" s="79" t="s">
        <v>172</v>
      </c>
      <c r="F49" s="79" t="s">
        <v>385</v>
      </c>
      <c r="G49" s="79" t="s">
        <v>386</v>
      </c>
      <c r="H49" s="79" t="s">
        <v>387</v>
      </c>
      <c r="I49" s="214">
        <f t="shared" si="1"/>
        <v>10000</v>
      </c>
      <c r="J49" s="93">
        <v>10000</v>
      </c>
      <c r="K49" s="93">
        <v>10000</v>
      </c>
      <c r="L49" s="93"/>
      <c r="M49" s="93"/>
      <c r="N49" s="213"/>
      <c r="O49" s="213"/>
      <c r="P49" s="213"/>
      <c r="Q49" s="213"/>
      <c r="R49" s="213"/>
      <c r="S49" s="213"/>
      <c r="T49" s="213"/>
      <c r="U49" s="33"/>
      <c r="V49" s="213"/>
      <c r="W49" s="213"/>
    </row>
    <row r="50" customFormat="1" ht="19" customHeight="1" spans="1:23">
      <c r="A50" s="62" t="s">
        <v>435</v>
      </c>
      <c r="B50" s="79" t="s">
        <v>482</v>
      </c>
      <c r="C50" s="79" t="s">
        <v>483</v>
      </c>
      <c r="D50" s="79" t="s">
        <v>73</v>
      </c>
      <c r="E50" s="79" t="s">
        <v>172</v>
      </c>
      <c r="F50" s="79" t="s">
        <v>385</v>
      </c>
      <c r="G50" s="79" t="s">
        <v>401</v>
      </c>
      <c r="H50" s="79" t="s">
        <v>402</v>
      </c>
      <c r="I50" s="214">
        <f t="shared" si="1"/>
        <v>10000</v>
      </c>
      <c r="J50" s="93">
        <v>10000</v>
      </c>
      <c r="K50" s="93">
        <v>10000</v>
      </c>
      <c r="L50" s="93"/>
      <c r="M50" s="93"/>
      <c r="N50" s="213"/>
      <c r="O50" s="213"/>
      <c r="P50" s="213"/>
      <c r="Q50" s="213"/>
      <c r="R50" s="213"/>
      <c r="S50" s="213"/>
      <c r="T50" s="213"/>
      <c r="U50" s="33"/>
      <c r="V50" s="213"/>
      <c r="W50" s="213"/>
    </row>
    <row r="51" customFormat="1" ht="19" customHeight="1" spans="1:23">
      <c r="A51" s="62" t="s">
        <v>435</v>
      </c>
      <c r="B51" s="79" t="s">
        <v>484</v>
      </c>
      <c r="C51" s="79" t="s">
        <v>485</v>
      </c>
      <c r="D51" s="79" t="s">
        <v>73</v>
      </c>
      <c r="E51" s="79" t="s">
        <v>158</v>
      </c>
      <c r="F51" s="79" t="s">
        <v>417</v>
      </c>
      <c r="G51" s="79" t="s">
        <v>386</v>
      </c>
      <c r="H51" s="79" t="s">
        <v>387</v>
      </c>
      <c r="I51" s="214">
        <f t="shared" si="1"/>
        <v>60000</v>
      </c>
      <c r="J51" s="93"/>
      <c r="K51" s="93"/>
      <c r="L51" s="93">
        <v>60000</v>
      </c>
      <c r="M51" s="93"/>
      <c r="N51" s="213"/>
      <c r="O51" s="213"/>
      <c r="P51" s="213"/>
      <c r="Q51" s="213"/>
      <c r="R51" s="213"/>
      <c r="S51" s="213"/>
      <c r="T51" s="213"/>
      <c r="U51" s="33"/>
      <c r="V51" s="213"/>
      <c r="W51" s="213"/>
    </row>
    <row r="52" customFormat="1" ht="19" customHeight="1" spans="1:23">
      <c r="A52" s="62" t="s">
        <v>435</v>
      </c>
      <c r="B52" s="79" t="s">
        <v>486</v>
      </c>
      <c r="C52" s="79" t="s">
        <v>487</v>
      </c>
      <c r="D52" s="79" t="s">
        <v>73</v>
      </c>
      <c r="E52" s="79" t="s">
        <v>154</v>
      </c>
      <c r="F52" s="79" t="s">
        <v>488</v>
      </c>
      <c r="G52" s="79" t="s">
        <v>401</v>
      </c>
      <c r="H52" s="79" t="s">
        <v>402</v>
      </c>
      <c r="I52" s="214">
        <f t="shared" ref="I52:I68" si="2">SUM(J52,L52,M52,N52,O52,P52,Q52,R52)</f>
        <v>761521</v>
      </c>
      <c r="J52" s="93"/>
      <c r="K52" s="93"/>
      <c r="L52" s="93">
        <v>761521</v>
      </c>
      <c r="M52" s="93"/>
      <c r="N52" s="213"/>
      <c r="O52" s="213"/>
      <c r="P52" s="213"/>
      <c r="Q52" s="213"/>
      <c r="R52" s="213"/>
      <c r="S52" s="213"/>
      <c r="T52" s="213"/>
      <c r="U52" s="33"/>
      <c r="V52" s="213"/>
      <c r="W52" s="213"/>
    </row>
    <row r="53" customFormat="1" ht="19" customHeight="1" spans="1:23">
      <c r="A53" s="62" t="s">
        <v>435</v>
      </c>
      <c r="B53" s="79" t="s">
        <v>489</v>
      </c>
      <c r="C53" s="79" t="s">
        <v>490</v>
      </c>
      <c r="D53" s="79" t="s">
        <v>73</v>
      </c>
      <c r="E53" s="79" t="s">
        <v>156</v>
      </c>
      <c r="F53" s="79" t="s">
        <v>491</v>
      </c>
      <c r="G53" s="79" t="s">
        <v>401</v>
      </c>
      <c r="H53" s="79" t="s">
        <v>402</v>
      </c>
      <c r="I53" s="214">
        <f t="shared" si="2"/>
        <v>550000</v>
      </c>
      <c r="J53" s="93"/>
      <c r="K53" s="93"/>
      <c r="L53" s="93">
        <v>550000</v>
      </c>
      <c r="M53" s="93"/>
      <c r="N53" s="213"/>
      <c r="O53" s="213"/>
      <c r="P53" s="213"/>
      <c r="Q53" s="213"/>
      <c r="R53" s="213"/>
      <c r="S53" s="213"/>
      <c r="T53" s="213"/>
      <c r="U53" s="33"/>
      <c r="V53" s="213"/>
      <c r="W53" s="213"/>
    </row>
    <row r="54" customFormat="1" ht="19" customHeight="1" spans="1:23">
      <c r="A54" s="62" t="s">
        <v>435</v>
      </c>
      <c r="B54" s="79" t="s">
        <v>492</v>
      </c>
      <c r="C54" s="79" t="s">
        <v>493</v>
      </c>
      <c r="D54" s="79" t="s">
        <v>73</v>
      </c>
      <c r="E54" s="79" t="s">
        <v>158</v>
      </c>
      <c r="F54" s="79" t="s">
        <v>417</v>
      </c>
      <c r="G54" s="79" t="s">
        <v>386</v>
      </c>
      <c r="H54" s="79" t="s">
        <v>387</v>
      </c>
      <c r="I54" s="214">
        <f t="shared" si="2"/>
        <v>60000</v>
      </c>
      <c r="J54" s="93"/>
      <c r="K54" s="93"/>
      <c r="L54" s="93">
        <v>60000</v>
      </c>
      <c r="M54" s="93"/>
      <c r="N54" s="213"/>
      <c r="O54" s="213"/>
      <c r="P54" s="213"/>
      <c r="Q54" s="213"/>
      <c r="R54" s="213"/>
      <c r="S54" s="213"/>
      <c r="T54" s="213"/>
      <c r="U54" s="33"/>
      <c r="V54" s="213"/>
      <c r="W54" s="213"/>
    </row>
    <row r="55" customFormat="1" ht="19" customHeight="1" spans="1:23">
      <c r="A55" s="62" t="s">
        <v>435</v>
      </c>
      <c r="B55" s="79" t="s">
        <v>494</v>
      </c>
      <c r="C55" s="79" t="s">
        <v>495</v>
      </c>
      <c r="D55" s="79" t="s">
        <v>73</v>
      </c>
      <c r="E55" s="79" t="s">
        <v>158</v>
      </c>
      <c r="F55" s="79" t="s">
        <v>417</v>
      </c>
      <c r="G55" s="79" t="s">
        <v>401</v>
      </c>
      <c r="H55" s="79" t="s">
        <v>402</v>
      </c>
      <c r="I55" s="214">
        <f t="shared" si="2"/>
        <v>60000</v>
      </c>
      <c r="J55" s="93"/>
      <c r="K55" s="93"/>
      <c r="L55" s="93">
        <v>60000</v>
      </c>
      <c r="M55" s="93"/>
      <c r="N55" s="213"/>
      <c r="O55" s="213"/>
      <c r="P55" s="213"/>
      <c r="Q55" s="213"/>
      <c r="R55" s="213"/>
      <c r="S55" s="213"/>
      <c r="T55" s="213"/>
      <c r="U55" s="33"/>
      <c r="V55" s="213"/>
      <c r="W55" s="213"/>
    </row>
    <row r="56" customFormat="1" ht="19" customHeight="1" spans="1:23">
      <c r="A56" s="62" t="s">
        <v>435</v>
      </c>
      <c r="B56" s="79" t="s">
        <v>496</v>
      </c>
      <c r="C56" s="79" t="s">
        <v>497</v>
      </c>
      <c r="D56" s="79" t="s">
        <v>73</v>
      </c>
      <c r="E56" s="79" t="s">
        <v>158</v>
      </c>
      <c r="F56" s="79" t="s">
        <v>417</v>
      </c>
      <c r="G56" s="79" t="s">
        <v>386</v>
      </c>
      <c r="H56" s="79" t="s">
        <v>387</v>
      </c>
      <c r="I56" s="214">
        <f t="shared" si="2"/>
        <v>118479</v>
      </c>
      <c r="J56" s="93"/>
      <c r="K56" s="93"/>
      <c r="L56" s="93">
        <v>118479</v>
      </c>
      <c r="M56" s="93"/>
      <c r="N56" s="213"/>
      <c r="O56" s="213"/>
      <c r="P56" s="213"/>
      <c r="Q56" s="213"/>
      <c r="R56" s="213"/>
      <c r="S56" s="213"/>
      <c r="T56" s="213"/>
      <c r="U56" s="33"/>
      <c r="V56" s="213"/>
      <c r="W56" s="213"/>
    </row>
    <row r="57" customFormat="1" ht="19" customHeight="1" spans="1:23">
      <c r="A57" s="62" t="s">
        <v>435</v>
      </c>
      <c r="B57" s="79" t="s">
        <v>498</v>
      </c>
      <c r="C57" s="79" t="s">
        <v>499</v>
      </c>
      <c r="D57" s="79" t="s">
        <v>73</v>
      </c>
      <c r="E57" s="79" t="s">
        <v>158</v>
      </c>
      <c r="F57" s="79" t="s">
        <v>417</v>
      </c>
      <c r="G57" s="79" t="s">
        <v>401</v>
      </c>
      <c r="H57" s="79" t="s">
        <v>402</v>
      </c>
      <c r="I57" s="214">
        <f t="shared" si="2"/>
        <v>500000</v>
      </c>
      <c r="J57" s="93"/>
      <c r="K57" s="93"/>
      <c r="L57" s="93">
        <v>500000</v>
      </c>
      <c r="M57" s="93"/>
      <c r="N57" s="213"/>
      <c r="O57" s="213"/>
      <c r="P57" s="213"/>
      <c r="Q57" s="213"/>
      <c r="R57" s="213"/>
      <c r="S57" s="213"/>
      <c r="T57" s="213"/>
      <c r="U57" s="33"/>
      <c r="V57" s="213"/>
      <c r="W57" s="213"/>
    </row>
    <row r="58" customFormat="1" ht="19" customHeight="1" spans="1:23">
      <c r="A58" s="62" t="s">
        <v>435</v>
      </c>
      <c r="B58" s="79" t="s">
        <v>500</v>
      </c>
      <c r="C58" s="79" t="s">
        <v>501</v>
      </c>
      <c r="D58" s="79" t="s">
        <v>73</v>
      </c>
      <c r="E58" s="79" t="s">
        <v>158</v>
      </c>
      <c r="F58" s="79" t="s">
        <v>417</v>
      </c>
      <c r="G58" s="79" t="s">
        <v>401</v>
      </c>
      <c r="H58" s="79" t="s">
        <v>402</v>
      </c>
      <c r="I58" s="214">
        <f t="shared" si="2"/>
        <v>50000</v>
      </c>
      <c r="J58" s="93"/>
      <c r="K58" s="93"/>
      <c r="L58" s="93">
        <v>50000</v>
      </c>
      <c r="M58" s="93"/>
      <c r="N58" s="213"/>
      <c r="O58" s="213"/>
      <c r="P58" s="213"/>
      <c r="Q58" s="213"/>
      <c r="R58" s="213"/>
      <c r="S58" s="213"/>
      <c r="T58" s="213"/>
      <c r="U58" s="33"/>
      <c r="V58" s="213"/>
      <c r="W58" s="213"/>
    </row>
    <row r="59" customFormat="1" ht="19" customHeight="1" spans="1:23">
      <c r="A59" s="62" t="s">
        <v>435</v>
      </c>
      <c r="B59" s="79" t="s">
        <v>502</v>
      </c>
      <c r="C59" s="79" t="s">
        <v>503</v>
      </c>
      <c r="D59" s="79" t="s">
        <v>73</v>
      </c>
      <c r="E59" s="79" t="s">
        <v>158</v>
      </c>
      <c r="F59" s="79" t="s">
        <v>417</v>
      </c>
      <c r="G59" s="79" t="s">
        <v>386</v>
      </c>
      <c r="H59" s="79" t="s">
        <v>387</v>
      </c>
      <c r="I59" s="214">
        <f t="shared" si="2"/>
        <v>500000</v>
      </c>
      <c r="J59" s="93"/>
      <c r="K59" s="93"/>
      <c r="L59" s="93">
        <v>500000</v>
      </c>
      <c r="M59" s="93"/>
      <c r="N59" s="213"/>
      <c r="O59" s="213"/>
      <c r="P59" s="213"/>
      <c r="Q59" s="213"/>
      <c r="R59" s="213"/>
      <c r="S59" s="213"/>
      <c r="T59" s="213"/>
      <c r="U59" s="33"/>
      <c r="V59" s="213"/>
      <c r="W59" s="213"/>
    </row>
    <row r="60" customFormat="1" ht="19" customHeight="1" spans="1:23">
      <c r="A60" s="62" t="s">
        <v>435</v>
      </c>
      <c r="B60" s="79" t="s">
        <v>504</v>
      </c>
      <c r="C60" s="79" t="s">
        <v>505</v>
      </c>
      <c r="D60" s="79" t="s">
        <v>73</v>
      </c>
      <c r="E60" s="79" t="s">
        <v>158</v>
      </c>
      <c r="F60" s="79" t="s">
        <v>417</v>
      </c>
      <c r="G60" s="79" t="s">
        <v>401</v>
      </c>
      <c r="H60" s="79" t="s">
        <v>402</v>
      </c>
      <c r="I60" s="214">
        <f t="shared" si="2"/>
        <v>280000</v>
      </c>
      <c r="J60" s="93"/>
      <c r="K60" s="93"/>
      <c r="L60" s="93">
        <v>280000</v>
      </c>
      <c r="M60" s="93"/>
      <c r="N60" s="213"/>
      <c r="O60" s="213"/>
      <c r="P60" s="213"/>
      <c r="Q60" s="213"/>
      <c r="R60" s="213"/>
      <c r="S60" s="213"/>
      <c r="T60" s="213"/>
      <c r="U60" s="33"/>
      <c r="V60" s="213"/>
      <c r="W60" s="213"/>
    </row>
    <row r="61" customFormat="1" ht="19" customHeight="1" spans="1:23">
      <c r="A61" s="62" t="s">
        <v>435</v>
      </c>
      <c r="B61" s="79" t="s">
        <v>506</v>
      </c>
      <c r="C61" s="79" t="s">
        <v>507</v>
      </c>
      <c r="D61" s="79" t="s">
        <v>73</v>
      </c>
      <c r="E61" s="79" t="s">
        <v>158</v>
      </c>
      <c r="F61" s="79" t="s">
        <v>417</v>
      </c>
      <c r="G61" s="79" t="s">
        <v>386</v>
      </c>
      <c r="H61" s="79" t="s">
        <v>387</v>
      </c>
      <c r="I61" s="214">
        <f t="shared" si="2"/>
        <v>200000</v>
      </c>
      <c r="J61" s="93"/>
      <c r="K61" s="93"/>
      <c r="L61" s="93">
        <v>200000</v>
      </c>
      <c r="M61" s="93"/>
      <c r="N61" s="213"/>
      <c r="O61" s="213"/>
      <c r="P61" s="213"/>
      <c r="Q61" s="213"/>
      <c r="R61" s="213"/>
      <c r="S61" s="213"/>
      <c r="T61" s="213"/>
      <c r="U61" s="33"/>
      <c r="V61" s="213"/>
      <c r="W61" s="213"/>
    </row>
    <row r="62" customFormat="1" ht="19" customHeight="1" spans="1:23">
      <c r="A62" s="62" t="s">
        <v>435</v>
      </c>
      <c r="B62" s="79" t="s">
        <v>508</v>
      </c>
      <c r="C62" s="79" t="s">
        <v>509</v>
      </c>
      <c r="D62" s="79" t="s">
        <v>73</v>
      </c>
      <c r="E62" s="79" t="s">
        <v>158</v>
      </c>
      <c r="F62" s="79" t="s">
        <v>417</v>
      </c>
      <c r="G62" s="79" t="s">
        <v>386</v>
      </c>
      <c r="H62" s="79" t="s">
        <v>387</v>
      </c>
      <c r="I62" s="214">
        <f t="shared" si="2"/>
        <v>2000000</v>
      </c>
      <c r="J62" s="93"/>
      <c r="K62" s="93"/>
      <c r="L62" s="93">
        <v>2000000</v>
      </c>
      <c r="M62" s="93"/>
      <c r="N62" s="213"/>
      <c r="O62" s="213"/>
      <c r="P62" s="213"/>
      <c r="Q62" s="213"/>
      <c r="R62" s="213"/>
      <c r="S62" s="213"/>
      <c r="T62" s="213"/>
      <c r="U62" s="33"/>
      <c r="V62" s="213"/>
      <c r="W62" s="213"/>
    </row>
    <row r="63" customFormat="1" ht="19" customHeight="1" spans="1:23">
      <c r="A63" s="62" t="s">
        <v>435</v>
      </c>
      <c r="B63" s="79" t="s">
        <v>510</v>
      </c>
      <c r="C63" s="79" t="s">
        <v>511</v>
      </c>
      <c r="D63" s="79" t="s">
        <v>73</v>
      </c>
      <c r="E63" s="79" t="s">
        <v>158</v>
      </c>
      <c r="F63" s="79" t="s">
        <v>417</v>
      </c>
      <c r="G63" s="79" t="s">
        <v>324</v>
      </c>
      <c r="H63" s="79" t="s">
        <v>325</v>
      </c>
      <c r="I63" s="214">
        <f t="shared" si="2"/>
        <v>1000000</v>
      </c>
      <c r="J63" s="93"/>
      <c r="K63" s="93"/>
      <c r="L63" s="93">
        <v>1000000</v>
      </c>
      <c r="M63" s="93"/>
      <c r="N63" s="213"/>
      <c r="O63" s="213"/>
      <c r="P63" s="213"/>
      <c r="Q63" s="213"/>
      <c r="R63" s="213"/>
      <c r="S63" s="213"/>
      <c r="T63" s="213"/>
      <c r="U63" s="33"/>
      <c r="V63" s="213"/>
      <c r="W63" s="213"/>
    </row>
    <row r="64" customFormat="1" ht="19" customHeight="1" spans="1:23">
      <c r="A64" s="33" t="s">
        <v>435</v>
      </c>
      <c r="B64" s="33"/>
      <c r="C64" s="215" t="s">
        <v>512</v>
      </c>
      <c r="D64" s="33" t="s">
        <v>73</v>
      </c>
      <c r="E64" s="215">
        <v>2120303</v>
      </c>
      <c r="F64" s="215" t="s">
        <v>513</v>
      </c>
      <c r="G64" s="215" t="s">
        <v>386</v>
      </c>
      <c r="H64" s="215" t="s">
        <v>387</v>
      </c>
      <c r="I64" s="214">
        <f t="shared" si="2"/>
        <v>5344124.17</v>
      </c>
      <c r="J64" s="33"/>
      <c r="K64" s="33"/>
      <c r="L64" s="213"/>
      <c r="M64" s="213"/>
      <c r="N64" s="216">
        <v>5344124.17</v>
      </c>
      <c r="O64" s="216"/>
      <c r="P64" s="213"/>
      <c r="Q64" s="213"/>
      <c r="R64" s="213"/>
      <c r="S64" s="213"/>
      <c r="T64" s="213"/>
      <c r="U64" s="33"/>
      <c r="V64" s="213"/>
      <c r="W64" s="213"/>
    </row>
    <row r="65" customFormat="1" ht="19" customHeight="1" spans="1:23">
      <c r="A65" s="33" t="s">
        <v>435</v>
      </c>
      <c r="B65" s="33"/>
      <c r="C65" s="215" t="s">
        <v>514</v>
      </c>
      <c r="D65" s="33" t="s">
        <v>73</v>
      </c>
      <c r="E65" s="215">
        <v>2130316</v>
      </c>
      <c r="F65" s="215" t="s">
        <v>405</v>
      </c>
      <c r="G65" s="215" t="s">
        <v>386</v>
      </c>
      <c r="H65" s="215" t="s">
        <v>387</v>
      </c>
      <c r="I65" s="214">
        <f t="shared" ref="I65:I97" si="3">SUM(J65,L65,M65,N65,O65,P65,Q65,R65)</f>
        <v>43748</v>
      </c>
      <c r="J65" s="33"/>
      <c r="K65" s="33"/>
      <c r="L65" s="213"/>
      <c r="M65" s="213"/>
      <c r="N65" s="216">
        <v>43748</v>
      </c>
      <c r="O65" s="216"/>
      <c r="P65" s="213"/>
      <c r="Q65" s="213"/>
      <c r="R65" s="213"/>
      <c r="S65" s="213"/>
      <c r="T65" s="213"/>
      <c r="U65" s="33"/>
      <c r="V65" s="213"/>
      <c r="W65" s="213"/>
    </row>
    <row r="66" customFormat="1" ht="19" customHeight="1" spans="1:23">
      <c r="A66" s="33" t="s">
        <v>435</v>
      </c>
      <c r="B66" s="33"/>
      <c r="C66" s="215" t="s">
        <v>515</v>
      </c>
      <c r="D66" s="33" t="s">
        <v>73</v>
      </c>
      <c r="E66" s="215">
        <v>2130316</v>
      </c>
      <c r="F66" s="215" t="s">
        <v>405</v>
      </c>
      <c r="G66" s="215" t="s">
        <v>386</v>
      </c>
      <c r="H66" s="215" t="s">
        <v>387</v>
      </c>
      <c r="I66" s="214">
        <f t="shared" si="3"/>
        <v>128152</v>
      </c>
      <c r="J66" s="33"/>
      <c r="K66" s="33"/>
      <c r="L66" s="213"/>
      <c r="M66" s="213"/>
      <c r="N66" s="216">
        <v>128152</v>
      </c>
      <c r="O66" s="216"/>
      <c r="P66" s="213"/>
      <c r="Q66" s="213"/>
      <c r="R66" s="213"/>
      <c r="S66" s="213"/>
      <c r="T66" s="213"/>
      <c r="U66" s="33"/>
      <c r="V66" s="213"/>
      <c r="W66" s="213"/>
    </row>
    <row r="67" customFormat="1" ht="19" customHeight="1" spans="1:23">
      <c r="A67" s="33" t="s">
        <v>435</v>
      </c>
      <c r="B67" s="33"/>
      <c r="C67" s="215" t="s">
        <v>516</v>
      </c>
      <c r="D67" s="33" t="s">
        <v>73</v>
      </c>
      <c r="E67" s="215">
        <v>2130306</v>
      </c>
      <c r="F67" s="215" t="s">
        <v>398</v>
      </c>
      <c r="G67" s="215" t="s">
        <v>386</v>
      </c>
      <c r="H67" s="215" t="s">
        <v>387</v>
      </c>
      <c r="I67" s="214">
        <f t="shared" si="3"/>
        <v>2755.46</v>
      </c>
      <c r="J67" s="33"/>
      <c r="K67" s="33"/>
      <c r="L67" s="213"/>
      <c r="M67" s="213"/>
      <c r="N67" s="216">
        <v>2755.46</v>
      </c>
      <c r="O67" s="216"/>
      <c r="P67" s="213"/>
      <c r="Q67" s="213"/>
      <c r="R67" s="213"/>
      <c r="S67" s="213"/>
      <c r="T67" s="213"/>
      <c r="U67" s="33"/>
      <c r="V67" s="213"/>
      <c r="W67" s="213"/>
    </row>
    <row r="68" customFormat="1" ht="19" customHeight="1" spans="1:23">
      <c r="A68" s="33" t="s">
        <v>435</v>
      </c>
      <c r="B68" s="33"/>
      <c r="C68" s="215" t="s">
        <v>517</v>
      </c>
      <c r="D68" s="33" t="s">
        <v>73</v>
      </c>
      <c r="E68" s="215">
        <v>2130314</v>
      </c>
      <c r="F68" s="215" t="s">
        <v>365</v>
      </c>
      <c r="G68" s="215" t="s">
        <v>386</v>
      </c>
      <c r="H68" s="215" t="s">
        <v>387</v>
      </c>
      <c r="I68" s="214">
        <f t="shared" si="3"/>
        <v>1000</v>
      </c>
      <c r="J68" s="33"/>
      <c r="K68" s="33"/>
      <c r="L68" s="213"/>
      <c r="M68" s="213"/>
      <c r="N68" s="216">
        <v>1000</v>
      </c>
      <c r="O68" s="216"/>
      <c r="P68" s="213"/>
      <c r="Q68" s="213"/>
      <c r="R68" s="213"/>
      <c r="S68" s="213"/>
      <c r="T68" s="213"/>
      <c r="U68" s="33"/>
      <c r="V68" s="213"/>
      <c r="W68" s="213"/>
    </row>
    <row r="69" customFormat="1" ht="19" customHeight="1" spans="1:23">
      <c r="A69" s="33" t="s">
        <v>435</v>
      </c>
      <c r="B69" s="33"/>
      <c r="C69" s="215" t="s">
        <v>518</v>
      </c>
      <c r="D69" s="33" t="s">
        <v>73</v>
      </c>
      <c r="E69" s="215">
        <v>2130304</v>
      </c>
      <c r="F69" s="215" t="s">
        <v>519</v>
      </c>
      <c r="G69" s="215" t="s">
        <v>401</v>
      </c>
      <c r="H69" s="215" t="s">
        <v>402</v>
      </c>
      <c r="I69" s="214">
        <f t="shared" si="3"/>
        <v>1339.93</v>
      </c>
      <c r="J69" s="33"/>
      <c r="K69" s="33"/>
      <c r="L69" s="213"/>
      <c r="M69" s="213"/>
      <c r="N69" s="216">
        <v>1339.93</v>
      </c>
      <c r="O69" s="216"/>
      <c r="P69" s="213"/>
      <c r="Q69" s="213"/>
      <c r="R69" s="213"/>
      <c r="S69" s="213"/>
      <c r="T69" s="213"/>
      <c r="U69" s="33"/>
      <c r="V69" s="213"/>
      <c r="W69" s="213"/>
    </row>
    <row r="70" customFormat="1" ht="19" customHeight="1" spans="1:23">
      <c r="A70" s="33" t="s">
        <v>435</v>
      </c>
      <c r="B70" s="33"/>
      <c r="C70" s="215" t="s">
        <v>520</v>
      </c>
      <c r="D70" s="33" t="s">
        <v>73</v>
      </c>
      <c r="E70" s="215">
        <v>2130306</v>
      </c>
      <c r="F70" s="215" t="s">
        <v>398</v>
      </c>
      <c r="G70" s="215" t="s">
        <v>386</v>
      </c>
      <c r="H70" s="215" t="s">
        <v>387</v>
      </c>
      <c r="I70" s="214">
        <f t="shared" si="3"/>
        <v>169328.03</v>
      </c>
      <c r="J70" s="33"/>
      <c r="K70" s="33"/>
      <c r="L70" s="213"/>
      <c r="M70" s="213"/>
      <c r="N70" s="216">
        <v>169328.03</v>
      </c>
      <c r="O70" s="216"/>
      <c r="P70" s="213"/>
      <c r="Q70" s="213"/>
      <c r="R70" s="213"/>
      <c r="S70" s="213"/>
      <c r="T70" s="213"/>
      <c r="U70" s="33"/>
      <c r="V70" s="213"/>
      <c r="W70" s="213"/>
    </row>
    <row r="71" customFormat="1" ht="19" customHeight="1" spans="1:23">
      <c r="A71" s="33" t="s">
        <v>435</v>
      </c>
      <c r="B71" s="33"/>
      <c r="C71" s="215" t="s">
        <v>521</v>
      </c>
      <c r="D71" s="33" t="s">
        <v>73</v>
      </c>
      <c r="E71" s="215">
        <v>2130306</v>
      </c>
      <c r="F71" s="215" t="s">
        <v>398</v>
      </c>
      <c r="G71" s="215" t="s">
        <v>386</v>
      </c>
      <c r="H71" s="215" t="s">
        <v>387</v>
      </c>
      <c r="I71" s="214">
        <f t="shared" si="3"/>
        <v>21643</v>
      </c>
      <c r="J71" s="33"/>
      <c r="K71" s="33"/>
      <c r="L71" s="213"/>
      <c r="M71" s="213"/>
      <c r="N71" s="216">
        <v>21643</v>
      </c>
      <c r="O71" s="216"/>
      <c r="P71" s="213"/>
      <c r="Q71" s="213"/>
      <c r="R71" s="213"/>
      <c r="S71" s="213"/>
      <c r="T71" s="213"/>
      <c r="U71" s="33"/>
      <c r="V71" s="213"/>
      <c r="W71" s="213"/>
    </row>
    <row r="72" customFormat="1" ht="19" customHeight="1" spans="1:23">
      <c r="A72" s="33" t="s">
        <v>435</v>
      </c>
      <c r="B72" s="33"/>
      <c r="C72" s="215" t="s">
        <v>522</v>
      </c>
      <c r="D72" s="33" t="s">
        <v>73</v>
      </c>
      <c r="E72" s="215">
        <v>2130314</v>
      </c>
      <c r="F72" s="215" t="s">
        <v>365</v>
      </c>
      <c r="G72" s="215" t="s">
        <v>401</v>
      </c>
      <c r="H72" s="215" t="s">
        <v>402</v>
      </c>
      <c r="I72" s="214">
        <f t="shared" si="3"/>
        <v>10516</v>
      </c>
      <c r="J72" s="33"/>
      <c r="K72" s="33"/>
      <c r="L72" s="213"/>
      <c r="M72" s="213"/>
      <c r="N72" s="216">
        <v>10516</v>
      </c>
      <c r="O72" s="216"/>
      <c r="P72" s="213"/>
      <c r="Q72" s="213"/>
      <c r="R72" s="213"/>
      <c r="S72" s="213"/>
      <c r="T72" s="213"/>
      <c r="U72" s="33"/>
      <c r="V72" s="213"/>
      <c r="W72" s="213"/>
    </row>
    <row r="73" customFormat="1" ht="19" customHeight="1" spans="1:23">
      <c r="A73" s="33" t="s">
        <v>435</v>
      </c>
      <c r="B73" s="33"/>
      <c r="C73" s="215" t="s">
        <v>523</v>
      </c>
      <c r="D73" s="33" t="s">
        <v>73</v>
      </c>
      <c r="E73" s="215">
        <v>2130314</v>
      </c>
      <c r="F73" s="215" t="s">
        <v>365</v>
      </c>
      <c r="G73" s="215" t="s">
        <v>401</v>
      </c>
      <c r="H73" s="215" t="s">
        <v>402</v>
      </c>
      <c r="I73" s="214">
        <f t="shared" si="3"/>
        <v>1450</v>
      </c>
      <c r="J73" s="33"/>
      <c r="K73" s="33"/>
      <c r="L73" s="213"/>
      <c r="M73" s="213"/>
      <c r="N73" s="216">
        <v>1450</v>
      </c>
      <c r="O73" s="216"/>
      <c r="P73" s="213"/>
      <c r="Q73" s="213"/>
      <c r="R73" s="213"/>
      <c r="S73" s="213"/>
      <c r="T73" s="213"/>
      <c r="U73" s="33"/>
      <c r="V73" s="213"/>
      <c r="W73" s="213"/>
    </row>
    <row r="74" customFormat="1" ht="19" customHeight="1" spans="1:23">
      <c r="A74" s="33" t="s">
        <v>435</v>
      </c>
      <c r="B74" s="33"/>
      <c r="C74" s="215" t="s">
        <v>524</v>
      </c>
      <c r="D74" s="33" t="s">
        <v>73</v>
      </c>
      <c r="E74" s="215">
        <v>2130316</v>
      </c>
      <c r="F74" s="215" t="s">
        <v>405</v>
      </c>
      <c r="G74" s="215" t="s">
        <v>386</v>
      </c>
      <c r="H74" s="215" t="s">
        <v>387</v>
      </c>
      <c r="I74" s="214">
        <f t="shared" si="3"/>
        <v>150000</v>
      </c>
      <c r="J74" s="33"/>
      <c r="K74" s="33"/>
      <c r="L74" s="213"/>
      <c r="M74" s="213"/>
      <c r="N74" s="216">
        <v>150000</v>
      </c>
      <c r="O74" s="216"/>
      <c r="P74" s="213"/>
      <c r="Q74" s="213"/>
      <c r="R74" s="213"/>
      <c r="S74" s="213"/>
      <c r="T74" s="213"/>
      <c r="U74" s="33"/>
      <c r="V74" s="213"/>
      <c r="W74" s="213"/>
    </row>
    <row r="75" customFormat="1" ht="19" customHeight="1" spans="1:23">
      <c r="A75" s="33" t="s">
        <v>435</v>
      </c>
      <c r="B75" s="33"/>
      <c r="C75" s="215" t="s">
        <v>525</v>
      </c>
      <c r="D75" s="33" t="s">
        <v>73</v>
      </c>
      <c r="E75" s="215">
        <v>2130316</v>
      </c>
      <c r="F75" s="215" t="s">
        <v>405</v>
      </c>
      <c r="G75" s="215" t="s">
        <v>386</v>
      </c>
      <c r="H75" s="215" t="s">
        <v>387</v>
      </c>
      <c r="I75" s="214">
        <f t="shared" si="3"/>
        <v>100000</v>
      </c>
      <c r="J75" s="33"/>
      <c r="K75" s="33"/>
      <c r="L75" s="213"/>
      <c r="M75" s="213"/>
      <c r="N75" s="216">
        <v>100000</v>
      </c>
      <c r="O75" s="216"/>
      <c r="P75" s="213"/>
      <c r="Q75" s="213"/>
      <c r="R75" s="213"/>
      <c r="S75" s="213"/>
      <c r="T75" s="213"/>
      <c r="U75" s="33"/>
      <c r="V75" s="213"/>
      <c r="W75" s="213"/>
    </row>
    <row r="76" customFormat="1" ht="19" customHeight="1" spans="1:23">
      <c r="A76" s="33" t="s">
        <v>435</v>
      </c>
      <c r="B76" s="33"/>
      <c r="C76" s="215" t="s">
        <v>526</v>
      </c>
      <c r="D76" s="33" t="s">
        <v>73</v>
      </c>
      <c r="E76" s="215">
        <v>2110302</v>
      </c>
      <c r="F76" s="215" t="s">
        <v>452</v>
      </c>
      <c r="G76" s="215" t="s">
        <v>386</v>
      </c>
      <c r="H76" s="215" t="s">
        <v>387</v>
      </c>
      <c r="I76" s="214">
        <f t="shared" si="3"/>
        <v>8266287.92</v>
      </c>
      <c r="J76" s="33"/>
      <c r="K76" s="33"/>
      <c r="L76" s="213"/>
      <c r="M76" s="213"/>
      <c r="N76" s="216">
        <v>8266287.92</v>
      </c>
      <c r="O76" s="216"/>
      <c r="P76" s="213"/>
      <c r="Q76" s="213"/>
      <c r="R76" s="213"/>
      <c r="S76" s="213"/>
      <c r="T76" s="213"/>
      <c r="U76" s="33"/>
      <c r="V76" s="213"/>
      <c r="W76" s="213"/>
    </row>
    <row r="77" customFormat="1" ht="19" customHeight="1" spans="1:23">
      <c r="A77" s="33" t="s">
        <v>435</v>
      </c>
      <c r="B77" s="33"/>
      <c r="C77" s="215" t="s">
        <v>527</v>
      </c>
      <c r="D77" s="33" t="s">
        <v>73</v>
      </c>
      <c r="E77" s="215">
        <v>2130321</v>
      </c>
      <c r="F77" s="215" t="s">
        <v>528</v>
      </c>
      <c r="G77" s="215" t="s">
        <v>386</v>
      </c>
      <c r="H77" s="215" t="s">
        <v>387</v>
      </c>
      <c r="I77" s="214">
        <f t="shared" si="3"/>
        <v>3596455.8</v>
      </c>
      <c r="J77" s="33"/>
      <c r="K77" s="33"/>
      <c r="L77" s="213"/>
      <c r="M77" s="213"/>
      <c r="N77" s="216">
        <v>3596455.8</v>
      </c>
      <c r="O77" s="216"/>
      <c r="P77" s="213"/>
      <c r="Q77" s="213"/>
      <c r="R77" s="213"/>
      <c r="S77" s="213"/>
      <c r="T77" s="213"/>
      <c r="U77" s="33"/>
      <c r="V77" s="213"/>
      <c r="W77" s="213"/>
    </row>
    <row r="78" s="130" customFormat="1" ht="21.75" customHeight="1" spans="1:23">
      <c r="A78" s="33" t="s">
        <v>435</v>
      </c>
      <c r="B78" s="217"/>
      <c r="C78" s="218" t="s">
        <v>529</v>
      </c>
      <c r="D78" s="33" t="s">
        <v>73</v>
      </c>
      <c r="E78" s="215">
        <v>2130305</v>
      </c>
      <c r="F78" s="218" t="s">
        <v>385</v>
      </c>
      <c r="G78" s="218" t="s">
        <v>386</v>
      </c>
      <c r="H78" s="218" t="s">
        <v>387</v>
      </c>
      <c r="I78" s="214">
        <f t="shared" si="3"/>
        <v>28300</v>
      </c>
      <c r="J78" s="153"/>
      <c r="K78" s="219"/>
      <c r="L78" s="153"/>
      <c r="M78" s="153"/>
      <c r="N78" s="220">
        <v>28300</v>
      </c>
      <c r="O78" s="220"/>
      <c r="P78" s="153"/>
      <c r="Q78" s="153"/>
      <c r="R78" s="153"/>
      <c r="S78" s="153"/>
      <c r="T78" s="153"/>
      <c r="U78" s="153"/>
      <c r="V78" s="153"/>
      <c r="W78" s="153"/>
    </row>
    <row r="79" s="130" customFormat="1" ht="21.75" customHeight="1" spans="1:23">
      <c r="A79" s="33" t="s">
        <v>435</v>
      </c>
      <c r="B79" s="217"/>
      <c r="C79" s="218" t="s">
        <v>530</v>
      </c>
      <c r="D79" s="33" t="s">
        <v>73</v>
      </c>
      <c r="E79" s="215">
        <v>2130148</v>
      </c>
      <c r="F79" s="218" t="s">
        <v>531</v>
      </c>
      <c r="G79" s="218" t="s">
        <v>401</v>
      </c>
      <c r="H79" s="218" t="s">
        <v>402</v>
      </c>
      <c r="I79" s="214">
        <f t="shared" si="3"/>
        <v>400</v>
      </c>
      <c r="J79" s="153"/>
      <c r="K79" s="219"/>
      <c r="L79" s="153"/>
      <c r="M79" s="153"/>
      <c r="N79" s="220">
        <v>400</v>
      </c>
      <c r="O79" s="220"/>
      <c r="P79" s="153"/>
      <c r="Q79" s="153"/>
      <c r="R79" s="153"/>
      <c r="S79" s="153"/>
      <c r="T79" s="153"/>
      <c r="U79" s="153"/>
      <c r="V79" s="153"/>
      <c r="W79" s="153"/>
    </row>
    <row r="80" s="130" customFormat="1" ht="21.75" customHeight="1" spans="1:23">
      <c r="A80" s="33" t="s">
        <v>435</v>
      </c>
      <c r="B80" s="217"/>
      <c r="C80" s="218" t="s">
        <v>532</v>
      </c>
      <c r="D80" s="33" t="s">
        <v>73</v>
      </c>
      <c r="E80" s="215">
        <v>2130306</v>
      </c>
      <c r="F80" s="218" t="s">
        <v>398</v>
      </c>
      <c r="G80" s="218" t="s">
        <v>401</v>
      </c>
      <c r="H80" s="218" t="s">
        <v>402</v>
      </c>
      <c r="I80" s="214">
        <f t="shared" si="3"/>
        <v>50000</v>
      </c>
      <c r="J80" s="153"/>
      <c r="K80" s="219"/>
      <c r="L80" s="153"/>
      <c r="M80" s="153"/>
      <c r="N80" s="220">
        <v>50000</v>
      </c>
      <c r="O80" s="220"/>
      <c r="P80" s="153"/>
      <c r="Q80" s="153"/>
      <c r="R80" s="153"/>
      <c r="S80" s="153"/>
      <c r="T80" s="153"/>
      <c r="U80" s="153"/>
      <c r="V80" s="153"/>
      <c r="W80" s="153"/>
    </row>
    <row r="81" s="130" customFormat="1" ht="21.75" customHeight="1" spans="1:23">
      <c r="A81" s="33" t="s">
        <v>435</v>
      </c>
      <c r="B81" s="217"/>
      <c r="C81" s="218" t="s">
        <v>533</v>
      </c>
      <c r="D81" s="33" t="s">
        <v>73</v>
      </c>
      <c r="E81" s="215">
        <v>2130306</v>
      </c>
      <c r="F81" s="218" t="s">
        <v>398</v>
      </c>
      <c r="G81" s="218" t="s">
        <v>401</v>
      </c>
      <c r="H81" s="218" t="s">
        <v>402</v>
      </c>
      <c r="I81" s="214">
        <f t="shared" si="3"/>
        <v>88278</v>
      </c>
      <c r="J81" s="153"/>
      <c r="K81" s="219"/>
      <c r="L81" s="153"/>
      <c r="M81" s="153"/>
      <c r="N81" s="220">
        <v>88278</v>
      </c>
      <c r="O81" s="220"/>
      <c r="P81" s="153"/>
      <c r="Q81" s="153"/>
      <c r="R81" s="153"/>
      <c r="S81" s="153"/>
      <c r="T81" s="153"/>
      <c r="U81" s="153"/>
      <c r="V81" s="153"/>
      <c r="W81" s="153"/>
    </row>
    <row r="82" s="130" customFormat="1" ht="21.75" customHeight="1" spans="1:23">
      <c r="A82" s="33" t="s">
        <v>435</v>
      </c>
      <c r="B82" s="217"/>
      <c r="C82" s="218" t="s">
        <v>534</v>
      </c>
      <c r="D82" s="33" t="s">
        <v>73</v>
      </c>
      <c r="E82" s="215">
        <v>2110302</v>
      </c>
      <c r="F82" s="218" t="s">
        <v>452</v>
      </c>
      <c r="G82" s="218" t="s">
        <v>386</v>
      </c>
      <c r="H82" s="218" t="s">
        <v>387</v>
      </c>
      <c r="I82" s="214">
        <f t="shared" si="3"/>
        <v>14000000</v>
      </c>
      <c r="J82" s="153"/>
      <c r="K82" s="219"/>
      <c r="L82" s="153"/>
      <c r="M82" s="153"/>
      <c r="N82" s="220">
        <v>14000000</v>
      </c>
      <c r="O82" s="220"/>
      <c r="P82" s="153"/>
      <c r="Q82" s="153"/>
      <c r="R82" s="153"/>
      <c r="S82" s="153"/>
      <c r="T82" s="153"/>
      <c r="U82" s="153"/>
      <c r="V82" s="153"/>
      <c r="W82" s="153"/>
    </row>
    <row r="83" s="130" customFormat="1" ht="21.75" customHeight="1" spans="1:23">
      <c r="A83" s="33" t="s">
        <v>435</v>
      </c>
      <c r="B83" s="217"/>
      <c r="C83" s="218" t="s">
        <v>535</v>
      </c>
      <c r="D83" s="33" t="s">
        <v>73</v>
      </c>
      <c r="E83" s="215">
        <v>2110302</v>
      </c>
      <c r="F83" s="218" t="s">
        <v>452</v>
      </c>
      <c r="G83" s="218" t="s">
        <v>386</v>
      </c>
      <c r="H83" s="218" t="s">
        <v>387</v>
      </c>
      <c r="I83" s="214">
        <f t="shared" si="3"/>
        <v>2381164.4</v>
      </c>
      <c r="J83" s="153"/>
      <c r="K83" s="219"/>
      <c r="L83" s="153"/>
      <c r="M83" s="153"/>
      <c r="N83" s="220">
        <v>2381164.4</v>
      </c>
      <c r="O83" s="220"/>
      <c r="P83" s="153"/>
      <c r="Q83" s="153"/>
      <c r="R83" s="153"/>
      <c r="S83" s="153"/>
      <c r="T83" s="153"/>
      <c r="U83" s="153"/>
      <c r="V83" s="153"/>
      <c r="W83" s="153"/>
    </row>
    <row r="84" s="130" customFormat="1" ht="21.75" customHeight="1" spans="1:23">
      <c r="A84" s="33" t="s">
        <v>435</v>
      </c>
      <c r="B84" s="217"/>
      <c r="C84" s="218" t="s">
        <v>536</v>
      </c>
      <c r="D84" s="33" t="s">
        <v>73</v>
      </c>
      <c r="E84" s="215">
        <v>2110302</v>
      </c>
      <c r="F84" s="218" t="s">
        <v>452</v>
      </c>
      <c r="G84" s="218" t="s">
        <v>401</v>
      </c>
      <c r="H84" s="218" t="s">
        <v>402</v>
      </c>
      <c r="I84" s="214">
        <f t="shared" si="3"/>
        <v>406440</v>
      </c>
      <c r="J84" s="153"/>
      <c r="K84" s="219"/>
      <c r="L84" s="153"/>
      <c r="M84" s="153"/>
      <c r="N84" s="220">
        <v>406440</v>
      </c>
      <c r="O84" s="220"/>
      <c r="P84" s="153"/>
      <c r="Q84" s="153"/>
      <c r="R84" s="153"/>
      <c r="S84" s="153"/>
      <c r="T84" s="153"/>
      <c r="U84" s="153"/>
      <c r="V84" s="153"/>
      <c r="W84" s="153"/>
    </row>
    <row r="85" s="130" customFormat="1" ht="21.75" customHeight="1" spans="1:23">
      <c r="A85" s="33" t="s">
        <v>435</v>
      </c>
      <c r="B85" s="217"/>
      <c r="C85" s="218" t="s">
        <v>537</v>
      </c>
      <c r="D85" s="33" t="s">
        <v>73</v>
      </c>
      <c r="E85" s="215">
        <v>2110302</v>
      </c>
      <c r="F85" s="218" t="s">
        <v>452</v>
      </c>
      <c r="G85" s="218" t="s">
        <v>386</v>
      </c>
      <c r="H85" s="218" t="s">
        <v>387</v>
      </c>
      <c r="I85" s="214">
        <f t="shared" si="3"/>
        <v>10000000</v>
      </c>
      <c r="J85" s="153"/>
      <c r="K85" s="219"/>
      <c r="L85" s="153"/>
      <c r="M85" s="153"/>
      <c r="N85" s="220">
        <v>10000000</v>
      </c>
      <c r="O85" s="220"/>
      <c r="P85" s="153"/>
      <c r="Q85" s="153"/>
      <c r="R85" s="153"/>
      <c r="S85" s="153"/>
      <c r="T85" s="153"/>
      <c r="U85" s="153"/>
      <c r="V85" s="153"/>
      <c r="W85" s="153"/>
    </row>
    <row r="86" s="130" customFormat="1" ht="21.75" customHeight="1" spans="1:23">
      <c r="A86" s="33" t="s">
        <v>435</v>
      </c>
      <c r="B86" s="217"/>
      <c r="C86" s="218" t="s">
        <v>538</v>
      </c>
      <c r="D86" s="33" t="s">
        <v>73</v>
      </c>
      <c r="E86" s="215">
        <v>2110302</v>
      </c>
      <c r="F86" s="218" t="s">
        <v>452</v>
      </c>
      <c r="G86" s="218" t="s">
        <v>401</v>
      </c>
      <c r="H86" s="218" t="s">
        <v>402</v>
      </c>
      <c r="I86" s="214">
        <f t="shared" si="3"/>
        <v>5000000</v>
      </c>
      <c r="J86" s="153"/>
      <c r="K86" s="219"/>
      <c r="L86" s="153"/>
      <c r="M86" s="153"/>
      <c r="N86" s="220">
        <v>5000000</v>
      </c>
      <c r="O86" s="220"/>
      <c r="P86" s="153"/>
      <c r="Q86" s="153"/>
      <c r="R86" s="153"/>
      <c r="S86" s="153"/>
      <c r="T86" s="153"/>
      <c r="U86" s="153"/>
      <c r="V86" s="153"/>
      <c r="W86" s="153"/>
    </row>
    <row r="87" s="130" customFormat="1" ht="21.75" customHeight="1" spans="1:23">
      <c r="A87" s="33" t="s">
        <v>435</v>
      </c>
      <c r="B87" s="217"/>
      <c r="C87" s="218" t="s">
        <v>539</v>
      </c>
      <c r="D87" s="33" t="s">
        <v>73</v>
      </c>
      <c r="E87" s="215">
        <v>2136699</v>
      </c>
      <c r="F87" s="218" t="s">
        <v>540</v>
      </c>
      <c r="G87" s="218">
        <v>50402</v>
      </c>
      <c r="H87" s="218" t="s">
        <v>387</v>
      </c>
      <c r="I87" s="214">
        <f t="shared" si="3"/>
        <v>51603</v>
      </c>
      <c r="J87" s="153"/>
      <c r="K87" s="219"/>
      <c r="L87" s="153"/>
      <c r="M87" s="153"/>
      <c r="N87" s="220"/>
      <c r="O87" s="220">
        <v>51603</v>
      </c>
      <c r="P87" s="153"/>
      <c r="Q87" s="153"/>
      <c r="R87" s="153"/>
      <c r="S87" s="153"/>
      <c r="T87" s="153"/>
      <c r="U87" s="153"/>
      <c r="V87" s="153"/>
      <c r="W87" s="153"/>
    </row>
    <row r="88" s="130" customFormat="1" ht="21.75" customHeight="1" spans="1:23">
      <c r="A88" s="33" t="s">
        <v>435</v>
      </c>
      <c r="B88" s="217"/>
      <c r="C88" s="218" t="s">
        <v>541</v>
      </c>
      <c r="D88" s="33" t="s">
        <v>73</v>
      </c>
      <c r="E88" s="215">
        <v>2137201</v>
      </c>
      <c r="F88" s="218" t="s">
        <v>542</v>
      </c>
      <c r="G88" s="218" t="s">
        <v>386</v>
      </c>
      <c r="H88" s="218" t="s">
        <v>387</v>
      </c>
      <c r="I88" s="214">
        <f t="shared" si="3"/>
        <v>352900</v>
      </c>
      <c r="J88" s="153"/>
      <c r="K88" s="219"/>
      <c r="L88" s="153"/>
      <c r="M88" s="153"/>
      <c r="N88" s="220"/>
      <c r="O88" s="220">
        <v>352900</v>
      </c>
      <c r="P88" s="153"/>
      <c r="Q88" s="153"/>
      <c r="R88" s="153"/>
      <c r="S88" s="153"/>
      <c r="T88" s="153"/>
      <c r="U88" s="153"/>
      <c r="V88" s="153"/>
      <c r="W88" s="153"/>
    </row>
    <row r="89" s="130" customFormat="1" ht="21.75" customHeight="1" spans="1:23">
      <c r="A89" s="33" t="s">
        <v>435</v>
      </c>
      <c r="B89" s="217"/>
      <c r="C89" s="218" t="s">
        <v>543</v>
      </c>
      <c r="D89" s="33" t="s">
        <v>73</v>
      </c>
      <c r="E89" s="215">
        <v>2136699</v>
      </c>
      <c r="F89" s="218" t="s">
        <v>540</v>
      </c>
      <c r="G89" s="218" t="s">
        <v>386</v>
      </c>
      <c r="H89" s="218" t="s">
        <v>387</v>
      </c>
      <c r="I89" s="214">
        <f t="shared" si="3"/>
        <v>26020</v>
      </c>
      <c r="J89" s="153"/>
      <c r="K89" s="219"/>
      <c r="L89" s="153"/>
      <c r="M89" s="153"/>
      <c r="N89" s="220"/>
      <c r="O89" s="220">
        <v>26020</v>
      </c>
      <c r="P89" s="153"/>
      <c r="Q89" s="153"/>
      <c r="R89" s="153"/>
      <c r="S89" s="153"/>
      <c r="T89" s="153"/>
      <c r="U89" s="153"/>
      <c r="V89" s="153"/>
      <c r="W89" s="153"/>
    </row>
    <row r="90" s="130" customFormat="1" ht="21.75" customHeight="1" spans="1:23">
      <c r="A90" s="33" t="s">
        <v>435</v>
      </c>
      <c r="B90" s="217"/>
      <c r="C90" s="218" t="s">
        <v>544</v>
      </c>
      <c r="D90" s="33" t="s">
        <v>73</v>
      </c>
      <c r="E90" s="215">
        <v>2136699</v>
      </c>
      <c r="F90" s="218" t="s">
        <v>540</v>
      </c>
      <c r="G90" s="218" t="s">
        <v>386</v>
      </c>
      <c r="H90" s="218" t="s">
        <v>387</v>
      </c>
      <c r="I90" s="214">
        <f t="shared" si="3"/>
        <v>8000</v>
      </c>
      <c r="J90" s="153"/>
      <c r="K90" s="219"/>
      <c r="L90" s="153"/>
      <c r="M90" s="153"/>
      <c r="N90" s="220"/>
      <c r="O90" s="220">
        <v>8000</v>
      </c>
      <c r="P90" s="153"/>
      <c r="Q90" s="153"/>
      <c r="R90" s="153"/>
      <c r="S90" s="153"/>
      <c r="T90" s="153"/>
      <c r="U90" s="153"/>
      <c r="V90" s="153"/>
      <c r="W90" s="153"/>
    </row>
    <row r="91" s="130" customFormat="1" ht="21.75" customHeight="1" spans="1:23">
      <c r="A91" s="33" t="s">
        <v>435</v>
      </c>
      <c r="B91" s="217"/>
      <c r="C91" s="218" t="s">
        <v>545</v>
      </c>
      <c r="D91" s="33" t="s">
        <v>73</v>
      </c>
      <c r="E91" s="215">
        <v>2137201</v>
      </c>
      <c r="F91" s="218" t="s">
        <v>542</v>
      </c>
      <c r="G91" s="218" t="s">
        <v>386</v>
      </c>
      <c r="H91" s="218" t="s">
        <v>387</v>
      </c>
      <c r="I91" s="214">
        <f t="shared" si="3"/>
        <v>364750</v>
      </c>
      <c r="J91" s="153"/>
      <c r="K91" s="219"/>
      <c r="L91" s="153"/>
      <c r="M91" s="153"/>
      <c r="N91" s="220"/>
      <c r="O91" s="220">
        <v>364750</v>
      </c>
      <c r="P91" s="153"/>
      <c r="Q91" s="153"/>
      <c r="R91" s="153"/>
      <c r="S91" s="153"/>
      <c r="T91" s="153"/>
      <c r="U91" s="153"/>
      <c r="V91" s="153"/>
      <c r="W91" s="153"/>
    </row>
    <row r="92" s="130" customFormat="1" ht="21.75" customHeight="1" spans="1:23">
      <c r="A92" s="33" t="s">
        <v>435</v>
      </c>
      <c r="B92" s="217"/>
      <c r="C92" s="218" t="s">
        <v>546</v>
      </c>
      <c r="D92" s="33" t="s">
        <v>73</v>
      </c>
      <c r="E92" s="215">
        <v>2137201</v>
      </c>
      <c r="F92" s="218" t="s">
        <v>542</v>
      </c>
      <c r="G92" s="218" t="s">
        <v>386</v>
      </c>
      <c r="H92" s="218" t="s">
        <v>387</v>
      </c>
      <c r="I92" s="214">
        <f t="shared" si="3"/>
        <v>375000</v>
      </c>
      <c r="J92" s="153"/>
      <c r="K92" s="219"/>
      <c r="L92" s="153"/>
      <c r="M92" s="153"/>
      <c r="N92" s="220"/>
      <c r="O92" s="220">
        <v>375000</v>
      </c>
      <c r="P92" s="153"/>
      <c r="Q92" s="153"/>
      <c r="R92" s="153"/>
      <c r="S92" s="153"/>
      <c r="T92" s="153"/>
      <c r="U92" s="153"/>
      <c r="V92" s="153"/>
      <c r="W92" s="153"/>
    </row>
    <row r="93" s="130" customFormat="1" ht="21.75" customHeight="1" spans="1:23">
      <c r="A93" s="33" t="s">
        <v>435</v>
      </c>
      <c r="B93" s="217"/>
      <c r="C93" s="218" t="s">
        <v>547</v>
      </c>
      <c r="D93" s="33" t="s">
        <v>73</v>
      </c>
      <c r="E93" s="215">
        <v>2137201</v>
      </c>
      <c r="F93" s="218" t="s">
        <v>542</v>
      </c>
      <c r="G93" s="218">
        <v>30305</v>
      </c>
      <c r="H93" s="218" t="s">
        <v>358</v>
      </c>
      <c r="I93" s="214">
        <f t="shared" si="3"/>
        <v>384600</v>
      </c>
      <c r="J93" s="153"/>
      <c r="K93" s="219"/>
      <c r="L93" s="153"/>
      <c r="M93" s="153"/>
      <c r="N93" s="220"/>
      <c r="O93" s="220">
        <v>384600</v>
      </c>
      <c r="P93" s="153"/>
      <c r="Q93" s="153"/>
      <c r="R93" s="153"/>
      <c r="S93" s="153"/>
      <c r="T93" s="153"/>
      <c r="U93" s="153"/>
      <c r="V93" s="153"/>
      <c r="W93" s="153"/>
    </row>
    <row r="94" s="130" customFormat="1" ht="21.75" customHeight="1" spans="1:23">
      <c r="A94" s="33" t="s">
        <v>435</v>
      </c>
      <c r="B94" s="217"/>
      <c r="C94" s="218" t="s">
        <v>548</v>
      </c>
      <c r="D94" s="33" t="s">
        <v>73</v>
      </c>
      <c r="E94" s="215">
        <v>2290401</v>
      </c>
      <c r="F94" s="218" t="s">
        <v>549</v>
      </c>
      <c r="G94" s="218" t="s">
        <v>401</v>
      </c>
      <c r="H94" s="218" t="s">
        <v>402</v>
      </c>
      <c r="I94" s="214">
        <f t="shared" si="3"/>
        <v>300000</v>
      </c>
      <c r="J94" s="153"/>
      <c r="K94" s="219"/>
      <c r="L94" s="153"/>
      <c r="M94" s="153"/>
      <c r="N94" s="220"/>
      <c r="O94" s="220">
        <v>300000</v>
      </c>
      <c r="P94" s="153"/>
      <c r="Q94" s="153"/>
      <c r="R94" s="153"/>
      <c r="S94" s="153"/>
      <c r="T94" s="153"/>
      <c r="U94" s="153"/>
      <c r="V94" s="153"/>
      <c r="W94" s="153"/>
    </row>
    <row r="95" s="130" customFormat="1" ht="21.75" customHeight="1" spans="1:23">
      <c r="A95" s="33" t="s">
        <v>435</v>
      </c>
      <c r="B95" s="217"/>
      <c r="C95" s="218" t="s">
        <v>550</v>
      </c>
      <c r="D95" s="33" t="s">
        <v>73</v>
      </c>
      <c r="E95" s="215">
        <v>2290401</v>
      </c>
      <c r="F95" s="218" t="s">
        <v>549</v>
      </c>
      <c r="G95" s="218" t="s">
        <v>386</v>
      </c>
      <c r="H95" s="218" t="s">
        <v>387</v>
      </c>
      <c r="I95" s="214">
        <f t="shared" si="3"/>
        <v>105600</v>
      </c>
      <c r="J95" s="153"/>
      <c r="K95" s="219"/>
      <c r="L95" s="153"/>
      <c r="M95" s="153"/>
      <c r="N95" s="220"/>
      <c r="O95" s="220">
        <v>105600</v>
      </c>
      <c r="P95" s="153"/>
      <c r="Q95" s="153"/>
      <c r="R95" s="153"/>
      <c r="S95" s="153"/>
      <c r="T95" s="153"/>
      <c r="U95" s="153"/>
      <c r="V95" s="153"/>
      <c r="W95" s="153"/>
    </row>
    <row r="96" s="130" customFormat="1" ht="32" customHeight="1" spans="1:23">
      <c r="A96" s="33" t="s">
        <v>435</v>
      </c>
      <c r="B96" s="217"/>
      <c r="C96" s="217" t="s">
        <v>551</v>
      </c>
      <c r="D96" s="33" t="s">
        <v>73</v>
      </c>
      <c r="E96" s="215">
        <v>2290402</v>
      </c>
      <c r="F96" s="221" t="s">
        <v>552</v>
      </c>
      <c r="G96" s="218" t="s">
        <v>386</v>
      </c>
      <c r="H96" s="217" t="s">
        <v>387</v>
      </c>
      <c r="I96" s="214">
        <f t="shared" si="3"/>
        <v>10000000</v>
      </c>
      <c r="J96" s="153"/>
      <c r="K96" s="219"/>
      <c r="L96" s="153"/>
      <c r="M96" s="153"/>
      <c r="N96" s="153"/>
      <c r="O96" s="153">
        <v>10000000</v>
      </c>
      <c r="P96" s="153"/>
      <c r="Q96" s="153"/>
      <c r="R96" s="153"/>
      <c r="S96" s="153"/>
      <c r="T96" s="153"/>
      <c r="U96" s="153"/>
      <c r="V96" s="153"/>
      <c r="W96" s="153"/>
    </row>
    <row r="97" s="130" customFormat="1" ht="32" customHeight="1" spans="1:23">
      <c r="A97" s="33" t="s">
        <v>435</v>
      </c>
      <c r="B97" s="222"/>
      <c r="C97" s="222" t="s">
        <v>553</v>
      </c>
      <c r="D97" s="33" t="s">
        <v>73</v>
      </c>
      <c r="E97" s="215">
        <v>2290402</v>
      </c>
      <c r="F97" s="221" t="s">
        <v>552</v>
      </c>
      <c r="G97" s="223" t="s">
        <v>386</v>
      </c>
      <c r="H97" s="224" t="s">
        <v>387</v>
      </c>
      <c r="I97" s="214">
        <f t="shared" si="3"/>
        <v>20000000</v>
      </c>
      <c r="J97" s="153"/>
      <c r="K97" s="219"/>
      <c r="L97" s="153"/>
      <c r="M97" s="153"/>
      <c r="N97" s="153"/>
      <c r="O97" s="153">
        <v>20000000</v>
      </c>
      <c r="P97" s="153"/>
      <c r="Q97" s="153"/>
      <c r="R97" s="153"/>
      <c r="S97" s="153"/>
      <c r="T97" s="153"/>
      <c r="U97" s="153"/>
      <c r="V97" s="153"/>
      <c r="W97" s="153"/>
    </row>
    <row r="98" s="131" customFormat="1" ht="18.75" customHeight="1" spans="1:23">
      <c r="A98" s="225" t="s">
        <v>251</v>
      </c>
      <c r="B98" s="226"/>
      <c r="C98" s="226"/>
      <c r="D98" s="226"/>
      <c r="E98" s="226"/>
      <c r="F98" s="226"/>
      <c r="G98" s="226"/>
      <c r="H98" s="227"/>
      <c r="I98" s="228">
        <f>SUM(I9:I97)</f>
        <v>100815578.71</v>
      </c>
      <c r="J98" s="228">
        <f>SUM(J8:J97)</f>
        <v>6055733</v>
      </c>
      <c r="K98" s="228">
        <f t="shared" ref="J98:O98" si="4">SUM(K9:K97)</f>
        <v>6055723</v>
      </c>
      <c r="L98" s="228">
        <f t="shared" si="4"/>
        <v>13000000</v>
      </c>
      <c r="M98" s="228">
        <f t="shared" si="4"/>
        <v>0</v>
      </c>
      <c r="N98" s="228">
        <f t="shared" si="4"/>
        <v>49791382.71</v>
      </c>
      <c r="O98" s="228">
        <f t="shared" si="4"/>
        <v>31968473</v>
      </c>
      <c r="P98" s="229"/>
      <c r="Q98" s="229"/>
      <c r="R98" s="229"/>
      <c r="S98" s="229"/>
      <c r="T98" s="229"/>
      <c r="U98" s="229"/>
      <c r="V98" s="229"/>
      <c r="W98" s="229">
        <v>6099706.76</v>
      </c>
    </row>
  </sheetData>
  <autoFilter xmlns:etc="http://www.wps.cn/officeDocument/2017/etCustomData" ref="A8:W98" etc:filterBottomFollowUsedRange="0">
    <extLst/>
  </autoFilter>
  <mergeCells count="28">
    <mergeCell ref="A2:W2"/>
    <mergeCell ref="A3:H3"/>
    <mergeCell ref="J4:M4"/>
    <mergeCell ref="N4:P4"/>
    <mergeCell ref="R4:W4"/>
    <mergeCell ref="A98:H9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27" orientation="landscape" useFirstPageNumber="1"/>
  <headerFooter/>
  <ignoredErrors>
    <ignoredError sqref="I98 K98:O98" unlocked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94"/>
  <sheetViews>
    <sheetView showZeros="0" topLeftCell="A276" workbookViewId="0">
      <selection activeCell="J56" sqref="J56"/>
    </sheetView>
  </sheetViews>
  <sheetFormatPr defaultColWidth="10.447619047619" defaultRowHeight="12" customHeight="1"/>
  <cols>
    <col min="1" max="1" width="39.1809523809524" style="1" customWidth="1"/>
    <col min="2" max="2" width="33.1428571428571" style="1" customWidth="1"/>
    <col min="3" max="5" width="26.9428571428571" style="1" customWidth="1"/>
    <col min="6" max="6" width="12.8952380952381" style="1" customWidth="1"/>
    <col min="7" max="7" width="28.7333333333333" style="1" customWidth="1"/>
    <col min="8" max="8" width="17.8" style="1" customWidth="1"/>
    <col min="9" max="9" width="15.3428571428571" style="1" customWidth="1"/>
    <col min="10" max="10" width="35" style="1" customWidth="1"/>
    <col min="11" max="16384" width="10.447619047619" style="1"/>
  </cols>
  <sheetData>
    <row r="1" ht="18" customHeight="1" spans="1:10">
      <c r="J1" s="13" t="s">
        <v>554</v>
      </c>
    </row>
    <row r="2" ht="39.75" customHeight="1" spans="1:10">
      <c r="A2" s="75" t="str">
        <f>"2026"&amp;"年部门项目支出绩效目标表"</f>
        <v>2026年部门项目支出绩效目标表</v>
      </c>
      <c r="B2" s="14"/>
      <c r="C2" s="14"/>
      <c r="D2" s="14"/>
      <c r="E2" s="14"/>
      <c r="F2" s="76"/>
      <c r="G2" s="14"/>
      <c r="H2" s="76"/>
      <c r="I2" s="76"/>
      <c r="J2" s="14"/>
    </row>
    <row r="3" ht="17.25" customHeight="1" spans="1:10">
      <c r="A3" s="15" t="str">
        <f>"单位名称："&amp;"昆明市呈贡区水务局"</f>
        <v>单位名称：昆明市呈贡区水务局</v>
      </c>
      <c r="B3" s="15"/>
      <c r="C3" s="15"/>
      <c r="D3" s="15"/>
      <c r="E3" s="15"/>
      <c r="F3" s="15"/>
      <c r="G3" s="15"/>
      <c r="H3" s="15"/>
    </row>
    <row r="4" ht="44.25" customHeight="1" spans="1:10">
      <c r="A4" s="77" t="s">
        <v>264</v>
      </c>
      <c r="B4" s="77" t="s">
        <v>555</v>
      </c>
      <c r="C4" s="77" t="s">
        <v>556</v>
      </c>
      <c r="D4" s="77" t="s">
        <v>557</v>
      </c>
      <c r="E4" s="77" t="s">
        <v>558</v>
      </c>
      <c r="F4" s="78" t="s">
        <v>559</v>
      </c>
      <c r="G4" s="77" t="s">
        <v>560</v>
      </c>
      <c r="H4" s="78" t="s">
        <v>561</v>
      </c>
      <c r="I4" s="78" t="s">
        <v>562</v>
      </c>
      <c r="J4" s="77" t="s">
        <v>563</v>
      </c>
    </row>
    <row r="5" ht="18.75" customHeight="1" spans="1:10">
      <c r="A5" s="179">
        <v>1</v>
      </c>
      <c r="B5" s="179">
        <v>2</v>
      </c>
      <c r="C5" s="179">
        <v>3</v>
      </c>
      <c r="D5" s="179">
        <v>4</v>
      </c>
      <c r="E5" s="179">
        <v>5</v>
      </c>
      <c r="F5" s="32">
        <v>6</v>
      </c>
      <c r="G5" s="179">
        <v>7</v>
      </c>
      <c r="H5" s="32">
        <v>8</v>
      </c>
      <c r="I5" s="32">
        <v>9</v>
      </c>
      <c r="J5" s="179">
        <v>10</v>
      </c>
    </row>
    <row r="6" ht="42" customHeight="1" spans="1:10">
      <c r="A6" s="66" t="s">
        <v>73</v>
      </c>
      <c r="B6" s="79"/>
      <c r="C6" s="79"/>
      <c r="D6" s="79"/>
      <c r="E6" s="62"/>
      <c r="F6" s="80"/>
      <c r="G6" s="62"/>
      <c r="H6" s="80"/>
      <c r="I6" s="80"/>
      <c r="J6" s="62"/>
    </row>
    <row r="7" ht="42" customHeight="1" spans="1:10">
      <c r="A7" s="180" t="s">
        <v>73</v>
      </c>
      <c r="B7" s="67"/>
      <c r="C7" s="67"/>
      <c r="D7" s="67"/>
      <c r="E7" s="66"/>
      <c r="F7" s="67"/>
      <c r="G7" s="66"/>
      <c r="H7" s="67"/>
      <c r="I7" s="67"/>
      <c r="J7" s="66"/>
    </row>
    <row r="8" ht="42" customHeight="1" spans="1:10">
      <c r="A8" s="181" t="s">
        <v>501</v>
      </c>
      <c r="B8" s="67" t="s">
        <v>564</v>
      </c>
      <c r="C8" s="67" t="s">
        <v>565</v>
      </c>
      <c r="D8" s="67" t="s">
        <v>566</v>
      </c>
      <c r="E8" s="66" t="s">
        <v>567</v>
      </c>
      <c r="F8" s="67" t="s">
        <v>568</v>
      </c>
      <c r="G8" s="66" t="s">
        <v>567</v>
      </c>
      <c r="H8" s="67" t="s">
        <v>569</v>
      </c>
      <c r="I8" s="67" t="s">
        <v>570</v>
      </c>
      <c r="J8" s="66" t="s">
        <v>567</v>
      </c>
    </row>
    <row r="9" ht="42" customHeight="1" spans="1:10">
      <c r="A9" s="181" t="s">
        <v>501</v>
      </c>
      <c r="B9" s="67" t="s">
        <v>564</v>
      </c>
      <c r="C9" s="67" t="s">
        <v>571</v>
      </c>
      <c r="D9" s="67" t="s">
        <v>572</v>
      </c>
      <c r="E9" s="66" t="s">
        <v>573</v>
      </c>
      <c r="F9" s="67" t="s">
        <v>574</v>
      </c>
      <c r="G9" s="66" t="s">
        <v>573</v>
      </c>
      <c r="H9" s="67" t="s">
        <v>569</v>
      </c>
      <c r="I9" s="67" t="s">
        <v>570</v>
      </c>
      <c r="J9" s="66" t="s">
        <v>573</v>
      </c>
    </row>
    <row r="10" ht="42" customHeight="1" spans="1:10">
      <c r="A10" s="181" t="s">
        <v>501</v>
      </c>
      <c r="B10" s="67" t="s">
        <v>564</v>
      </c>
      <c r="C10" s="67" t="s">
        <v>575</v>
      </c>
      <c r="D10" s="67" t="s">
        <v>576</v>
      </c>
      <c r="E10" s="66" t="s">
        <v>577</v>
      </c>
      <c r="F10" s="67" t="s">
        <v>574</v>
      </c>
      <c r="G10" s="66" t="s">
        <v>577</v>
      </c>
      <c r="H10" s="67" t="s">
        <v>569</v>
      </c>
      <c r="I10" s="67" t="s">
        <v>570</v>
      </c>
      <c r="J10" s="66" t="s">
        <v>577</v>
      </c>
    </row>
    <row r="11" ht="42" customHeight="1" spans="1:10">
      <c r="A11" s="181" t="s">
        <v>425</v>
      </c>
      <c r="B11" s="67" t="s">
        <v>578</v>
      </c>
      <c r="C11" s="67" t="s">
        <v>565</v>
      </c>
      <c r="D11" s="67" t="s">
        <v>579</v>
      </c>
      <c r="E11" s="66" t="s">
        <v>580</v>
      </c>
      <c r="F11" s="67" t="s">
        <v>568</v>
      </c>
      <c r="G11" s="66" t="s">
        <v>581</v>
      </c>
      <c r="H11" s="67" t="s">
        <v>582</v>
      </c>
      <c r="I11" s="67" t="s">
        <v>583</v>
      </c>
      <c r="J11" s="66" t="s">
        <v>584</v>
      </c>
    </row>
    <row r="12" ht="42" customHeight="1" spans="1:10">
      <c r="A12" s="181" t="s">
        <v>425</v>
      </c>
      <c r="B12" s="67" t="s">
        <v>578</v>
      </c>
      <c r="C12" s="67" t="s">
        <v>565</v>
      </c>
      <c r="D12" s="67" t="s">
        <v>579</v>
      </c>
      <c r="E12" s="66" t="s">
        <v>585</v>
      </c>
      <c r="F12" s="67" t="s">
        <v>568</v>
      </c>
      <c r="G12" s="66" t="s">
        <v>586</v>
      </c>
      <c r="H12" s="67" t="s">
        <v>587</v>
      </c>
      <c r="I12" s="67" t="s">
        <v>583</v>
      </c>
      <c r="J12" s="66" t="s">
        <v>584</v>
      </c>
    </row>
    <row r="13" ht="42" customHeight="1" spans="1:10">
      <c r="A13" s="181" t="s">
        <v>425</v>
      </c>
      <c r="B13" s="67" t="s">
        <v>578</v>
      </c>
      <c r="C13" s="67" t="s">
        <v>565</v>
      </c>
      <c r="D13" s="67" t="s">
        <v>566</v>
      </c>
      <c r="E13" s="66" t="s">
        <v>588</v>
      </c>
      <c r="F13" s="67" t="s">
        <v>568</v>
      </c>
      <c r="G13" s="66" t="s">
        <v>589</v>
      </c>
      <c r="H13" s="67" t="s">
        <v>569</v>
      </c>
      <c r="I13" s="67" t="s">
        <v>583</v>
      </c>
      <c r="J13" s="66" t="s">
        <v>590</v>
      </c>
    </row>
    <row r="14" ht="42" customHeight="1" spans="1:10">
      <c r="A14" s="181" t="s">
        <v>425</v>
      </c>
      <c r="B14" s="67" t="s">
        <v>578</v>
      </c>
      <c r="C14" s="67" t="s">
        <v>565</v>
      </c>
      <c r="D14" s="67" t="s">
        <v>591</v>
      </c>
      <c r="E14" s="66" t="s">
        <v>592</v>
      </c>
      <c r="F14" s="67" t="s">
        <v>568</v>
      </c>
      <c r="G14" s="66" t="s">
        <v>589</v>
      </c>
      <c r="H14" s="67" t="s">
        <v>569</v>
      </c>
      <c r="I14" s="67" t="s">
        <v>583</v>
      </c>
      <c r="J14" s="66" t="s">
        <v>593</v>
      </c>
    </row>
    <row r="15" ht="42" customHeight="1" spans="1:10">
      <c r="A15" s="181" t="s">
        <v>425</v>
      </c>
      <c r="B15" s="67" t="s">
        <v>578</v>
      </c>
      <c r="C15" s="67" t="s">
        <v>571</v>
      </c>
      <c r="D15" s="67" t="s">
        <v>594</v>
      </c>
      <c r="E15" s="66" t="s">
        <v>595</v>
      </c>
      <c r="F15" s="67" t="s">
        <v>568</v>
      </c>
      <c r="G15" s="66" t="s">
        <v>596</v>
      </c>
      <c r="H15" s="67" t="s">
        <v>597</v>
      </c>
      <c r="I15" s="67" t="s">
        <v>570</v>
      </c>
      <c r="J15" s="66" t="s">
        <v>598</v>
      </c>
    </row>
    <row r="16" ht="42" customHeight="1" spans="1:10">
      <c r="A16" s="181" t="s">
        <v>425</v>
      </c>
      <c r="B16" s="67" t="s">
        <v>578</v>
      </c>
      <c r="C16" s="67" t="s">
        <v>575</v>
      </c>
      <c r="D16" s="67" t="s">
        <v>576</v>
      </c>
      <c r="E16" s="66" t="s">
        <v>576</v>
      </c>
      <c r="F16" s="67" t="s">
        <v>599</v>
      </c>
      <c r="G16" s="66" t="s">
        <v>600</v>
      </c>
      <c r="H16" s="67" t="s">
        <v>569</v>
      </c>
      <c r="I16" s="67" t="s">
        <v>583</v>
      </c>
      <c r="J16" s="66" t="s">
        <v>601</v>
      </c>
    </row>
    <row r="17" ht="90" spans="1:10">
      <c r="A17" s="181" t="s">
        <v>495</v>
      </c>
      <c r="B17" s="67" t="s">
        <v>602</v>
      </c>
      <c r="C17" s="67" t="s">
        <v>565</v>
      </c>
      <c r="D17" s="67" t="s">
        <v>579</v>
      </c>
      <c r="E17" s="66" t="s">
        <v>603</v>
      </c>
      <c r="F17" s="67" t="s">
        <v>568</v>
      </c>
      <c r="G17" s="66" t="s">
        <v>589</v>
      </c>
      <c r="H17" s="67" t="s">
        <v>569</v>
      </c>
      <c r="I17" s="67" t="s">
        <v>583</v>
      </c>
      <c r="J17" s="66" t="s">
        <v>604</v>
      </c>
    </row>
    <row r="18" ht="42" customHeight="1" spans="1:10">
      <c r="A18" s="181" t="s">
        <v>495</v>
      </c>
      <c r="B18" s="67" t="s">
        <v>602</v>
      </c>
      <c r="C18" s="67" t="s">
        <v>571</v>
      </c>
      <c r="D18" s="67" t="s">
        <v>594</v>
      </c>
      <c r="E18" s="66" t="s">
        <v>605</v>
      </c>
      <c r="F18" s="67" t="s">
        <v>568</v>
      </c>
      <c r="G18" s="66" t="s">
        <v>606</v>
      </c>
      <c r="H18" s="67" t="s">
        <v>569</v>
      </c>
      <c r="I18" s="67" t="s">
        <v>570</v>
      </c>
      <c r="J18" s="66" t="s">
        <v>607</v>
      </c>
    </row>
    <row r="19" ht="42" customHeight="1" spans="1:10">
      <c r="A19" s="181" t="s">
        <v>495</v>
      </c>
      <c r="B19" s="67" t="s">
        <v>602</v>
      </c>
      <c r="C19" s="67" t="s">
        <v>575</v>
      </c>
      <c r="D19" s="67" t="s">
        <v>576</v>
      </c>
      <c r="E19" s="66" t="s">
        <v>576</v>
      </c>
      <c r="F19" s="67" t="s">
        <v>599</v>
      </c>
      <c r="G19" s="66" t="s">
        <v>600</v>
      </c>
      <c r="H19" s="67" t="s">
        <v>569</v>
      </c>
      <c r="I19" s="67" t="s">
        <v>570</v>
      </c>
      <c r="J19" s="66" t="s">
        <v>608</v>
      </c>
    </row>
    <row r="20" ht="42" customHeight="1" spans="1:10">
      <c r="A20" s="181" t="s">
        <v>440</v>
      </c>
      <c r="B20" s="67" t="s">
        <v>609</v>
      </c>
      <c r="C20" s="67" t="s">
        <v>565</v>
      </c>
      <c r="D20" s="67" t="s">
        <v>579</v>
      </c>
      <c r="E20" s="66" t="s">
        <v>610</v>
      </c>
      <c r="F20" s="67" t="s">
        <v>599</v>
      </c>
      <c r="G20" s="66" t="s">
        <v>91</v>
      </c>
      <c r="H20" s="67" t="s">
        <v>611</v>
      </c>
      <c r="I20" s="67" t="s">
        <v>583</v>
      </c>
      <c r="J20" s="66" t="s">
        <v>612</v>
      </c>
    </row>
    <row r="21" ht="42" customHeight="1" spans="1:10">
      <c r="A21" s="181" t="s">
        <v>440</v>
      </c>
      <c r="B21" s="67" t="s">
        <v>609</v>
      </c>
      <c r="C21" s="67" t="s">
        <v>565</v>
      </c>
      <c r="D21" s="67" t="s">
        <v>579</v>
      </c>
      <c r="E21" s="66" t="s">
        <v>613</v>
      </c>
      <c r="F21" s="67" t="s">
        <v>568</v>
      </c>
      <c r="G21" s="66" t="s">
        <v>91</v>
      </c>
      <c r="H21" s="67" t="s">
        <v>614</v>
      </c>
      <c r="I21" s="67" t="s">
        <v>583</v>
      </c>
      <c r="J21" s="66" t="s">
        <v>615</v>
      </c>
    </row>
    <row r="22" ht="42" customHeight="1" spans="1:10">
      <c r="A22" s="181" t="s">
        <v>440</v>
      </c>
      <c r="B22" s="67" t="s">
        <v>609</v>
      </c>
      <c r="C22" s="67" t="s">
        <v>565</v>
      </c>
      <c r="D22" s="67" t="s">
        <v>579</v>
      </c>
      <c r="E22" s="66" t="s">
        <v>616</v>
      </c>
      <c r="F22" s="67" t="s">
        <v>568</v>
      </c>
      <c r="G22" s="66" t="s">
        <v>91</v>
      </c>
      <c r="H22" s="67" t="s">
        <v>617</v>
      </c>
      <c r="I22" s="67" t="s">
        <v>583</v>
      </c>
      <c r="J22" s="66" t="s">
        <v>618</v>
      </c>
    </row>
    <row r="23" ht="77" customHeight="1" spans="1:10">
      <c r="A23" s="181" t="s">
        <v>440</v>
      </c>
      <c r="B23" s="67" t="s">
        <v>609</v>
      </c>
      <c r="C23" s="67" t="s">
        <v>565</v>
      </c>
      <c r="D23" s="67" t="s">
        <v>579</v>
      </c>
      <c r="E23" s="66" t="s">
        <v>619</v>
      </c>
      <c r="F23" s="67" t="s">
        <v>568</v>
      </c>
      <c r="G23" s="66" t="s">
        <v>95</v>
      </c>
      <c r="H23" s="67" t="s">
        <v>617</v>
      </c>
      <c r="I23" s="67" t="s">
        <v>583</v>
      </c>
      <c r="J23" s="66" t="s">
        <v>620</v>
      </c>
    </row>
    <row r="24" ht="42" customHeight="1" spans="1:10">
      <c r="A24" s="181" t="s">
        <v>440</v>
      </c>
      <c r="B24" s="67" t="s">
        <v>609</v>
      </c>
      <c r="C24" s="67" t="s">
        <v>565</v>
      </c>
      <c r="D24" s="67" t="s">
        <v>579</v>
      </c>
      <c r="E24" s="66" t="s">
        <v>621</v>
      </c>
      <c r="F24" s="67" t="s">
        <v>568</v>
      </c>
      <c r="G24" s="66" t="s">
        <v>89</v>
      </c>
      <c r="H24" s="67" t="s">
        <v>622</v>
      </c>
      <c r="I24" s="67" t="s">
        <v>570</v>
      </c>
      <c r="J24" s="66" t="s">
        <v>623</v>
      </c>
    </row>
    <row r="25" ht="42" customHeight="1" spans="1:10">
      <c r="A25" s="181" t="s">
        <v>440</v>
      </c>
      <c r="B25" s="67" t="s">
        <v>609</v>
      </c>
      <c r="C25" s="67" t="s">
        <v>565</v>
      </c>
      <c r="D25" s="67" t="s">
        <v>579</v>
      </c>
      <c r="E25" s="66" t="s">
        <v>624</v>
      </c>
      <c r="F25" s="67" t="s">
        <v>568</v>
      </c>
      <c r="G25" s="66" t="s">
        <v>89</v>
      </c>
      <c r="H25" s="67" t="s">
        <v>625</v>
      </c>
      <c r="I25" s="67" t="s">
        <v>583</v>
      </c>
      <c r="J25" s="66" t="s">
        <v>626</v>
      </c>
    </row>
    <row r="26" ht="42" customHeight="1" spans="1:10">
      <c r="A26" s="181" t="s">
        <v>440</v>
      </c>
      <c r="B26" s="67" t="s">
        <v>609</v>
      </c>
      <c r="C26" s="67" t="s">
        <v>565</v>
      </c>
      <c r="D26" s="67" t="s">
        <v>566</v>
      </c>
      <c r="E26" s="66" t="s">
        <v>627</v>
      </c>
      <c r="F26" s="67" t="s">
        <v>568</v>
      </c>
      <c r="G26" s="66" t="s">
        <v>589</v>
      </c>
      <c r="H26" s="67" t="s">
        <v>569</v>
      </c>
      <c r="I26" s="67" t="s">
        <v>583</v>
      </c>
      <c r="J26" s="66" t="s">
        <v>628</v>
      </c>
    </row>
    <row r="27" ht="42" customHeight="1" spans="1:10">
      <c r="A27" s="181" t="s">
        <v>440</v>
      </c>
      <c r="B27" s="67" t="s">
        <v>609</v>
      </c>
      <c r="C27" s="67" t="s">
        <v>565</v>
      </c>
      <c r="D27" s="67" t="s">
        <v>566</v>
      </c>
      <c r="E27" s="66" t="s">
        <v>629</v>
      </c>
      <c r="F27" s="67" t="s">
        <v>630</v>
      </c>
      <c r="G27" s="66" t="s">
        <v>631</v>
      </c>
      <c r="H27" s="67" t="s">
        <v>569</v>
      </c>
      <c r="I27" s="67" t="s">
        <v>583</v>
      </c>
      <c r="J27" s="66" t="s">
        <v>632</v>
      </c>
    </row>
    <row r="28" ht="42" customHeight="1" spans="1:10">
      <c r="A28" s="181" t="s">
        <v>440</v>
      </c>
      <c r="B28" s="67" t="s">
        <v>609</v>
      </c>
      <c r="C28" s="67" t="s">
        <v>565</v>
      </c>
      <c r="D28" s="67" t="s">
        <v>566</v>
      </c>
      <c r="E28" s="66" t="s">
        <v>633</v>
      </c>
      <c r="F28" s="67" t="s">
        <v>599</v>
      </c>
      <c r="G28" s="66" t="s">
        <v>634</v>
      </c>
      <c r="H28" s="67" t="s">
        <v>569</v>
      </c>
      <c r="I28" s="67" t="s">
        <v>583</v>
      </c>
      <c r="J28" s="66" t="s">
        <v>635</v>
      </c>
    </row>
    <row r="29" ht="87" customHeight="1" spans="1:10">
      <c r="A29" s="181" t="s">
        <v>440</v>
      </c>
      <c r="B29" s="67" t="s">
        <v>609</v>
      </c>
      <c r="C29" s="67" t="s">
        <v>565</v>
      </c>
      <c r="D29" s="67" t="s">
        <v>566</v>
      </c>
      <c r="E29" s="66" t="s">
        <v>636</v>
      </c>
      <c r="F29" s="67" t="s">
        <v>599</v>
      </c>
      <c r="G29" s="66" t="s">
        <v>634</v>
      </c>
      <c r="H29" s="67" t="s">
        <v>569</v>
      </c>
      <c r="I29" s="67" t="s">
        <v>583</v>
      </c>
      <c r="J29" s="66" t="s">
        <v>637</v>
      </c>
    </row>
    <row r="30" ht="75" customHeight="1" spans="1:10">
      <c r="A30" s="181" t="s">
        <v>440</v>
      </c>
      <c r="B30" s="67" t="s">
        <v>609</v>
      </c>
      <c r="C30" s="67" t="s">
        <v>565</v>
      </c>
      <c r="D30" s="67" t="s">
        <v>566</v>
      </c>
      <c r="E30" s="66" t="s">
        <v>638</v>
      </c>
      <c r="F30" s="67" t="s">
        <v>599</v>
      </c>
      <c r="G30" s="66" t="s">
        <v>600</v>
      </c>
      <c r="H30" s="67" t="s">
        <v>569</v>
      </c>
      <c r="I30" s="67" t="s">
        <v>583</v>
      </c>
      <c r="J30" s="66" t="s">
        <v>639</v>
      </c>
    </row>
    <row r="31" ht="65" customHeight="1" spans="1:10">
      <c r="A31" s="181" t="s">
        <v>440</v>
      </c>
      <c r="B31" s="67" t="s">
        <v>609</v>
      </c>
      <c r="C31" s="67" t="s">
        <v>565</v>
      </c>
      <c r="D31" s="67" t="s">
        <v>566</v>
      </c>
      <c r="E31" s="66" t="s">
        <v>640</v>
      </c>
      <c r="F31" s="67" t="s">
        <v>599</v>
      </c>
      <c r="G31" s="66" t="s">
        <v>600</v>
      </c>
      <c r="H31" s="67" t="s">
        <v>569</v>
      </c>
      <c r="I31" s="67" t="s">
        <v>583</v>
      </c>
      <c r="J31" s="66" t="s">
        <v>641</v>
      </c>
    </row>
    <row r="32" ht="73" customHeight="1" spans="1:10">
      <c r="A32" s="181" t="s">
        <v>440</v>
      </c>
      <c r="B32" s="67" t="s">
        <v>609</v>
      </c>
      <c r="C32" s="67" t="s">
        <v>565</v>
      </c>
      <c r="D32" s="67" t="s">
        <v>566</v>
      </c>
      <c r="E32" s="66" t="s">
        <v>642</v>
      </c>
      <c r="F32" s="67" t="s">
        <v>630</v>
      </c>
      <c r="G32" s="66" t="s">
        <v>97</v>
      </c>
      <c r="H32" s="67" t="s">
        <v>569</v>
      </c>
      <c r="I32" s="67" t="s">
        <v>583</v>
      </c>
      <c r="J32" s="66" t="s">
        <v>643</v>
      </c>
    </row>
    <row r="33" ht="60" customHeight="1" spans="1:10">
      <c r="A33" s="181" t="s">
        <v>440</v>
      </c>
      <c r="B33" s="67" t="s">
        <v>609</v>
      </c>
      <c r="C33" s="67" t="s">
        <v>565</v>
      </c>
      <c r="D33" s="67" t="s">
        <v>566</v>
      </c>
      <c r="E33" s="66" t="s">
        <v>644</v>
      </c>
      <c r="F33" s="67" t="s">
        <v>599</v>
      </c>
      <c r="G33" s="66" t="s">
        <v>634</v>
      </c>
      <c r="H33" s="67" t="s">
        <v>569</v>
      </c>
      <c r="I33" s="67" t="s">
        <v>583</v>
      </c>
      <c r="J33" s="66" t="s">
        <v>645</v>
      </c>
    </row>
    <row r="34" ht="42" customHeight="1" spans="1:10">
      <c r="A34" s="181" t="s">
        <v>440</v>
      </c>
      <c r="B34" s="67" t="s">
        <v>609</v>
      </c>
      <c r="C34" s="67" t="s">
        <v>565</v>
      </c>
      <c r="D34" s="67" t="s">
        <v>566</v>
      </c>
      <c r="E34" s="66" t="s">
        <v>646</v>
      </c>
      <c r="F34" s="67" t="s">
        <v>568</v>
      </c>
      <c r="G34" s="66" t="s">
        <v>647</v>
      </c>
      <c r="H34" s="67" t="s">
        <v>648</v>
      </c>
      <c r="I34" s="67" t="s">
        <v>570</v>
      </c>
      <c r="J34" s="66" t="s">
        <v>649</v>
      </c>
    </row>
    <row r="35" ht="42" customHeight="1" spans="1:10">
      <c r="A35" s="181" t="s">
        <v>440</v>
      </c>
      <c r="B35" s="67" t="s">
        <v>609</v>
      </c>
      <c r="C35" s="67" t="s">
        <v>565</v>
      </c>
      <c r="D35" s="67" t="s">
        <v>591</v>
      </c>
      <c r="E35" s="66" t="s">
        <v>650</v>
      </c>
      <c r="F35" s="67" t="s">
        <v>568</v>
      </c>
      <c r="G35" s="66" t="s">
        <v>600</v>
      </c>
      <c r="H35" s="67" t="s">
        <v>569</v>
      </c>
      <c r="I35" s="67" t="s">
        <v>583</v>
      </c>
      <c r="J35" s="66" t="s">
        <v>650</v>
      </c>
    </row>
    <row r="36" ht="42" customHeight="1" spans="1:10">
      <c r="A36" s="181" t="s">
        <v>440</v>
      </c>
      <c r="B36" s="67" t="s">
        <v>609</v>
      </c>
      <c r="C36" s="67" t="s">
        <v>565</v>
      </c>
      <c r="D36" s="67" t="s">
        <v>591</v>
      </c>
      <c r="E36" s="66" t="s">
        <v>651</v>
      </c>
      <c r="F36" s="67" t="s">
        <v>568</v>
      </c>
      <c r="G36" s="66" t="s">
        <v>89</v>
      </c>
      <c r="H36" s="67" t="s">
        <v>625</v>
      </c>
      <c r="I36" s="67" t="s">
        <v>583</v>
      </c>
      <c r="J36" s="66" t="s">
        <v>651</v>
      </c>
    </row>
    <row r="37" ht="70" customHeight="1" spans="1:10">
      <c r="A37" s="181" t="s">
        <v>440</v>
      </c>
      <c r="B37" s="67" t="s">
        <v>609</v>
      </c>
      <c r="C37" s="67" t="s">
        <v>565</v>
      </c>
      <c r="D37" s="67" t="s">
        <v>591</v>
      </c>
      <c r="E37" s="66" t="s">
        <v>652</v>
      </c>
      <c r="F37" s="67" t="s">
        <v>599</v>
      </c>
      <c r="G37" s="66" t="s">
        <v>634</v>
      </c>
      <c r="H37" s="67" t="s">
        <v>569</v>
      </c>
      <c r="I37" s="67" t="s">
        <v>583</v>
      </c>
      <c r="J37" s="66" t="s">
        <v>653</v>
      </c>
    </row>
    <row r="38" ht="90" customHeight="1" spans="1:10">
      <c r="A38" s="181" t="s">
        <v>440</v>
      </c>
      <c r="B38" s="67" t="s">
        <v>609</v>
      </c>
      <c r="C38" s="67" t="s">
        <v>565</v>
      </c>
      <c r="D38" s="67" t="s">
        <v>591</v>
      </c>
      <c r="E38" s="66" t="s">
        <v>654</v>
      </c>
      <c r="F38" s="67" t="s">
        <v>599</v>
      </c>
      <c r="G38" s="66" t="s">
        <v>634</v>
      </c>
      <c r="H38" s="67" t="s">
        <v>569</v>
      </c>
      <c r="I38" s="67" t="s">
        <v>583</v>
      </c>
      <c r="J38" s="66" t="s">
        <v>655</v>
      </c>
    </row>
    <row r="39" ht="75" customHeight="1" spans="1:10">
      <c r="A39" s="181" t="s">
        <v>440</v>
      </c>
      <c r="B39" s="67" t="s">
        <v>609</v>
      </c>
      <c r="C39" s="67" t="s">
        <v>565</v>
      </c>
      <c r="D39" s="67" t="s">
        <v>591</v>
      </c>
      <c r="E39" s="66" t="s">
        <v>656</v>
      </c>
      <c r="F39" s="67" t="s">
        <v>599</v>
      </c>
      <c r="G39" s="66" t="s">
        <v>589</v>
      </c>
      <c r="H39" s="67" t="s">
        <v>569</v>
      </c>
      <c r="I39" s="67" t="s">
        <v>583</v>
      </c>
      <c r="J39" s="66" t="s">
        <v>657</v>
      </c>
    </row>
    <row r="40" ht="42" customHeight="1" spans="1:10">
      <c r="A40" s="181" t="s">
        <v>440</v>
      </c>
      <c r="B40" s="67" t="s">
        <v>609</v>
      </c>
      <c r="C40" s="67" t="s">
        <v>571</v>
      </c>
      <c r="D40" s="67" t="s">
        <v>658</v>
      </c>
      <c r="E40" s="66" t="s">
        <v>659</v>
      </c>
      <c r="F40" s="67" t="s">
        <v>568</v>
      </c>
      <c r="G40" s="66" t="s">
        <v>660</v>
      </c>
      <c r="H40" s="67" t="s">
        <v>569</v>
      </c>
      <c r="I40" s="67" t="s">
        <v>570</v>
      </c>
      <c r="J40" s="66" t="s">
        <v>661</v>
      </c>
    </row>
    <row r="41" ht="105" customHeight="1" spans="1:10">
      <c r="A41" s="181" t="s">
        <v>440</v>
      </c>
      <c r="B41" s="67" t="s">
        <v>609</v>
      </c>
      <c r="C41" s="67" t="s">
        <v>571</v>
      </c>
      <c r="D41" s="67" t="s">
        <v>572</v>
      </c>
      <c r="E41" s="66" t="s">
        <v>662</v>
      </c>
      <c r="F41" s="67" t="s">
        <v>568</v>
      </c>
      <c r="G41" s="66" t="s">
        <v>600</v>
      </c>
      <c r="H41" s="67" t="s">
        <v>569</v>
      </c>
      <c r="I41" s="67" t="s">
        <v>570</v>
      </c>
      <c r="J41" s="66" t="s">
        <v>663</v>
      </c>
    </row>
    <row r="42" ht="108" customHeight="1" spans="1:10">
      <c r="A42" s="181" t="s">
        <v>440</v>
      </c>
      <c r="B42" s="67" t="s">
        <v>609</v>
      </c>
      <c r="C42" s="67" t="s">
        <v>571</v>
      </c>
      <c r="D42" s="67" t="s">
        <v>572</v>
      </c>
      <c r="E42" s="66" t="s">
        <v>664</v>
      </c>
      <c r="F42" s="67" t="s">
        <v>568</v>
      </c>
      <c r="G42" s="66" t="s">
        <v>600</v>
      </c>
      <c r="H42" s="67" t="s">
        <v>569</v>
      </c>
      <c r="I42" s="67" t="s">
        <v>570</v>
      </c>
      <c r="J42" s="66" t="s">
        <v>665</v>
      </c>
    </row>
    <row r="43" ht="89" customHeight="1" spans="1:10">
      <c r="A43" s="181" t="s">
        <v>440</v>
      </c>
      <c r="B43" s="67" t="s">
        <v>609</v>
      </c>
      <c r="C43" s="67" t="s">
        <v>571</v>
      </c>
      <c r="D43" s="67" t="s">
        <v>572</v>
      </c>
      <c r="E43" s="66" t="s">
        <v>666</v>
      </c>
      <c r="F43" s="67" t="s">
        <v>568</v>
      </c>
      <c r="G43" s="66" t="s">
        <v>667</v>
      </c>
      <c r="H43" s="67" t="s">
        <v>569</v>
      </c>
      <c r="I43" s="67" t="s">
        <v>570</v>
      </c>
      <c r="J43" s="66" t="s">
        <v>668</v>
      </c>
    </row>
    <row r="44" ht="79" customHeight="1" spans="1:10">
      <c r="A44" s="181" t="s">
        <v>440</v>
      </c>
      <c r="B44" s="67" t="s">
        <v>609</v>
      </c>
      <c r="C44" s="67" t="s">
        <v>571</v>
      </c>
      <c r="D44" s="67" t="s">
        <v>572</v>
      </c>
      <c r="E44" s="66" t="s">
        <v>669</v>
      </c>
      <c r="F44" s="67" t="s">
        <v>568</v>
      </c>
      <c r="G44" s="66" t="s">
        <v>667</v>
      </c>
      <c r="H44" s="67" t="s">
        <v>569</v>
      </c>
      <c r="I44" s="67" t="s">
        <v>570</v>
      </c>
      <c r="J44" s="66" t="s">
        <v>670</v>
      </c>
    </row>
    <row r="45" ht="33" customHeight="1" spans="1:10">
      <c r="A45" s="181" t="s">
        <v>440</v>
      </c>
      <c r="B45" s="67" t="s">
        <v>609</v>
      </c>
      <c r="C45" s="67" t="s">
        <v>571</v>
      </c>
      <c r="D45" s="67" t="s">
        <v>671</v>
      </c>
      <c r="E45" s="66" t="s">
        <v>662</v>
      </c>
      <c r="F45" s="67" t="s">
        <v>568</v>
      </c>
      <c r="G45" s="66" t="s">
        <v>600</v>
      </c>
      <c r="H45" s="67" t="s">
        <v>569</v>
      </c>
      <c r="I45" s="67" t="s">
        <v>570</v>
      </c>
      <c r="J45" s="66" t="s">
        <v>661</v>
      </c>
    </row>
    <row r="46" ht="82" customHeight="1" spans="1:10">
      <c r="A46" s="181" t="s">
        <v>440</v>
      </c>
      <c r="B46" s="67" t="s">
        <v>609</v>
      </c>
      <c r="C46" s="67" t="s">
        <v>571</v>
      </c>
      <c r="D46" s="67" t="s">
        <v>671</v>
      </c>
      <c r="E46" s="66" t="s">
        <v>672</v>
      </c>
      <c r="F46" s="67" t="s">
        <v>568</v>
      </c>
      <c r="G46" s="66" t="s">
        <v>600</v>
      </c>
      <c r="H46" s="67" t="s">
        <v>569</v>
      </c>
      <c r="I46" s="67" t="s">
        <v>570</v>
      </c>
      <c r="J46" s="66" t="s">
        <v>673</v>
      </c>
    </row>
    <row r="47" ht="47" customHeight="1" spans="1:10">
      <c r="A47" s="181" t="s">
        <v>440</v>
      </c>
      <c r="B47" s="67" t="s">
        <v>609</v>
      </c>
      <c r="C47" s="67" t="s">
        <v>571</v>
      </c>
      <c r="D47" s="67" t="s">
        <v>671</v>
      </c>
      <c r="E47" s="66" t="s">
        <v>674</v>
      </c>
      <c r="F47" s="67" t="s">
        <v>599</v>
      </c>
      <c r="G47" s="66" t="s">
        <v>89</v>
      </c>
      <c r="H47" s="67" t="s">
        <v>675</v>
      </c>
      <c r="I47" s="67" t="s">
        <v>583</v>
      </c>
      <c r="J47" s="66" t="s">
        <v>676</v>
      </c>
    </row>
    <row r="48" ht="83" customHeight="1" spans="1:10">
      <c r="A48" s="181" t="s">
        <v>440</v>
      </c>
      <c r="B48" s="67" t="s">
        <v>609</v>
      </c>
      <c r="C48" s="67" t="s">
        <v>575</v>
      </c>
      <c r="D48" s="67" t="s">
        <v>576</v>
      </c>
      <c r="E48" s="66" t="s">
        <v>677</v>
      </c>
      <c r="F48" s="67" t="s">
        <v>568</v>
      </c>
      <c r="G48" s="66" t="s">
        <v>634</v>
      </c>
      <c r="H48" s="67" t="s">
        <v>569</v>
      </c>
      <c r="I48" s="67" t="s">
        <v>570</v>
      </c>
      <c r="J48" s="66" t="s">
        <v>678</v>
      </c>
    </row>
    <row r="49" ht="42" customHeight="1" spans="1:10">
      <c r="A49" s="181" t="s">
        <v>440</v>
      </c>
      <c r="B49" s="67" t="s">
        <v>609</v>
      </c>
      <c r="C49" s="67" t="s">
        <v>575</v>
      </c>
      <c r="D49" s="67" t="s">
        <v>576</v>
      </c>
      <c r="E49" s="66" t="s">
        <v>679</v>
      </c>
      <c r="F49" s="67" t="s">
        <v>630</v>
      </c>
      <c r="G49" s="66" t="s">
        <v>92</v>
      </c>
      <c r="H49" s="67" t="s">
        <v>625</v>
      </c>
      <c r="I49" s="67" t="s">
        <v>583</v>
      </c>
      <c r="J49" s="66" t="s">
        <v>680</v>
      </c>
    </row>
    <row r="50" ht="42" customHeight="1" spans="1:10">
      <c r="A50" s="181" t="s">
        <v>440</v>
      </c>
      <c r="B50" s="67" t="s">
        <v>609</v>
      </c>
      <c r="C50" s="67" t="s">
        <v>575</v>
      </c>
      <c r="D50" s="67" t="s">
        <v>576</v>
      </c>
      <c r="E50" s="66" t="s">
        <v>681</v>
      </c>
      <c r="F50" s="67" t="s">
        <v>599</v>
      </c>
      <c r="G50" s="66" t="s">
        <v>682</v>
      </c>
      <c r="H50" s="67" t="s">
        <v>569</v>
      </c>
      <c r="I50" s="67" t="s">
        <v>583</v>
      </c>
      <c r="J50" s="66" t="s">
        <v>681</v>
      </c>
    </row>
    <row r="51" ht="42" customHeight="1" spans="1:10">
      <c r="A51" s="181" t="s">
        <v>440</v>
      </c>
      <c r="B51" s="67" t="s">
        <v>609</v>
      </c>
      <c r="C51" s="67" t="s">
        <v>575</v>
      </c>
      <c r="D51" s="67" t="s">
        <v>576</v>
      </c>
      <c r="E51" s="66" t="s">
        <v>683</v>
      </c>
      <c r="F51" s="67" t="s">
        <v>599</v>
      </c>
      <c r="G51" s="66" t="s">
        <v>684</v>
      </c>
      <c r="H51" s="67" t="s">
        <v>569</v>
      </c>
      <c r="I51" s="67" t="s">
        <v>583</v>
      </c>
      <c r="J51" s="66" t="s">
        <v>683</v>
      </c>
    </row>
    <row r="52" ht="42" customHeight="1" spans="1:10">
      <c r="A52" s="181" t="s">
        <v>440</v>
      </c>
      <c r="B52" s="67" t="s">
        <v>609</v>
      </c>
      <c r="C52" s="67" t="s">
        <v>575</v>
      </c>
      <c r="D52" s="67" t="s">
        <v>576</v>
      </c>
      <c r="E52" s="66" t="s">
        <v>685</v>
      </c>
      <c r="F52" s="67" t="s">
        <v>599</v>
      </c>
      <c r="G52" s="66" t="s">
        <v>686</v>
      </c>
      <c r="H52" s="67" t="s">
        <v>569</v>
      </c>
      <c r="I52" s="67" t="s">
        <v>583</v>
      </c>
      <c r="J52" s="66" t="s">
        <v>685</v>
      </c>
    </row>
    <row r="53" ht="53" customHeight="1" spans="1:10">
      <c r="A53" s="181" t="s">
        <v>497</v>
      </c>
      <c r="B53" s="67" t="s">
        <v>687</v>
      </c>
      <c r="C53" s="67" t="s">
        <v>565</v>
      </c>
      <c r="D53" s="67" t="s">
        <v>579</v>
      </c>
      <c r="E53" s="66" t="s">
        <v>688</v>
      </c>
      <c r="F53" s="67" t="s">
        <v>599</v>
      </c>
      <c r="G53" s="66" t="s">
        <v>93</v>
      </c>
      <c r="H53" s="67" t="s">
        <v>625</v>
      </c>
      <c r="I53" s="67" t="s">
        <v>583</v>
      </c>
      <c r="J53" s="66" t="s">
        <v>689</v>
      </c>
    </row>
    <row r="54" ht="75" customHeight="1" spans="1:10">
      <c r="A54" s="181" t="s">
        <v>497</v>
      </c>
      <c r="B54" s="67" t="s">
        <v>687</v>
      </c>
      <c r="C54" s="67" t="s">
        <v>565</v>
      </c>
      <c r="D54" s="67" t="s">
        <v>579</v>
      </c>
      <c r="E54" s="66" t="s">
        <v>690</v>
      </c>
      <c r="F54" s="67" t="s">
        <v>599</v>
      </c>
      <c r="G54" s="66" t="s">
        <v>91</v>
      </c>
      <c r="H54" s="67" t="s">
        <v>611</v>
      </c>
      <c r="I54" s="67" t="s">
        <v>583</v>
      </c>
      <c r="J54" s="66" t="s">
        <v>691</v>
      </c>
    </row>
    <row r="55" ht="42" customHeight="1" spans="1:10">
      <c r="A55" s="181" t="s">
        <v>497</v>
      </c>
      <c r="B55" s="67" t="s">
        <v>687</v>
      </c>
      <c r="C55" s="67" t="s">
        <v>571</v>
      </c>
      <c r="D55" s="67" t="s">
        <v>572</v>
      </c>
      <c r="E55" s="66" t="s">
        <v>692</v>
      </c>
      <c r="F55" s="67" t="s">
        <v>630</v>
      </c>
      <c r="G55" s="66" t="s">
        <v>89</v>
      </c>
      <c r="H55" s="67" t="s">
        <v>625</v>
      </c>
      <c r="I55" s="67" t="s">
        <v>583</v>
      </c>
      <c r="J55" s="66" t="s">
        <v>693</v>
      </c>
    </row>
    <row r="56" ht="42" customHeight="1" spans="1:10">
      <c r="A56" s="181" t="s">
        <v>497</v>
      </c>
      <c r="B56" s="67" t="s">
        <v>687</v>
      </c>
      <c r="C56" s="67" t="s">
        <v>575</v>
      </c>
      <c r="D56" s="67" t="s">
        <v>576</v>
      </c>
      <c r="E56" s="66" t="s">
        <v>694</v>
      </c>
      <c r="F56" s="67" t="s">
        <v>599</v>
      </c>
      <c r="G56" s="66" t="s">
        <v>634</v>
      </c>
      <c r="H56" s="67" t="s">
        <v>569</v>
      </c>
      <c r="I56" s="67" t="s">
        <v>570</v>
      </c>
      <c r="J56" s="66" t="s">
        <v>695</v>
      </c>
    </row>
    <row r="57" ht="59" customHeight="1" spans="1:10">
      <c r="A57" s="181" t="s">
        <v>451</v>
      </c>
      <c r="B57" s="67" t="s">
        <v>696</v>
      </c>
      <c r="C57" s="67" t="s">
        <v>565</v>
      </c>
      <c r="D57" s="67" t="s">
        <v>579</v>
      </c>
      <c r="E57" s="66" t="s">
        <v>697</v>
      </c>
      <c r="F57" s="67" t="s">
        <v>574</v>
      </c>
      <c r="G57" s="66" t="s">
        <v>697</v>
      </c>
      <c r="H57" s="67" t="s">
        <v>569</v>
      </c>
      <c r="I57" s="67" t="s">
        <v>570</v>
      </c>
      <c r="J57" s="66" t="s">
        <v>697</v>
      </c>
    </row>
    <row r="58" ht="42" customHeight="1" spans="1:10">
      <c r="A58" s="181" t="s">
        <v>451</v>
      </c>
      <c r="B58" s="67" t="s">
        <v>696</v>
      </c>
      <c r="C58" s="67" t="s">
        <v>565</v>
      </c>
      <c r="D58" s="67" t="s">
        <v>591</v>
      </c>
      <c r="E58" s="66" t="s">
        <v>698</v>
      </c>
      <c r="F58" s="67" t="s">
        <v>574</v>
      </c>
      <c r="G58" s="66" t="s">
        <v>698</v>
      </c>
      <c r="H58" s="67" t="s">
        <v>569</v>
      </c>
      <c r="I58" s="67" t="s">
        <v>570</v>
      </c>
      <c r="J58" s="66" t="s">
        <v>698</v>
      </c>
    </row>
    <row r="59" ht="52" customHeight="1" spans="1:10">
      <c r="A59" s="181" t="s">
        <v>451</v>
      </c>
      <c r="B59" s="67" t="s">
        <v>696</v>
      </c>
      <c r="C59" s="67" t="s">
        <v>571</v>
      </c>
      <c r="D59" s="67" t="s">
        <v>572</v>
      </c>
      <c r="E59" s="66" t="s">
        <v>699</v>
      </c>
      <c r="F59" s="67" t="s">
        <v>574</v>
      </c>
      <c r="G59" s="66" t="s">
        <v>699</v>
      </c>
      <c r="H59" s="67" t="s">
        <v>569</v>
      </c>
      <c r="I59" s="67" t="s">
        <v>570</v>
      </c>
      <c r="J59" s="66" t="s">
        <v>699</v>
      </c>
    </row>
    <row r="60" ht="42" customHeight="1" spans="1:10">
      <c r="A60" s="181" t="s">
        <v>451</v>
      </c>
      <c r="B60" s="67" t="s">
        <v>696</v>
      </c>
      <c r="C60" s="67" t="s">
        <v>575</v>
      </c>
      <c r="D60" s="67" t="s">
        <v>576</v>
      </c>
      <c r="E60" s="66" t="s">
        <v>700</v>
      </c>
      <c r="F60" s="67" t="s">
        <v>574</v>
      </c>
      <c r="G60" s="66" t="s">
        <v>701</v>
      </c>
      <c r="H60" s="67" t="s">
        <v>569</v>
      </c>
      <c r="I60" s="67" t="s">
        <v>570</v>
      </c>
      <c r="J60" s="66" t="s">
        <v>701</v>
      </c>
    </row>
    <row r="61" ht="42" customHeight="1" spans="1:10">
      <c r="A61" s="181" t="s">
        <v>391</v>
      </c>
      <c r="B61" s="67" t="s">
        <v>702</v>
      </c>
      <c r="C61" s="67" t="s">
        <v>565</v>
      </c>
      <c r="D61" s="67" t="s">
        <v>579</v>
      </c>
      <c r="E61" s="66" t="s">
        <v>703</v>
      </c>
      <c r="F61" s="67" t="s">
        <v>568</v>
      </c>
      <c r="G61" s="66" t="s">
        <v>704</v>
      </c>
      <c r="H61" s="67" t="s">
        <v>705</v>
      </c>
      <c r="I61" s="67" t="s">
        <v>583</v>
      </c>
      <c r="J61" s="66" t="s">
        <v>706</v>
      </c>
    </row>
    <row r="62" ht="42" customHeight="1" spans="1:10">
      <c r="A62" s="181" t="s">
        <v>391</v>
      </c>
      <c r="B62" s="67" t="s">
        <v>702</v>
      </c>
      <c r="C62" s="67" t="s">
        <v>565</v>
      </c>
      <c r="D62" s="67" t="s">
        <v>566</v>
      </c>
      <c r="E62" s="66" t="s">
        <v>707</v>
      </c>
      <c r="F62" s="67" t="s">
        <v>568</v>
      </c>
      <c r="G62" s="66" t="s">
        <v>589</v>
      </c>
      <c r="H62" s="67" t="s">
        <v>569</v>
      </c>
      <c r="I62" s="67" t="s">
        <v>583</v>
      </c>
      <c r="J62" s="66" t="s">
        <v>708</v>
      </c>
    </row>
    <row r="63" ht="42" customHeight="1" spans="1:10">
      <c r="A63" s="181" t="s">
        <v>391</v>
      </c>
      <c r="B63" s="67" t="s">
        <v>702</v>
      </c>
      <c r="C63" s="67" t="s">
        <v>571</v>
      </c>
      <c r="D63" s="67" t="s">
        <v>572</v>
      </c>
      <c r="E63" s="66" t="s">
        <v>709</v>
      </c>
      <c r="F63" s="67" t="s">
        <v>568</v>
      </c>
      <c r="G63" s="66" t="s">
        <v>631</v>
      </c>
      <c r="H63" s="67" t="s">
        <v>710</v>
      </c>
      <c r="I63" s="67" t="s">
        <v>583</v>
      </c>
      <c r="J63" s="66" t="s">
        <v>711</v>
      </c>
    </row>
    <row r="64" ht="42" customHeight="1" spans="1:10">
      <c r="A64" s="181" t="s">
        <v>391</v>
      </c>
      <c r="B64" s="67" t="s">
        <v>702</v>
      </c>
      <c r="C64" s="67" t="s">
        <v>571</v>
      </c>
      <c r="D64" s="67" t="s">
        <v>594</v>
      </c>
      <c r="E64" s="66" t="s">
        <v>712</v>
      </c>
      <c r="F64" s="67" t="s">
        <v>568</v>
      </c>
      <c r="G64" s="66" t="s">
        <v>713</v>
      </c>
      <c r="H64" s="67" t="s">
        <v>675</v>
      </c>
      <c r="I64" s="67" t="s">
        <v>570</v>
      </c>
      <c r="J64" s="66" t="s">
        <v>713</v>
      </c>
    </row>
    <row r="65" ht="42" customHeight="1" spans="1:10">
      <c r="A65" s="181" t="s">
        <v>391</v>
      </c>
      <c r="B65" s="67" t="s">
        <v>702</v>
      </c>
      <c r="C65" s="67" t="s">
        <v>575</v>
      </c>
      <c r="D65" s="67" t="s">
        <v>576</v>
      </c>
      <c r="E65" s="66" t="s">
        <v>576</v>
      </c>
      <c r="F65" s="67" t="s">
        <v>599</v>
      </c>
      <c r="G65" s="66" t="s">
        <v>600</v>
      </c>
      <c r="H65" s="67" t="s">
        <v>569</v>
      </c>
      <c r="I65" s="67" t="s">
        <v>583</v>
      </c>
      <c r="J65" s="66" t="s">
        <v>714</v>
      </c>
    </row>
    <row r="66" ht="42" customHeight="1" spans="1:10">
      <c r="A66" s="181" t="s">
        <v>395</v>
      </c>
      <c r="B66" s="67" t="s">
        <v>715</v>
      </c>
      <c r="C66" s="67" t="s">
        <v>565</v>
      </c>
      <c r="D66" s="67" t="s">
        <v>579</v>
      </c>
      <c r="E66" s="66" t="s">
        <v>716</v>
      </c>
      <c r="F66" s="67" t="s">
        <v>568</v>
      </c>
      <c r="G66" s="66" t="s">
        <v>717</v>
      </c>
      <c r="H66" s="67" t="s">
        <v>718</v>
      </c>
      <c r="I66" s="67" t="s">
        <v>583</v>
      </c>
      <c r="J66" s="66" t="s">
        <v>719</v>
      </c>
    </row>
    <row r="67" ht="42" customHeight="1" spans="1:10">
      <c r="A67" s="181" t="s">
        <v>395</v>
      </c>
      <c r="B67" s="67" t="s">
        <v>715</v>
      </c>
      <c r="C67" s="67" t="s">
        <v>565</v>
      </c>
      <c r="D67" s="67" t="s">
        <v>591</v>
      </c>
      <c r="E67" s="66" t="s">
        <v>720</v>
      </c>
      <c r="F67" s="67" t="s">
        <v>568</v>
      </c>
      <c r="G67" s="66" t="s">
        <v>89</v>
      </c>
      <c r="H67" s="67" t="s">
        <v>721</v>
      </c>
      <c r="I67" s="67" t="s">
        <v>583</v>
      </c>
      <c r="J67" s="66" t="s">
        <v>722</v>
      </c>
    </row>
    <row r="68" ht="42" customHeight="1" spans="1:10">
      <c r="A68" s="181" t="s">
        <v>395</v>
      </c>
      <c r="B68" s="67" t="s">
        <v>715</v>
      </c>
      <c r="C68" s="67" t="s">
        <v>571</v>
      </c>
      <c r="D68" s="67" t="s">
        <v>572</v>
      </c>
      <c r="E68" s="66" t="s">
        <v>723</v>
      </c>
      <c r="F68" s="67" t="s">
        <v>568</v>
      </c>
      <c r="G68" s="66" t="s">
        <v>717</v>
      </c>
      <c r="H68" s="67" t="s">
        <v>625</v>
      </c>
      <c r="I68" s="67" t="s">
        <v>583</v>
      </c>
      <c r="J68" s="66" t="s">
        <v>724</v>
      </c>
    </row>
    <row r="69" ht="42" customHeight="1" spans="1:10">
      <c r="A69" s="181" t="s">
        <v>395</v>
      </c>
      <c r="B69" s="67" t="s">
        <v>715</v>
      </c>
      <c r="C69" s="67" t="s">
        <v>575</v>
      </c>
      <c r="D69" s="67" t="s">
        <v>576</v>
      </c>
      <c r="E69" s="66" t="s">
        <v>725</v>
      </c>
      <c r="F69" s="67" t="s">
        <v>568</v>
      </c>
      <c r="G69" s="66" t="s">
        <v>589</v>
      </c>
      <c r="H69" s="67" t="s">
        <v>569</v>
      </c>
      <c r="I69" s="67" t="s">
        <v>583</v>
      </c>
      <c r="J69" s="66" t="s">
        <v>726</v>
      </c>
    </row>
    <row r="70" ht="42" customHeight="1" spans="1:10">
      <c r="A70" s="181" t="s">
        <v>427</v>
      </c>
      <c r="B70" s="67" t="s">
        <v>727</v>
      </c>
      <c r="C70" s="67" t="s">
        <v>565</v>
      </c>
      <c r="D70" s="67" t="s">
        <v>579</v>
      </c>
      <c r="E70" s="66" t="s">
        <v>728</v>
      </c>
      <c r="F70" s="67" t="s">
        <v>568</v>
      </c>
      <c r="G70" s="66" t="s">
        <v>89</v>
      </c>
      <c r="H70" s="67" t="s">
        <v>729</v>
      </c>
      <c r="I70" s="67" t="s">
        <v>583</v>
      </c>
      <c r="J70" s="66" t="s">
        <v>730</v>
      </c>
    </row>
    <row r="71" ht="42" customHeight="1" spans="1:10">
      <c r="A71" s="181" t="s">
        <v>427</v>
      </c>
      <c r="B71" s="67" t="s">
        <v>727</v>
      </c>
      <c r="C71" s="67" t="s">
        <v>565</v>
      </c>
      <c r="D71" s="67" t="s">
        <v>566</v>
      </c>
      <c r="E71" s="66" t="s">
        <v>588</v>
      </c>
      <c r="F71" s="67" t="s">
        <v>568</v>
      </c>
      <c r="G71" s="66" t="s">
        <v>589</v>
      </c>
      <c r="H71" s="67" t="s">
        <v>569</v>
      </c>
      <c r="I71" s="67" t="s">
        <v>583</v>
      </c>
      <c r="J71" s="66" t="s">
        <v>590</v>
      </c>
    </row>
    <row r="72" ht="42" customHeight="1" spans="1:10">
      <c r="A72" s="181" t="s">
        <v>427</v>
      </c>
      <c r="B72" s="67" t="s">
        <v>727</v>
      </c>
      <c r="C72" s="67" t="s">
        <v>565</v>
      </c>
      <c r="D72" s="67" t="s">
        <v>591</v>
      </c>
      <c r="E72" s="66" t="s">
        <v>592</v>
      </c>
      <c r="F72" s="67" t="s">
        <v>568</v>
      </c>
      <c r="G72" s="66" t="s">
        <v>589</v>
      </c>
      <c r="H72" s="67" t="s">
        <v>569</v>
      </c>
      <c r="I72" s="67" t="s">
        <v>583</v>
      </c>
      <c r="J72" s="66" t="s">
        <v>593</v>
      </c>
    </row>
    <row r="73" ht="42" customHeight="1" spans="1:10">
      <c r="A73" s="181" t="s">
        <v>427</v>
      </c>
      <c r="B73" s="67" t="s">
        <v>727</v>
      </c>
      <c r="C73" s="67" t="s">
        <v>571</v>
      </c>
      <c r="D73" s="67" t="s">
        <v>572</v>
      </c>
      <c r="E73" s="66" t="s">
        <v>731</v>
      </c>
      <c r="F73" s="67" t="s">
        <v>568</v>
      </c>
      <c r="G73" s="66" t="s">
        <v>732</v>
      </c>
      <c r="H73" s="67" t="s">
        <v>597</v>
      </c>
      <c r="I73" s="67" t="s">
        <v>570</v>
      </c>
      <c r="J73" s="66" t="s">
        <v>733</v>
      </c>
    </row>
    <row r="74" ht="42" customHeight="1" spans="1:10">
      <c r="A74" s="181" t="s">
        <v>427</v>
      </c>
      <c r="B74" s="67" t="s">
        <v>727</v>
      </c>
      <c r="C74" s="67" t="s">
        <v>575</v>
      </c>
      <c r="D74" s="67" t="s">
        <v>576</v>
      </c>
      <c r="E74" s="66" t="s">
        <v>576</v>
      </c>
      <c r="F74" s="67" t="s">
        <v>599</v>
      </c>
      <c r="G74" s="66" t="s">
        <v>600</v>
      </c>
      <c r="H74" s="67" t="s">
        <v>569</v>
      </c>
      <c r="I74" s="67" t="s">
        <v>583</v>
      </c>
      <c r="J74" s="66" t="s">
        <v>734</v>
      </c>
    </row>
    <row r="75" ht="42" customHeight="1" spans="1:10">
      <c r="A75" s="181" t="s">
        <v>421</v>
      </c>
      <c r="B75" s="67" t="s">
        <v>735</v>
      </c>
      <c r="C75" s="67" t="s">
        <v>565</v>
      </c>
      <c r="D75" s="67" t="s">
        <v>579</v>
      </c>
      <c r="E75" s="66" t="s">
        <v>736</v>
      </c>
      <c r="F75" s="67" t="s">
        <v>568</v>
      </c>
      <c r="G75" s="66" t="s">
        <v>737</v>
      </c>
      <c r="H75" s="67" t="s">
        <v>622</v>
      </c>
      <c r="I75" s="67" t="s">
        <v>583</v>
      </c>
      <c r="J75" s="66" t="s">
        <v>738</v>
      </c>
    </row>
    <row r="76" ht="42" customHeight="1" spans="1:10">
      <c r="A76" s="181" t="s">
        <v>421</v>
      </c>
      <c r="B76" s="67" t="s">
        <v>735</v>
      </c>
      <c r="C76" s="67" t="s">
        <v>565</v>
      </c>
      <c r="D76" s="67" t="s">
        <v>579</v>
      </c>
      <c r="E76" s="66" t="s">
        <v>739</v>
      </c>
      <c r="F76" s="67" t="s">
        <v>568</v>
      </c>
      <c r="G76" s="66" t="s">
        <v>589</v>
      </c>
      <c r="H76" s="67" t="s">
        <v>569</v>
      </c>
      <c r="I76" s="67" t="s">
        <v>583</v>
      </c>
      <c r="J76" s="66" t="s">
        <v>740</v>
      </c>
    </row>
    <row r="77" ht="42" customHeight="1" spans="1:10">
      <c r="A77" s="181" t="s">
        <v>421</v>
      </c>
      <c r="B77" s="67" t="s">
        <v>735</v>
      </c>
      <c r="C77" s="67" t="s">
        <v>565</v>
      </c>
      <c r="D77" s="67" t="s">
        <v>566</v>
      </c>
      <c r="E77" s="66" t="s">
        <v>741</v>
      </c>
      <c r="F77" s="67" t="s">
        <v>599</v>
      </c>
      <c r="G77" s="66" t="s">
        <v>600</v>
      </c>
      <c r="H77" s="67" t="s">
        <v>569</v>
      </c>
      <c r="I77" s="67" t="s">
        <v>583</v>
      </c>
      <c r="J77" s="66" t="s">
        <v>742</v>
      </c>
    </row>
    <row r="78" ht="42" customHeight="1" spans="1:10">
      <c r="A78" s="181" t="s">
        <v>421</v>
      </c>
      <c r="B78" s="67" t="s">
        <v>735</v>
      </c>
      <c r="C78" s="67" t="s">
        <v>565</v>
      </c>
      <c r="D78" s="67" t="s">
        <v>591</v>
      </c>
      <c r="E78" s="66" t="s">
        <v>743</v>
      </c>
      <c r="F78" s="67" t="s">
        <v>568</v>
      </c>
      <c r="G78" s="66" t="s">
        <v>99</v>
      </c>
      <c r="H78" s="67" t="s">
        <v>744</v>
      </c>
      <c r="I78" s="67" t="s">
        <v>583</v>
      </c>
      <c r="J78" s="66" t="s">
        <v>745</v>
      </c>
    </row>
    <row r="79" ht="42" customHeight="1" spans="1:10">
      <c r="A79" s="181" t="s">
        <v>421</v>
      </c>
      <c r="B79" s="67" t="s">
        <v>735</v>
      </c>
      <c r="C79" s="67" t="s">
        <v>571</v>
      </c>
      <c r="D79" s="67" t="s">
        <v>658</v>
      </c>
      <c r="E79" s="66" t="s">
        <v>746</v>
      </c>
      <c r="F79" s="67" t="s">
        <v>568</v>
      </c>
      <c r="G79" s="66" t="s">
        <v>747</v>
      </c>
      <c r="H79" s="67" t="s">
        <v>648</v>
      </c>
      <c r="I79" s="67" t="s">
        <v>570</v>
      </c>
      <c r="J79" s="66" t="s">
        <v>746</v>
      </c>
    </row>
    <row r="80" ht="42" customHeight="1" spans="1:10">
      <c r="A80" s="181" t="s">
        <v>421</v>
      </c>
      <c r="B80" s="67" t="s">
        <v>735</v>
      </c>
      <c r="C80" s="67" t="s">
        <v>571</v>
      </c>
      <c r="D80" s="67" t="s">
        <v>572</v>
      </c>
      <c r="E80" s="66" t="s">
        <v>748</v>
      </c>
      <c r="F80" s="67" t="s">
        <v>568</v>
      </c>
      <c r="G80" s="66" t="s">
        <v>749</v>
      </c>
      <c r="H80" s="67" t="s">
        <v>648</v>
      </c>
      <c r="I80" s="67" t="s">
        <v>570</v>
      </c>
      <c r="J80" s="66" t="s">
        <v>748</v>
      </c>
    </row>
    <row r="81" ht="42" customHeight="1" spans="1:10">
      <c r="A81" s="181" t="s">
        <v>421</v>
      </c>
      <c r="B81" s="67" t="s">
        <v>735</v>
      </c>
      <c r="C81" s="67" t="s">
        <v>571</v>
      </c>
      <c r="D81" s="67" t="s">
        <v>594</v>
      </c>
      <c r="E81" s="66" t="s">
        <v>750</v>
      </c>
      <c r="F81" s="67" t="s">
        <v>568</v>
      </c>
      <c r="G81" s="66" t="s">
        <v>600</v>
      </c>
      <c r="H81" s="67" t="s">
        <v>569</v>
      </c>
      <c r="I81" s="67" t="s">
        <v>583</v>
      </c>
      <c r="J81" s="66" t="s">
        <v>750</v>
      </c>
    </row>
    <row r="82" ht="42" customHeight="1" spans="1:10">
      <c r="A82" s="181" t="s">
        <v>421</v>
      </c>
      <c r="B82" s="67" t="s">
        <v>735</v>
      </c>
      <c r="C82" s="67" t="s">
        <v>575</v>
      </c>
      <c r="D82" s="67" t="s">
        <v>576</v>
      </c>
      <c r="E82" s="66" t="s">
        <v>751</v>
      </c>
      <c r="F82" s="67" t="s">
        <v>599</v>
      </c>
      <c r="G82" s="66" t="s">
        <v>600</v>
      </c>
      <c r="H82" s="67" t="s">
        <v>569</v>
      </c>
      <c r="I82" s="67" t="s">
        <v>583</v>
      </c>
      <c r="J82" s="66" t="s">
        <v>752</v>
      </c>
    </row>
    <row r="83" ht="83" customHeight="1" spans="1:10">
      <c r="A83" s="181" t="s">
        <v>499</v>
      </c>
      <c r="B83" s="67" t="s">
        <v>753</v>
      </c>
      <c r="C83" s="67" t="s">
        <v>565</v>
      </c>
      <c r="D83" s="67" t="s">
        <v>579</v>
      </c>
      <c r="E83" s="66" t="s">
        <v>754</v>
      </c>
      <c r="F83" s="67" t="s">
        <v>568</v>
      </c>
      <c r="G83" s="66" t="s">
        <v>589</v>
      </c>
      <c r="H83" s="67" t="s">
        <v>569</v>
      </c>
      <c r="I83" s="67" t="s">
        <v>583</v>
      </c>
      <c r="J83" s="66" t="s">
        <v>755</v>
      </c>
    </row>
    <row r="84" ht="81" customHeight="1" spans="1:10">
      <c r="A84" s="181" t="s">
        <v>499</v>
      </c>
      <c r="B84" s="67" t="s">
        <v>753</v>
      </c>
      <c r="C84" s="67" t="s">
        <v>571</v>
      </c>
      <c r="D84" s="67" t="s">
        <v>594</v>
      </c>
      <c r="E84" s="66" t="s">
        <v>756</v>
      </c>
      <c r="F84" s="67" t="s">
        <v>574</v>
      </c>
      <c r="G84" s="66" t="s">
        <v>757</v>
      </c>
      <c r="H84" s="67" t="s">
        <v>569</v>
      </c>
      <c r="I84" s="67" t="s">
        <v>570</v>
      </c>
      <c r="J84" s="66" t="s">
        <v>758</v>
      </c>
    </row>
    <row r="85" ht="42" customHeight="1" spans="1:10">
      <c r="A85" s="181" t="s">
        <v>499</v>
      </c>
      <c r="B85" s="67" t="s">
        <v>753</v>
      </c>
      <c r="C85" s="67" t="s">
        <v>575</v>
      </c>
      <c r="D85" s="67" t="s">
        <v>576</v>
      </c>
      <c r="E85" s="66" t="s">
        <v>576</v>
      </c>
      <c r="F85" s="67" t="s">
        <v>599</v>
      </c>
      <c r="G85" s="66" t="s">
        <v>600</v>
      </c>
      <c r="H85" s="67" t="s">
        <v>569</v>
      </c>
      <c r="I85" s="67" t="s">
        <v>570</v>
      </c>
      <c r="J85" s="66" t="s">
        <v>608</v>
      </c>
    </row>
    <row r="86" ht="42" customHeight="1" spans="1:10">
      <c r="A86" s="181" t="s">
        <v>479</v>
      </c>
      <c r="B86" s="67" t="s">
        <v>759</v>
      </c>
      <c r="C86" s="67" t="s">
        <v>565</v>
      </c>
      <c r="D86" s="67" t="s">
        <v>579</v>
      </c>
      <c r="E86" s="66" t="s">
        <v>716</v>
      </c>
      <c r="F86" s="67" t="s">
        <v>568</v>
      </c>
      <c r="G86" s="66" t="s">
        <v>717</v>
      </c>
      <c r="H86" s="67" t="s">
        <v>760</v>
      </c>
      <c r="I86" s="67" t="s">
        <v>583</v>
      </c>
      <c r="J86" s="66" t="s">
        <v>761</v>
      </c>
    </row>
    <row r="87" ht="42" customHeight="1" spans="1:10">
      <c r="A87" s="181" t="s">
        <v>479</v>
      </c>
      <c r="B87" s="67" t="s">
        <v>759</v>
      </c>
      <c r="C87" s="67" t="s">
        <v>571</v>
      </c>
      <c r="D87" s="67" t="s">
        <v>671</v>
      </c>
      <c r="E87" s="66" t="s">
        <v>762</v>
      </c>
      <c r="F87" s="67" t="s">
        <v>568</v>
      </c>
      <c r="G87" s="66" t="s">
        <v>763</v>
      </c>
      <c r="H87" s="67" t="s">
        <v>764</v>
      </c>
      <c r="I87" s="67" t="s">
        <v>570</v>
      </c>
      <c r="J87" s="66" t="s">
        <v>765</v>
      </c>
    </row>
    <row r="88" ht="42" customHeight="1" spans="1:10">
      <c r="A88" s="181" t="s">
        <v>479</v>
      </c>
      <c r="B88" s="67" t="s">
        <v>759</v>
      </c>
      <c r="C88" s="67" t="s">
        <v>575</v>
      </c>
      <c r="D88" s="67" t="s">
        <v>576</v>
      </c>
      <c r="E88" s="66" t="s">
        <v>725</v>
      </c>
      <c r="F88" s="67" t="s">
        <v>568</v>
      </c>
      <c r="G88" s="66" t="s">
        <v>589</v>
      </c>
      <c r="H88" s="67" t="s">
        <v>569</v>
      </c>
      <c r="I88" s="67" t="s">
        <v>583</v>
      </c>
      <c r="J88" s="66" t="s">
        <v>766</v>
      </c>
    </row>
    <row r="89" ht="42" customHeight="1" spans="1:10">
      <c r="A89" s="181" t="s">
        <v>409</v>
      </c>
      <c r="B89" s="67" t="s">
        <v>767</v>
      </c>
      <c r="C89" s="67" t="s">
        <v>565</v>
      </c>
      <c r="D89" s="67" t="s">
        <v>579</v>
      </c>
      <c r="E89" s="66" t="s">
        <v>739</v>
      </c>
      <c r="F89" s="67" t="s">
        <v>568</v>
      </c>
      <c r="G89" s="66" t="s">
        <v>589</v>
      </c>
      <c r="H89" s="67" t="s">
        <v>569</v>
      </c>
      <c r="I89" s="67" t="s">
        <v>583</v>
      </c>
      <c r="J89" s="66" t="s">
        <v>740</v>
      </c>
    </row>
    <row r="90" ht="42" customHeight="1" spans="1:10">
      <c r="A90" s="181" t="s">
        <v>409</v>
      </c>
      <c r="B90" s="67" t="s">
        <v>767</v>
      </c>
      <c r="C90" s="67" t="s">
        <v>565</v>
      </c>
      <c r="D90" s="67" t="s">
        <v>566</v>
      </c>
      <c r="E90" s="66" t="s">
        <v>741</v>
      </c>
      <c r="F90" s="67" t="s">
        <v>599</v>
      </c>
      <c r="G90" s="66" t="s">
        <v>600</v>
      </c>
      <c r="H90" s="67" t="s">
        <v>569</v>
      </c>
      <c r="I90" s="67" t="s">
        <v>583</v>
      </c>
      <c r="J90" s="66" t="s">
        <v>768</v>
      </c>
    </row>
    <row r="91" ht="42" customHeight="1" spans="1:10">
      <c r="A91" s="181" t="s">
        <v>409</v>
      </c>
      <c r="B91" s="67" t="s">
        <v>767</v>
      </c>
      <c r="C91" s="67" t="s">
        <v>565</v>
      </c>
      <c r="D91" s="67" t="s">
        <v>591</v>
      </c>
      <c r="E91" s="66" t="s">
        <v>769</v>
      </c>
      <c r="F91" s="67" t="s">
        <v>568</v>
      </c>
      <c r="G91" s="66" t="s">
        <v>99</v>
      </c>
      <c r="H91" s="67" t="s">
        <v>744</v>
      </c>
      <c r="I91" s="67" t="s">
        <v>583</v>
      </c>
      <c r="J91" s="66" t="s">
        <v>770</v>
      </c>
    </row>
    <row r="92" ht="42" customHeight="1" spans="1:10">
      <c r="A92" s="181" t="s">
        <v>409</v>
      </c>
      <c r="B92" s="67" t="s">
        <v>767</v>
      </c>
      <c r="C92" s="67" t="s">
        <v>571</v>
      </c>
      <c r="D92" s="67" t="s">
        <v>594</v>
      </c>
      <c r="E92" s="66" t="s">
        <v>771</v>
      </c>
      <c r="F92" s="67" t="s">
        <v>568</v>
      </c>
      <c r="G92" s="66" t="s">
        <v>589</v>
      </c>
      <c r="H92" s="67" t="s">
        <v>569</v>
      </c>
      <c r="I92" s="67" t="s">
        <v>583</v>
      </c>
      <c r="J92" s="66" t="s">
        <v>772</v>
      </c>
    </row>
    <row r="93" ht="42" customHeight="1" spans="1:10">
      <c r="A93" s="181" t="s">
        <v>409</v>
      </c>
      <c r="B93" s="67" t="s">
        <v>767</v>
      </c>
      <c r="C93" s="67" t="s">
        <v>575</v>
      </c>
      <c r="D93" s="67" t="s">
        <v>576</v>
      </c>
      <c r="E93" s="66" t="s">
        <v>773</v>
      </c>
      <c r="F93" s="67" t="s">
        <v>599</v>
      </c>
      <c r="G93" s="66" t="s">
        <v>600</v>
      </c>
      <c r="H93" s="67" t="s">
        <v>569</v>
      </c>
      <c r="I93" s="67" t="s">
        <v>583</v>
      </c>
      <c r="J93" s="66" t="s">
        <v>774</v>
      </c>
    </row>
    <row r="94" ht="42" customHeight="1" spans="1:10">
      <c r="A94" s="181" t="s">
        <v>465</v>
      </c>
      <c r="B94" s="67" t="s">
        <v>775</v>
      </c>
      <c r="C94" s="67" t="s">
        <v>565</v>
      </c>
      <c r="D94" s="67" t="s">
        <v>579</v>
      </c>
      <c r="E94" s="66" t="s">
        <v>776</v>
      </c>
      <c r="F94" s="67" t="s">
        <v>599</v>
      </c>
      <c r="G94" s="66" t="s">
        <v>777</v>
      </c>
      <c r="H94" s="67" t="s">
        <v>778</v>
      </c>
      <c r="I94" s="67" t="s">
        <v>583</v>
      </c>
      <c r="J94" s="66" t="s">
        <v>779</v>
      </c>
    </row>
    <row r="95" ht="42" customHeight="1" spans="1:10">
      <c r="A95" s="181" t="s">
        <v>465</v>
      </c>
      <c r="B95" s="67" t="s">
        <v>775</v>
      </c>
      <c r="C95" s="67" t="s">
        <v>565</v>
      </c>
      <c r="D95" s="67" t="s">
        <v>579</v>
      </c>
      <c r="E95" s="66" t="s">
        <v>780</v>
      </c>
      <c r="F95" s="67" t="s">
        <v>599</v>
      </c>
      <c r="G95" s="66" t="s">
        <v>781</v>
      </c>
      <c r="H95" s="67" t="s">
        <v>614</v>
      </c>
      <c r="I95" s="67" t="s">
        <v>583</v>
      </c>
      <c r="J95" s="66" t="s">
        <v>780</v>
      </c>
    </row>
    <row r="96" ht="42" customHeight="1" spans="1:10">
      <c r="A96" s="181" t="s">
        <v>465</v>
      </c>
      <c r="B96" s="67" t="s">
        <v>775</v>
      </c>
      <c r="C96" s="67" t="s">
        <v>565</v>
      </c>
      <c r="D96" s="67" t="s">
        <v>579</v>
      </c>
      <c r="E96" s="66" t="s">
        <v>782</v>
      </c>
      <c r="F96" s="67" t="s">
        <v>568</v>
      </c>
      <c r="G96" s="66" t="s">
        <v>783</v>
      </c>
      <c r="H96" s="67" t="s">
        <v>625</v>
      </c>
      <c r="I96" s="67" t="s">
        <v>583</v>
      </c>
      <c r="J96" s="66" t="s">
        <v>779</v>
      </c>
    </row>
    <row r="97" ht="42" customHeight="1" spans="1:10">
      <c r="A97" s="181" t="s">
        <v>465</v>
      </c>
      <c r="B97" s="67" t="s">
        <v>775</v>
      </c>
      <c r="C97" s="67" t="s">
        <v>571</v>
      </c>
      <c r="D97" s="67" t="s">
        <v>572</v>
      </c>
      <c r="E97" s="66" t="s">
        <v>784</v>
      </c>
      <c r="F97" s="67" t="s">
        <v>568</v>
      </c>
      <c r="G97" s="66" t="s">
        <v>785</v>
      </c>
      <c r="H97" s="67"/>
      <c r="I97" s="67" t="s">
        <v>570</v>
      </c>
      <c r="J97" s="66" t="s">
        <v>785</v>
      </c>
    </row>
    <row r="98" ht="42" customHeight="1" spans="1:10">
      <c r="A98" s="181" t="s">
        <v>465</v>
      </c>
      <c r="B98" s="67" t="s">
        <v>775</v>
      </c>
      <c r="C98" s="67" t="s">
        <v>575</v>
      </c>
      <c r="D98" s="67" t="s">
        <v>576</v>
      </c>
      <c r="E98" s="66" t="s">
        <v>786</v>
      </c>
      <c r="F98" s="67" t="s">
        <v>568</v>
      </c>
      <c r="G98" s="66" t="s">
        <v>600</v>
      </c>
      <c r="H98" s="67" t="s">
        <v>569</v>
      </c>
      <c r="I98" s="67" t="s">
        <v>583</v>
      </c>
      <c r="J98" s="66" t="s">
        <v>779</v>
      </c>
    </row>
    <row r="99" ht="42" customHeight="1" spans="1:10">
      <c r="A99" s="181" t="s">
        <v>481</v>
      </c>
      <c r="B99" s="67" t="s">
        <v>787</v>
      </c>
      <c r="C99" s="67" t="s">
        <v>565</v>
      </c>
      <c r="D99" s="67" t="s">
        <v>579</v>
      </c>
      <c r="E99" s="66" t="s">
        <v>788</v>
      </c>
      <c r="F99" s="67" t="s">
        <v>568</v>
      </c>
      <c r="G99" s="66" t="s">
        <v>789</v>
      </c>
      <c r="H99" s="67" t="s">
        <v>790</v>
      </c>
      <c r="I99" s="67" t="s">
        <v>583</v>
      </c>
      <c r="J99" s="66" t="s">
        <v>791</v>
      </c>
    </row>
    <row r="100" ht="42" customHeight="1" spans="1:10">
      <c r="A100" s="181" t="s">
        <v>481</v>
      </c>
      <c r="B100" s="67" t="s">
        <v>787</v>
      </c>
      <c r="C100" s="67" t="s">
        <v>565</v>
      </c>
      <c r="D100" s="67" t="s">
        <v>566</v>
      </c>
      <c r="E100" s="66" t="s">
        <v>792</v>
      </c>
      <c r="F100" s="67" t="s">
        <v>568</v>
      </c>
      <c r="G100" s="66" t="s">
        <v>589</v>
      </c>
      <c r="H100" s="67" t="s">
        <v>569</v>
      </c>
      <c r="I100" s="67" t="s">
        <v>583</v>
      </c>
      <c r="J100" s="66" t="s">
        <v>793</v>
      </c>
    </row>
    <row r="101" ht="42" customHeight="1" spans="1:10">
      <c r="A101" s="181" t="s">
        <v>481</v>
      </c>
      <c r="B101" s="67" t="s">
        <v>787</v>
      </c>
      <c r="C101" s="67" t="s">
        <v>571</v>
      </c>
      <c r="D101" s="67" t="s">
        <v>658</v>
      </c>
      <c r="E101" s="66" t="s">
        <v>794</v>
      </c>
      <c r="F101" s="67" t="s">
        <v>568</v>
      </c>
      <c r="G101" s="66" t="s">
        <v>795</v>
      </c>
      <c r="H101" s="67" t="s">
        <v>675</v>
      </c>
      <c r="I101" s="67" t="s">
        <v>570</v>
      </c>
      <c r="J101" s="66" t="s">
        <v>794</v>
      </c>
    </row>
    <row r="102" ht="42" customHeight="1" spans="1:10">
      <c r="A102" s="181" t="s">
        <v>481</v>
      </c>
      <c r="B102" s="67" t="s">
        <v>787</v>
      </c>
      <c r="C102" s="67" t="s">
        <v>571</v>
      </c>
      <c r="D102" s="67" t="s">
        <v>572</v>
      </c>
      <c r="E102" s="66" t="s">
        <v>796</v>
      </c>
      <c r="F102" s="67" t="s">
        <v>568</v>
      </c>
      <c r="G102" s="66" t="s">
        <v>795</v>
      </c>
      <c r="H102" s="67" t="s">
        <v>797</v>
      </c>
      <c r="I102" s="67" t="s">
        <v>570</v>
      </c>
      <c r="J102" s="66" t="s">
        <v>796</v>
      </c>
    </row>
    <row r="103" ht="42" customHeight="1" spans="1:10">
      <c r="A103" s="181" t="s">
        <v>481</v>
      </c>
      <c r="B103" s="67" t="s">
        <v>787</v>
      </c>
      <c r="C103" s="67" t="s">
        <v>571</v>
      </c>
      <c r="D103" s="67" t="s">
        <v>594</v>
      </c>
      <c r="E103" s="66" t="s">
        <v>798</v>
      </c>
      <c r="F103" s="67" t="s">
        <v>568</v>
      </c>
      <c r="G103" s="66" t="s">
        <v>799</v>
      </c>
      <c r="H103" s="67" t="s">
        <v>675</v>
      </c>
      <c r="I103" s="67" t="s">
        <v>570</v>
      </c>
      <c r="J103" s="66" t="s">
        <v>800</v>
      </c>
    </row>
    <row r="104" ht="42" customHeight="1" spans="1:10">
      <c r="A104" s="181" t="s">
        <v>481</v>
      </c>
      <c r="B104" s="67" t="s">
        <v>787</v>
      </c>
      <c r="C104" s="67" t="s">
        <v>575</v>
      </c>
      <c r="D104" s="67" t="s">
        <v>576</v>
      </c>
      <c r="E104" s="66" t="s">
        <v>801</v>
      </c>
      <c r="F104" s="67" t="s">
        <v>599</v>
      </c>
      <c r="G104" s="66" t="s">
        <v>600</v>
      </c>
      <c r="H104" s="67" t="s">
        <v>675</v>
      </c>
      <c r="I104" s="67" t="s">
        <v>570</v>
      </c>
      <c r="J104" s="66" t="s">
        <v>802</v>
      </c>
    </row>
    <row r="105" ht="42" customHeight="1" spans="1:10">
      <c r="A105" s="181" t="s">
        <v>434</v>
      </c>
      <c r="B105" s="67" t="s">
        <v>803</v>
      </c>
      <c r="C105" s="67" t="s">
        <v>565</v>
      </c>
      <c r="D105" s="67" t="s">
        <v>591</v>
      </c>
      <c r="E105" s="66" t="s">
        <v>804</v>
      </c>
      <c r="F105" s="67" t="s">
        <v>574</v>
      </c>
      <c r="G105" s="66" t="s">
        <v>600</v>
      </c>
      <c r="H105" s="67" t="s">
        <v>569</v>
      </c>
      <c r="I105" s="67" t="s">
        <v>570</v>
      </c>
      <c r="J105" s="66" t="s">
        <v>804</v>
      </c>
    </row>
    <row r="106" ht="42" customHeight="1" spans="1:10">
      <c r="A106" s="181" t="s">
        <v>434</v>
      </c>
      <c r="B106" s="67" t="s">
        <v>803</v>
      </c>
      <c r="C106" s="67" t="s">
        <v>571</v>
      </c>
      <c r="D106" s="67" t="s">
        <v>572</v>
      </c>
      <c r="E106" s="66" t="s">
        <v>805</v>
      </c>
      <c r="F106" s="67" t="s">
        <v>599</v>
      </c>
      <c r="G106" s="66" t="s">
        <v>600</v>
      </c>
      <c r="H106" s="67" t="s">
        <v>569</v>
      </c>
      <c r="I106" s="67" t="s">
        <v>583</v>
      </c>
      <c r="J106" s="66" t="s">
        <v>805</v>
      </c>
    </row>
    <row r="107" ht="42" customHeight="1" spans="1:10">
      <c r="A107" s="181" t="s">
        <v>434</v>
      </c>
      <c r="B107" s="67" t="s">
        <v>803</v>
      </c>
      <c r="C107" s="67" t="s">
        <v>575</v>
      </c>
      <c r="D107" s="67" t="s">
        <v>576</v>
      </c>
      <c r="E107" s="66" t="s">
        <v>806</v>
      </c>
      <c r="F107" s="67" t="s">
        <v>599</v>
      </c>
      <c r="G107" s="66" t="s">
        <v>600</v>
      </c>
      <c r="H107" s="67" t="s">
        <v>569</v>
      </c>
      <c r="I107" s="67" t="s">
        <v>583</v>
      </c>
      <c r="J107" s="66" t="s">
        <v>806</v>
      </c>
    </row>
    <row r="108" ht="42" customHeight="1" spans="1:10">
      <c r="A108" s="181" t="s">
        <v>477</v>
      </c>
      <c r="B108" s="67" t="s">
        <v>807</v>
      </c>
      <c r="C108" s="67" t="s">
        <v>565</v>
      </c>
      <c r="D108" s="67" t="s">
        <v>579</v>
      </c>
      <c r="E108" s="66" t="s">
        <v>808</v>
      </c>
      <c r="F108" s="67" t="s">
        <v>568</v>
      </c>
      <c r="G108" s="66" t="s">
        <v>809</v>
      </c>
      <c r="H108" s="67" t="s">
        <v>810</v>
      </c>
      <c r="I108" s="67" t="s">
        <v>583</v>
      </c>
      <c r="J108" s="66" t="s">
        <v>811</v>
      </c>
    </row>
    <row r="109" ht="42" customHeight="1" spans="1:10">
      <c r="A109" s="181" t="s">
        <v>477</v>
      </c>
      <c r="B109" s="67" t="s">
        <v>807</v>
      </c>
      <c r="C109" s="67" t="s">
        <v>571</v>
      </c>
      <c r="D109" s="67" t="s">
        <v>572</v>
      </c>
      <c r="E109" s="66" t="s">
        <v>812</v>
      </c>
      <c r="F109" s="67" t="s">
        <v>568</v>
      </c>
      <c r="G109" s="66" t="s">
        <v>813</v>
      </c>
      <c r="H109" s="67" t="s">
        <v>569</v>
      </c>
      <c r="I109" s="67" t="s">
        <v>570</v>
      </c>
      <c r="J109" s="66" t="s">
        <v>812</v>
      </c>
    </row>
    <row r="110" ht="42" customHeight="1" spans="1:10">
      <c r="A110" s="181" t="s">
        <v>477</v>
      </c>
      <c r="B110" s="67" t="s">
        <v>807</v>
      </c>
      <c r="C110" s="67" t="s">
        <v>575</v>
      </c>
      <c r="D110" s="67" t="s">
        <v>576</v>
      </c>
      <c r="E110" s="66" t="s">
        <v>814</v>
      </c>
      <c r="F110" s="67" t="s">
        <v>568</v>
      </c>
      <c r="G110" s="66" t="s">
        <v>589</v>
      </c>
      <c r="H110" s="67" t="s">
        <v>815</v>
      </c>
      <c r="I110" s="67" t="s">
        <v>583</v>
      </c>
      <c r="J110" s="66" t="s">
        <v>816</v>
      </c>
    </row>
    <row r="111" ht="42" customHeight="1" spans="1:10">
      <c r="A111" s="181" t="s">
        <v>477</v>
      </c>
      <c r="B111" s="67" t="s">
        <v>807</v>
      </c>
      <c r="C111" s="67" t="s">
        <v>817</v>
      </c>
      <c r="D111" s="67" t="s">
        <v>818</v>
      </c>
      <c r="E111" s="66" t="s">
        <v>819</v>
      </c>
      <c r="F111" s="67" t="s">
        <v>568</v>
      </c>
      <c r="G111" s="66" t="s">
        <v>820</v>
      </c>
      <c r="H111" s="67" t="s">
        <v>821</v>
      </c>
      <c r="I111" s="67" t="s">
        <v>583</v>
      </c>
      <c r="J111" s="66" t="s">
        <v>822</v>
      </c>
    </row>
    <row r="112" ht="42" customHeight="1" spans="1:10">
      <c r="A112" s="181" t="s">
        <v>490</v>
      </c>
      <c r="B112" s="67" t="s">
        <v>823</v>
      </c>
      <c r="C112" s="67" t="s">
        <v>565</v>
      </c>
      <c r="D112" s="67" t="s">
        <v>579</v>
      </c>
      <c r="E112" s="66" t="s">
        <v>824</v>
      </c>
      <c r="F112" s="67" t="s">
        <v>568</v>
      </c>
      <c r="G112" s="66" t="s">
        <v>824</v>
      </c>
      <c r="H112" s="67" t="s">
        <v>825</v>
      </c>
      <c r="I112" s="67" t="s">
        <v>583</v>
      </c>
      <c r="J112" s="66" t="s">
        <v>826</v>
      </c>
    </row>
    <row r="113" ht="42" customHeight="1" spans="1:10">
      <c r="A113" s="181" t="s">
        <v>490</v>
      </c>
      <c r="B113" s="67" t="s">
        <v>823</v>
      </c>
      <c r="C113" s="67" t="s">
        <v>565</v>
      </c>
      <c r="D113" s="67" t="s">
        <v>566</v>
      </c>
      <c r="E113" s="66" t="s">
        <v>827</v>
      </c>
      <c r="F113" s="67" t="s">
        <v>568</v>
      </c>
      <c r="G113" s="66" t="s">
        <v>827</v>
      </c>
      <c r="H113" s="67" t="s">
        <v>569</v>
      </c>
      <c r="I113" s="67" t="s">
        <v>570</v>
      </c>
      <c r="J113" s="66" t="s">
        <v>827</v>
      </c>
    </row>
    <row r="114" ht="42" customHeight="1" spans="1:10">
      <c r="A114" s="181" t="s">
        <v>490</v>
      </c>
      <c r="B114" s="67" t="s">
        <v>823</v>
      </c>
      <c r="C114" s="67" t="s">
        <v>565</v>
      </c>
      <c r="D114" s="67" t="s">
        <v>591</v>
      </c>
      <c r="E114" s="66" t="s">
        <v>828</v>
      </c>
      <c r="F114" s="67" t="s">
        <v>568</v>
      </c>
      <c r="G114" s="66" t="s">
        <v>828</v>
      </c>
      <c r="H114" s="67" t="s">
        <v>569</v>
      </c>
      <c r="I114" s="67" t="s">
        <v>570</v>
      </c>
      <c r="J114" s="66" t="s">
        <v>828</v>
      </c>
    </row>
    <row r="115" ht="42" customHeight="1" spans="1:10">
      <c r="A115" s="181" t="s">
        <v>490</v>
      </c>
      <c r="B115" s="67" t="s">
        <v>823</v>
      </c>
      <c r="C115" s="67" t="s">
        <v>571</v>
      </c>
      <c r="D115" s="67" t="s">
        <v>658</v>
      </c>
      <c r="E115" s="66" t="s">
        <v>829</v>
      </c>
      <c r="F115" s="67" t="s">
        <v>574</v>
      </c>
      <c r="G115" s="66" t="s">
        <v>829</v>
      </c>
      <c r="H115" s="67" t="s">
        <v>569</v>
      </c>
      <c r="I115" s="67" t="s">
        <v>570</v>
      </c>
      <c r="J115" s="66" t="s">
        <v>829</v>
      </c>
    </row>
    <row r="116" ht="42" customHeight="1" spans="1:10">
      <c r="A116" s="181" t="s">
        <v>490</v>
      </c>
      <c r="B116" s="67" t="s">
        <v>823</v>
      </c>
      <c r="C116" s="67" t="s">
        <v>571</v>
      </c>
      <c r="D116" s="67" t="s">
        <v>572</v>
      </c>
      <c r="E116" s="66" t="s">
        <v>830</v>
      </c>
      <c r="F116" s="67" t="s">
        <v>574</v>
      </c>
      <c r="G116" s="66" t="s">
        <v>830</v>
      </c>
      <c r="H116" s="67" t="s">
        <v>569</v>
      </c>
      <c r="I116" s="67" t="s">
        <v>570</v>
      </c>
      <c r="J116" s="66" t="s">
        <v>831</v>
      </c>
    </row>
    <row r="117" ht="42" customHeight="1" spans="1:10">
      <c r="A117" s="181" t="s">
        <v>490</v>
      </c>
      <c r="B117" s="67" t="s">
        <v>823</v>
      </c>
      <c r="C117" s="67" t="s">
        <v>571</v>
      </c>
      <c r="D117" s="67" t="s">
        <v>671</v>
      </c>
      <c r="E117" s="66" t="s">
        <v>832</v>
      </c>
      <c r="F117" s="67" t="s">
        <v>574</v>
      </c>
      <c r="G117" s="66" t="s">
        <v>832</v>
      </c>
      <c r="H117" s="67" t="s">
        <v>569</v>
      </c>
      <c r="I117" s="67" t="s">
        <v>570</v>
      </c>
      <c r="J117" s="66" t="s">
        <v>832</v>
      </c>
    </row>
    <row r="118" ht="42" customHeight="1" spans="1:10">
      <c r="A118" s="181" t="s">
        <v>490</v>
      </c>
      <c r="B118" s="67" t="s">
        <v>823</v>
      </c>
      <c r="C118" s="67" t="s">
        <v>575</v>
      </c>
      <c r="D118" s="67" t="s">
        <v>576</v>
      </c>
      <c r="E118" s="66" t="s">
        <v>725</v>
      </c>
      <c r="F118" s="67" t="s">
        <v>574</v>
      </c>
      <c r="G118" s="66" t="s">
        <v>577</v>
      </c>
      <c r="H118" s="67" t="s">
        <v>569</v>
      </c>
      <c r="I118" s="67" t="s">
        <v>570</v>
      </c>
      <c r="J118" s="66" t="s">
        <v>577</v>
      </c>
    </row>
    <row r="119" ht="42" customHeight="1" spans="1:10">
      <c r="A119" s="181" t="s">
        <v>467</v>
      </c>
      <c r="B119" s="67" t="s">
        <v>833</v>
      </c>
      <c r="C119" s="67" t="s">
        <v>565</v>
      </c>
      <c r="D119" s="67" t="s">
        <v>579</v>
      </c>
      <c r="E119" s="66" t="s">
        <v>834</v>
      </c>
      <c r="F119" s="67" t="s">
        <v>568</v>
      </c>
      <c r="G119" s="66" t="s">
        <v>835</v>
      </c>
      <c r="H119" s="67" t="s">
        <v>617</v>
      </c>
      <c r="I119" s="67" t="s">
        <v>583</v>
      </c>
      <c r="J119" s="66" t="s">
        <v>836</v>
      </c>
    </row>
    <row r="120" ht="42" customHeight="1" spans="1:10">
      <c r="A120" s="181" t="s">
        <v>467</v>
      </c>
      <c r="B120" s="67" t="s">
        <v>833</v>
      </c>
      <c r="C120" s="67" t="s">
        <v>565</v>
      </c>
      <c r="D120" s="67" t="s">
        <v>566</v>
      </c>
      <c r="E120" s="66" t="s">
        <v>707</v>
      </c>
      <c r="F120" s="67" t="s">
        <v>568</v>
      </c>
      <c r="G120" s="66" t="s">
        <v>589</v>
      </c>
      <c r="H120" s="67" t="s">
        <v>569</v>
      </c>
      <c r="I120" s="67" t="s">
        <v>583</v>
      </c>
      <c r="J120" s="66" t="s">
        <v>837</v>
      </c>
    </row>
    <row r="121" ht="42" customHeight="1" spans="1:10">
      <c r="A121" s="181" t="s">
        <v>467</v>
      </c>
      <c r="B121" s="67" t="s">
        <v>833</v>
      </c>
      <c r="C121" s="67" t="s">
        <v>571</v>
      </c>
      <c r="D121" s="67" t="s">
        <v>572</v>
      </c>
      <c r="E121" s="66" t="s">
        <v>834</v>
      </c>
      <c r="F121" s="67" t="s">
        <v>568</v>
      </c>
      <c r="G121" s="66" t="s">
        <v>835</v>
      </c>
      <c r="H121" s="67" t="s">
        <v>617</v>
      </c>
      <c r="I121" s="67" t="s">
        <v>583</v>
      </c>
      <c r="J121" s="66" t="s">
        <v>838</v>
      </c>
    </row>
    <row r="122" ht="42" customHeight="1" spans="1:10">
      <c r="A122" s="181" t="s">
        <v>467</v>
      </c>
      <c r="B122" s="67" t="s">
        <v>833</v>
      </c>
      <c r="C122" s="67" t="s">
        <v>575</v>
      </c>
      <c r="D122" s="67" t="s">
        <v>576</v>
      </c>
      <c r="E122" s="66" t="s">
        <v>839</v>
      </c>
      <c r="F122" s="67" t="s">
        <v>599</v>
      </c>
      <c r="G122" s="66" t="s">
        <v>600</v>
      </c>
      <c r="H122" s="67" t="s">
        <v>569</v>
      </c>
      <c r="I122" s="67" t="s">
        <v>583</v>
      </c>
      <c r="J122" s="66" t="s">
        <v>840</v>
      </c>
    </row>
    <row r="123" ht="42" customHeight="1" spans="1:10">
      <c r="A123" s="181" t="s">
        <v>503</v>
      </c>
      <c r="B123" s="67" t="s">
        <v>841</v>
      </c>
      <c r="C123" s="67" t="s">
        <v>565</v>
      </c>
      <c r="D123" s="67" t="s">
        <v>579</v>
      </c>
      <c r="E123" s="66" t="s">
        <v>842</v>
      </c>
      <c r="F123" s="67" t="s">
        <v>568</v>
      </c>
      <c r="G123" s="66" t="s">
        <v>843</v>
      </c>
      <c r="H123" s="67" t="s">
        <v>844</v>
      </c>
      <c r="I123" s="67" t="s">
        <v>583</v>
      </c>
      <c r="J123" s="66" t="s">
        <v>845</v>
      </c>
    </row>
    <row r="124" ht="42" customHeight="1" spans="1:10">
      <c r="A124" s="181" t="s">
        <v>503</v>
      </c>
      <c r="B124" s="67" t="s">
        <v>841</v>
      </c>
      <c r="C124" s="67" t="s">
        <v>565</v>
      </c>
      <c r="D124" s="67" t="s">
        <v>566</v>
      </c>
      <c r="E124" s="66" t="s">
        <v>846</v>
      </c>
      <c r="F124" s="67" t="s">
        <v>568</v>
      </c>
      <c r="G124" s="66" t="s">
        <v>589</v>
      </c>
      <c r="H124" s="67" t="s">
        <v>569</v>
      </c>
      <c r="I124" s="67" t="s">
        <v>583</v>
      </c>
      <c r="J124" s="66" t="s">
        <v>847</v>
      </c>
    </row>
    <row r="125" ht="42" customHeight="1" spans="1:10">
      <c r="A125" s="181" t="s">
        <v>503</v>
      </c>
      <c r="B125" s="67" t="s">
        <v>841</v>
      </c>
      <c r="C125" s="67" t="s">
        <v>571</v>
      </c>
      <c r="D125" s="67" t="s">
        <v>572</v>
      </c>
      <c r="E125" s="66" t="s">
        <v>703</v>
      </c>
      <c r="F125" s="67" t="s">
        <v>568</v>
      </c>
      <c r="G125" s="66" t="s">
        <v>848</v>
      </c>
      <c r="H125" s="67" t="s">
        <v>705</v>
      </c>
      <c r="I125" s="67" t="s">
        <v>583</v>
      </c>
      <c r="J125" s="66" t="s">
        <v>706</v>
      </c>
    </row>
    <row r="126" ht="42" customHeight="1" spans="1:10">
      <c r="A126" s="181" t="s">
        <v>503</v>
      </c>
      <c r="B126" s="67" t="s">
        <v>841</v>
      </c>
      <c r="C126" s="67" t="s">
        <v>575</v>
      </c>
      <c r="D126" s="67" t="s">
        <v>576</v>
      </c>
      <c r="E126" s="66" t="s">
        <v>839</v>
      </c>
      <c r="F126" s="67" t="s">
        <v>599</v>
      </c>
      <c r="G126" s="66" t="s">
        <v>600</v>
      </c>
      <c r="H126" s="67" t="s">
        <v>569</v>
      </c>
      <c r="I126" s="67" t="s">
        <v>583</v>
      </c>
      <c r="J126" s="66" t="s">
        <v>849</v>
      </c>
    </row>
    <row r="127" ht="42" customHeight="1" spans="1:10">
      <c r="A127" s="181" t="s">
        <v>416</v>
      </c>
      <c r="B127" s="67" t="s">
        <v>850</v>
      </c>
      <c r="C127" s="67" t="s">
        <v>565</v>
      </c>
      <c r="D127" s="67" t="s">
        <v>579</v>
      </c>
      <c r="E127" s="66" t="s">
        <v>851</v>
      </c>
      <c r="F127" s="67" t="s">
        <v>599</v>
      </c>
      <c r="G127" s="66" t="s">
        <v>89</v>
      </c>
      <c r="H127" s="67" t="s">
        <v>778</v>
      </c>
      <c r="I127" s="67" t="s">
        <v>583</v>
      </c>
      <c r="J127" s="66" t="s">
        <v>852</v>
      </c>
    </row>
    <row r="128" ht="42" customHeight="1" spans="1:10">
      <c r="A128" s="181" t="s">
        <v>416</v>
      </c>
      <c r="B128" s="67" t="s">
        <v>850</v>
      </c>
      <c r="C128" s="67" t="s">
        <v>565</v>
      </c>
      <c r="D128" s="67" t="s">
        <v>566</v>
      </c>
      <c r="E128" s="66" t="s">
        <v>853</v>
      </c>
      <c r="F128" s="67" t="s">
        <v>568</v>
      </c>
      <c r="G128" s="66" t="s">
        <v>854</v>
      </c>
      <c r="H128" s="67" t="s">
        <v>648</v>
      </c>
      <c r="I128" s="67" t="s">
        <v>570</v>
      </c>
      <c r="J128" s="66" t="s">
        <v>855</v>
      </c>
    </row>
    <row r="129" ht="42" customHeight="1" spans="1:10">
      <c r="A129" s="181" t="s">
        <v>416</v>
      </c>
      <c r="B129" s="67" t="s">
        <v>850</v>
      </c>
      <c r="C129" s="67" t="s">
        <v>571</v>
      </c>
      <c r="D129" s="67" t="s">
        <v>594</v>
      </c>
      <c r="E129" s="66" t="s">
        <v>856</v>
      </c>
      <c r="F129" s="67" t="s">
        <v>568</v>
      </c>
      <c r="G129" s="66" t="s">
        <v>857</v>
      </c>
      <c r="H129" s="67" t="s">
        <v>648</v>
      </c>
      <c r="I129" s="67" t="s">
        <v>570</v>
      </c>
      <c r="J129" s="66" t="s">
        <v>858</v>
      </c>
    </row>
    <row r="130" ht="42" customHeight="1" spans="1:10">
      <c r="A130" s="181" t="s">
        <v>416</v>
      </c>
      <c r="B130" s="67" t="s">
        <v>850</v>
      </c>
      <c r="C130" s="67" t="s">
        <v>575</v>
      </c>
      <c r="D130" s="67" t="s">
        <v>576</v>
      </c>
      <c r="E130" s="66" t="s">
        <v>725</v>
      </c>
      <c r="F130" s="67" t="s">
        <v>599</v>
      </c>
      <c r="G130" s="66" t="s">
        <v>600</v>
      </c>
      <c r="H130" s="67" t="s">
        <v>569</v>
      </c>
      <c r="I130" s="67" t="s">
        <v>583</v>
      </c>
      <c r="J130" s="66" t="s">
        <v>859</v>
      </c>
    </row>
    <row r="131" ht="42" customHeight="1" spans="1:10">
      <c r="A131" s="181" t="s">
        <v>384</v>
      </c>
      <c r="B131" s="67" t="s">
        <v>860</v>
      </c>
      <c r="C131" s="67" t="s">
        <v>565</v>
      </c>
      <c r="D131" s="67" t="s">
        <v>579</v>
      </c>
      <c r="E131" s="66" t="s">
        <v>861</v>
      </c>
      <c r="F131" s="67" t="s">
        <v>568</v>
      </c>
      <c r="G131" s="66" t="s">
        <v>90</v>
      </c>
      <c r="H131" s="67" t="s">
        <v>862</v>
      </c>
      <c r="I131" s="67" t="s">
        <v>583</v>
      </c>
      <c r="J131" s="66" t="s">
        <v>863</v>
      </c>
    </row>
    <row r="132" ht="42" customHeight="1" spans="1:10">
      <c r="A132" s="181" t="s">
        <v>384</v>
      </c>
      <c r="B132" s="67" t="s">
        <v>860</v>
      </c>
      <c r="C132" s="67" t="s">
        <v>565</v>
      </c>
      <c r="D132" s="67" t="s">
        <v>566</v>
      </c>
      <c r="E132" s="66" t="s">
        <v>864</v>
      </c>
      <c r="F132" s="67" t="s">
        <v>568</v>
      </c>
      <c r="G132" s="66" t="s">
        <v>589</v>
      </c>
      <c r="H132" s="67" t="s">
        <v>569</v>
      </c>
      <c r="I132" s="67" t="s">
        <v>583</v>
      </c>
      <c r="J132" s="66" t="s">
        <v>865</v>
      </c>
    </row>
    <row r="133" ht="42" customHeight="1" spans="1:10">
      <c r="A133" s="181" t="s">
        <v>384</v>
      </c>
      <c r="B133" s="67" t="s">
        <v>860</v>
      </c>
      <c r="C133" s="67" t="s">
        <v>565</v>
      </c>
      <c r="D133" s="67" t="s">
        <v>591</v>
      </c>
      <c r="E133" s="66" t="s">
        <v>592</v>
      </c>
      <c r="F133" s="67" t="s">
        <v>568</v>
      </c>
      <c r="G133" s="66" t="s">
        <v>589</v>
      </c>
      <c r="H133" s="67" t="s">
        <v>569</v>
      </c>
      <c r="I133" s="67" t="s">
        <v>583</v>
      </c>
      <c r="J133" s="66" t="s">
        <v>593</v>
      </c>
    </row>
    <row r="134" ht="42" customHeight="1" spans="1:10">
      <c r="A134" s="181" t="s">
        <v>384</v>
      </c>
      <c r="B134" s="67" t="s">
        <v>860</v>
      </c>
      <c r="C134" s="67" t="s">
        <v>571</v>
      </c>
      <c r="D134" s="67" t="s">
        <v>572</v>
      </c>
      <c r="E134" s="66" t="s">
        <v>866</v>
      </c>
      <c r="F134" s="67" t="s">
        <v>568</v>
      </c>
      <c r="G134" s="66" t="s">
        <v>867</v>
      </c>
      <c r="H134" s="67" t="s">
        <v>597</v>
      </c>
      <c r="I134" s="67" t="s">
        <v>570</v>
      </c>
      <c r="J134" s="66" t="s">
        <v>868</v>
      </c>
    </row>
    <row r="135" ht="42" customHeight="1" spans="1:10">
      <c r="A135" s="181" t="s">
        <v>384</v>
      </c>
      <c r="B135" s="67" t="s">
        <v>860</v>
      </c>
      <c r="C135" s="67" t="s">
        <v>575</v>
      </c>
      <c r="D135" s="67" t="s">
        <v>576</v>
      </c>
      <c r="E135" s="66" t="s">
        <v>576</v>
      </c>
      <c r="F135" s="67" t="s">
        <v>599</v>
      </c>
      <c r="G135" s="66" t="s">
        <v>600</v>
      </c>
      <c r="H135" s="67" t="s">
        <v>569</v>
      </c>
      <c r="I135" s="67" t="s">
        <v>583</v>
      </c>
      <c r="J135" s="66" t="s">
        <v>869</v>
      </c>
    </row>
    <row r="136" ht="42" customHeight="1" spans="1:10">
      <c r="A136" s="181" t="s">
        <v>384</v>
      </c>
      <c r="B136" s="67" t="s">
        <v>860</v>
      </c>
      <c r="C136" s="67" t="s">
        <v>817</v>
      </c>
      <c r="D136" s="67" t="s">
        <v>818</v>
      </c>
      <c r="E136" s="66" t="s">
        <v>870</v>
      </c>
      <c r="F136" s="67" t="s">
        <v>630</v>
      </c>
      <c r="G136" s="66" t="s">
        <v>97</v>
      </c>
      <c r="H136" s="67" t="s">
        <v>569</v>
      </c>
      <c r="I136" s="67" t="s">
        <v>583</v>
      </c>
      <c r="J136" s="66" t="s">
        <v>871</v>
      </c>
    </row>
    <row r="137" ht="42" customHeight="1" spans="1:10">
      <c r="A137" s="181" t="s">
        <v>445</v>
      </c>
      <c r="B137" s="67" t="s">
        <v>872</v>
      </c>
      <c r="C137" s="67" t="s">
        <v>565</v>
      </c>
      <c r="D137" s="67" t="s">
        <v>579</v>
      </c>
      <c r="E137" s="66" t="s">
        <v>873</v>
      </c>
      <c r="F137" s="67" t="s">
        <v>568</v>
      </c>
      <c r="G137" s="66" t="s">
        <v>88</v>
      </c>
      <c r="H137" s="67" t="s">
        <v>810</v>
      </c>
      <c r="I137" s="67" t="s">
        <v>583</v>
      </c>
      <c r="J137" s="66" t="s">
        <v>874</v>
      </c>
    </row>
    <row r="138" ht="42" customHeight="1" spans="1:10">
      <c r="A138" s="181" t="s">
        <v>445</v>
      </c>
      <c r="B138" s="67" t="s">
        <v>872</v>
      </c>
      <c r="C138" s="67" t="s">
        <v>565</v>
      </c>
      <c r="D138" s="67" t="s">
        <v>579</v>
      </c>
      <c r="E138" s="66" t="s">
        <v>875</v>
      </c>
      <c r="F138" s="67" t="s">
        <v>568</v>
      </c>
      <c r="G138" s="66" t="s">
        <v>89</v>
      </c>
      <c r="H138" s="67" t="s">
        <v>810</v>
      </c>
      <c r="I138" s="67" t="s">
        <v>583</v>
      </c>
      <c r="J138" s="66" t="s">
        <v>876</v>
      </c>
    </row>
    <row r="139" ht="42" customHeight="1" spans="1:10">
      <c r="A139" s="181" t="s">
        <v>445</v>
      </c>
      <c r="B139" s="67" t="s">
        <v>872</v>
      </c>
      <c r="C139" s="67" t="s">
        <v>571</v>
      </c>
      <c r="D139" s="67" t="s">
        <v>572</v>
      </c>
      <c r="E139" s="66" t="s">
        <v>877</v>
      </c>
      <c r="F139" s="67" t="s">
        <v>568</v>
      </c>
      <c r="G139" s="66" t="s">
        <v>813</v>
      </c>
      <c r="H139" s="67" t="s">
        <v>569</v>
      </c>
      <c r="I139" s="67" t="s">
        <v>570</v>
      </c>
      <c r="J139" s="66" t="s">
        <v>877</v>
      </c>
    </row>
    <row r="140" ht="42" customHeight="1" spans="1:10">
      <c r="A140" s="181" t="s">
        <v>445</v>
      </c>
      <c r="B140" s="67" t="s">
        <v>872</v>
      </c>
      <c r="C140" s="67" t="s">
        <v>575</v>
      </c>
      <c r="D140" s="67" t="s">
        <v>576</v>
      </c>
      <c r="E140" s="66" t="s">
        <v>878</v>
      </c>
      <c r="F140" s="67" t="s">
        <v>568</v>
      </c>
      <c r="G140" s="66" t="s">
        <v>589</v>
      </c>
      <c r="H140" s="67" t="s">
        <v>815</v>
      </c>
      <c r="I140" s="67" t="s">
        <v>583</v>
      </c>
      <c r="J140" s="66" t="s">
        <v>879</v>
      </c>
    </row>
    <row r="141" ht="42" customHeight="1" spans="1:10">
      <c r="A141" s="181" t="s">
        <v>414</v>
      </c>
      <c r="B141" s="67" t="s">
        <v>880</v>
      </c>
      <c r="C141" s="67" t="s">
        <v>565</v>
      </c>
      <c r="D141" s="67" t="s">
        <v>566</v>
      </c>
      <c r="E141" s="66" t="s">
        <v>881</v>
      </c>
      <c r="F141" s="67" t="s">
        <v>568</v>
      </c>
      <c r="G141" s="66" t="s">
        <v>589</v>
      </c>
      <c r="H141" s="67" t="s">
        <v>569</v>
      </c>
      <c r="I141" s="67" t="s">
        <v>583</v>
      </c>
      <c r="J141" s="66" t="s">
        <v>882</v>
      </c>
    </row>
    <row r="142" ht="42" customHeight="1" spans="1:10">
      <c r="A142" s="181" t="s">
        <v>414</v>
      </c>
      <c r="B142" s="67" t="s">
        <v>880</v>
      </c>
      <c r="C142" s="67" t="s">
        <v>571</v>
      </c>
      <c r="D142" s="67" t="s">
        <v>572</v>
      </c>
      <c r="E142" s="66" t="s">
        <v>883</v>
      </c>
      <c r="F142" s="67" t="s">
        <v>568</v>
      </c>
      <c r="G142" s="66" t="s">
        <v>883</v>
      </c>
      <c r="H142" s="67" t="s">
        <v>648</v>
      </c>
      <c r="I142" s="67" t="s">
        <v>570</v>
      </c>
      <c r="J142" s="66" t="s">
        <v>884</v>
      </c>
    </row>
    <row r="143" ht="42" customHeight="1" spans="1:10">
      <c r="A143" s="181" t="s">
        <v>414</v>
      </c>
      <c r="B143" s="67" t="s">
        <v>880</v>
      </c>
      <c r="C143" s="67" t="s">
        <v>575</v>
      </c>
      <c r="D143" s="67" t="s">
        <v>576</v>
      </c>
      <c r="E143" s="66" t="s">
        <v>576</v>
      </c>
      <c r="F143" s="67" t="s">
        <v>599</v>
      </c>
      <c r="G143" s="66" t="s">
        <v>600</v>
      </c>
      <c r="H143" s="67" t="s">
        <v>569</v>
      </c>
      <c r="I143" s="67" t="s">
        <v>583</v>
      </c>
      <c r="J143" s="66" t="s">
        <v>885</v>
      </c>
    </row>
    <row r="144" ht="42" customHeight="1" spans="1:10">
      <c r="A144" s="181" t="s">
        <v>414</v>
      </c>
      <c r="B144" s="67" t="s">
        <v>880</v>
      </c>
      <c r="C144" s="67" t="s">
        <v>817</v>
      </c>
      <c r="D144" s="67" t="s">
        <v>818</v>
      </c>
      <c r="E144" s="66" t="s">
        <v>886</v>
      </c>
      <c r="F144" s="67" t="s">
        <v>630</v>
      </c>
      <c r="G144" s="66" t="s">
        <v>97</v>
      </c>
      <c r="H144" s="67" t="s">
        <v>569</v>
      </c>
      <c r="I144" s="67" t="s">
        <v>583</v>
      </c>
      <c r="J144" s="66" t="s">
        <v>887</v>
      </c>
    </row>
    <row r="145" ht="42" customHeight="1" spans="1:10">
      <c r="A145" s="181" t="s">
        <v>419</v>
      </c>
      <c r="B145" s="67" t="s">
        <v>888</v>
      </c>
      <c r="C145" s="67" t="s">
        <v>565</v>
      </c>
      <c r="D145" s="67" t="s">
        <v>579</v>
      </c>
      <c r="E145" s="66" t="s">
        <v>889</v>
      </c>
      <c r="F145" s="67" t="s">
        <v>568</v>
      </c>
      <c r="G145" s="66" t="s">
        <v>890</v>
      </c>
      <c r="H145" s="67" t="s">
        <v>778</v>
      </c>
      <c r="I145" s="67" t="s">
        <v>583</v>
      </c>
      <c r="J145" s="66" t="s">
        <v>891</v>
      </c>
    </row>
    <row r="146" ht="42" customHeight="1" spans="1:10">
      <c r="A146" s="181" t="s">
        <v>419</v>
      </c>
      <c r="B146" s="67" t="s">
        <v>888</v>
      </c>
      <c r="C146" s="67" t="s">
        <v>565</v>
      </c>
      <c r="D146" s="67" t="s">
        <v>579</v>
      </c>
      <c r="E146" s="66" t="s">
        <v>892</v>
      </c>
      <c r="F146" s="67" t="s">
        <v>568</v>
      </c>
      <c r="G146" s="66" t="s">
        <v>893</v>
      </c>
      <c r="H146" s="67" t="s">
        <v>844</v>
      </c>
      <c r="I146" s="67" t="s">
        <v>583</v>
      </c>
      <c r="J146" s="66" t="s">
        <v>891</v>
      </c>
    </row>
    <row r="147" ht="42" customHeight="1" spans="1:10">
      <c r="A147" s="181" t="s">
        <v>419</v>
      </c>
      <c r="B147" s="67" t="s">
        <v>888</v>
      </c>
      <c r="C147" s="67" t="s">
        <v>565</v>
      </c>
      <c r="D147" s="67" t="s">
        <v>566</v>
      </c>
      <c r="E147" s="66" t="s">
        <v>588</v>
      </c>
      <c r="F147" s="67" t="s">
        <v>568</v>
      </c>
      <c r="G147" s="66" t="s">
        <v>589</v>
      </c>
      <c r="H147" s="67" t="s">
        <v>569</v>
      </c>
      <c r="I147" s="67" t="s">
        <v>583</v>
      </c>
      <c r="J147" s="66" t="s">
        <v>590</v>
      </c>
    </row>
    <row r="148" ht="42" customHeight="1" spans="1:10">
      <c r="A148" s="181" t="s">
        <v>419</v>
      </c>
      <c r="B148" s="67" t="s">
        <v>888</v>
      </c>
      <c r="C148" s="67" t="s">
        <v>565</v>
      </c>
      <c r="D148" s="67" t="s">
        <v>591</v>
      </c>
      <c r="E148" s="66" t="s">
        <v>592</v>
      </c>
      <c r="F148" s="67" t="s">
        <v>568</v>
      </c>
      <c r="G148" s="66" t="s">
        <v>589</v>
      </c>
      <c r="H148" s="67" t="s">
        <v>569</v>
      </c>
      <c r="I148" s="67" t="s">
        <v>583</v>
      </c>
      <c r="J148" s="66" t="s">
        <v>894</v>
      </c>
    </row>
    <row r="149" ht="42" customHeight="1" spans="1:10">
      <c r="A149" s="181" t="s">
        <v>419</v>
      </c>
      <c r="B149" s="67" t="s">
        <v>888</v>
      </c>
      <c r="C149" s="67" t="s">
        <v>571</v>
      </c>
      <c r="D149" s="67" t="s">
        <v>594</v>
      </c>
      <c r="E149" s="66" t="s">
        <v>895</v>
      </c>
      <c r="F149" s="67" t="s">
        <v>568</v>
      </c>
      <c r="G149" s="66" t="s">
        <v>596</v>
      </c>
      <c r="H149" s="67" t="s">
        <v>648</v>
      </c>
      <c r="I149" s="67" t="s">
        <v>570</v>
      </c>
      <c r="J149" s="66" t="s">
        <v>598</v>
      </c>
    </row>
    <row r="150" ht="42" customHeight="1" spans="1:10">
      <c r="A150" s="181" t="s">
        <v>419</v>
      </c>
      <c r="B150" s="67" t="s">
        <v>888</v>
      </c>
      <c r="C150" s="67" t="s">
        <v>575</v>
      </c>
      <c r="D150" s="67" t="s">
        <v>576</v>
      </c>
      <c r="E150" s="66" t="s">
        <v>576</v>
      </c>
      <c r="F150" s="67" t="s">
        <v>599</v>
      </c>
      <c r="G150" s="66" t="s">
        <v>600</v>
      </c>
      <c r="H150" s="67" t="s">
        <v>569</v>
      </c>
      <c r="I150" s="67" t="s">
        <v>583</v>
      </c>
      <c r="J150" s="66" t="s">
        <v>601</v>
      </c>
    </row>
    <row r="151" ht="42" customHeight="1" spans="1:10">
      <c r="A151" s="181" t="s">
        <v>393</v>
      </c>
      <c r="B151" s="67" t="s">
        <v>896</v>
      </c>
      <c r="C151" s="67" t="s">
        <v>565</v>
      </c>
      <c r="D151" s="67" t="s">
        <v>579</v>
      </c>
      <c r="E151" s="66" t="s">
        <v>897</v>
      </c>
      <c r="F151" s="67" t="s">
        <v>568</v>
      </c>
      <c r="G151" s="66" t="s">
        <v>717</v>
      </c>
      <c r="H151" s="67" t="s">
        <v>898</v>
      </c>
      <c r="I151" s="67" t="s">
        <v>583</v>
      </c>
      <c r="J151" s="66" t="s">
        <v>899</v>
      </c>
    </row>
    <row r="152" ht="42" customHeight="1" spans="1:10">
      <c r="A152" s="181" t="s">
        <v>393</v>
      </c>
      <c r="B152" s="67" t="s">
        <v>896</v>
      </c>
      <c r="C152" s="67" t="s">
        <v>565</v>
      </c>
      <c r="D152" s="67" t="s">
        <v>579</v>
      </c>
      <c r="E152" s="66" t="s">
        <v>900</v>
      </c>
      <c r="F152" s="67" t="s">
        <v>568</v>
      </c>
      <c r="G152" s="66" t="s">
        <v>901</v>
      </c>
      <c r="H152" s="67" t="s">
        <v>902</v>
      </c>
      <c r="I152" s="67" t="s">
        <v>583</v>
      </c>
      <c r="J152" s="66" t="s">
        <v>903</v>
      </c>
    </row>
    <row r="153" ht="42" customHeight="1" spans="1:10">
      <c r="A153" s="181" t="s">
        <v>393</v>
      </c>
      <c r="B153" s="67" t="s">
        <v>896</v>
      </c>
      <c r="C153" s="67" t="s">
        <v>565</v>
      </c>
      <c r="D153" s="67" t="s">
        <v>579</v>
      </c>
      <c r="E153" s="66" t="s">
        <v>904</v>
      </c>
      <c r="F153" s="67" t="s">
        <v>568</v>
      </c>
      <c r="G153" s="66" t="s">
        <v>717</v>
      </c>
      <c r="H153" s="67" t="s">
        <v>614</v>
      </c>
      <c r="I153" s="67" t="s">
        <v>583</v>
      </c>
      <c r="J153" s="66" t="s">
        <v>905</v>
      </c>
    </row>
    <row r="154" ht="42" customHeight="1" spans="1:10">
      <c r="A154" s="181" t="s">
        <v>393</v>
      </c>
      <c r="B154" s="67" t="s">
        <v>896</v>
      </c>
      <c r="C154" s="67" t="s">
        <v>565</v>
      </c>
      <c r="D154" s="67" t="s">
        <v>566</v>
      </c>
      <c r="E154" s="66" t="s">
        <v>707</v>
      </c>
      <c r="F154" s="67" t="s">
        <v>568</v>
      </c>
      <c r="G154" s="66" t="s">
        <v>589</v>
      </c>
      <c r="H154" s="67" t="s">
        <v>569</v>
      </c>
      <c r="I154" s="67" t="s">
        <v>583</v>
      </c>
      <c r="J154" s="66" t="s">
        <v>708</v>
      </c>
    </row>
    <row r="155" ht="42" customHeight="1" spans="1:10">
      <c r="A155" s="181" t="s">
        <v>393</v>
      </c>
      <c r="B155" s="67" t="s">
        <v>896</v>
      </c>
      <c r="C155" s="67" t="s">
        <v>571</v>
      </c>
      <c r="D155" s="67" t="s">
        <v>572</v>
      </c>
      <c r="E155" s="66" t="s">
        <v>709</v>
      </c>
      <c r="F155" s="67" t="s">
        <v>568</v>
      </c>
      <c r="G155" s="66" t="s">
        <v>631</v>
      </c>
      <c r="H155" s="67" t="s">
        <v>710</v>
      </c>
      <c r="I155" s="67" t="s">
        <v>583</v>
      </c>
      <c r="J155" s="66" t="s">
        <v>906</v>
      </c>
    </row>
    <row r="156" ht="42" customHeight="1" spans="1:10">
      <c r="A156" s="181" t="s">
        <v>393</v>
      </c>
      <c r="B156" s="67" t="s">
        <v>896</v>
      </c>
      <c r="C156" s="67" t="s">
        <v>571</v>
      </c>
      <c r="D156" s="67" t="s">
        <v>594</v>
      </c>
      <c r="E156" s="66" t="s">
        <v>907</v>
      </c>
      <c r="F156" s="67" t="s">
        <v>568</v>
      </c>
      <c r="G156" s="66" t="s">
        <v>908</v>
      </c>
      <c r="H156" s="67" t="s">
        <v>675</v>
      </c>
      <c r="I156" s="67" t="s">
        <v>570</v>
      </c>
      <c r="J156" s="66" t="s">
        <v>908</v>
      </c>
    </row>
    <row r="157" ht="42" customHeight="1" spans="1:10">
      <c r="A157" s="181" t="s">
        <v>393</v>
      </c>
      <c r="B157" s="67" t="s">
        <v>896</v>
      </c>
      <c r="C157" s="67" t="s">
        <v>575</v>
      </c>
      <c r="D157" s="67" t="s">
        <v>576</v>
      </c>
      <c r="E157" s="66" t="s">
        <v>576</v>
      </c>
      <c r="F157" s="67" t="s">
        <v>599</v>
      </c>
      <c r="G157" s="66" t="s">
        <v>600</v>
      </c>
      <c r="H157" s="67" t="s">
        <v>569</v>
      </c>
      <c r="I157" s="67" t="s">
        <v>583</v>
      </c>
      <c r="J157" s="66" t="s">
        <v>714</v>
      </c>
    </row>
    <row r="158" ht="42" customHeight="1" spans="1:10">
      <c r="A158" s="181" t="s">
        <v>407</v>
      </c>
      <c r="B158" s="67" t="s">
        <v>909</v>
      </c>
      <c r="C158" s="67" t="s">
        <v>565</v>
      </c>
      <c r="D158" s="67" t="s">
        <v>566</v>
      </c>
      <c r="E158" s="66" t="s">
        <v>910</v>
      </c>
      <c r="F158" s="67" t="s">
        <v>568</v>
      </c>
      <c r="G158" s="66" t="s">
        <v>589</v>
      </c>
      <c r="H158" s="67" t="s">
        <v>569</v>
      </c>
      <c r="I158" s="67" t="s">
        <v>570</v>
      </c>
      <c r="J158" s="66" t="s">
        <v>910</v>
      </c>
    </row>
    <row r="159" ht="42" customHeight="1" spans="1:10">
      <c r="A159" s="181" t="s">
        <v>407</v>
      </c>
      <c r="B159" s="67" t="s">
        <v>909</v>
      </c>
      <c r="C159" s="67" t="s">
        <v>565</v>
      </c>
      <c r="D159" s="67" t="s">
        <v>591</v>
      </c>
      <c r="E159" s="66" t="s">
        <v>911</v>
      </c>
      <c r="F159" s="67" t="s">
        <v>568</v>
      </c>
      <c r="G159" s="66" t="s">
        <v>589</v>
      </c>
      <c r="H159" s="67" t="s">
        <v>569</v>
      </c>
      <c r="I159" s="67" t="s">
        <v>570</v>
      </c>
      <c r="J159" s="66" t="s">
        <v>911</v>
      </c>
    </row>
    <row r="160" ht="42" customHeight="1" spans="1:10">
      <c r="A160" s="181" t="s">
        <v>407</v>
      </c>
      <c r="B160" s="67" t="s">
        <v>909</v>
      </c>
      <c r="C160" s="67" t="s">
        <v>571</v>
      </c>
      <c r="D160" s="67" t="s">
        <v>671</v>
      </c>
      <c r="E160" s="66" t="s">
        <v>912</v>
      </c>
      <c r="F160" s="67" t="s">
        <v>568</v>
      </c>
      <c r="G160" s="66" t="s">
        <v>913</v>
      </c>
      <c r="H160" s="67" t="s">
        <v>675</v>
      </c>
      <c r="I160" s="67" t="s">
        <v>583</v>
      </c>
      <c r="J160" s="66" t="s">
        <v>914</v>
      </c>
    </row>
    <row r="161" ht="42" customHeight="1" spans="1:10">
      <c r="A161" s="181" t="s">
        <v>407</v>
      </c>
      <c r="B161" s="67" t="s">
        <v>909</v>
      </c>
      <c r="C161" s="67" t="s">
        <v>575</v>
      </c>
      <c r="D161" s="67" t="s">
        <v>576</v>
      </c>
      <c r="E161" s="66" t="s">
        <v>576</v>
      </c>
      <c r="F161" s="67" t="s">
        <v>599</v>
      </c>
      <c r="G161" s="66" t="s">
        <v>600</v>
      </c>
      <c r="H161" s="67" t="s">
        <v>569</v>
      </c>
      <c r="I161" s="67" t="s">
        <v>570</v>
      </c>
      <c r="J161" s="66" t="s">
        <v>915</v>
      </c>
    </row>
    <row r="162" ht="42" customHeight="1" spans="1:10">
      <c r="A162" s="181" t="s">
        <v>507</v>
      </c>
      <c r="B162" s="67" t="s">
        <v>841</v>
      </c>
      <c r="C162" s="67" t="s">
        <v>565</v>
      </c>
      <c r="D162" s="67" t="s">
        <v>579</v>
      </c>
      <c r="E162" s="66" t="s">
        <v>916</v>
      </c>
      <c r="F162" s="67" t="s">
        <v>568</v>
      </c>
      <c r="G162" s="66" t="s">
        <v>917</v>
      </c>
      <c r="H162" s="67" t="s">
        <v>614</v>
      </c>
      <c r="I162" s="67" t="s">
        <v>583</v>
      </c>
      <c r="J162" s="66" t="s">
        <v>918</v>
      </c>
    </row>
    <row r="163" ht="42" customHeight="1" spans="1:10">
      <c r="A163" s="181" t="s">
        <v>507</v>
      </c>
      <c r="B163" s="67" t="s">
        <v>841</v>
      </c>
      <c r="C163" s="67" t="s">
        <v>565</v>
      </c>
      <c r="D163" s="67" t="s">
        <v>579</v>
      </c>
      <c r="E163" s="66" t="s">
        <v>919</v>
      </c>
      <c r="F163" s="67" t="s">
        <v>568</v>
      </c>
      <c r="G163" s="66" t="s">
        <v>920</v>
      </c>
      <c r="H163" s="67" t="s">
        <v>844</v>
      </c>
      <c r="I163" s="67" t="s">
        <v>583</v>
      </c>
      <c r="J163" s="66" t="s">
        <v>919</v>
      </c>
    </row>
    <row r="164" ht="42" customHeight="1" spans="1:10">
      <c r="A164" s="181" t="s">
        <v>507</v>
      </c>
      <c r="B164" s="67" t="s">
        <v>841</v>
      </c>
      <c r="C164" s="67" t="s">
        <v>565</v>
      </c>
      <c r="D164" s="67" t="s">
        <v>579</v>
      </c>
      <c r="E164" s="66" t="s">
        <v>921</v>
      </c>
      <c r="F164" s="67" t="s">
        <v>568</v>
      </c>
      <c r="G164" s="66" t="s">
        <v>922</v>
      </c>
      <c r="H164" s="67" t="s">
        <v>587</v>
      </c>
      <c r="I164" s="67" t="s">
        <v>583</v>
      </c>
      <c r="J164" s="66" t="s">
        <v>923</v>
      </c>
    </row>
    <row r="165" ht="42" customHeight="1" spans="1:10">
      <c r="A165" s="181" t="s">
        <v>507</v>
      </c>
      <c r="B165" s="67" t="s">
        <v>841</v>
      </c>
      <c r="C165" s="67" t="s">
        <v>565</v>
      </c>
      <c r="D165" s="67" t="s">
        <v>566</v>
      </c>
      <c r="E165" s="66" t="s">
        <v>846</v>
      </c>
      <c r="F165" s="67" t="s">
        <v>568</v>
      </c>
      <c r="G165" s="66" t="s">
        <v>924</v>
      </c>
      <c r="H165" s="67" t="s">
        <v>569</v>
      </c>
      <c r="I165" s="67" t="s">
        <v>583</v>
      </c>
      <c r="J165" s="66" t="s">
        <v>847</v>
      </c>
    </row>
    <row r="166" ht="42" customHeight="1" spans="1:10">
      <c r="A166" s="181" t="s">
        <v>507</v>
      </c>
      <c r="B166" s="67" t="s">
        <v>841</v>
      </c>
      <c r="C166" s="67" t="s">
        <v>571</v>
      </c>
      <c r="D166" s="67" t="s">
        <v>594</v>
      </c>
      <c r="E166" s="66" t="s">
        <v>925</v>
      </c>
      <c r="F166" s="67" t="s">
        <v>926</v>
      </c>
      <c r="G166" s="66" t="s">
        <v>927</v>
      </c>
      <c r="H166" s="67" t="s">
        <v>778</v>
      </c>
      <c r="I166" s="67" t="s">
        <v>583</v>
      </c>
      <c r="J166" s="66" t="s">
        <v>928</v>
      </c>
    </row>
    <row r="167" ht="42" customHeight="1" spans="1:10">
      <c r="A167" s="181" t="s">
        <v>507</v>
      </c>
      <c r="B167" s="67" t="s">
        <v>841</v>
      </c>
      <c r="C167" s="67" t="s">
        <v>575</v>
      </c>
      <c r="D167" s="67" t="s">
        <v>576</v>
      </c>
      <c r="E167" s="66" t="s">
        <v>576</v>
      </c>
      <c r="F167" s="67" t="s">
        <v>599</v>
      </c>
      <c r="G167" s="66" t="s">
        <v>600</v>
      </c>
      <c r="H167" s="67" t="s">
        <v>569</v>
      </c>
      <c r="I167" s="67" t="s">
        <v>583</v>
      </c>
      <c r="J167" s="66" t="s">
        <v>929</v>
      </c>
    </row>
    <row r="168" ht="42" customHeight="1" spans="1:10">
      <c r="A168" s="181" t="s">
        <v>437</v>
      </c>
      <c r="B168" s="67" t="s">
        <v>930</v>
      </c>
      <c r="C168" s="67" t="s">
        <v>565</v>
      </c>
      <c r="D168" s="67" t="s">
        <v>579</v>
      </c>
      <c r="E168" s="66" t="s">
        <v>931</v>
      </c>
      <c r="F168" s="67" t="s">
        <v>568</v>
      </c>
      <c r="G168" s="66" t="s">
        <v>88</v>
      </c>
      <c r="H168" s="67" t="s">
        <v>625</v>
      </c>
      <c r="I168" s="67" t="s">
        <v>583</v>
      </c>
      <c r="J168" s="66" t="s">
        <v>932</v>
      </c>
    </row>
    <row r="169" ht="42" customHeight="1" spans="1:10">
      <c r="A169" s="181" t="s">
        <v>437</v>
      </c>
      <c r="B169" s="67" t="s">
        <v>930</v>
      </c>
      <c r="C169" s="67" t="s">
        <v>565</v>
      </c>
      <c r="D169" s="67" t="s">
        <v>566</v>
      </c>
      <c r="E169" s="66" t="s">
        <v>933</v>
      </c>
      <c r="F169" s="67" t="s">
        <v>568</v>
      </c>
      <c r="G169" s="66" t="s">
        <v>589</v>
      </c>
      <c r="H169" s="67" t="s">
        <v>569</v>
      </c>
      <c r="I169" s="67" t="s">
        <v>583</v>
      </c>
      <c r="J169" s="66" t="s">
        <v>934</v>
      </c>
    </row>
    <row r="170" ht="42" customHeight="1" spans="1:10">
      <c r="A170" s="181" t="s">
        <v>437</v>
      </c>
      <c r="B170" s="67" t="s">
        <v>930</v>
      </c>
      <c r="C170" s="67" t="s">
        <v>565</v>
      </c>
      <c r="D170" s="67" t="s">
        <v>591</v>
      </c>
      <c r="E170" s="66" t="s">
        <v>935</v>
      </c>
      <c r="F170" s="67" t="s">
        <v>568</v>
      </c>
      <c r="G170" s="66" t="s">
        <v>88</v>
      </c>
      <c r="H170" s="67" t="s">
        <v>625</v>
      </c>
      <c r="I170" s="67" t="s">
        <v>583</v>
      </c>
      <c r="J170" s="66" t="s">
        <v>935</v>
      </c>
    </row>
    <row r="171" ht="42" customHeight="1" spans="1:10">
      <c r="A171" s="181" t="s">
        <v>437</v>
      </c>
      <c r="B171" s="67" t="s">
        <v>930</v>
      </c>
      <c r="C171" s="67" t="s">
        <v>571</v>
      </c>
      <c r="D171" s="67" t="s">
        <v>658</v>
      </c>
      <c r="E171" s="66" t="s">
        <v>936</v>
      </c>
      <c r="F171" s="67" t="s">
        <v>568</v>
      </c>
      <c r="G171" s="66" t="s">
        <v>88</v>
      </c>
      <c r="H171" s="67" t="s">
        <v>625</v>
      </c>
      <c r="I171" s="67" t="s">
        <v>583</v>
      </c>
      <c r="J171" s="66" t="s">
        <v>937</v>
      </c>
    </row>
    <row r="172" ht="42" customHeight="1" spans="1:10">
      <c r="A172" s="181" t="s">
        <v>437</v>
      </c>
      <c r="B172" s="67" t="s">
        <v>930</v>
      </c>
      <c r="C172" s="67" t="s">
        <v>571</v>
      </c>
      <c r="D172" s="67" t="s">
        <v>572</v>
      </c>
      <c r="E172" s="66" t="s">
        <v>938</v>
      </c>
      <c r="F172" s="67" t="s">
        <v>568</v>
      </c>
      <c r="G172" s="66" t="s">
        <v>88</v>
      </c>
      <c r="H172" s="67" t="s">
        <v>625</v>
      </c>
      <c r="I172" s="67" t="s">
        <v>583</v>
      </c>
      <c r="J172" s="66" t="s">
        <v>939</v>
      </c>
    </row>
    <row r="173" ht="42" customHeight="1" spans="1:10">
      <c r="A173" s="181" t="s">
        <v>437</v>
      </c>
      <c r="B173" s="67" t="s">
        <v>930</v>
      </c>
      <c r="C173" s="67" t="s">
        <v>571</v>
      </c>
      <c r="D173" s="67" t="s">
        <v>594</v>
      </c>
      <c r="E173" s="66" t="s">
        <v>940</v>
      </c>
      <c r="F173" s="67" t="s">
        <v>568</v>
      </c>
      <c r="G173" s="66" t="s">
        <v>88</v>
      </c>
      <c r="H173" s="67" t="s">
        <v>625</v>
      </c>
      <c r="I173" s="67" t="s">
        <v>583</v>
      </c>
      <c r="J173" s="66" t="s">
        <v>941</v>
      </c>
    </row>
    <row r="174" ht="42" customHeight="1" spans="1:10">
      <c r="A174" s="181" t="s">
        <v>437</v>
      </c>
      <c r="B174" s="67" t="s">
        <v>930</v>
      </c>
      <c r="C174" s="67" t="s">
        <v>571</v>
      </c>
      <c r="D174" s="67" t="s">
        <v>671</v>
      </c>
      <c r="E174" s="66" t="s">
        <v>940</v>
      </c>
      <c r="F174" s="67" t="s">
        <v>568</v>
      </c>
      <c r="G174" s="66" t="s">
        <v>88</v>
      </c>
      <c r="H174" s="67" t="s">
        <v>625</v>
      </c>
      <c r="I174" s="67" t="s">
        <v>583</v>
      </c>
      <c r="J174" s="66" t="s">
        <v>942</v>
      </c>
    </row>
    <row r="175" ht="42" customHeight="1" spans="1:10">
      <c r="A175" s="181" t="s">
        <v>437</v>
      </c>
      <c r="B175" s="67" t="s">
        <v>930</v>
      </c>
      <c r="C175" s="67" t="s">
        <v>575</v>
      </c>
      <c r="D175" s="67" t="s">
        <v>576</v>
      </c>
      <c r="E175" s="66" t="s">
        <v>681</v>
      </c>
      <c r="F175" s="67" t="s">
        <v>599</v>
      </c>
      <c r="G175" s="66" t="s">
        <v>600</v>
      </c>
      <c r="H175" s="67" t="s">
        <v>569</v>
      </c>
      <c r="I175" s="67" t="s">
        <v>583</v>
      </c>
      <c r="J175" s="66" t="s">
        <v>943</v>
      </c>
    </row>
    <row r="176" ht="42" customHeight="1" spans="1:10">
      <c r="A176" s="181" t="s">
        <v>475</v>
      </c>
      <c r="B176" s="67" t="s">
        <v>944</v>
      </c>
      <c r="C176" s="67" t="s">
        <v>565</v>
      </c>
      <c r="D176" s="67" t="s">
        <v>579</v>
      </c>
      <c r="E176" s="66" t="s">
        <v>945</v>
      </c>
      <c r="F176" s="67" t="s">
        <v>568</v>
      </c>
      <c r="G176" s="66" t="s">
        <v>589</v>
      </c>
      <c r="H176" s="67" t="s">
        <v>569</v>
      </c>
      <c r="I176" s="67" t="s">
        <v>583</v>
      </c>
      <c r="J176" s="66" t="s">
        <v>946</v>
      </c>
    </row>
    <row r="177" ht="42" customHeight="1" spans="1:10">
      <c r="A177" s="181" t="s">
        <v>475</v>
      </c>
      <c r="B177" s="67" t="s">
        <v>944</v>
      </c>
      <c r="C177" s="67" t="s">
        <v>571</v>
      </c>
      <c r="D177" s="67" t="s">
        <v>594</v>
      </c>
      <c r="E177" s="66" t="s">
        <v>947</v>
      </c>
      <c r="F177" s="67" t="s">
        <v>574</v>
      </c>
      <c r="G177" s="66" t="s">
        <v>634</v>
      </c>
      <c r="H177" s="67" t="s">
        <v>569</v>
      </c>
      <c r="I177" s="67" t="s">
        <v>570</v>
      </c>
      <c r="J177" s="66" t="s">
        <v>948</v>
      </c>
    </row>
    <row r="178" ht="42" customHeight="1" spans="1:10">
      <c r="A178" s="181" t="s">
        <v>475</v>
      </c>
      <c r="B178" s="67" t="s">
        <v>944</v>
      </c>
      <c r="C178" s="67" t="s">
        <v>575</v>
      </c>
      <c r="D178" s="67" t="s">
        <v>576</v>
      </c>
      <c r="E178" s="66" t="s">
        <v>949</v>
      </c>
      <c r="F178" s="67" t="s">
        <v>574</v>
      </c>
      <c r="G178" s="66" t="s">
        <v>634</v>
      </c>
      <c r="H178" s="67" t="s">
        <v>569</v>
      </c>
      <c r="I178" s="67" t="s">
        <v>570</v>
      </c>
      <c r="J178" s="66" t="s">
        <v>950</v>
      </c>
    </row>
    <row r="179" ht="42" customHeight="1" spans="1:10">
      <c r="A179" s="181" t="s">
        <v>389</v>
      </c>
      <c r="B179" s="67" t="s">
        <v>951</v>
      </c>
      <c r="C179" s="67" t="s">
        <v>565</v>
      </c>
      <c r="D179" s="67" t="s">
        <v>566</v>
      </c>
      <c r="E179" s="66" t="s">
        <v>707</v>
      </c>
      <c r="F179" s="67" t="s">
        <v>568</v>
      </c>
      <c r="G179" s="66" t="s">
        <v>589</v>
      </c>
      <c r="H179" s="67" t="s">
        <v>569</v>
      </c>
      <c r="I179" s="67" t="s">
        <v>583</v>
      </c>
      <c r="J179" s="66" t="s">
        <v>952</v>
      </c>
    </row>
    <row r="180" ht="42" customHeight="1" spans="1:10">
      <c r="A180" s="181" t="s">
        <v>389</v>
      </c>
      <c r="B180" s="67" t="s">
        <v>951</v>
      </c>
      <c r="C180" s="67" t="s">
        <v>571</v>
      </c>
      <c r="D180" s="67" t="s">
        <v>572</v>
      </c>
      <c r="E180" s="66" t="s">
        <v>953</v>
      </c>
      <c r="F180" s="67" t="s">
        <v>568</v>
      </c>
      <c r="G180" s="66" t="s">
        <v>954</v>
      </c>
      <c r="H180" s="67" t="s">
        <v>617</v>
      </c>
      <c r="I180" s="67" t="s">
        <v>583</v>
      </c>
      <c r="J180" s="66" t="s">
        <v>955</v>
      </c>
    </row>
    <row r="181" ht="42" customHeight="1" spans="1:10">
      <c r="A181" s="181" t="s">
        <v>389</v>
      </c>
      <c r="B181" s="67" t="s">
        <v>951</v>
      </c>
      <c r="C181" s="67" t="s">
        <v>575</v>
      </c>
      <c r="D181" s="67" t="s">
        <v>576</v>
      </c>
      <c r="E181" s="66" t="s">
        <v>576</v>
      </c>
      <c r="F181" s="67" t="s">
        <v>599</v>
      </c>
      <c r="G181" s="66" t="s">
        <v>600</v>
      </c>
      <c r="H181" s="67" t="s">
        <v>569</v>
      </c>
      <c r="I181" s="67" t="s">
        <v>583</v>
      </c>
      <c r="J181" s="66" t="s">
        <v>915</v>
      </c>
    </row>
    <row r="182" ht="42" customHeight="1" spans="1:10">
      <c r="A182" s="181" t="s">
        <v>493</v>
      </c>
      <c r="B182" s="67" t="s">
        <v>956</v>
      </c>
      <c r="C182" s="67" t="s">
        <v>565</v>
      </c>
      <c r="D182" s="67" t="s">
        <v>579</v>
      </c>
      <c r="E182" s="66" t="s">
        <v>957</v>
      </c>
      <c r="F182" s="67" t="s">
        <v>568</v>
      </c>
      <c r="G182" s="66" t="s">
        <v>958</v>
      </c>
      <c r="H182" s="67" t="s">
        <v>569</v>
      </c>
      <c r="I182" s="67" t="s">
        <v>570</v>
      </c>
      <c r="J182" s="66" t="s">
        <v>958</v>
      </c>
    </row>
    <row r="183" ht="42" customHeight="1" spans="1:10">
      <c r="A183" s="181" t="s">
        <v>493</v>
      </c>
      <c r="B183" s="67" t="s">
        <v>956</v>
      </c>
      <c r="C183" s="67" t="s">
        <v>565</v>
      </c>
      <c r="D183" s="67" t="s">
        <v>566</v>
      </c>
      <c r="E183" s="66" t="s">
        <v>959</v>
      </c>
      <c r="F183" s="67" t="s">
        <v>568</v>
      </c>
      <c r="G183" s="66" t="s">
        <v>924</v>
      </c>
      <c r="H183" s="67" t="s">
        <v>569</v>
      </c>
      <c r="I183" s="67" t="s">
        <v>570</v>
      </c>
      <c r="J183" s="66" t="s">
        <v>960</v>
      </c>
    </row>
    <row r="184" ht="42" customHeight="1" spans="1:10">
      <c r="A184" s="181" t="s">
        <v>493</v>
      </c>
      <c r="B184" s="67" t="s">
        <v>956</v>
      </c>
      <c r="C184" s="67" t="s">
        <v>565</v>
      </c>
      <c r="D184" s="67" t="s">
        <v>591</v>
      </c>
      <c r="E184" s="66" t="s">
        <v>961</v>
      </c>
      <c r="F184" s="67" t="s">
        <v>568</v>
      </c>
      <c r="G184" s="66" t="s">
        <v>924</v>
      </c>
      <c r="H184" s="67" t="s">
        <v>569</v>
      </c>
      <c r="I184" s="67" t="s">
        <v>570</v>
      </c>
      <c r="J184" s="66" t="s">
        <v>961</v>
      </c>
    </row>
    <row r="185" ht="42" customHeight="1" spans="1:10">
      <c r="A185" s="181" t="s">
        <v>493</v>
      </c>
      <c r="B185" s="67" t="s">
        <v>956</v>
      </c>
      <c r="C185" s="67" t="s">
        <v>571</v>
      </c>
      <c r="D185" s="67" t="s">
        <v>658</v>
      </c>
      <c r="E185" s="66" t="s">
        <v>962</v>
      </c>
      <c r="F185" s="67" t="s">
        <v>568</v>
      </c>
      <c r="G185" s="66" t="s">
        <v>924</v>
      </c>
      <c r="H185" s="67" t="s">
        <v>569</v>
      </c>
      <c r="I185" s="67" t="s">
        <v>570</v>
      </c>
      <c r="J185" s="66" t="s">
        <v>963</v>
      </c>
    </row>
    <row r="186" ht="42" customHeight="1" spans="1:10">
      <c r="A186" s="181" t="s">
        <v>493</v>
      </c>
      <c r="B186" s="67" t="s">
        <v>956</v>
      </c>
      <c r="C186" s="67" t="s">
        <v>571</v>
      </c>
      <c r="D186" s="67" t="s">
        <v>572</v>
      </c>
      <c r="E186" s="66" t="s">
        <v>964</v>
      </c>
      <c r="F186" s="67" t="s">
        <v>926</v>
      </c>
      <c r="G186" s="66" t="s">
        <v>964</v>
      </c>
      <c r="H186" s="67" t="s">
        <v>965</v>
      </c>
      <c r="I186" s="67" t="s">
        <v>570</v>
      </c>
      <c r="J186" s="66" t="s">
        <v>964</v>
      </c>
    </row>
    <row r="187" ht="42" customHeight="1" spans="1:10">
      <c r="A187" s="181" t="s">
        <v>493</v>
      </c>
      <c r="B187" s="67" t="s">
        <v>956</v>
      </c>
      <c r="C187" s="67" t="s">
        <v>575</v>
      </c>
      <c r="D187" s="67" t="s">
        <v>576</v>
      </c>
      <c r="E187" s="66" t="s">
        <v>681</v>
      </c>
      <c r="F187" s="67" t="s">
        <v>568</v>
      </c>
      <c r="G187" s="66" t="s">
        <v>577</v>
      </c>
      <c r="H187" s="67" t="s">
        <v>569</v>
      </c>
      <c r="I187" s="67" t="s">
        <v>570</v>
      </c>
      <c r="J187" s="66" t="s">
        <v>577</v>
      </c>
    </row>
    <row r="188" ht="42" customHeight="1" spans="1:10">
      <c r="A188" s="181" t="s">
        <v>397</v>
      </c>
      <c r="B188" s="67" t="s">
        <v>966</v>
      </c>
      <c r="C188" s="67" t="s">
        <v>565</v>
      </c>
      <c r="D188" s="67" t="s">
        <v>579</v>
      </c>
      <c r="E188" s="66" t="s">
        <v>688</v>
      </c>
      <c r="F188" s="67" t="s">
        <v>599</v>
      </c>
      <c r="G188" s="66" t="s">
        <v>93</v>
      </c>
      <c r="H188" s="67" t="s">
        <v>625</v>
      </c>
      <c r="I188" s="67" t="s">
        <v>583</v>
      </c>
      <c r="J188" s="66" t="s">
        <v>689</v>
      </c>
    </row>
    <row r="189" ht="93" customHeight="1" spans="1:10">
      <c r="A189" s="181" t="s">
        <v>397</v>
      </c>
      <c r="B189" s="67" t="s">
        <v>966</v>
      </c>
      <c r="C189" s="67" t="s">
        <v>565</v>
      </c>
      <c r="D189" s="67" t="s">
        <v>579</v>
      </c>
      <c r="E189" s="66" t="s">
        <v>690</v>
      </c>
      <c r="F189" s="67" t="s">
        <v>599</v>
      </c>
      <c r="G189" s="66" t="s">
        <v>91</v>
      </c>
      <c r="H189" s="67" t="s">
        <v>611</v>
      </c>
      <c r="I189" s="67" t="s">
        <v>583</v>
      </c>
      <c r="J189" s="66" t="s">
        <v>967</v>
      </c>
    </row>
    <row r="190" ht="42" customHeight="1" spans="1:10">
      <c r="A190" s="181" t="s">
        <v>397</v>
      </c>
      <c r="B190" s="67" t="s">
        <v>966</v>
      </c>
      <c r="C190" s="67" t="s">
        <v>571</v>
      </c>
      <c r="D190" s="67" t="s">
        <v>572</v>
      </c>
      <c r="E190" s="66" t="s">
        <v>692</v>
      </c>
      <c r="F190" s="67" t="s">
        <v>630</v>
      </c>
      <c r="G190" s="66" t="s">
        <v>89</v>
      </c>
      <c r="H190" s="67" t="s">
        <v>625</v>
      </c>
      <c r="I190" s="67" t="s">
        <v>583</v>
      </c>
      <c r="J190" s="66" t="s">
        <v>693</v>
      </c>
    </row>
    <row r="191" ht="42" customHeight="1" spans="1:10">
      <c r="A191" s="181" t="s">
        <v>397</v>
      </c>
      <c r="B191" s="67" t="s">
        <v>966</v>
      </c>
      <c r="C191" s="67" t="s">
        <v>575</v>
      </c>
      <c r="D191" s="67" t="s">
        <v>576</v>
      </c>
      <c r="E191" s="66" t="s">
        <v>694</v>
      </c>
      <c r="F191" s="67" t="s">
        <v>599</v>
      </c>
      <c r="G191" s="66" t="s">
        <v>634</v>
      </c>
      <c r="H191" s="67" t="s">
        <v>569</v>
      </c>
      <c r="I191" s="67" t="s">
        <v>570</v>
      </c>
      <c r="J191" s="66" t="s">
        <v>695</v>
      </c>
    </row>
    <row r="192" ht="66" customHeight="1" spans="1:10">
      <c r="A192" s="181" t="s">
        <v>431</v>
      </c>
      <c r="B192" s="67" t="s">
        <v>968</v>
      </c>
      <c r="C192" s="67" t="s">
        <v>565</v>
      </c>
      <c r="D192" s="67" t="s">
        <v>579</v>
      </c>
      <c r="E192" s="66" t="s">
        <v>969</v>
      </c>
      <c r="F192" s="67" t="s">
        <v>599</v>
      </c>
      <c r="G192" s="66" t="s">
        <v>600</v>
      </c>
      <c r="H192" s="67" t="s">
        <v>569</v>
      </c>
      <c r="I192" s="67" t="s">
        <v>570</v>
      </c>
      <c r="J192" s="66" t="s">
        <v>970</v>
      </c>
    </row>
    <row r="193" ht="42" customHeight="1" spans="1:10">
      <c r="A193" s="181" t="s">
        <v>431</v>
      </c>
      <c r="B193" s="67" t="s">
        <v>968</v>
      </c>
      <c r="C193" s="67" t="s">
        <v>565</v>
      </c>
      <c r="D193" s="67" t="s">
        <v>566</v>
      </c>
      <c r="E193" s="66" t="s">
        <v>971</v>
      </c>
      <c r="F193" s="67" t="s">
        <v>568</v>
      </c>
      <c r="G193" s="66" t="s">
        <v>589</v>
      </c>
      <c r="H193" s="67" t="s">
        <v>569</v>
      </c>
      <c r="I193" s="67" t="s">
        <v>570</v>
      </c>
      <c r="J193" s="66" t="s">
        <v>971</v>
      </c>
    </row>
    <row r="194" ht="42" customHeight="1" spans="1:10">
      <c r="A194" s="181" t="s">
        <v>431</v>
      </c>
      <c r="B194" s="67" t="s">
        <v>968</v>
      </c>
      <c r="C194" s="67" t="s">
        <v>571</v>
      </c>
      <c r="D194" s="67" t="s">
        <v>572</v>
      </c>
      <c r="E194" s="66" t="s">
        <v>972</v>
      </c>
      <c r="F194" s="67" t="s">
        <v>568</v>
      </c>
      <c r="G194" s="66" t="s">
        <v>973</v>
      </c>
      <c r="H194" s="67" t="s">
        <v>622</v>
      </c>
      <c r="I194" s="67" t="s">
        <v>583</v>
      </c>
      <c r="J194" s="66" t="s">
        <v>974</v>
      </c>
    </row>
    <row r="195" ht="76" customHeight="1" spans="1:10">
      <c r="A195" s="181" t="s">
        <v>431</v>
      </c>
      <c r="B195" s="67" t="s">
        <v>968</v>
      </c>
      <c r="C195" s="67" t="s">
        <v>575</v>
      </c>
      <c r="D195" s="67" t="s">
        <v>576</v>
      </c>
      <c r="E195" s="66" t="s">
        <v>677</v>
      </c>
      <c r="F195" s="67" t="s">
        <v>599</v>
      </c>
      <c r="G195" s="66" t="s">
        <v>600</v>
      </c>
      <c r="H195" s="67" t="s">
        <v>569</v>
      </c>
      <c r="I195" s="67" t="s">
        <v>570</v>
      </c>
      <c r="J195" s="66" t="s">
        <v>975</v>
      </c>
    </row>
    <row r="196" ht="42" customHeight="1" spans="1:10">
      <c r="A196" s="181" t="s">
        <v>404</v>
      </c>
      <c r="B196" s="67" t="s">
        <v>909</v>
      </c>
      <c r="C196" s="67" t="s">
        <v>565</v>
      </c>
      <c r="D196" s="67" t="s">
        <v>566</v>
      </c>
      <c r="E196" s="66" t="s">
        <v>976</v>
      </c>
      <c r="F196" s="67" t="s">
        <v>568</v>
      </c>
      <c r="G196" s="66" t="s">
        <v>589</v>
      </c>
      <c r="H196" s="67" t="s">
        <v>569</v>
      </c>
      <c r="I196" s="67" t="s">
        <v>570</v>
      </c>
      <c r="J196" s="66" t="s">
        <v>976</v>
      </c>
    </row>
    <row r="197" ht="42" customHeight="1" spans="1:10">
      <c r="A197" s="181" t="s">
        <v>404</v>
      </c>
      <c r="B197" s="67" t="s">
        <v>909</v>
      </c>
      <c r="C197" s="67" t="s">
        <v>565</v>
      </c>
      <c r="D197" s="67" t="s">
        <v>591</v>
      </c>
      <c r="E197" s="66" t="s">
        <v>911</v>
      </c>
      <c r="F197" s="67" t="s">
        <v>568</v>
      </c>
      <c r="G197" s="66" t="s">
        <v>589</v>
      </c>
      <c r="H197" s="67" t="s">
        <v>569</v>
      </c>
      <c r="I197" s="67" t="s">
        <v>570</v>
      </c>
      <c r="J197" s="66" t="s">
        <v>911</v>
      </c>
    </row>
    <row r="198" ht="42" customHeight="1" spans="1:10">
      <c r="A198" s="181" t="s">
        <v>404</v>
      </c>
      <c r="B198" s="67" t="s">
        <v>909</v>
      </c>
      <c r="C198" s="67" t="s">
        <v>571</v>
      </c>
      <c r="D198" s="67" t="s">
        <v>658</v>
      </c>
      <c r="E198" s="66" t="s">
        <v>977</v>
      </c>
      <c r="F198" s="67" t="s">
        <v>599</v>
      </c>
      <c r="G198" s="66" t="s">
        <v>600</v>
      </c>
      <c r="H198" s="67" t="s">
        <v>569</v>
      </c>
      <c r="I198" s="67" t="s">
        <v>570</v>
      </c>
      <c r="J198" s="66" t="s">
        <v>978</v>
      </c>
    </row>
    <row r="199" ht="42" customHeight="1" spans="1:10">
      <c r="A199" s="181" t="s">
        <v>404</v>
      </c>
      <c r="B199" s="67" t="s">
        <v>909</v>
      </c>
      <c r="C199" s="67" t="s">
        <v>575</v>
      </c>
      <c r="D199" s="67" t="s">
        <v>576</v>
      </c>
      <c r="E199" s="66" t="s">
        <v>576</v>
      </c>
      <c r="F199" s="67" t="s">
        <v>599</v>
      </c>
      <c r="G199" s="66" t="s">
        <v>600</v>
      </c>
      <c r="H199" s="67" t="s">
        <v>569</v>
      </c>
      <c r="I199" s="67" t="s">
        <v>570</v>
      </c>
      <c r="J199" s="66" t="s">
        <v>915</v>
      </c>
    </row>
    <row r="200" ht="42" customHeight="1" spans="1:10">
      <c r="A200" s="181" t="s">
        <v>511</v>
      </c>
      <c r="B200" s="67" t="s">
        <v>979</v>
      </c>
      <c r="C200" s="67" t="s">
        <v>565</v>
      </c>
      <c r="D200" s="67" t="s">
        <v>579</v>
      </c>
      <c r="E200" s="66" t="s">
        <v>980</v>
      </c>
      <c r="F200" s="67" t="s">
        <v>599</v>
      </c>
      <c r="G200" s="66" t="s">
        <v>781</v>
      </c>
      <c r="H200" s="67" t="s">
        <v>810</v>
      </c>
      <c r="I200" s="67" t="s">
        <v>583</v>
      </c>
      <c r="J200" s="66" t="s">
        <v>981</v>
      </c>
    </row>
    <row r="201" ht="42" customHeight="1" spans="1:10">
      <c r="A201" s="181" t="s">
        <v>511</v>
      </c>
      <c r="B201" s="67" t="s">
        <v>979</v>
      </c>
      <c r="C201" s="67" t="s">
        <v>565</v>
      </c>
      <c r="D201" s="67" t="s">
        <v>579</v>
      </c>
      <c r="E201" s="66" t="s">
        <v>982</v>
      </c>
      <c r="F201" s="67" t="s">
        <v>568</v>
      </c>
      <c r="G201" s="66" t="s">
        <v>589</v>
      </c>
      <c r="H201" s="67" t="s">
        <v>569</v>
      </c>
      <c r="I201" s="67" t="s">
        <v>583</v>
      </c>
      <c r="J201" s="66" t="s">
        <v>983</v>
      </c>
    </row>
    <row r="202" ht="42" customHeight="1" spans="1:10">
      <c r="A202" s="181" t="s">
        <v>511</v>
      </c>
      <c r="B202" s="67" t="s">
        <v>979</v>
      </c>
      <c r="C202" s="67" t="s">
        <v>565</v>
      </c>
      <c r="D202" s="67" t="s">
        <v>566</v>
      </c>
      <c r="E202" s="66" t="s">
        <v>984</v>
      </c>
      <c r="F202" s="67" t="s">
        <v>568</v>
      </c>
      <c r="G202" s="66" t="s">
        <v>589</v>
      </c>
      <c r="H202" s="67" t="s">
        <v>569</v>
      </c>
      <c r="I202" s="67" t="s">
        <v>583</v>
      </c>
      <c r="J202" s="66" t="s">
        <v>985</v>
      </c>
    </row>
    <row r="203" ht="42" customHeight="1" spans="1:10">
      <c r="A203" s="181" t="s">
        <v>511</v>
      </c>
      <c r="B203" s="67" t="s">
        <v>979</v>
      </c>
      <c r="C203" s="67" t="s">
        <v>565</v>
      </c>
      <c r="D203" s="67" t="s">
        <v>591</v>
      </c>
      <c r="E203" s="66" t="s">
        <v>986</v>
      </c>
      <c r="F203" s="67" t="s">
        <v>599</v>
      </c>
      <c r="G203" s="66" t="s">
        <v>634</v>
      </c>
      <c r="H203" s="67" t="s">
        <v>569</v>
      </c>
      <c r="I203" s="67" t="s">
        <v>583</v>
      </c>
      <c r="J203" s="66" t="s">
        <v>987</v>
      </c>
    </row>
    <row r="204" ht="42" customHeight="1" spans="1:10">
      <c r="A204" s="181" t="s">
        <v>511</v>
      </c>
      <c r="B204" s="67" t="s">
        <v>979</v>
      </c>
      <c r="C204" s="67" t="s">
        <v>571</v>
      </c>
      <c r="D204" s="67" t="s">
        <v>572</v>
      </c>
      <c r="E204" s="66" t="s">
        <v>988</v>
      </c>
      <c r="F204" s="67" t="s">
        <v>568</v>
      </c>
      <c r="G204" s="66" t="s">
        <v>589</v>
      </c>
      <c r="H204" s="67" t="s">
        <v>815</v>
      </c>
      <c r="I204" s="67" t="s">
        <v>570</v>
      </c>
      <c r="J204" s="66" t="s">
        <v>989</v>
      </c>
    </row>
    <row r="205" ht="42" customHeight="1" spans="1:10">
      <c r="A205" s="181" t="s">
        <v>511</v>
      </c>
      <c r="B205" s="67" t="s">
        <v>979</v>
      </c>
      <c r="C205" s="67" t="s">
        <v>575</v>
      </c>
      <c r="D205" s="67" t="s">
        <v>576</v>
      </c>
      <c r="E205" s="66" t="s">
        <v>677</v>
      </c>
      <c r="F205" s="67" t="s">
        <v>599</v>
      </c>
      <c r="G205" s="66" t="s">
        <v>634</v>
      </c>
      <c r="H205" s="67" t="s">
        <v>569</v>
      </c>
      <c r="I205" s="67" t="s">
        <v>583</v>
      </c>
      <c r="J205" s="66" t="s">
        <v>990</v>
      </c>
    </row>
    <row r="206" ht="42" customHeight="1" spans="1:10">
      <c r="A206" s="181" t="s">
        <v>447</v>
      </c>
      <c r="B206" s="67" t="s">
        <v>991</v>
      </c>
      <c r="C206" s="67" t="s">
        <v>565</v>
      </c>
      <c r="D206" s="67" t="s">
        <v>579</v>
      </c>
      <c r="E206" s="66" t="s">
        <v>992</v>
      </c>
      <c r="F206" s="67" t="s">
        <v>599</v>
      </c>
      <c r="G206" s="66" t="s">
        <v>993</v>
      </c>
      <c r="H206" s="67" t="s">
        <v>611</v>
      </c>
      <c r="I206" s="67" t="s">
        <v>583</v>
      </c>
      <c r="J206" s="66" t="s">
        <v>994</v>
      </c>
    </row>
    <row r="207" ht="42" customHeight="1" spans="1:10">
      <c r="A207" s="181" t="s">
        <v>447</v>
      </c>
      <c r="B207" s="67" t="s">
        <v>991</v>
      </c>
      <c r="C207" s="67" t="s">
        <v>571</v>
      </c>
      <c r="D207" s="67" t="s">
        <v>671</v>
      </c>
      <c r="E207" s="66" t="s">
        <v>992</v>
      </c>
      <c r="F207" s="67" t="s">
        <v>599</v>
      </c>
      <c r="G207" s="66" t="s">
        <v>993</v>
      </c>
      <c r="H207" s="67" t="s">
        <v>611</v>
      </c>
      <c r="I207" s="67" t="s">
        <v>583</v>
      </c>
      <c r="J207" s="66" t="s">
        <v>994</v>
      </c>
    </row>
    <row r="208" ht="42" customHeight="1" spans="1:10">
      <c r="A208" s="181" t="s">
        <v>447</v>
      </c>
      <c r="B208" s="67" t="s">
        <v>991</v>
      </c>
      <c r="C208" s="67" t="s">
        <v>575</v>
      </c>
      <c r="D208" s="67" t="s">
        <v>576</v>
      </c>
      <c r="E208" s="66" t="s">
        <v>576</v>
      </c>
      <c r="F208" s="67" t="s">
        <v>599</v>
      </c>
      <c r="G208" s="66" t="s">
        <v>600</v>
      </c>
      <c r="H208" s="67" t="s">
        <v>569</v>
      </c>
      <c r="I208" s="67" t="s">
        <v>583</v>
      </c>
      <c r="J208" s="66" t="s">
        <v>995</v>
      </c>
    </row>
    <row r="209" ht="42" customHeight="1" spans="1:10">
      <c r="A209" s="181" t="s">
        <v>469</v>
      </c>
      <c r="B209" s="67" t="s">
        <v>996</v>
      </c>
      <c r="C209" s="67" t="s">
        <v>565</v>
      </c>
      <c r="D209" s="67" t="s">
        <v>579</v>
      </c>
      <c r="E209" s="66" t="s">
        <v>857</v>
      </c>
      <c r="F209" s="67" t="s">
        <v>568</v>
      </c>
      <c r="G209" s="66" t="s">
        <v>997</v>
      </c>
      <c r="H209" s="67" t="s">
        <v>617</v>
      </c>
      <c r="I209" s="67" t="s">
        <v>570</v>
      </c>
      <c r="J209" s="66" t="s">
        <v>998</v>
      </c>
    </row>
    <row r="210" ht="42" customHeight="1" spans="1:10">
      <c r="A210" s="181" t="s">
        <v>469</v>
      </c>
      <c r="B210" s="67" t="s">
        <v>996</v>
      </c>
      <c r="C210" s="67" t="s">
        <v>565</v>
      </c>
      <c r="D210" s="67" t="s">
        <v>566</v>
      </c>
      <c r="E210" s="66" t="s">
        <v>707</v>
      </c>
      <c r="F210" s="67" t="s">
        <v>568</v>
      </c>
      <c r="G210" s="66" t="s">
        <v>589</v>
      </c>
      <c r="H210" s="67" t="s">
        <v>569</v>
      </c>
      <c r="I210" s="67" t="s">
        <v>583</v>
      </c>
      <c r="J210" s="66" t="s">
        <v>857</v>
      </c>
    </row>
    <row r="211" ht="42" customHeight="1" spans="1:10">
      <c r="A211" s="181" t="s">
        <v>469</v>
      </c>
      <c r="B211" s="67" t="s">
        <v>996</v>
      </c>
      <c r="C211" s="67" t="s">
        <v>571</v>
      </c>
      <c r="D211" s="67" t="s">
        <v>594</v>
      </c>
      <c r="E211" s="66" t="s">
        <v>999</v>
      </c>
      <c r="F211" s="67" t="s">
        <v>568</v>
      </c>
      <c r="G211" s="66" t="s">
        <v>997</v>
      </c>
      <c r="H211" s="67" t="s">
        <v>617</v>
      </c>
      <c r="I211" s="67" t="s">
        <v>583</v>
      </c>
      <c r="J211" s="66" t="s">
        <v>1000</v>
      </c>
    </row>
    <row r="212" ht="42" customHeight="1" spans="1:10">
      <c r="A212" s="181" t="s">
        <v>469</v>
      </c>
      <c r="B212" s="67" t="s">
        <v>996</v>
      </c>
      <c r="C212" s="67" t="s">
        <v>575</v>
      </c>
      <c r="D212" s="67" t="s">
        <v>576</v>
      </c>
      <c r="E212" s="66" t="s">
        <v>576</v>
      </c>
      <c r="F212" s="67" t="s">
        <v>599</v>
      </c>
      <c r="G212" s="66" t="s">
        <v>600</v>
      </c>
      <c r="H212" s="67" t="s">
        <v>569</v>
      </c>
      <c r="I212" s="67" t="s">
        <v>583</v>
      </c>
      <c r="J212" s="66" t="s">
        <v>576</v>
      </c>
    </row>
    <row r="213" ht="84" customHeight="1" spans="1:10">
      <c r="A213" s="181" t="s">
        <v>485</v>
      </c>
      <c r="B213" s="67" t="s">
        <v>602</v>
      </c>
      <c r="C213" s="67" t="s">
        <v>565</v>
      </c>
      <c r="D213" s="67" t="s">
        <v>579</v>
      </c>
      <c r="E213" s="66" t="s">
        <v>603</v>
      </c>
      <c r="F213" s="67" t="s">
        <v>568</v>
      </c>
      <c r="G213" s="66" t="s">
        <v>589</v>
      </c>
      <c r="H213" s="67" t="s">
        <v>569</v>
      </c>
      <c r="I213" s="67" t="s">
        <v>583</v>
      </c>
      <c r="J213" s="66" t="s">
        <v>1001</v>
      </c>
    </row>
    <row r="214" ht="42" customHeight="1" spans="1:10">
      <c r="A214" s="181" t="s">
        <v>485</v>
      </c>
      <c r="B214" s="67" t="s">
        <v>602</v>
      </c>
      <c r="C214" s="67" t="s">
        <v>571</v>
      </c>
      <c r="D214" s="67" t="s">
        <v>572</v>
      </c>
      <c r="E214" s="66" t="s">
        <v>605</v>
      </c>
      <c r="F214" s="67" t="s">
        <v>568</v>
      </c>
      <c r="G214" s="66" t="s">
        <v>589</v>
      </c>
      <c r="H214" s="67" t="s">
        <v>569</v>
      </c>
      <c r="I214" s="67" t="s">
        <v>570</v>
      </c>
      <c r="J214" s="66" t="s">
        <v>1002</v>
      </c>
    </row>
    <row r="215" ht="42" customHeight="1" spans="1:10">
      <c r="A215" s="181" t="s">
        <v>485</v>
      </c>
      <c r="B215" s="67" t="s">
        <v>602</v>
      </c>
      <c r="C215" s="67" t="s">
        <v>575</v>
      </c>
      <c r="D215" s="67" t="s">
        <v>576</v>
      </c>
      <c r="E215" s="66" t="s">
        <v>576</v>
      </c>
      <c r="F215" s="67" t="s">
        <v>599</v>
      </c>
      <c r="G215" s="66" t="s">
        <v>600</v>
      </c>
      <c r="H215" s="67" t="s">
        <v>569</v>
      </c>
      <c r="I215" s="67" t="s">
        <v>570</v>
      </c>
      <c r="J215" s="66" t="s">
        <v>608</v>
      </c>
    </row>
    <row r="216" ht="57" customHeight="1" spans="1:10">
      <c r="A216" s="181" t="s">
        <v>505</v>
      </c>
      <c r="B216" s="67" t="s">
        <v>1003</v>
      </c>
      <c r="C216" s="67" t="s">
        <v>565</v>
      </c>
      <c r="D216" s="67" t="s">
        <v>579</v>
      </c>
      <c r="E216" s="66" t="s">
        <v>754</v>
      </c>
      <c r="F216" s="67" t="s">
        <v>568</v>
      </c>
      <c r="G216" s="66" t="s">
        <v>589</v>
      </c>
      <c r="H216" s="67" t="s">
        <v>569</v>
      </c>
      <c r="I216" s="67" t="s">
        <v>570</v>
      </c>
      <c r="J216" s="66" t="s">
        <v>1004</v>
      </c>
    </row>
    <row r="217" ht="42" customHeight="1" spans="1:10">
      <c r="A217" s="181" t="s">
        <v>505</v>
      </c>
      <c r="B217" s="67" t="s">
        <v>1003</v>
      </c>
      <c r="C217" s="67" t="s">
        <v>571</v>
      </c>
      <c r="D217" s="67" t="s">
        <v>572</v>
      </c>
      <c r="E217" s="66" t="s">
        <v>1005</v>
      </c>
      <c r="F217" s="67" t="s">
        <v>574</v>
      </c>
      <c r="G217" s="66" t="s">
        <v>600</v>
      </c>
      <c r="H217" s="67" t="s">
        <v>569</v>
      </c>
      <c r="I217" s="67" t="s">
        <v>570</v>
      </c>
      <c r="J217" s="66" t="s">
        <v>1005</v>
      </c>
    </row>
    <row r="218" ht="42" customHeight="1" spans="1:10">
      <c r="A218" s="181" t="s">
        <v>505</v>
      </c>
      <c r="B218" s="67" t="s">
        <v>1003</v>
      </c>
      <c r="C218" s="67" t="s">
        <v>575</v>
      </c>
      <c r="D218" s="67" t="s">
        <v>576</v>
      </c>
      <c r="E218" s="66" t="s">
        <v>577</v>
      </c>
      <c r="F218" s="67" t="s">
        <v>574</v>
      </c>
      <c r="G218" s="66" t="s">
        <v>600</v>
      </c>
      <c r="H218" s="67" t="s">
        <v>569</v>
      </c>
      <c r="I218" s="67" t="s">
        <v>570</v>
      </c>
      <c r="J218" s="66" t="s">
        <v>577</v>
      </c>
    </row>
    <row r="219" ht="42" customHeight="1" spans="1:10">
      <c r="A219" s="181" t="s">
        <v>509</v>
      </c>
      <c r="B219" s="67" t="s">
        <v>1006</v>
      </c>
      <c r="C219" s="67" t="s">
        <v>565</v>
      </c>
      <c r="D219" s="67" t="s">
        <v>579</v>
      </c>
      <c r="E219" s="66" t="s">
        <v>1007</v>
      </c>
      <c r="F219" s="67" t="s">
        <v>568</v>
      </c>
      <c r="G219" s="66" t="s">
        <v>1008</v>
      </c>
      <c r="H219" s="67" t="s">
        <v>790</v>
      </c>
      <c r="I219" s="67" t="s">
        <v>583</v>
      </c>
      <c r="J219" s="66" t="s">
        <v>1009</v>
      </c>
    </row>
    <row r="220" ht="42" customHeight="1" spans="1:10">
      <c r="A220" s="181" t="s">
        <v>509</v>
      </c>
      <c r="B220" s="67" t="s">
        <v>1006</v>
      </c>
      <c r="C220" s="67" t="s">
        <v>565</v>
      </c>
      <c r="D220" s="67" t="s">
        <v>566</v>
      </c>
      <c r="E220" s="66" t="s">
        <v>707</v>
      </c>
      <c r="F220" s="67" t="s">
        <v>568</v>
      </c>
      <c r="G220" s="66" t="s">
        <v>589</v>
      </c>
      <c r="H220" s="67" t="s">
        <v>569</v>
      </c>
      <c r="I220" s="67" t="s">
        <v>583</v>
      </c>
      <c r="J220" s="66" t="s">
        <v>847</v>
      </c>
    </row>
    <row r="221" ht="42" customHeight="1" spans="1:10">
      <c r="A221" s="181" t="s">
        <v>509</v>
      </c>
      <c r="B221" s="67" t="s">
        <v>1006</v>
      </c>
      <c r="C221" s="67" t="s">
        <v>571</v>
      </c>
      <c r="D221" s="67" t="s">
        <v>572</v>
      </c>
      <c r="E221" s="66" t="s">
        <v>1010</v>
      </c>
      <c r="F221" s="67" t="s">
        <v>568</v>
      </c>
      <c r="G221" s="66" t="s">
        <v>1008</v>
      </c>
      <c r="H221" s="67" t="s">
        <v>790</v>
      </c>
      <c r="I221" s="67" t="s">
        <v>583</v>
      </c>
      <c r="J221" s="66" t="s">
        <v>1011</v>
      </c>
    </row>
    <row r="222" ht="42" customHeight="1" spans="1:10">
      <c r="A222" s="181" t="s">
        <v>509</v>
      </c>
      <c r="B222" s="67" t="s">
        <v>1006</v>
      </c>
      <c r="C222" s="67" t="s">
        <v>575</v>
      </c>
      <c r="D222" s="67" t="s">
        <v>576</v>
      </c>
      <c r="E222" s="66" t="s">
        <v>839</v>
      </c>
      <c r="F222" s="67" t="s">
        <v>599</v>
      </c>
      <c r="G222" s="66" t="s">
        <v>600</v>
      </c>
      <c r="H222" s="67" t="s">
        <v>569</v>
      </c>
      <c r="I222" s="67" t="s">
        <v>583</v>
      </c>
      <c r="J222" s="66" t="s">
        <v>1011</v>
      </c>
    </row>
    <row r="223" ht="42" customHeight="1" spans="1:10">
      <c r="A223" s="181" t="s">
        <v>412</v>
      </c>
      <c r="B223" s="67" t="s">
        <v>1012</v>
      </c>
      <c r="C223" s="67" t="s">
        <v>565</v>
      </c>
      <c r="D223" s="67" t="s">
        <v>566</v>
      </c>
      <c r="E223" s="66" t="s">
        <v>1013</v>
      </c>
      <c r="F223" s="67" t="s">
        <v>574</v>
      </c>
      <c r="G223" s="66" t="s">
        <v>589</v>
      </c>
      <c r="H223" s="67" t="s">
        <v>569</v>
      </c>
      <c r="I223" s="67" t="s">
        <v>583</v>
      </c>
      <c r="J223" s="66" t="s">
        <v>1013</v>
      </c>
    </row>
    <row r="224" ht="42" customHeight="1" spans="1:10">
      <c r="A224" s="181" t="s">
        <v>412</v>
      </c>
      <c r="B224" s="67" t="s">
        <v>1012</v>
      </c>
      <c r="C224" s="67" t="s">
        <v>571</v>
      </c>
      <c r="D224" s="67" t="s">
        <v>658</v>
      </c>
      <c r="E224" s="66" t="s">
        <v>1014</v>
      </c>
      <c r="F224" s="67" t="s">
        <v>568</v>
      </c>
      <c r="G224" s="66" t="s">
        <v>589</v>
      </c>
      <c r="H224" s="67" t="s">
        <v>569</v>
      </c>
      <c r="I224" s="67" t="s">
        <v>583</v>
      </c>
      <c r="J224" s="66" t="s">
        <v>1014</v>
      </c>
    </row>
    <row r="225" ht="42" customHeight="1" spans="1:10">
      <c r="A225" s="181" t="s">
        <v>412</v>
      </c>
      <c r="B225" s="67" t="s">
        <v>1012</v>
      </c>
      <c r="C225" s="67" t="s">
        <v>575</v>
      </c>
      <c r="D225" s="67" t="s">
        <v>576</v>
      </c>
      <c r="E225" s="66" t="s">
        <v>576</v>
      </c>
      <c r="F225" s="67" t="s">
        <v>574</v>
      </c>
      <c r="G225" s="66" t="s">
        <v>634</v>
      </c>
      <c r="H225" s="67" t="s">
        <v>569</v>
      </c>
      <c r="I225" s="67" t="s">
        <v>570</v>
      </c>
      <c r="J225" s="66" t="s">
        <v>1015</v>
      </c>
    </row>
    <row r="226" ht="55" customHeight="1" spans="1:10">
      <c r="A226" s="181" t="s">
        <v>454</v>
      </c>
      <c r="B226" s="67" t="s">
        <v>1016</v>
      </c>
      <c r="C226" s="67" t="s">
        <v>565</v>
      </c>
      <c r="D226" s="67" t="s">
        <v>579</v>
      </c>
      <c r="E226" s="66" t="s">
        <v>1017</v>
      </c>
      <c r="F226" s="67" t="s">
        <v>599</v>
      </c>
      <c r="G226" s="66" t="s">
        <v>781</v>
      </c>
      <c r="H226" s="67" t="s">
        <v>710</v>
      </c>
      <c r="I226" s="67" t="s">
        <v>583</v>
      </c>
      <c r="J226" s="66" t="s">
        <v>1018</v>
      </c>
    </row>
    <row r="227" ht="58" customHeight="1" spans="1:10">
      <c r="A227" s="181" t="s">
        <v>454</v>
      </c>
      <c r="B227" s="67" t="s">
        <v>1016</v>
      </c>
      <c r="C227" s="67" t="s">
        <v>565</v>
      </c>
      <c r="D227" s="67" t="s">
        <v>579</v>
      </c>
      <c r="E227" s="66" t="s">
        <v>1019</v>
      </c>
      <c r="F227" s="67" t="s">
        <v>599</v>
      </c>
      <c r="G227" s="66" t="s">
        <v>600</v>
      </c>
      <c r="H227" s="67" t="s">
        <v>569</v>
      </c>
      <c r="I227" s="67" t="s">
        <v>583</v>
      </c>
      <c r="J227" s="66" t="s">
        <v>1020</v>
      </c>
    </row>
    <row r="228" ht="71" customHeight="1" spans="1:10">
      <c r="A228" s="181" t="s">
        <v>454</v>
      </c>
      <c r="B228" s="67" t="s">
        <v>1016</v>
      </c>
      <c r="C228" s="67" t="s">
        <v>565</v>
      </c>
      <c r="D228" s="67" t="s">
        <v>566</v>
      </c>
      <c r="E228" s="66" t="s">
        <v>1021</v>
      </c>
      <c r="F228" s="67" t="s">
        <v>568</v>
      </c>
      <c r="G228" s="66" t="s">
        <v>1022</v>
      </c>
      <c r="H228" s="67" t="s">
        <v>569</v>
      </c>
      <c r="I228" s="67" t="s">
        <v>570</v>
      </c>
      <c r="J228" s="66" t="s">
        <v>1023</v>
      </c>
    </row>
    <row r="229" ht="42" customHeight="1" spans="1:10">
      <c r="A229" s="181" t="s">
        <v>454</v>
      </c>
      <c r="B229" s="67" t="s">
        <v>1016</v>
      </c>
      <c r="C229" s="67" t="s">
        <v>565</v>
      </c>
      <c r="D229" s="67" t="s">
        <v>566</v>
      </c>
      <c r="E229" s="66" t="s">
        <v>1019</v>
      </c>
      <c r="F229" s="67" t="s">
        <v>599</v>
      </c>
      <c r="G229" s="66" t="s">
        <v>600</v>
      </c>
      <c r="H229" s="67" t="s">
        <v>569</v>
      </c>
      <c r="I229" s="67" t="s">
        <v>583</v>
      </c>
      <c r="J229" s="66" t="s">
        <v>1020</v>
      </c>
    </row>
    <row r="230" ht="90" customHeight="1" spans="1:10">
      <c r="A230" s="181" t="s">
        <v>454</v>
      </c>
      <c r="B230" s="67" t="s">
        <v>1016</v>
      </c>
      <c r="C230" s="67" t="s">
        <v>571</v>
      </c>
      <c r="D230" s="67" t="s">
        <v>594</v>
      </c>
      <c r="E230" s="66" t="s">
        <v>605</v>
      </c>
      <c r="F230" s="67" t="s">
        <v>568</v>
      </c>
      <c r="G230" s="66" t="s">
        <v>631</v>
      </c>
      <c r="H230" s="67" t="s">
        <v>625</v>
      </c>
      <c r="I230" s="67" t="s">
        <v>583</v>
      </c>
      <c r="J230" s="66" t="s">
        <v>1024</v>
      </c>
    </row>
    <row r="231" ht="76" customHeight="1" spans="1:10">
      <c r="A231" s="181" t="s">
        <v>454</v>
      </c>
      <c r="B231" s="67" t="s">
        <v>1016</v>
      </c>
      <c r="C231" s="67" t="s">
        <v>571</v>
      </c>
      <c r="D231" s="67" t="s">
        <v>671</v>
      </c>
      <c r="E231" s="66" t="s">
        <v>1025</v>
      </c>
      <c r="F231" s="67" t="s">
        <v>599</v>
      </c>
      <c r="G231" s="66" t="s">
        <v>600</v>
      </c>
      <c r="H231" s="67" t="s">
        <v>569</v>
      </c>
      <c r="I231" s="67" t="s">
        <v>570</v>
      </c>
      <c r="J231" s="66" t="s">
        <v>1026</v>
      </c>
    </row>
    <row r="232" ht="42" customHeight="1" spans="1:10">
      <c r="A232" s="181" t="s">
        <v>454</v>
      </c>
      <c r="B232" s="67" t="s">
        <v>1016</v>
      </c>
      <c r="C232" s="67" t="s">
        <v>575</v>
      </c>
      <c r="D232" s="67" t="s">
        <v>576</v>
      </c>
      <c r="E232" s="66" t="s">
        <v>1027</v>
      </c>
      <c r="F232" s="67" t="s">
        <v>599</v>
      </c>
      <c r="G232" s="66" t="s">
        <v>600</v>
      </c>
      <c r="H232" s="67" t="s">
        <v>569</v>
      </c>
      <c r="I232" s="67" t="s">
        <v>570</v>
      </c>
      <c r="J232" s="66" t="s">
        <v>1028</v>
      </c>
    </row>
    <row r="233" ht="42" customHeight="1" spans="1:10">
      <c r="A233" s="181" t="s">
        <v>473</v>
      </c>
      <c r="B233" s="67" t="s">
        <v>1029</v>
      </c>
      <c r="C233" s="67" t="s">
        <v>565</v>
      </c>
      <c r="D233" s="67" t="s">
        <v>566</v>
      </c>
      <c r="E233" s="66" t="s">
        <v>976</v>
      </c>
      <c r="F233" s="67" t="s">
        <v>568</v>
      </c>
      <c r="G233" s="66" t="s">
        <v>589</v>
      </c>
      <c r="H233" s="67" t="s">
        <v>569</v>
      </c>
      <c r="I233" s="67" t="s">
        <v>570</v>
      </c>
      <c r="J233" s="66" t="s">
        <v>976</v>
      </c>
    </row>
    <row r="234" ht="42" customHeight="1" spans="1:10">
      <c r="A234" s="181" t="s">
        <v>473</v>
      </c>
      <c r="B234" s="67" t="s">
        <v>1029</v>
      </c>
      <c r="C234" s="67" t="s">
        <v>565</v>
      </c>
      <c r="D234" s="67" t="s">
        <v>591</v>
      </c>
      <c r="E234" s="66" t="s">
        <v>911</v>
      </c>
      <c r="F234" s="67" t="s">
        <v>568</v>
      </c>
      <c r="G234" s="66" t="s">
        <v>589</v>
      </c>
      <c r="H234" s="67" t="s">
        <v>569</v>
      </c>
      <c r="I234" s="67" t="s">
        <v>570</v>
      </c>
      <c r="J234" s="66" t="s">
        <v>911</v>
      </c>
    </row>
    <row r="235" ht="42" customHeight="1" spans="1:10">
      <c r="A235" s="181" t="s">
        <v>473</v>
      </c>
      <c r="B235" s="67" t="s">
        <v>1029</v>
      </c>
      <c r="C235" s="67" t="s">
        <v>571</v>
      </c>
      <c r="D235" s="67" t="s">
        <v>671</v>
      </c>
      <c r="E235" s="66" t="s">
        <v>1030</v>
      </c>
      <c r="F235" s="67" t="s">
        <v>568</v>
      </c>
      <c r="G235" s="66" t="s">
        <v>631</v>
      </c>
      <c r="H235" s="67" t="s">
        <v>569</v>
      </c>
      <c r="I235" s="67" t="s">
        <v>570</v>
      </c>
      <c r="J235" s="66" t="s">
        <v>1031</v>
      </c>
    </row>
    <row r="236" ht="42" customHeight="1" spans="1:10">
      <c r="A236" s="181" t="s">
        <v>473</v>
      </c>
      <c r="B236" s="67" t="s">
        <v>1029</v>
      </c>
      <c r="C236" s="67" t="s">
        <v>575</v>
      </c>
      <c r="D236" s="67" t="s">
        <v>576</v>
      </c>
      <c r="E236" s="66" t="s">
        <v>576</v>
      </c>
      <c r="F236" s="67" t="s">
        <v>599</v>
      </c>
      <c r="G236" s="66" t="s">
        <v>600</v>
      </c>
      <c r="H236" s="67" t="s">
        <v>569</v>
      </c>
      <c r="I236" s="67" t="s">
        <v>570</v>
      </c>
      <c r="J236" s="66" t="s">
        <v>915</v>
      </c>
    </row>
    <row r="237" ht="42" customHeight="1" spans="1:10">
      <c r="A237" s="181" t="s">
        <v>400</v>
      </c>
      <c r="B237" s="67" t="s">
        <v>909</v>
      </c>
      <c r="C237" s="67" t="s">
        <v>565</v>
      </c>
      <c r="D237" s="67" t="s">
        <v>566</v>
      </c>
      <c r="E237" s="66" t="s">
        <v>976</v>
      </c>
      <c r="F237" s="67" t="s">
        <v>568</v>
      </c>
      <c r="G237" s="66" t="s">
        <v>589</v>
      </c>
      <c r="H237" s="67" t="s">
        <v>569</v>
      </c>
      <c r="I237" s="67" t="s">
        <v>570</v>
      </c>
      <c r="J237" s="66" t="s">
        <v>976</v>
      </c>
    </row>
    <row r="238" ht="42" customHeight="1" spans="1:10">
      <c r="A238" s="181" t="s">
        <v>400</v>
      </c>
      <c r="B238" s="67" t="s">
        <v>909</v>
      </c>
      <c r="C238" s="67" t="s">
        <v>565</v>
      </c>
      <c r="D238" s="67" t="s">
        <v>591</v>
      </c>
      <c r="E238" s="66" t="s">
        <v>911</v>
      </c>
      <c r="F238" s="67" t="s">
        <v>568</v>
      </c>
      <c r="G238" s="66" t="s">
        <v>589</v>
      </c>
      <c r="H238" s="67" t="s">
        <v>569</v>
      </c>
      <c r="I238" s="67" t="s">
        <v>570</v>
      </c>
      <c r="J238" s="66" t="s">
        <v>911</v>
      </c>
    </row>
    <row r="239" ht="42" customHeight="1" spans="1:10">
      <c r="A239" s="181" t="s">
        <v>400</v>
      </c>
      <c r="B239" s="67" t="s">
        <v>909</v>
      </c>
      <c r="C239" s="67" t="s">
        <v>571</v>
      </c>
      <c r="D239" s="67" t="s">
        <v>671</v>
      </c>
      <c r="E239" s="66" t="s">
        <v>1030</v>
      </c>
      <c r="F239" s="67" t="s">
        <v>568</v>
      </c>
      <c r="G239" s="66" t="s">
        <v>631</v>
      </c>
      <c r="H239" s="67" t="s">
        <v>569</v>
      </c>
      <c r="I239" s="67" t="s">
        <v>570</v>
      </c>
      <c r="J239" s="66" t="s">
        <v>1031</v>
      </c>
    </row>
    <row r="240" ht="42" customHeight="1" spans="1:10">
      <c r="A240" s="181" t="s">
        <v>400</v>
      </c>
      <c r="B240" s="67" t="s">
        <v>909</v>
      </c>
      <c r="C240" s="67" t="s">
        <v>575</v>
      </c>
      <c r="D240" s="67" t="s">
        <v>576</v>
      </c>
      <c r="E240" s="66" t="s">
        <v>576</v>
      </c>
      <c r="F240" s="67" t="s">
        <v>599</v>
      </c>
      <c r="G240" s="66" t="s">
        <v>600</v>
      </c>
      <c r="H240" s="67" t="s">
        <v>569</v>
      </c>
      <c r="I240" s="67" t="s">
        <v>570</v>
      </c>
      <c r="J240" s="66" t="s">
        <v>915</v>
      </c>
    </row>
    <row r="241" ht="42" customHeight="1" spans="1:10">
      <c r="A241" s="181" t="s">
        <v>483</v>
      </c>
      <c r="B241" s="67" t="s">
        <v>1032</v>
      </c>
      <c r="C241" s="67" t="s">
        <v>565</v>
      </c>
      <c r="D241" s="67" t="s">
        <v>579</v>
      </c>
      <c r="E241" s="66" t="s">
        <v>1033</v>
      </c>
      <c r="F241" s="67" t="s">
        <v>568</v>
      </c>
      <c r="G241" s="66" t="s">
        <v>717</v>
      </c>
      <c r="H241" s="67" t="s">
        <v>614</v>
      </c>
      <c r="I241" s="67" t="s">
        <v>570</v>
      </c>
      <c r="J241" s="66" t="s">
        <v>1034</v>
      </c>
    </row>
    <row r="242" ht="42" customHeight="1" spans="1:10">
      <c r="A242" s="181" t="s">
        <v>483</v>
      </c>
      <c r="B242" s="67" t="s">
        <v>1032</v>
      </c>
      <c r="C242" s="67" t="s">
        <v>565</v>
      </c>
      <c r="D242" s="67" t="s">
        <v>566</v>
      </c>
      <c r="E242" s="66" t="s">
        <v>1035</v>
      </c>
      <c r="F242" s="67" t="s">
        <v>568</v>
      </c>
      <c r="G242" s="66" t="s">
        <v>717</v>
      </c>
      <c r="H242" s="67" t="s">
        <v>614</v>
      </c>
      <c r="I242" s="67" t="s">
        <v>570</v>
      </c>
      <c r="J242" s="66" t="s">
        <v>1034</v>
      </c>
    </row>
    <row r="243" ht="42" customHeight="1" spans="1:10">
      <c r="A243" s="181" t="s">
        <v>483</v>
      </c>
      <c r="B243" s="67" t="s">
        <v>1032</v>
      </c>
      <c r="C243" s="67" t="s">
        <v>571</v>
      </c>
      <c r="D243" s="67" t="s">
        <v>594</v>
      </c>
      <c r="E243" s="66" t="s">
        <v>1036</v>
      </c>
      <c r="F243" s="67" t="s">
        <v>568</v>
      </c>
      <c r="G243" s="66" t="s">
        <v>717</v>
      </c>
      <c r="H243" s="67" t="s">
        <v>614</v>
      </c>
      <c r="I243" s="67" t="s">
        <v>570</v>
      </c>
      <c r="J243" s="66" t="s">
        <v>1034</v>
      </c>
    </row>
    <row r="244" ht="42" customHeight="1" spans="1:10">
      <c r="A244" s="181" t="s">
        <v>483</v>
      </c>
      <c r="B244" s="67" t="s">
        <v>1032</v>
      </c>
      <c r="C244" s="67" t="s">
        <v>575</v>
      </c>
      <c r="D244" s="67" t="s">
        <v>576</v>
      </c>
      <c r="E244" s="66" t="s">
        <v>751</v>
      </c>
      <c r="F244" s="67" t="s">
        <v>599</v>
      </c>
      <c r="G244" s="66" t="s">
        <v>600</v>
      </c>
      <c r="H244" s="67" t="s">
        <v>569</v>
      </c>
      <c r="I244" s="67" t="s">
        <v>583</v>
      </c>
      <c r="J244" s="66" t="s">
        <v>1037</v>
      </c>
    </row>
    <row r="245" ht="42" customHeight="1" spans="1:10">
      <c r="A245" s="181" t="s">
        <v>483</v>
      </c>
      <c r="B245" s="67" t="s">
        <v>1032</v>
      </c>
      <c r="C245" s="67" t="s">
        <v>817</v>
      </c>
      <c r="D245" s="67" t="s">
        <v>1036</v>
      </c>
      <c r="E245" s="66" t="s">
        <v>1036</v>
      </c>
      <c r="F245" s="67" t="s">
        <v>568</v>
      </c>
      <c r="G245" s="66" t="s">
        <v>717</v>
      </c>
      <c r="H245" s="67" t="s">
        <v>614</v>
      </c>
      <c r="I245" s="67" t="s">
        <v>570</v>
      </c>
      <c r="J245" s="66" t="s">
        <v>1034</v>
      </c>
    </row>
    <row r="246" ht="42" customHeight="1" spans="1:10">
      <c r="A246" s="181" t="s">
        <v>471</v>
      </c>
      <c r="B246" s="67" t="s">
        <v>1038</v>
      </c>
      <c r="C246" s="67" t="s">
        <v>565</v>
      </c>
      <c r="D246" s="67" t="s">
        <v>579</v>
      </c>
      <c r="E246" s="66" t="s">
        <v>1039</v>
      </c>
      <c r="F246" s="67" t="s">
        <v>574</v>
      </c>
      <c r="G246" s="66" t="s">
        <v>924</v>
      </c>
      <c r="H246" s="67" t="s">
        <v>569</v>
      </c>
      <c r="I246" s="67" t="s">
        <v>583</v>
      </c>
      <c r="J246" s="66" t="s">
        <v>1040</v>
      </c>
    </row>
    <row r="247" ht="42" customHeight="1" spans="1:10">
      <c r="A247" s="181" t="s">
        <v>471</v>
      </c>
      <c r="B247" s="67" t="s">
        <v>1038</v>
      </c>
      <c r="C247" s="67" t="s">
        <v>571</v>
      </c>
      <c r="D247" s="67" t="s">
        <v>658</v>
      </c>
      <c r="E247" s="66" t="s">
        <v>1039</v>
      </c>
      <c r="F247" s="67" t="s">
        <v>568</v>
      </c>
      <c r="G247" s="66" t="s">
        <v>924</v>
      </c>
      <c r="H247" s="67" t="s">
        <v>569</v>
      </c>
      <c r="I247" s="67" t="s">
        <v>583</v>
      </c>
      <c r="J247" s="66" t="s">
        <v>1040</v>
      </c>
    </row>
    <row r="248" ht="42" customHeight="1" spans="1:10">
      <c r="A248" s="181" t="s">
        <v>471</v>
      </c>
      <c r="B248" s="67" t="s">
        <v>1038</v>
      </c>
      <c r="C248" s="67" t="s">
        <v>575</v>
      </c>
      <c r="D248" s="67" t="s">
        <v>576</v>
      </c>
      <c r="E248" s="66" t="s">
        <v>576</v>
      </c>
      <c r="F248" s="67" t="s">
        <v>599</v>
      </c>
      <c r="G248" s="66" t="s">
        <v>634</v>
      </c>
      <c r="H248" s="67" t="s">
        <v>569</v>
      </c>
      <c r="I248" s="67" t="s">
        <v>570</v>
      </c>
      <c r="J248" s="66" t="s">
        <v>1040</v>
      </c>
    </row>
    <row r="249" ht="42" customHeight="1" spans="1:10">
      <c r="A249" s="181" t="s">
        <v>459</v>
      </c>
      <c r="B249" s="67" t="s">
        <v>1041</v>
      </c>
      <c r="C249" s="67" t="s">
        <v>565</v>
      </c>
      <c r="D249" s="67" t="s">
        <v>579</v>
      </c>
      <c r="E249" s="66" t="s">
        <v>1042</v>
      </c>
      <c r="F249" s="67" t="s">
        <v>574</v>
      </c>
      <c r="G249" s="66" t="s">
        <v>1043</v>
      </c>
      <c r="H249" s="67" t="s">
        <v>1044</v>
      </c>
      <c r="I249" s="67" t="s">
        <v>583</v>
      </c>
      <c r="J249" s="66" t="s">
        <v>1045</v>
      </c>
    </row>
    <row r="250" ht="42" customHeight="1" spans="1:10">
      <c r="A250" s="181" t="s">
        <v>459</v>
      </c>
      <c r="B250" s="67" t="s">
        <v>1041</v>
      </c>
      <c r="C250" s="67" t="s">
        <v>565</v>
      </c>
      <c r="D250" s="67" t="s">
        <v>579</v>
      </c>
      <c r="E250" s="66" t="s">
        <v>1046</v>
      </c>
      <c r="F250" s="67" t="s">
        <v>574</v>
      </c>
      <c r="G250" s="66" t="s">
        <v>90</v>
      </c>
      <c r="H250" s="67" t="s">
        <v>1044</v>
      </c>
      <c r="I250" s="67" t="s">
        <v>583</v>
      </c>
      <c r="J250" s="66" t="s">
        <v>1046</v>
      </c>
    </row>
    <row r="251" ht="42" customHeight="1" spans="1:10">
      <c r="A251" s="181" t="s">
        <v>459</v>
      </c>
      <c r="B251" s="67" t="s">
        <v>1041</v>
      </c>
      <c r="C251" s="67" t="s">
        <v>565</v>
      </c>
      <c r="D251" s="67" t="s">
        <v>579</v>
      </c>
      <c r="E251" s="66" t="s">
        <v>1047</v>
      </c>
      <c r="F251" s="67" t="s">
        <v>568</v>
      </c>
      <c r="G251" s="66" t="s">
        <v>1048</v>
      </c>
      <c r="H251" s="67" t="s">
        <v>810</v>
      </c>
      <c r="I251" s="67" t="s">
        <v>583</v>
      </c>
      <c r="J251" s="66" t="s">
        <v>1047</v>
      </c>
    </row>
    <row r="252" ht="42" customHeight="1" spans="1:10">
      <c r="A252" s="181" t="s">
        <v>459</v>
      </c>
      <c r="B252" s="67" t="s">
        <v>1041</v>
      </c>
      <c r="C252" s="67" t="s">
        <v>565</v>
      </c>
      <c r="D252" s="67" t="s">
        <v>566</v>
      </c>
      <c r="E252" s="66" t="s">
        <v>1049</v>
      </c>
      <c r="F252" s="67" t="s">
        <v>568</v>
      </c>
      <c r="G252" s="66" t="s">
        <v>1050</v>
      </c>
      <c r="H252" s="67" t="s">
        <v>569</v>
      </c>
      <c r="I252" s="67" t="s">
        <v>570</v>
      </c>
      <c r="J252" s="66" t="s">
        <v>1050</v>
      </c>
    </row>
    <row r="253" ht="42" customHeight="1" spans="1:10">
      <c r="A253" s="181" t="s">
        <v>459</v>
      </c>
      <c r="B253" s="67" t="s">
        <v>1041</v>
      </c>
      <c r="C253" s="67" t="s">
        <v>571</v>
      </c>
      <c r="D253" s="67" t="s">
        <v>671</v>
      </c>
      <c r="E253" s="66" t="s">
        <v>1051</v>
      </c>
      <c r="F253" s="67" t="s">
        <v>568</v>
      </c>
      <c r="G253" s="66" t="s">
        <v>1051</v>
      </c>
      <c r="H253" s="67" t="s">
        <v>675</v>
      </c>
      <c r="I253" s="67" t="s">
        <v>570</v>
      </c>
      <c r="J253" s="66" t="s">
        <v>1051</v>
      </c>
    </row>
    <row r="254" ht="42" customHeight="1" spans="1:10">
      <c r="A254" s="181" t="s">
        <v>459</v>
      </c>
      <c r="B254" s="67" t="s">
        <v>1041</v>
      </c>
      <c r="C254" s="67" t="s">
        <v>575</v>
      </c>
      <c r="D254" s="67" t="s">
        <v>576</v>
      </c>
      <c r="E254" s="66" t="s">
        <v>681</v>
      </c>
      <c r="F254" s="67" t="s">
        <v>568</v>
      </c>
      <c r="G254" s="66" t="s">
        <v>600</v>
      </c>
      <c r="H254" s="67" t="s">
        <v>569</v>
      </c>
      <c r="I254" s="67" t="s">
        <v>570</v>
      </c>
      <c r="J254" s="66" t="s">
        <v>1052</v>
      </c>
    </row>
    <row r="255" ht="42" customHeight="1" spans="1:10">
      <c r="A255" s="181" t="s">
        <v>487</v>
      </c>
      <c r="B255" s="67" t="s">
        <v>1053</v>
      </c>
      <c r="C255" s="67" t="s">
        <v>565</v>
      </c>
      <c r="D255" s="67" t="s">
        <v>579</v>
      </c>
      <c r="E255" s="66" t="s">
        <v>1054</v>
      </c>
      <c r="F255" s="67" t="s">
        <v>568</v>
      </c>
      <c r="G255" s="66" t="s">
        <v>1055</v>
      </c>
      <c r="H255" s="67" t="s">
        <v>614</v>
      </c>
      <c r="I255" s="67" t="s">
        <v>583</v>
      </c>
      <c r="J255" s="66" t="s">
        <v>1055</v>
      </c>
    </row>
    <row r="256" ht="42" customHeight="1" spans="1:10">
      <c r="A256" s="181" t="s">
        <v>487</v>
      </c>
      <c r="B256" s="67" t="s">
        <v>1053</v>
      </c>
      <c r="C256" s="67" t="s">
        <v>565</v>
      </c>
      <c r="D256" s="67" t="s">
        <v>566</v>
      </c>
      <c r="E256" s="66" t="s">
        <v>1056</v>
      </c>
      <c r="F256" s="67" t="s">
        <v>568</v>
      </c>
      <c r="G256" s="66" t="s">
        <v>1056</v>
      </c>
      <c r="H256" s="67" t="s">
        <v>569</v>
      </c>
      <c r="I256" s="67" t="s">
        <v>570</v>
      </c>
      <c r="J256" s="66" t="s">
        <v>1056</v>
      </c>
    </row>
    <row r="257" ht="42" customHeight="1" spans="1:10">
      <c r="A257" s="181" t="s">
        <v>487</v>
      </c>
      <c r="B257" s="67" t="s">
        <v>1053</v>
      </c>
      <c r="C257" s="67" t="s">
        <v>565</v>
      </c>
      <c r="D257" s="67" t="s">
        <v>591</v>
      </c>
      <c r="E257" s="66" t="s">
        <v>1057</v>
      </c>
      <c r="F257" s="67" t="s">
        <v>568</v>
      </c>
      <c r="G257" s="66" t="s">
        <v>1057</v>
      </c>
      <c r="H257" s="67" t="s">
        <v>569</v>
      </c>
      <c r="I257" s="67" t="s">
        <v>570</v>
      </c>
      <c r="J257" s="66" t="s">
        <v>1057</v>
      </c>
    </row>
    <row r="258" ht="42" customHeight="1" spans="1:10">
      <c r="A258" s="181" t="s">
        <v>487</v>
      </c>
      <c r="B258" s="67" t="s">
        <v>1053</v>
      </c>
      <c r="C258" s="67" t="s">
        <v>571</v>
      </c>
      <c r="D258" s="67" t="s">
        <v>658</v>
      </c>
      <c r="E258" s="66" t="s">
        <v>1058</v>
      </c>
      <c r="F258" s="67" t="s">
        <v>568</v>
      </c>
      <c r="G258" s="66" t="s">
        <v>1059</v>
      </c>
      <c r="H258" s="67" t="s">
        <v>569</v>
      </c>
      <c r="I258" s="67" t="s">
        <v>570</v>
      </c>
      <c r="J258" s="66" t="s">
        <v>1058</v>
      </c>
    </row>
    <row r="259" ht="42" customHeight="1" spans="1:10">
      <c r="A259" s="181" t="s">
        <v>487</v>
      </c>
      <c r="B259" s="67" t="s">
        <v>1053</v>
      </c>
      <c r="C259" s="67" t="s">
        <v>571</v>
      </c>
      <c r="D259" s="67" t="s">
        <v>594</v>
      </c>
      <c r="E259" s="66" t="s">
        <v>1060</v>
      </c>
      <c r="F259" s="67" t="s">
        <v>568</v>
      </c>
      <c r="G259" s="66" t="s">
        <v>1060</v>
      </c>
      <c r="H259" s="67" t="s">
        <v>569</v>
      </c>
      <c r="I259" s="67" t="s">
        <v>570</v>
      </c>
      <c r="J259" s="66" t="s">
        <v>1060</v>
      </c>
    </row>
    <row r="260" ht="42" customHeight="1" spans="1:10">
      <c r="A260" s="181" t="s">
        <v>487</v>
      </c>
      <c r="B260" s="67" t="s">
        <v>1053</v>
      </c>
      <c r="C260" s="67" t="s">
        <v>571</v>
      </c>
      <c r="D260" s="67" t="s">
        <v>671</v>
      </c>
      <c r="E260" s="66" t="s">
        <v>1061</v>
      </c>
      <c r="F260" s="67" t="s">
        <v>568</v>
      </c>
      <c r="G260" s="66" t="s">
        <v>1061</v>
      </c>
      <c r="H260" s="67" t="s">
        <v>569</v>
      </c>
      <c r="I260" s="67" t="s">
        <v>570</v>
      </c>
      <c r="J260" s="66" t="s">
        <v>1061</v>
      </c>
    </row>
    <row r="261" ht="42" customHeight="1" spans="1:10">
      <c r="A261" s="181" t="s">
        <v>487</v>
      </c>
      <c r="B261" s="67" t="s">
        <v>1053</v>
      </c>
      <c r="C261" s="67" t="s">
        <v>575</v>
      </c>
      <c r="D261" s="67" t="s">
        <v>576</v>
      </c>
      <c r="E261" s="66" t="s">
        <v>751</v>
      </c>
      <c r="F261" s="67" t="s">
        <v>599</v>
      </c>
      <c r="G261" s="66" t="s">
        <v>1062</v>
      </c>
      <c r="H261" s="67" t="s">
        <v>569</v>
      </c>
      <c r="I261" s="67" t="s">
        <v>570</v>
      </c>
      <c r="J261" s="66" t="s">
        <v>1062</v>
      </c>
    </row>
    <row r="262" ht="42" customHeight="1" spans="1:10">
      <c r="A262" s="181" t="s">
        <v>463</v>
      </c>
      <c r="B262" s="67" t="s">
        <v>1063</v>
      </c>
      <c r="C262" s="67" t="s">
        <v>565</v>
      </c>
      <c r="D262" s="67" t="s">
        <v>579</v>
      </c>
      <c r="E262" s="66" t="s">
        <v>1064</v>
      </c>
      <c r="F262" s="67" t="s">
        <v>599</v>
      </c>
      <c r="G262" s="66" t="s">
        <v>717</v>
      </c>
      <c r="H262" s="67" t="s">
        <v>729</v>
      </c>
      <c r="I262" s="67" t="s">
        <v>583</v>
      </c>
      <c r="J262" s="66" t="s">
        <v>1065</v>
      </c>
    </row>
    <row r="263" ht="42" customHeight="1" spans="1:10">
      <c r="A263" s="181" t="s">
        <v>463</v>
      </c>
      <c r="B263" s="67" t="s">
        <v>1063</v>
      </c>
      <c r="C263" s="67" t="s">
        <v>565</v>
      </c>
      <c r="D263" s="67" t="s">
        <v>566</v>
      </c>
      <c r="E263" s="66" t="s">
        <v>1066</v>
      </c>
      <c r="F263" s="67" t="s">
        <v>568</v>
      </c>
      <c r="G263" s="66" t="s">
        <v>589</v>
      </c>
      <c r="H263" s="67" t="s">
        <v>569</v>
      </c>
      <c r="I263" s="67" t="s">
        <v>570</v>
      </c>
      <c r="J263" s="66" t="s">
        <v>1067</v>
      </c>
    </row>
    <row r="264" ht="61" customHeight="1" spans="1:10">
      <c r="A264" s="181" t="s">
        <v>463</v>
      </c>
      <c r="B264" s="67" t="s">
        <v>1063</v>
      </c>
      <c r="C264" s="67" t="s">
        <v>571</v>
      </c>
      <c r="D264" s="67" t="s">
        <v>594</v>
      </c>
      <c r="E264" s="66" t="s">
        <v>605</v>
      </c>
      <c r="F264" s="67" t="s">
        <v>568</v>
      </c>
      <c r="G264" s="66" t="s">
        <v>631</v>
      </c>
      <c r="H264" s="67" t="s">
        <v>625</v>
      </c>
      <c r="I264" s="67" t="s">
        <v>583</v>
      </c>
      <c r="J264" s="66" t="s">
        <v>1068</v>
      </c>
    </row>
    <row r="265" ht="50" customHeight="1" spans="1:10">
      <c r="A265" s="181" t="s">
        <v>463</v>
      </c>
      <c r="B265" s="67" t="s">
        <v>1063</v>
      </c>
      <c r="C265" s="67" t="s">
        <v>571</v>
      </c>
      <c r="D265" s="67" t="s">
        <v>671</v>
      </c>
      <c r="E265" s="66" t="s">
        <v>1069</v>
      </c>
      <c r="F265" s="67" t="s">
        <v>599</v>
      </c>
      <c r="G265" s="66" t="s">
        <v>600</v>
      </c>
      <c r="H265" s="67" t="s">
        <v>569</v>
      </c>
      <c r="I265" s="67" t="s">
        <v>570</v>
      </c>
      <c r="J265" s="66" t="s">
        <v>1070</v>
      </c>
    </row>
    <row r="266" ht="42" customHeight="1" spans="1:10">
      <c r="A266" s="181" t="s">
        <v>463</v>
      </c>
      <c r="B266" s="67" t="s">
        <v>1063</v>
      </c>
      <c r="C266" s="67" t="s">
        <v>575</v>
      </c>
      <c r="D266" s="67" t="s">
        <v>576</v>
      </c>
      <c r="E266" s="66" t="s">
        <v>1027</v>
      </c>
      <c r="F266" s="67" t="s">
        <v>599</v>
      </c>
      <c r="G266" s="66" t="s">
        <v>600</v>
      </c>
      <c r="H266" s="67" t="s">
        <v>569</v>
      </c>
      <c r="I266" s="67" t="s">
        <v>583</v>
      </c>
      <c r="J266" s="66" t="s">
        <v>577</v>
      </c>
    </row>
    <row r="267" ht="42" customHeight="1" spans="1:10">
      <c r="A267" s="181" t="s">
        <v>461</v>
      </c>
      <c r="B267" s="67" t="s">
        <v>1071</v>
      </c>
      <c r="C267" s="67" t="s">
        <v>565</v>
      </c>
      <c r="D267" s="67" t="s">
        <v>579</v>
      </c>
      <c r="E267" s="66" t="s">
        <v>1072</v>
      </c>
      <c r="F267" s="67" t="s">
        <v>568</v>
      </c>
      <c r="G267" s="66" t="s">
        <v>589</v>
      </c>
      <c r="H267" s="67" t="s">
        <v>569</v>
      </c>
      <c r="I267" s="67" t="s">
        <v>583</v>
      </c>
      <c r="J267" s="66" t="s">
        <v>1073</v>
      </c>
    </row>
    <row r="268" ht="57" customHeight="1" spans="1:10">
      <c r="A268" s="181" t="s">
        <v>461</v>
      </c>
      <c r="B268" s="67" t="s">
        <v>1071</v>
      </c>
      <c r="C268" s="67" t="s">
        <v>565</v>
      </c>
      <c r="D268" s="67" t="s">
        <v>566</v>
      </c>
      <c r="E268" s="66" t="s">
        <v>1074</v>
      </c>
      <c r="F268" s="67" t="s">
        <v>568</v>
      </c>
      <c r="G268" s="66" t="s">
        <v>1075</v>
      </c>
      <c r="H268" s="67" t="s">
        <v>648</v>
      </c>
      <c r="I268" s="67" t="s">
        <v>570</v>
      </c>
      <c r="J268" s="66" t="s">
        <v>1076</v>
      </c>
    </row>
    <row r="269" ht="42" customHeight="1" spans="1:10">
      <c r="A269" s="181" t="s">
        <v>461</v>
      </c>
      <c r="B269" s="67" t="s">
        <v>1071</v>
      </c>
      <c r="C269" s="67" t="s">
        <v>565</v>
      </c>
      <c r="D269" s="67" t="s">
        <v>591</v>
      </c>
      <c r="E269" s="66" t="s">
        <v>1077</v>
      </c>
      <c r="F269" s="67" t="s">
        <v>568</v>
      </c>
      <c r="G269" s="66" t="s">
        <v>1078</v>
      </c>
      <c r="H269" s="67" t="s">
        <v>648</v>
      </c>
      <c r="I269" s="67" t="s">
        <v>570</v>
      </c>
      <c r="J269" s="66" t="s">
        <v>1079</v>
      </c>
    </row>
    <row r="270" ht="42" customHeight="1" spans="1:10">
      <c r="A270" s="181" t="s">
        <v>461</v>
      </c>
      <c r="B270" s="67" t="s">
        <v>1071</v>
      </c>
      <c r="C270" s="67" t="s">
        <v>571</v>
      </c>
      <c r="D270" s="67" t="s">
        <v>572</v>
      </c>
      <c r="E270" s="66" t="s">
        <v>1080</v>
      </c>
      <c r="F270" s="67" t="s">
        <v>568</v>
      </c>
      <c r="G270" s="66" t="s">
        <v>589</v>
      </c>
      <c r="H270" s="67" t="s">
        <v>569</v>
      </c>
      <c r="I270" s="67" t="s">
        <v>583</v>
      </c>
      <c r="J270" s="66" t="s">
        <v>1081</v>
      </c>
    </row>
    <row r="271" ht="57" customHeight="1" spans="1:10">
      <c r="A271" s="181" t="s">
        <v>461</v>
      </c>
      <c r="B271" s="67" t="s">
        <v>1071</v>
      </c>
      <c r="C271" s="67" t="s">
        <v>571</v>
      </c>
      <c r="D271" s="67" t="s">
        <v>671</v>
      </c>
      <c r="E271" s="66" t="s">
        <v>1082</v>
      </c>
      <c r="F271" s="67" t="s">
        <v>568</v>
      </c>
      <c r="G271" s="66" t="s">
        <v>1083</v>
      </c>
      <c r="H271" s="67" t="s">
        <v>648</v>
      </c>
      <c r="I271" s="67" t="s">
        <v>570</v>
      </c>
      <c r="J271" s="66" t="s">
        <v>1084</v>
      </c>
    </row>
    <row r="272" ht="51" customHeight="1" spans="1:10">
      <c r="A272" s="181" t="s">
        <v>461</v>
      </c>
      <c r="B272" s="67" t="s">
        <v>1071</v>
      </c>
      <c r="C272" s="67" t="s">
        <v>575</v>
      </c>
      <c r="D272" s="67" t="s">
        <v>576</v>
      </c>
      <c r="E272" s="66" t="s">
        <v>1085</v>
      </c>
      <c r="F272" s="67" t="s">
        <v>599</v>
      </c>
      <c r="G272" s="66" t="s">
        <v>600</v>
      </c>
      <c r="H272" s="67" t="s">
        <v>569</v>
      </c>
      <c r="I272" s="67" t="s">
        <v>570</v>
      </c>
      <c r="J272" s="66" t="s">
        <v>1086</v>
      </c>
    </row>
    <row r="273" ht="42" customHeight="1" spans="1:10">
      <c r="A273" s="181" t="s">
        <v>461</v>
      </c>
      <c r="B273" s="67" t="s">
        <v>1071</v>
      </c>
      <c r="C273" s="67" t="s">
        <v>817</v>
      </c>
      <c r="D273" s="67" t="s">
        <v>818</v>
      </c>
      <c r="E273" s="66" t="s">
        <v>1087</v>
      </c>
      <c r="F273" s="67" t="s">
        <v>630</v>
      </c>
      <c r="G273" s="66" t="s">
        <v>1088</v>
      </c>
      <c r="H273" s="67" t="s">
        <v>1089</v>
      </c>
      <c r="I273" s="67" t="s">
        <v>583</v>
      </c>
      <c r="J273" s="66" t="s">
        <v>1090</v>
      </c>
    </row>
    <row r="274" ht="42" customHeight="1" spans="1:10">
      <c r="A274" s="181" t="s">
        <v>429</v>
      </c>
      <c r="B274" s="67" t="s">
        <v>1091</v>
      </c>
      <c r="C274" s="67" t="s">
        <v>565</v>
      </c>
      <c r="D274" s="67" t="s">
        <v>579</v>
      </c>
      <c r="E274" s="66" t="s">
        <v>1092</v>
      </c>
      <c r="F274" s="67" t="s">
        <v>568</v>
      </c>
      <c r="G274" s="66" t="s">
        <v>89</v>
      </c>
      <c r="H274" s="67" t="s">
        <v>1093</v>
      </c>
      <c r="I274" s="67" t="s">
        <v>583</v>
      </c>
      <c r="J274" s="66" t="s">
        <v>1094</v>
      </c>
    </row>
    <row r="275" ht="42" customHeight="1" spans="1:10">
      <c r="A275" s="181" t="s">
        <v>429</v>
      </c>
      <c r="B275" s="67" t="s">
        <v>1091</v>
      </c>
      <c r="C275" s="67" t="s">
        <v>565</v>
      </c>
      <c r="D275" s="67" t="s">
        <v>566</v>
      </c>
      <c r="E275" s="66" t="s">
        <v>1095</v>
      </c>
      <c r="F275" s="67" t="s">
        <v>568</v>
      </c>
      <c r="G275" s="66" t="s">
        <v>1096</v>
      </c>
      <c r="H275" s="67" t="s">
        <v>648</v>
      </c>
      <c r="I275" s="67" t="s">
        <v>570</v>
      </c>
      <c r="J275" s="66" t="s">
        <v>1097</v>
      </c>
    </row>
    <row r="276" ht="42" customHeight="1" spans="1:10">
      <c r="A276" s="181" t="s">
        <v>429</v>
      </c>
      <c r="B276" s="67" t="s">
        <v>1091</v>
      </c>
      <c r="C276" s="67" t="s">
        <v>571</v>
      </c>
      <c r="D276" s="67" t="s">
        <v>594</v>
      </c>
      <c r="E276" s="66" t="s">
        <v>857</v>
      </c>
      <c r="F276" s="67" t="s">
        <v>568</v>
      </c>
      <c r="G276" s="66" t="s">
        <v>857</v>
      </c>
      <c r="H276" s="67" t="s">
        <v>648</v>
      </c>
      <c r="I276" s="67" t="s">
        <v>570</v>
      </c>
      <c r="J276" s="66" t="s">
        <v>1098</v>
      </c>
    </row>
    <row r="277" ht="42" customHeight="1" spans="1:10">
      <c r="A277" s="181" t="s">
        <v>429</v>
      </c>
      <c r="B277" s="67" t="s">
        <v>1091</v>
      </c>
      <c r="C277" s="67" t="s">
        <v>575</v>
      </c>
      <c r="D277" s="67" t="s">
        <v>576</v>
      </c>
      <c r="E277" s="66" t="s">
        <v>725</v>
      </c>
      <c r="F277" s="67" t="s">
        <v>599</v>
      </c>
      <c r="G277" s="66" t="s">
        <v>600</v>
      </c>
      <c r="H277" s="67" t="s">
        <v>569</v>
      </c>
      <c r="I277" s="67" t="s">
        <v>583</v>
      </c>
      <c r="J277" s="66" t="s">
        <v>1099</v>
      </c>
    </row>
    <row r="278" ht="95" customHeight="1" spans="1:10">
      <c r="A278" s="181" t="s">
        <v>456</v>
      </c>
      <c r="B278" s="67" t="s">
        <v>1100</v>
      </c>
      <c r="C278" s="67" t="s">
        <v>565</v>
      </c>
      <c r="D278" s="67" t="s">
        <v>579</v>
      </c>
      <c r="E278" s="66" t="s">
        <v>1101</v>
      </c>
      <c r="F278" s="67" t="s">
        <v>599</v>
      </c>
      <c r="G278" s="66" t="s">
        <v>1102</v>
      </c>
      <c r="H278" s="67" t="s">
        <v>1103</v>
      </c>
      <c r="I278" s="67" t="s">
        <v>570</v>
      </c>
      <c r="J278" s="66" t="s">
        <v>1104</v>
      </c>
    </row>
    <row r="279" ht="65" customHeight="1" spans="1:10">
      <c r="A279" s="181" t="s">
        <v>456</v>
      </c>
      <c r="B279" s="67" t="s">
        <v>1100</v>
      </c>
      <c r="C279" s="67" t="s">
        <v>571</v>
      </c>
      <c r="D279" s="67" t="s">
        <v>572</v>
      </c>
      <c r="E279" s="66" t="s">
        <v>805</v>
      </c>
      <c r="F279" s="67" t="s">
        <v>599</v>
      </c>
      <c r="G279" s="66" t="s">
        <v>600</v>
      </c>
      <c r="H279" s="67" t="s">
        <v>569</v>
      </c>
      <c r="I279" s="67" t="s">
        <v>583</v>
      </c>
      <c r="J279" s="66" t="s">
        <v>1105</v>
      </c>
    </row>
    <row r="280" ht="98" customHeight="1" spans="1:10">
      <c r="A280" s="181" t="s">
        <v>456</v>
      </c>
      <c r="B280" s="67" t="s">
        <v>1100</v>
      </c>
      <c r="C280" s="67" t="s">
        <v>575</v>
      </c>
      <c r="D280" s="67" t="s">
        <v>576</v>
      </c>
      <c r="E280" s="66" t="s">
        <v>1106</v>
      </c>
      <c r="F280" s="67" t="s">
        <v>599</v>
      </c>
      <c r="G280" s="66" t="s">
        <v>600</v>
      </c>
      <c r="H280" s="67" t="s">
        <v>569</v>
      </c>
      <c r="I280" s="67" t="s">
        <v>570</v>
      </c>
      <c r="J280" s="66" t="s">
        <v>806</v>
      </c>
    </row>
    <row r="281" ht="42" customHeight="1" spans="1:10">
      <c r="A281" s="181" t="s">
        <v>443</v>
      </c>
      <c r="B281" s="67" t="s">
        <v>1107</v>
      </c>
      <c r="C281" s="67" t="s">
        <v>565</v>
      </c>
      <c r="D281" s="67" t="s">
        <v>579</v>
      </c>
      <c r="E281" s="66" t="s">
        <v>1108</v>
      </c>
      <c r="F281" s="67" t="s">
        <v>568</v>
      </c>
      <c r="G281" s="66" t="s">
        <v>1109</v>
      </c>
      <c r="H281" s="67" t="s">
        <v>1110</v>
      </c>
      <c r="I281" s="67" t="s">
        <v>583</v>
      </c>
      <c r="J281" s="66" t="s">
        <v>1111</v>
      </c>
    </row>
    <row r="282" ht="42" customHeight="1" spans="1:10">
      <c r="A282" s="181" t="s">
        <v>443</v>
      </c>
      <c r="B282" s="67" t="s">
        <v>1107</v>
      </c>
      <c r="C282" s="67" t="s">
        <v>565</v>
      </c>
      <c r="D282" s="67" t="s">
        <v>579</v>
      </c>
      <c r="E282" s="66" t="s">
        <v>1112</v>
      </c>
      <c r="F282" s="67" t="s">
        <v>568</v>
      </c>
      <c r="G282" s="66" t="s">
        <v>94</v>
      </c>
      <c r="H282" s="67" t="s">
        <v>729</v>
      </c>
      <c r="I282" s="67" t="s">
        <v>583</v>
      </c>
      <c r="J282" s="66" t="s">
        <v>1113</v>
      </c>
    </row>
    <row r="283" ht="42" customHeight="1" spans="1:10">
      <c r="A283" s="181" t="s">
        <v>443</v>
      </c>
      <c r="B283" s="67" t="s">
        <v>1107</v>
      </c>
      <c r="C283" s="67" t="s">
        <v>565</v>
      </c>
      <c r="D283" s="67" t="s">
        <v>566</v>
      </c>
      <c r="E283" s="66" t="s">
        <v>1114</v>
      </c>
      <c r="F283" s="67" t="s">
        <v>568</v>
      </c>
      <c r="G283" s="66" t="s">
        <v>589</v>
      </c>
      <c r="H283" s="67" t="s">
        <v>569</v>
      </c>
      <c r="I283" s="67" t="s">
        <v>583</v>
      </c>
      <c r="J283" s="66" t="s">
        <v>1115</v>
      </c>
    </row>
    <row r="284" ht="42" customHeight="1" spans="1:10">
      <c r="A284" s="181" t="s">
        <v>443</v>
      </c>
      <c r="B284" s="67" t="s">
        <v>1107</v>
      </c>
      <c r="C284" s="67" t="s">
        <v>565</v>
      </c>
      <c r="D284" s="67" t="s">
        <v>566</v>
      </c>
      <c r="E284" s="66" t="s">
        <v>1116</v>
      </c>
      <c r="F284" s="67" t="s">
        <v>599</v>
      </c>
      <c r="G284" s="66" t="s">
        <v>600</v>
      </c>
      <c r="H284" s="67" t="s">
        <v>569</v>
      </c>
      <c r="I284" s="67" t="s">
        <v>583</v>
      </c>
      <c r="J284" s="66" t="s">
        <v>1117</v>
      </c>
    </row>
    <row r="285" ht="42" customHeight="1" spans="1:10">
      <c r="A285" s="181" t="s">
        <v>443</v>
      </c>
      <c r="B285" s="67" t="s">
        <v>1107</v>
      </c>
      <c r="C285" s="67" t="s">
        <v>565</v>
      </c>
      <c r="D285" s="67" t="s">
        <v>591</v>
      </c>
      <c r="E285" s="66" t="s">
        <v>1118</v>
      </c>
      <c r="F285" s="67" t="s">
        <v>568</v>
      </c>
      <c r="G285" s="66" t="s">
        <v>1119</v>
      </c>
      <c r="H285" s="67" t="s">
        <v>1120</v>
      </c>
      <c r="I285" s="67" t="s">
        <v>583</v>
      </c>
      <c r="J285" s="66" t="s">
        <v>1121</v>
      </c>
    </row>
    <row r="286" ht="42" customHeight="1" spans="1:10">
      <c r="A286" s="181" t="s">
        <v>443</v>
      </c>
      <c r="B286" s="67" t="s">
        <v>1107</v>
      </c>
      <c r="C286" s="67" t="s">
        <v>565</v>
      </c>
      <c r="D286" s="67" t="s">
        <v>591</v>
      </c>
      <c r="E286" s="66" t="s">
        <v>1122</v>
      </c>
      <c r="F286" s="67" t="s">
        <v>568</v>
      </c>
      <c r="G286" s="66" t="s">
        <v>1123</v>
      </c>
      <c r="H286" s="67" t="s">
        <v>1120</v>
      </c>
      <c r="I286" s="67" t="s">
        <v>583</v>
      </c>
      <c r="J286" s="66" t="s">
        <v>651</v>
      </c>
    </row>
    <row r="287" ht="42" customHeight="1" spans="1:10">
      <c r="A287" s="181" t="s">
        <v>443</v>
      </c>
      <c r="B287" s="67" t="s">
        <v>1107</v>
      </c>
      <c r="C287" s="67" t="s">
        <v>565</v>
      </c>
      <c r="D287" s="67" t="s">
        <v>591</v>
      </c>
      <c r="E287" s="66" t="s">
        <v>1124</v>
      </c>
      <c r="F287" s="67" t="s">
        <v>568</v>
      </c>
      <c r="G287" s="66" t="s">
        <v>1123</v>
      </c>
      <c r="H287" s="67" t="s">
        <v>1120</v>
      </c>
      <c r="I287" s="67" t="s">
        <v>583</v>
      </c>
      <c r="J287" s="66" t="s">
        <v>650</v>
      </c>
    </row>
    <row r="288" ht="42" customHeight="1" spans="1:10">
      <c r="A288" s="181" t="s">
        <v>443</v>
      </c>
      <c r="B288" s="67" t="s">
        <v>1107</v>
      </c>
      <c r="C288" s="67" t="s">
        <v>571</v>
      </c>
      <c r="D288" s="67" t="s">
        <v>572</v>
      </c>
      <c r="E288" s="66" t="s">
        <v>1112</v>
      </c>
      <c r="F288" s="67" t="s">
        <v>568</v>
      </c>
      <c r="G288" s="66" t="s">
        <v>589</v>
      </c>
      <c r="H288" s="67" t="s">
        <v>569</v>
      </c>
      <c r="I288" s="67" t="s">
        <v>570</v>
      </c>
      <c r="J288" s="66" t="s">
        <v>1125</v>
      </c>
    </row>
    <row r="289" ht="42" customHeight="1" spans="1:10">
      <c r="A289" s="181" t="s">
        <v>443</v>
      </c>
      <c r="B289" s="67" t="s">
        <v>1107</v>
      </c>
      <c r="C289" s="67" t="s">
        <v>571</v>
      </c>
      <c r="D289" s="67" t="s">
        <v>572</v>
      </c>
      <c r="E289" s="66" t="s">
        <v>595</v>
      </c>
      <c r="F289" s="67" t="s">
        <v>599</v>
      </c>
      <c r="G289" s="66" t="s">
        <v>667</v>
      </c>
      <c r="H289" s="67" t="s">
        <v>569</v>
      </c>
      <c r="I289" s="67" t="s">
        <v>570</v>
      </c>
      <c r="J289" s="66" t="s">
        <v>1126</v>
      </c>
    </row>
    <row r="290" ht="42" customHeight="1" spans="1:10">
      <c r="A290" s="181" t="s">
        <v>443</v>
      </c>
      <c r="B290" s="67" t="s">
        <v>1107</v>
      </c>
      <c r="C290" s="67" t="s">
        <v>571</v>
      </c>
      <c r="D290" s="67" t="s">
        <v>572</v>
      </c>
      <c r="E290" s="66" t="s">
        <v>1127</v>
      </c>
      <c r="F290" s="67" t="s">
        <v>568</v>
      </c>
      <c r="G290" s="66" t="s">
        <v>589</v>
      </c>
      <c r="H290" s="67" t="s">
        <v>569</v>
      </c>
      <c r="I290" s="67" t="s">
        <v>570</v>
      </c>
      <c r="J290" s="66" t="s">
        <v>1128</v>
      </c>
    </row>
    <row r="291" ht="42" customHeight="1" spans="1:10">
      <c r="A291" s="181" t="s">
        <v>443</v>
      </c>
      <c r="B291" s="67" t="s">
        <v>1107</v>
      </c>
      <c r="C291" s="67" t="s">
        <v>571</v>
      </c>
      <c r="D291" s="67" t="s">
        <v>594</v>
      </c>
      <c r="E291" s="66" t="s">
        <v>1129</v>
      </c>
      <c r="F291" s="67" t="s">
        <v>599</v>
      </c>
      <c r="G291" s="66" t="s">
        <v>600</v>
      </c>
      <c r="H291" s="67" t="s">
        <v>569</v>
      </c>
      <c r="I291" s="67" t="s">
        <v>570</v>
      </c>
      <c r="J291" s="66" t="s">
        <v>1130</v>
      </c>
    </row>
    <row r="292" ht="42" customHeight="1" spans="1:10">
      <c r="A292" s="181" t="s">
        <v>443</v>
      </c>
      <c r="B292" s="67" t="s">
        <v>1107</v>
      </c>
      <c r="C292" s="67" t="s">
        <v>571</v>
      </c>
      <c r="D292" s="67" t="s">
        <v>671</v>
      </c>
      <c r="E292" s="66" t="s">
        <v>1131</v>
      </c>
      <c r="F292" s="67" t="s">
        <v>599</v>
      </c>
      <c r="G292" s="66" t="s">
        <v>600</v>
      </c>
      <c r="H292" s="67" t="s">
        <v>569</v>
      </c>
      <c r="I292" s="67" t="s">
        <v>570</v>
      </c>
      <c r="J292" s="66" t="s">
        <v>1132</v>
      </c>
    </row>
    <row r="293" ht="42" customHeight="1" spans="1:10">
      <c r="A293" s="181" t="s">
        <v>443</v>
      </c>
      <c r="B293" s="67" t="s">
        <v>1107</v>
      </c>
      <c r="C293" s="67" t="s">
        <v>571</v>
      </c>
      <c r="D293" s="67" t="s">
        <v>671</v>
      </c>
      <c r="E293" s="66" t="s">
        <v>1133</v>
      </c>
      <c r="F293" s="67" t="s">
        <v>599</v>
      </c>
      <c r="G293" s="66" t="s">
        <v>600</v>
      </c>
      <c r="H293" s="67" t="s">
        <v>569</v>
      </c>
      <c r="I293" s="67" t="s">
        <v>570</v>
      </c>
      <c r="J293" s="66" t="s">
        <v>1134</v>
      </c>
    </row>
    <row r="294" ht="42" customHeight="1" spans="1:10">
      <c r="A294" s="181" t="s">
        <v>443</v>
      </c>
      <c r="B294" s="67" t="s">
        <v>1107</v>
      </c>
      <c r="C294" s="67" t="s">
        <v>575</v>
      </c>
      <c r="D294" s="67" t="s">
        <v>576</v>
      </c>
      <c r="E294" s="66" t="s">
        <v>1135</v>
      </c>
      <c r="F294" s="67" t="s">
        <v>599</v>
      </c>
      <c r="G294" s="66" t="s">
        <v>600</v>
      </c>
      <c r="H294" s="67" t="s">
        <v>569</v>
      </c>
      <c r="I294" s="67" t="s">
        <v>570</v>
      </c>
      <c r="J294" s="66" t="s">
        <v>1136</v>
      </c>
    </row>
  </sheetData>
  <mergeCells count="110">
    <mergeCell ref="A2:J2"/>
    <mergeCell ref="A3:H3"/>
    <mergeCell ref="A8:A10"/>
    <mergeCell ref="A11:A16"/>
    <mergeCell ref="A17:A19"/>
    <mergeCell ref="A20:A52"/>
    <mergeCell ref="A53:A56"/>
    <mergeCell ref="A57:A60"/>
    <mergeCell ref="A61:A65"/>
    <mergeCell ref="A66:A69"/>
    <mergeCell ref="A70:A74"/>
    <mergeCell ref="A75:A82"/>
    <mergeCell ref="A83:A85"/>
    <mergeCell ref="A86:A88"/>
    <mergeCell ref="A89:A93"/>
    <mergeCell ref="A94:A98"/>
    <mergeCell ref="A99:A104"/>
    <mergeCell ref="A105:A107"/>
    <mergeCell ref="A108:A111"/>
    <mergeCell ref="A112:A118"/>
    <mergeCell ref="A119:A122"/>
    <mergeCell ref="A123:A126"/>
    <mergeCell ref="A127:A130"/>
    <mergeCell ref="A131:A136"/>
    <mergeCell ref="A137:A140"/>
    <mergeCell ref="A141:A144"/>
    <mergeCell ref="A145:A150"/>
    <mergeCell ref="A151:A157"/>
    <mergeCell ref="A158:A161"/>
    <mergeCell ref="A162:A167"/>
    <mergeCell ref="A168:A175"/>
    <mergeCell ref="A176:A178"/>
    <mergeCell ref="A179:A181"/>
    <mergeCell ref="A182:A187"/>
    <mergeCell ref="A188:A191"/>
    <mergeCell ref="A192:A195"/>
    <mergeCell ref="A196:A199"/>
    <mergeCell ref="A200:A205"/>
    <mergeCell ref="A206:A208"/>
    <mergeCell ref="A209:A212"/>
    <mergeCell ref="A213:A215"/>
    <mergeCell ref="A216:A218"/>
    <mergeCell ref="A219:A222"/>
    <mergeCell ref="A223:A225"/>
    <mergeCell ref="A226:A232"/>
    <mergeCell ref="A233:A236"/>
    <mergeCell ref="A237:A240"/>
    <mergeCell ref="A241:A245"/>
    <mergeCell ref="A246:A248"/>
    <mergeCell ref="A249:A254"/>
    <mergeCell ref="A255:A261"/>
    <mergeCell ref="A262:A266"/>
    <mergeCell ref="A267:A273"/>
    <mergeCell ref="A274:A277"/>
    <mergeCell ref="A278:A280"/>
    <mergeCell ref="A281:A294"/>
    <mergeCell ref="B8:B10"/>
    <mergeCell ref="B11:B16"/>
    <mergeCell ref="B17:B19"/>
    <mergeCell ref="B20:B52"/>
    <mergeCell ref="B53:B56"/>
    <mergeCell ref="B57:B60"/>
    <mergeCell ref="B61:B65"/>
    <mergeCell ref="B66:B69"/>
    <mergeCell ref="B70:B74"/>
    <mergeCell ref="B75:B82"/>
    <mergeCell ref="B83:B85"/>
    <mergeCell ref="B86:B88"/>
    <mergeCell ref="B89:B93"/>
    <mergeCell ref="B94:B98"/>
    <mergeCell ref="B99:B104"/>
    <mergeCell ref="B105:B107"/>
    <mergeCell ref="B108:B111"/>
    <mergeCell ref="B112:B118"/>
    <mergeCell ref="B119:B122"/>
    <mergeCell ref="B123:B126"/>
    <mergeCell ref="B127:B130"/>
    <mergeCell ref="B131:B136"/>
    <mergeCell ref="B137:B140"/>
    <mergeCell ref="B141:B144"/>
    <mergeCell ref="B145:B150"/>
    <mergeCell ref="B151:B157"/>
    <mergeCell ref="B158:B161"/>
    <mergeCell ref="B162:B167"/>
    <mergeCell ref="B168:B175"/>
    <mergeCell ref="B176:B178"/>
    <mergeCell ref="B179:B181"/>
    <mergeCell ref="B182:B187"/>
    <mergeCell ref="B188:B191"/>
    <mergeCell ref="B192:B195"/>
    <mergeCell ref="B196:B199"/>
    <mergeCell ref="B200:B205"/>
    <mergeCell ref="B206:B208"/>
    <mergeCell ref="B209:B212"/>
    <mergeCell ref="B213:B215"/>
    <mergeCell ref="B216:B218"/>
    <mergeCell ref="B219:B222"/>
    <mergeCell ref="B223:B225"/>
    <mergeCell ref="B226:B232"/>
    <mergeCell ref="B233:B236"/>
    <mergeCell ref="B237:B240"/>
    <mergeCell ref="B241:B245"/>
    <mergeCell ref="B246:B248"/>
    <mergeCell ref="B249:B254"/>
    <mergeCell ref="B255:B261"/>
    <mergeCell ref="B262:B266"/>
    <mergeCell ref="B267:B273"/>
    <mergeCell ref="B274:B277"/>
    <mergeCell ref="B278:B280"/>
    <mergeCell ref="B281:B294"/>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 </vt:lpstr>
      <vt:lpstr>部门基本支出预算表04</vt:lpstr>
      <vt:lpstr>项目支出预算表05-1</vt:lpstr>
      <vt:lpstr>部门项目支出绩效目标表05-2</vt:lpstr>
      <vt:lpstr>政府性基金预算支出预算表06</vt:lpstr>
      <vt:lpstr>部门政府采购预算表07 </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感谢所有的爱</cp:lastModifiedBy>
  <dcterms:created xsi:type="dcterms:W3CDTF">2024-03-11T01:41:00Z</dcterms:created>
  <dcterms:modified xsi:type="dcterms:W3CDTF">2026-03-27T05:59:52Z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false</vt:bool>
  </property>
  <property fmtid="{D5CDD505-2E9C-101B-9397-08002B2CF9AE}" pid="4" name="ICV">
    <vt:lpwstr>8FC58BACE2EB492A9080F8163236482B</vt:lpwstr>
  </property>
  <property fmtid="{D5CDD505-2E9C-101B-9397-08002B2CF9AE}" pid="5" name="CalculationRule">
    <vt:i4>0</vt:i4>
  </property>
</Properties>
</file>