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51" firstSheet="53" activeTab="37"/>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部门整体支出绩效自评情况" sheetId="13" r:id="rId12"/>
    <sheet name="附表13 部门整体支出绩效自评表" sheetId="14" r:id="rId13"/>
    <sheet name="附表14 国有资产使用情况表" sheetId="37" r:id="rId14"/>
    <sheet name="附表15 项目支出绩效自评表1" sheetId="15" r:id="rId15"/>
    <sheet name="附表15 项目支出绩效自评表2" sheetId="16" r:id="rId16"/>
    <sheet name="附表15 项目支出绩效表3" sheetId="17" r:id="rId17"/>
    <sheet name="附表15 项目支出绩效自评表4" sheetId="18" r:id="rId18"/>
    <sheet name="附表15 项目支出绩效自评表5" sheetId="19" r:id="rId19"/>
    <sheet name="附表15 项目支出绩效自评表6" sheetId="20" r:id="rId20"/>
    <sheet name="附表15 项目支出绩效自评表7" sheetId="21" r:id="rId21"/>
    <sheet name="附表15 项目支出绩效自评表8" sheetId="22" r:id="rId22"/>
    <sheet name="附表15 项目支出绩效自评表9" sheetId="23" r:id="rId23"/>
    <sheet name="附表15 项目支出绩效自评表10" sheetId="24" r:id="rId24"/>
    <sheet name="附表15 项目支出绩效自评表11" sheetId="25" r:id="rId25"/>
    <sheet name="附表15 项目支出绩效自评表12" sheetId="26" r:id="rId26"/>
    <sheet name="附表15 项目支出绩效自评表13" sheetId="27" r:id="rId27"/>
    <sheet name="附表15 项目支出绩效自评表14" sheetId="28" r:id="rId28"/>
    <sheet name="附表15 项目支出绩效自评表15" sheetId="29" r:id="rId29"/>
    <sheet name="附表15 项目支出绩效自评表16" sheetId="30" r:id="rId30"/>
    <sheet name="附表15 项目支出绩效自评表17" sheetId="31" r:id="rId31"/>
    <sheet name="附表15 项目支出绩效自评表18" sheetId="32" r:id="rId32"/>
    <sheet name="附表15 项目支出绩效自评表19" sheetId="33" r:id="rId33"/>
    <sheet name="附表15 项目支出绩效自评表20" sheetId="34" r:id="rId34"/>
    <sheet name="附表15 项目支出绩效自评表21" sheetId="35" r:id="rId35"/>
    <sheet name="附表15 项目支出绩效自评表22" sheetId="36" r:id="rId36"/>
    <sheet name="附表15 项目支出绩效自评表23" sheetId="38" r:id="rId37"/>
    <sheet name="附表15 项目支出绩效自评表24" sheetId="39" r:id="rId38"/>
    <sheet name="附表15 项目支出绩效自评表25" sheetId="40" r:id="rId39"/>
    <sheet name="附表15 项目支出绩效自评表26" sheetId="41" r:id="rId40"/>
    <sheet name="附表15 项目支出绩效自评表27" sheetId="42" r:id="rId41"/>
    <sheet name="附表15 项目支出绩效自评表28" sheetId="43" r:id="rId42"/>
    <sheet name="附表15 项目支出绩效自评表29" sheetId="44" r:id="rId43"/>
    <sheet name="附表15 项目支出绩效自评表30" sheetId="45" r:id="rId44"/>
    <sheet name="附表15 项目支出绩效自评表31" sheetId="46" r:id="rId45"/>
    <sheet name="附表15 项目支出绩效自评表32" sheetId="47" r:id="rId46"/>
    <sheet name="附表15 项目支出绩效自评表33" sheetId="48" r:id="rId47"/>
    <sheet name="附表15 项目支出绩效自评表34" sheetId="49" r:id="rId48"/>
    <sheet name="附表15 项目支出绩效自评表35" sheetId="50" r:id="rId49"/>
    <sheet name="附表15 项目支出绩效自评表36" sheetId="51" r:id="rId50"/>
    <sheet name="附表15 项目支出绩效自评表37" sheetId="52" r:id="rId51"/>
    <sheet name="附表15 项目支出绩效自评表38" sheetId="53" r:id="rId52"/>
    <sheet name="附表15 项目支出绩效自评表39" sheetId="54" r:id="rId53"/>
    <sheet name="附表15 项目支出绩效自评表40" sheetId="55" r:id="rId54"/>
    <sheet name="附表15 项目支出绩效自评表41" sheetId="56" r:id="rId55"/>
    <sheet name="附表15 项目支出绩效自评表42" sheetId="57" r:id="rId56"/>
    <sheet name="附表15 项目支出绩效自评表43" sheetId="58" r:id="rId57"/>
    <sheet name="附表15 项目支出绩效自评表44" sheetId="59" r:id="rId58"/>
    <sheet name="附表15 项目支出绩效自评表45" sheetId="60" r:id="rId59"/>
  </sheets>
  <definedNames>
    <definedName name="_xlnm._FilterDatabase" localSheetId="1" hidden="1">'附表2 收入决算表'!$A$10:$L$66</definedName>
    <definedName name="_xlnm._FilterDatabase" localSheetId="2" hidden="1">'附表3 支出决算表'!$A$10:$J$67</definedName>
  </definedNames>
  <calcPr calcId="144525"/>
</workbook>
</file>

<file path=xl/sharedStrings.xml><?xml version="1.0" encoding="utf-8"?>
<sst xmlns="http://schemas.openxmlformats.org/spreadsheetml/2006/main" count="5893" uniqueCount="1169">
  <si>
    <t>收入支出决算表</t>
  </si>
  <si>
    <t>公开01表</t>
  </si>
  <si>
    <t>部门：昆明市呈贡区教育体育局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</si>
  <si>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</si>
  <si>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</si>
  <si>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</si>
  <si>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</si>
  <si>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</si>
  <si>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</si>
  <si>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</si>
  <si>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</si>
  <si>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</si>
  <si>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</si>
  <si>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</si>
  <si>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</si>
  <si>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</si>
  <si>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</si>
  <si>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</si>
  <si>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</si>
  <si>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</si>
  <si>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</si>
  <si>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</si>
  <si>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</si>
  <si>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</si>
  <si>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</si>
  <si>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</si>
  <si>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</si>
  <si>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</si>
  <si>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</si>
  <si>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</si>
  <si>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</si>
  <si>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</si>
  <si>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</si>
  <si>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</si>
  <si>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</si>
  <si>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</si>
  <si>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</si>
  <si>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</si>
  <si>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</si>
  <si>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</si>
  <si>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</si>
  <si>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</si>
  <si>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</si>
  <si>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</si>
  <si>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</si>
  <si>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</si>
  <si>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</si>
  <si>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</si>
  <si>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</si>
  <si>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</si>
  <si>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</si>
  <si>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</si>
  <si>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</si>
  <si>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</si>
  <si>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</si>
  <si>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</si>
  <si>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</si>
  <si>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</si>
  <si>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</si>
  <si>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</si>
  <si>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</si>
  <si>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</si>
  <si>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</si>
  <si>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</si>
  <si>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</si>
  <si>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</si>
  <si>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</si>
  <si>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</si>
  <si>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</si>
  <si>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</si>
  <si>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</si>
  <si>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</si>
  <si>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</si>
  <si>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</si>
  <si>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</si>
  <si>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</si>
  <si>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</si>
  <si>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</si>
  <si>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</si>
  <si>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</si>
  <si>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</si>
  <si>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</si>
  <si>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</si>
  <si>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</si>
  <si>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</si>
  <si>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</si>
  <si>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</si>
  <si>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</si>
  <si>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</si>
  <si>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</si>
  <si>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</si>
  <si>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</si>
  <si>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</si>
  <si>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</si>
  <si>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</si>
  <si>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</si>
  <si>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</si>
  <si>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</si>
  <si>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</si>
  <si>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</si>
  <si>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</si>
  <si>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</si>
  <si>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</si>
  <si>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</si>
  <si>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</si>
  <si>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</si>
  <si>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</si>
  <si>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</si>
  <si>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</si>
  <si>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</si>
  <si>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</si>
  <si>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</si>
  <si>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</si>
  <si>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</si>
  <si>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</si>
  <si>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</si>
  <si>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</si>
  <si>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</si>
  <si>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</si>
  <si>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</si>
  <si>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</si>
  <si>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</si>
  <si>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</si>
  <si>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</si>
  <si>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</si>
  <si>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</si>
  <si>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</si>
  <si>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</si>
  <si>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</si>
  <si>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教育支出</t>
  </si>
  <si>
    <t xml:space="preserve">    教育管理事务</t>
  </si>
  <si>
    <t>2050101</t>
  </si>
  <si>
    <t xml:space="preserve">        行政运行</t>
  </si>
  <si>
    <t>2050199</t>
  </si>
  <si>
    <t xml:space="preserve">        其他教育管理事务支出</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</si>
  <si>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</si>
  <si>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</si>
  <si>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</si>
  <si>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</si>
  <si>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</si>
  <si>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</si>
  <si>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</si>
  <si>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</si>
  <si>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</si>
  <si>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</si>
  <si>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</si>
  <si>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 xml:space="preserve">    特殊教育</t>
  </si>
  <si>
    <t>2050701</t>
  </si>
  <si>
    <t xml:space="preserve">        特殊学校教育</t>
  </si>
  <si>
    <t xml:space="preserve">    进修及培训</t>
  </si>
  <si>
    <t>2050801</t>
  </si>
  <si>
    <t xml:space="preserve">        教师进修</t>
  </si>
  <si>
    <t>2050803</t>
  </si>
  <si>
    <t xml:space="preserve">        培训支出</t>
  </si>
  <si>
    <t xml:space="preserve">    教育费附加安排的的支出</t>
  </si>
  <si>
    <t>2050903</t>
  </si>
  <si>
    <t xml:space="preserve">        城市中小学校舍建设</t>
  </si>
  <si>
    <t>2050999</t>
  </si>
  <si>
    <t xml:space="preserve">        其他教育费附加安排的支出</t>
  </si>
  <si>
    <t xml:space="preserve">    其他教育支出</t>
  </si>
  <si>
    <t>2059999</t>
  </si>
  <si>
    <t xml:space="preserve">        其他教育支出</t>
  </si>
  <si>
    <t>科学技术支出</t>
  </si>
  <si>
    <t xml:space="preserve">    科学技术普及</t>
  </si>
  <si>
    <t>2060702</t>
  </si>
  <si>
    <t xml:space="preserve">        科普活动</t>
  </si>
  <si>
    <t>文化旅游体育与传媒支出</t>
  </si>
  <si>
    <t xml:space="preserve">    体育</t>
  </si>
  <si>
    <t>2070305</t>
  </si>
  <si>
    <t xml:space="preserve">        体育竞赛</t>
  </si>
  <si>
    <t>2070308</t>
  </si>
  <si>
    <t xml:space="preserve">        群众体育</t>
  </si>
  <si>
    <t>2070399</t>
  </si>
  <si>
    <t xml:space="preserve">        其他体育支出</t>
  </si>
  <si>
    <t>社会保障和就业支出</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</si>
  <si>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</si>
  <si>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</si>
  <si>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</si>
  <si>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</si>
  <si>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</si>
  <si>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</si>
  <si>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</si>
  <si>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</si>
  <si>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</si>
  <si>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 xml:space="preserve">    抚恤</t>
  </si>
  <si>
    <t>2080801</t>
  </si>
  <si>
    <t xml:space="preserve">        死亡抚恤</t>
  </si>
  <si>
    <t>卫生健康支出</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</si>
  <si>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</si>
  <si>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</si>
  <si>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</si>
  <si>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</si>
  <si>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</si>
  <si>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</si>
  <si>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</si>
  <si>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</si>
  <si>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</si>
  <si>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节能环保支出</t>
  </si>
  <si>
    <t xml:space="preserve">    污染防治</t>
  </si>
  <si>
    <t>2110302</t>
  </si>
  <si>
    <t xml:space="preserve">        水体</t>
  </si>
  <si>
    <t>城乡社区支出</t>
  </si>
  <si>
    <t xml:space="preserve">    其他城乡社区支出</t>
  </si>
  <si>
    <t>2129999</t>
  </si>
  <si>
    <t xml:space="preserve">        其他城乡社区支出</t>
  </si>
  <si>
    <t>住房保障支出</t>
  </si>
  <si>
    <t xml:space="preserve">    住房改革支出</t>
  </si>
  <si>
    <t>2210201</t>
  </si>
  <si>
    <t xml:space="preserve">        住房公积金</t>
  </si>
  <si>
    <t>2210203</t>
  </si>
  <si>
    <t xml:space="preserve">        购房补贴</t>
  </si>
  <si>
    <t>其他支出</t>
  </si>
  <si>
    <t xml:space="preserve">    彩票公益金安排的支出</t>
  </si>
  <si>
    <t>2296003</t>
  </si>
  <si>
    <t xml:space="preserve">        用于体育事业的彩票公益金支出</t>
  </si>
  <si>
    <t>2296099</t>
  </si>
  <si>
    <t xml:space="preserve">        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</si>
  <si>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</si>
  <si>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</si>
  <si>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</si>
  <si>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</si>
  <si>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</si>
  <si>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</si>
  <si>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</si>
  <si>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</si>
  <si>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其他教育管理事务支出</t>
  </si>
  <si>
    <t>2050901</t>
  </si>
  <si>
    <t xml:space="preserve">        农村中小学校舍建设</t>
  </si>
  <si>
    <t xml:space="preserve">    住房公积金</t>
  </si>
  <si>
    <t xml:space="preserve">    购房补贴</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</si>
  <si>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</si>
  <si>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</si>
  <si>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</si>
  <si>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</si>
  <si>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</si>
  <si>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</si>
  <si>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</si>
  <si>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</si>
  <si>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</si>
  <si>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</si>
  <si>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</si>
  <si>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</si>
  <si>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</si>
  <si>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</si>
  <si>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</si>
  <si>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</si>
  <si>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</si>
  <si>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</si>
  <si>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</si>
  <si>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</si>
  <si>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</si>
  <si>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</si>
  <si>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</si>
  <si>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</si>
  <si>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</si>
  <si>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</si>
  <si>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</si>
  <si>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</si>
  <si>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</si>
  <si>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</si>
  <si>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</si>
  <si>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</si>
  <si>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</si>
  <si>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行政运行</t>
  </si>
  <si>
    <t>学前教育</t>
  </si>
  <si>
    <t>小学教育</t>
  </si>
  <si>
    <t>初中教育</t>
  </si>
  <si>
    <t>高中教育</t>
  </si>
  <si>
    <t>其他普通教育支出</t>
  </si>
  <si>
    <t>特殊学校教育</t>
  </si>
  <si>
    <t>2050799</t>
  </si>
  <si>
    <t>其他特殊教育支出</t>
  </si>
  <si>
    <t>教师进修</t>
  </si>
  <si>
    <t>培训支出</t>
  </si>
  <si>
    <t>农村中小学校舍建设</t>
  </si>
  <si>
    <t>城市中小学校舍建设</t>
  </si>
  <si>
    <t>其他教育费附加安排的支出</t>
  </si>
  <si>
    <t>其他教育支出</t>
  </si>
  <si>
    <t>科普活动</t>
  </si>
  <si>
    <t>体育竞赛</t>
  </si>
  <si>
    <t>其他体育支出</t>
  </si>
  <si>
    <t>行政单位离退休</t>
  </si>
  <si>
    <t>事业单位离退休</t>
  </si>
  <si>
    <t>机关事业单位基本养老保险缴费支出</t>
  </si>
  <si>
    <t>机关事业单位职业年金缴费支出</t>
  </si>
  <si>
    <t>死亡抚恤</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</si>
  <si>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</si>
  <si>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</si>
  <si>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</si>
  <si>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</si>
  <si>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</si>
  <si>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</si>
  <si>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</si>
  <si>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</si>
  <si>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</si>
  <si>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</si>
  <si>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</si>
  <si>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</si>
  <si>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</si>
  <si>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</si>
  <si>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</si>
  <si>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</si>
  <si>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</si>
  <si>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</si>
  <si>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</si>
  <si>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</si>
  <si>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</si>
  <si>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</si>
  <si>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</si>
  <si>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</si>
  <si>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</si>
  <si>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</si>
  <si>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</si>
  <si>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</si>
  <si>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</si>
  <si>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</si>
  <si>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</si>
  <si>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</si>
  <si>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</si>
  <si>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</si>
  <si>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</si>
  <si>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</si>
  <si>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</si>
  <si>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</si>
  <si>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</si>
  <si>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</si>
  <si>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</si>
  <si>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</si>
  <si>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</si>
  <si>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</si>
  <si>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</si>
  <si>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</si>
  <si>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</si>
  <si>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</si>
  <si>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</si>
  <si>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</si>
  <si>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</si>
  <si>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</si>
  <si>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</si>
  <si>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</si>
  <si>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</si>
  <si>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</si>
  <si>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</si>
  <si>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</si>
  <si>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</si>
  <si>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</si>
  <si>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</si>
  <si>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</si>
  <si>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</si>
  <si>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</si>
  <si>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</si>
  <si>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</si>
  <si>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</si>
  <si>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</si>
  <si>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</si>
  <si>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</si>
  <si>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</si>
  <si>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</si>
  <si>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</si>
  <si>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</si>
  <si>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</si>
  <si>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</si>
  <si>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</si>
  <si>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</si>
  <si>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</si>
  <si>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</si>
  <si>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</si>
  <si>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</si>
  <si>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</si>
  <si>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</si>
  <si>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</si>
  <si>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</si>
  <si>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</si>
  <si>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</si>
  <si>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</si>
  <si>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</si>
  <si>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</si>
  <si>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</si>
  <si>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</si>
  <si>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</si>
  <si>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</si>
  <si>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</si>
  <si>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</si>
  <si>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</si>
  <si>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</si>
  <si>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</si>
  <si>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</si>
  <si>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</si>
  <si>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</si>
  <si>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</si>
  <si>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</si>
  <si>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</si>
  <si>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</si>
  <si>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</si>
  <si>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</si>
  <si>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</si>
  <si>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</si>
  <si>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</si>
  <si>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</si>
  <si>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</si>
  <si>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</si>
  <si>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</si>
  <si>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</si>
  <si>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</si>
  <si>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</si>
  <si>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</si>
  <si>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</si>
  <si>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</si>
  <si>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</si>
  <si>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</si>
  <si>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</si>
  <si>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</si>
  <si>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</si>
  <si>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</si>
  <si>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</si>
  <si>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</si>
  <si>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</si>
  <si>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</si>
  <si>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</si>
  <si>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</si>
  <si>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</si>
  <si>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</si>
  <si>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</si>
  <si>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</si>
  <si>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</si>
  <si>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</si>
  <si>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</si>
  <si>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</si>
  <si>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</si>
  <si>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</si>
  <si>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</si>
  <si>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</si>
  <si>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</si>
  <si>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</si>
  <si>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</si>
  <si>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</si>
  <si>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</si>
  <si>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</si>
  <si>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</si>
  <si>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</si>
  <si>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</si>
  <si>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</si>
  <si>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</si>
  <si>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</si>
  <si>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</si>
  <si>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</si>
  <si>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</si>
  <si>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</si>
  <si>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</si>
  <si>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</si>
  <si>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</si>
  <si>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</si>
  <si>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</si>
  <si>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</si>
  <si>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</si>
  <si>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</si>
  <si>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</si>
  <si>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</si>
  <si>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</si>
  <si>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</si>
  <si>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</si>
  <si>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</si>
  <si>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</si>
  <si>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</si>
  <si>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</si>
  <si>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</si>
  <si>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</si>
  <si>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</si>
  <si>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</si>
  <si>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</si>
  <si>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</si>
  <si>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</si>
  <si>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</si>
  <si>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</si>
  <si>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</si>
  <si>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</si>
  <si>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</si>
  <si>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</si>
  <si>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</si>
  <si>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</si>
  <si>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</si>
  <si>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</si>
  <si>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</si>
  <si>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</si>
  <si>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</si>
  <si>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</si>
  <si>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</si>
  <si>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</si>
  <si>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</si>
  <si>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</si>
  <si>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</si>
  <si>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</si>
  <si>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</si>
  <si>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</si>
  <si>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</si>
  <si>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</si>
  <si>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</si>
  <si>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</si>
  <si>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</si>
  <si>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</si>
  <si>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</si>
  <si>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</si>
  <si>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</si>
  <si>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</si>
  <si>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</si>
  <si>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</si>
  <si>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</si>
  <si>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</si>
  <si>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</si>
  <si>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</si>
  <si>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</si>
  <si>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</si>
  <si>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</si>
  <si>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说明：我部门无国有资本经营预算财政拨款收入和支出，本表为空。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</si>
  <si>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</si>
  <si>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</si>
  <si>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</si>
  <si>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</si>
  <si>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</si>
  <si>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</si>
  <si>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</si>
  <si>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</si>
  <si>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</si>
  <si>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</si>
  <si>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</si>
  <si>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</si>
  <si>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</si>
  <si>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</si>
  <si>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</si>
  <si>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</si>
  <si>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</si>
  <si>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</si>
  <si>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</si>
  <si>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</si>
  <si>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</si>
  <si>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</si>
  <si>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</si>
  <si>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</si>
  <si>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</si>
  <si>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</si>
  <si>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</si>
  <si>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</si>
  <si>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</si>
  <si>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</si>
  <si>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</si>
  <si>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</si>
  <si>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</si>
  <si>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</si>
  <si>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</si>
  <si>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</si>
  <si>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</si>
  <si>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</si>
  <si>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</si>
  <si>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</si>
  <si>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</si>
  <si>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昆明市呈贡区教育体育局是独立核算的全额拨款行政单位，属一级预算单位。2024年所属二级预算单位41个，年末实有人员编制1962人，包括财政拨款开支经费的：公务员17人，参照公务员法管理人员0人，事业管理人员和专业技术人员1943人，机关和事业工人2人；经费自理人员0人。
我部门2024年末其他人员1282人。包括财政拨款开支经费的人员1282人；经费自理人员0人。
年末尚未移交养老保险基金发放养老金的离退休人员共计0人（离休0人，退休0人）。年末由养老保险基金发放养老金的离退休人员768人（离休0人，退休768人）。年末学生36918人。年末遗属30人。
车辆编制1辆，在编实有车辆0辆，超编0辆。</t>
  </si>
  <si>
    <t>（二）部门绩效目标的设立情况</t>
  </si>
  <si>
    <t>区教育体育局所设立的整体绩效目标依据充分，符合客观实际，能反映和考核部门整体绩效目标与部门履职、年度工作任务的相符性情况，做到了目标清晰、细化、可衡量。</t>
  </si>
  <si>
    <t>（三）部门整体收支情况</t>
  </si>
  <si>
    <t>昆明市呈贡区教育体育局2024年度收入合计972247872.85元。其中：财政拨款收入950023478.81元，占总收入的97.72%；上级补助收入0.00元，占总收入的0.00%；事业收入4684492.17元（含教育收费0.00元），占总收入的0.48%；经营收入0.00元，占总收入的0.00%；附属单位上缴收入0.00元，占总收入的0.00%；其他收入17539901.87元，占总收入的1.80%。2024年度支出合计972249212.20元。其中：基本支出548189426.18元，占总支出的56.00％；项目支出424059786.02元，占总支出的44％；上缴上级支出0.00元，占总支出的0.00％；经营支出0.00元，占总支出的0.00％；对附属单位补助支出0.00元，占总支出的0.00％。</t>
  </si>
  <si>
    <t>（四）部门预算管理制度建设情况</t>
  </si>
  <si>
    <t>一、全面推进绩效管理，进一步完善绩效管理制度，按照要求对绩效评价结果进行社会公示；二、不断完善制度，为确保财务制度的有效性、合理性，制定本单位经费报销管理办法、内审制度等，规范各项资金使用情况，确保资金的使用的安全性、合理性、合法性。</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</si>
  <si>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</si>
  <si>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严格遵照</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管理办法，遵循</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只减不增的原则，严格控制</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支出。</t>
    </r>
    <r>
      <rPr>
        <sz val="10"/>
        <color rgb="FF000000"/>
        <rFont val="Times New Roman"/>
        <charset val="134"/>
      </rPr>
      <t>2024</t>
    </r>
    <r>
      <rPr>
        <sz val="10"/>
        <color rgb="FF000000"/>
        <rFont val="宋体"/>
        <charset val="134"/>
      </rPr>
      <t>年</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年初预算数比上年增加</t>
    </r>
    <r>
      <rPr>
        <sz val="10"/>
        <color rgb="FF000000"/>
        <rFont val="Times New Roman"/>
        <charset val="134"/>
      </rPr>
      <t>11.18</t>
    </r>
    <r>
      <rPr>
        <sz val="10"/>
        <color rgb="FF000000"/>
        <rFont val="宋体"/>
        <charset val="134"/>
      </rPr>
      <t>万元（</t>
    </r>
    <r>
      <rPr>
        <sz val="10"/>
        <color rgb="FF000000"/>
        <rFont val="Times New Roman"/>
        <charset val="134"/>
      </rPr>
      <t>2023</t>
    </r>
    <r>
      <rPr>
        <sz val="10"/>
        <color rgb="FF000000"/>
        <rFont val="宋体"/>
        <charset val="134"/>
      </rPr>
      <t>年</t>
    </r>
    <r>
      <rPr>
        <sz val="10"/>
        <color rgb="FF000000"/>
        <rFont val="Times New Roman"/>
        <charset val="134"/>
      </rPr>
      <t>10</t>
    </r>
    <r>
      <rPr>
        <sz val="10"/>
        <color rgb="FF000000"/>
        <rFont val="宋体"/>
        <charset val="134"/>
      </rPr>
      <t>月做预算时，接通知预算了</t>
    </r>
    <r>
      <rPr>
        <sz val="10"/>
        <color rgb="FF000000"/>
        <rFont val="Times New Roman"/>
        <charset val="134"/>
      </rPr>
      <t>2024</t>
    </r>
    <r>
      <rPr>
        <sz val="10"/>
        <color rgb="FF000000"/>
        <rFont val="宋体"/>
        <charset val="134"/>
      </rPr>
      <t>年公务用车购置，后因</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经费超了，未批复购置）；执行数比上年递减</t>
    </r>
    <r>
      <rPr>
        <sz val="10"/>
        <color rgb="FF000000"/>
        <rFont val="Times New Roman"/>
        <charset val="134"/>
      </rPr>
      <t>232.25%</t>
    </r>
    <r>
      <rPr>
        <sz val="10"/>
        <color rgb="FF000000"/>
        <rFont val="宋体"/>
        <charset val="134"/>
      </rPr>
      <t>，减少的主要原因是厉行节约，严格控制部门</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</si>
  <si>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</si>
  <si>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</si>
  <si>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Times New Roman"/>
        <charset val="134"/>
      </rPr>
      <t>1.</t>
    </r>
    <r>
      <rPr>
        <sz val="10"/>
        <color rgb="FF000000"/>
        <rFont val="宋体"/>
        <charset val="134"/>
      </rPr>
      <t>学习关于绩效考评相关文件；</t>
    </r>
    <r>
      <rPr>
        <sz val="10"/>
        <color rgb="FF000000"/>
        <rFont val="Times New Roman"/>
        <charset val="134"/>
      </rPr>
      <t>2.</t>
    </r>
    <r>
      <rPr>
        <sz val="10"/>
        <color rgb="FF000000"/>
        <rFont val="宋体"/>
        <charset val="134"/>
      </rPr>
      <t>成立绩效考评小组：为了确保资金安全高效使用，各单位成立了绩效考评小组，召开绩效考评会议。根据往年情况，布置考评工作，要求学校按照相关要求开展绩效考评工作，及时提交年度工作总结以及自评报告。</t>
    </r>
  </si>
  <si>
    <t>（二）组织实施</t>
  </si>
  <si>
    <r>
      <rPr>
        <sz val="10"/>
        <color rgb="FF000000"/>
        <rFont val="Times New Roman"/>
        <charset val="134"/>
      </rPr>
      <t>1.</t>
    </r>
    <r>
      <rPr>
        <sz val="10"/>
        <color rgb="FF000000"/>
        <rFont val="宋体"/>
        <charset val="134"/>
      </rPr>
      <t>各单位由财务牵头，涉及绩效评价项目的各科室按要求填写自评报告，开展自我评价；</t>
    </r>
    <r>
      <rPr>
        <sz val="10"/>
        <color rgb="FF000000"/>
        <rFont val="Times New Roman"/>
        <charset val="134"/>
      </rPr>
      <t>2</t>
    </r>
    <r>
      <rPr>
        <sz val="10"/>
        <color rgb="FF000000"/>
        <rFont val="宋体"/>
        <charset val="134"/>
      </rPr>
      <t>、根据各科室自评情况，结合我局自身情况开展自评；</t>
    </r>
    <r>
      <rPr>
        <sz val="10"/>
        <color rgb="FF000000"/>
        <rFont val="Times New Roman"/>
        <charset val="134"/>
      </rPr>
      <t>4.</t>
    </r>
    <r>
      <rPr>
        <sz val="10"/>
        <color rgb="FF000000"/>
        <rFont val="宋体"/>
        <charset val="134"/>
      </rPr>
      <t>完善自评材料，及时上报；</t>
    </r>
    <r>
      <rPr>
        <sz val="10"/>
        <color rgb="FF000000"/>
        <rFont val="Times New Roman"/>
        <charset val="134"/>
      </rPr>
      <t>5.</t>
    </r>
    <r>
      <rPr>
        <sz val="10"/>
        <color rgb="FF000000"/>
        <rFont val="宋体"/>
        <charset val="134"/>
      </rPr>
      <t>对评价工作进行监控，发现问题，进行整改，完善评价机制。</t>
    </r>
  </si>
  <si>
    <t>三、评价情况分析及综合评价结论</t>
  </si>
  <si>
    <t>2024年，在区委、区政府的领导和关心支持下，区教育体育局强化管理、认真履职，抓好各项工作落实，经过努力，各项工作有序推进，“三公经费”开支逐年递减，重点项目安排支出率占项目总支出的80%以上，全年绩效目标完成。
根据对2024年部门整体支出项目绩效评价指标体系和绩效情况的检查，区教育体育系统各单位在预算执行经济性、效率性、效益性方面达到预期目标，部门整体绩效自评分97.8分，为“优”等级。</t>
  </si>
  <si>
    <t>四、存在的问题和整改情况</t>
  </si>
  <si>
    <r>
      <rPr>
        <sz val="10"/>
        <color rgb="FF000000"/>
        <rFont val="Times New Roman"/>
        <charset val="134"/>
      </rPr>
      <t>1.</t>
    </r>
    <r>
      <rPr>
        <sz val="10"/>
        <color rgb="FF000000"/>
        <rFont val="宋体"/>
        <charset val="134"/>
      </rPr>
      <t>绩效指标的确定，还存在部分指标不清晰、指标描述不准确、不太好量化等问题，由此造成绩效评价结果达不到精准，还需进一步完善。</t>
    </r>
    <r>
      <rPr>
        <sz val="10"/>
        <color rgb="FF000000"/>
        <rFont val="Times New Roman"/>
        <charset val="134"/>
      </rPr>
      <t xml:space="preserve">
2.</t>
    </r>
    <r>
      <rPr>
        <sz val="10"/>
        <color rgb="FF000000"/>
        <rFont val="宋体"/>
        <charset val="134"/>
      </rPr>
      <t>制度建设还有待于进一步完善。个别单位的资产管理制度、</t>
    </r>
    <r>
      <rPr>
        <sz val="10"/>
        <color rgb="FF000000"/>
        <rFont val="Times New Roman"/>
        <charset val="134"/>
      </rPr>
      <t>“</t>
    </r>
    <r>
      <rPr>
        <sz val="10"/>
        <color rgb="FF000000"/>
        <rFont val="宋体"/>
        <charset val="134"/>
      </rPr>
      <t>三重一大制度</t>
    </r>
    <r>
      <rPr>
        <sz val="10"/>
        <color rgb="FF000000"/>
        <rFont val="Times New Roman"/>
        <charset val="134"/>
      </rPr>
      <t>”</t>
    </r>
    <r>
      <rPr>
        <sz val="10"/>
        <color rgb="FF000000"/>
        <rFont val="宋体"/>
        <charset val="134"/>
      </rPr>
      <t>等相关财务制度还不够健全和完善，资金使用还有一定的安全隐患。要进一步强化内控制度，保证资金安全、有效运行。</t>
    </r>
    <r>
      <rPr>
        <sz val="10"/>
        <color rgb="FF000000"/>
        <rFont val="Times New Roman"/>
        <charset val="134"/>
      </rPr>
      <t xml:space="preserve">
3.</t>
    </r>
    <r>
      <rPr>
        <sz val="10"/>
        <color rgb="FF000000"/>
        <rFont val="宋体"/>
        <charset val="134"/>
      </rPr>
      <t>在预算执行过程中还有沓时间进度的问题。</t>
    </r>
  </si>
  <si>
    <t>五、绩效自评结果应用情况</t>
  </si>
  <si>
    <t>一、对存在问题及时整改；二、完善机制体制，修正绩效目标，确保自评工作能顺利推进；三、在下一年度预算编制时针对上年预算编制和执行中存在的问题进行绩效目标和措施的调整，确保本年绩效目标的准确，减少执行偏差。</t>
  </si>
  <si>
    <t>六、主要经验及做法</t>
  </si>
  <si>
    <t>按《云南省省级财政预算绩效管理暂行办法》，落实绩效管理责任制，明确管理程序和方法。加强组织领导，明确主体责任，集中力量，突出重点，按时按量按质完成绩效评价工作；完善工作方案，加强监督指导，切实加强绩效的跟踪和管理；坚持公开透明原则，保持数据真实性，准确性，接受社会监督。</t>
  </si>
  <si>
    <t>七、其他需说明的情况</t>
  </si>
  <si>
    <t>无</t>
  </si>
  <si>
    <t>2024年度部门整体支出绩效自评表</t>
  </si>
  <si>
    <t>基本信息</t>
  </si>
  <si>
    <t>部门</t>
  </si>
  <si>
    <t>昆明市呈贡区教育体育局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</si>
  <si>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</si>
  <si>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</si>
  <si>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</si>
  <si>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</si>
  <si>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</si>
  <si>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</si>
  <si>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</si>
  <si>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</si>
  <si>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</si>
  <si>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</si>
  <si>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</si>
  <si>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</si>
  <si>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年初预算数按照年初预算批复+结转预算批复数据填报；预算确定数按照决算表上的上年结转数+本年度收入数填报，执行数按照本年度支出数填报。</t>
  </si>
  <si>
    <t>区级资金年末结余的财政收回指标；年末结余上级资金达2年以上的财政收回指标</t>
  </si>
  <si>
    <t>资金</t>
  </si>
  <si>
    <t>其中：</t>
  </si>
  <si>
    <t>（元）</t>
  </si>
  <si>
    <t>当年财政拨款</t>
  </si>
  <si>
    <t>上年结转资金</t>
  </si>
  <si>
    <t>非财政拨款</t>
  </si>
  <si>
    <t>做好本部门人员、公用经费保障，按规定落实干部职工各项待遇，支持部门正常履职。加强德育建设。加强教师队伍建设，全面提高教育教学质量。认真贯彻落实《昆明市学校安全条例》等，按照基础项目中期规划进行学校安全工作工作管理。落实少先队改革方案要求，加强学校卫生工作，提高校（园）的整体健康水平。改善学校办学条件，保证学校工作正常运行。提升学校综合实力和教育教学水平。做好中小学期末工作、教育统计及学籍管理工作，完成各学段招生工作等。切实扩大学前教育资源，进一步促进学前教育健康、有序、均衡发展。做好每年儿童节、教师节区级领导走访慰问活动。不断加大呈贡教育宣传力度，完成新建和改扩建的学校幼儿园教学设备配置。完善“15分钟”体育健身圈，开展群众体育，打造呈贡区特色体育赛事活动，开展社会指导员、教练员、裁判员培训，指导社区群众开展体育锻炼；开展呈贡区青少年业余训练点扶持，加强校园特色体育项目建设。做好学生资助、营养改善计划等工作。充分发挥教育体育系统各基层党组织战斗堡垒作用，着力提高呈贡区教育体育系统基层党建质量和整体水平。做好国家义务教育质量监测、政府履行教育工作职责、优质均衡和督导室日常工作和语言文字工作。规范呈贡区教育系统内部审计工作。做好呈贡区教育信息化设备更新升级、维护、改造等相关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</si>
  <si>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</si>
  <si>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</si>
  <si>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</si>
  <si>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</si>
  <si>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</si>
  <si>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</si>
  <si>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</si>
  <si>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</si>
  <si>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</si>
  <si>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</si>
  <si>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</si>
  <si>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</si>
  <si>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</si>
  <si>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</si>
  <si>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</si>
  <si>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</si>
  <si>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</si>
  <si>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区委、政府下达2024年工作目标任务</t>
  </si>
  <si>
    <t>=</t>
  </si>
  <si>
    <t>完成</t>
  </si>
  <si>
    <t>质量指标</t>
  </si>
  <si>
    <t>完善党建工作领导体制，全面提升中小学党建工作科学化水平。</t>
  </si>
  <si>
    <t>&gt;</t>
  </si>
  <si>
    <t>100</t>
  </si>
  <si>
    <t>%</t>
  </si>
  <si>
    <t>达标</t>
  </si>
  <si>
    <t>学前教育三年毛入学率</t>
  </si>
  <si>
    <t>九年义务教育巩固率</t>
  </si>
  <si>
    <t>≥</t>
  </si>
  <si>
    <t>99</t>
  </si>
  <si>
    <t>产出</t>
  </si>
  <si>
    <t>高中阶段毛入学率</t>
  </si>
  <si>
    <t>落实立德树人根本任务，推进五育并举融合发展</t>
  </si>
  <si>
    <t>学生资助受助学生覆盖率</t>
  </si>
  <si>
    <t>重大工作任务完成率</t>
  </si>
  <si>
    <t>80</t>
  </si>
  <si>
    <t>时效指标</t>
  </si>
  <si>
    <t>各项目标任务完成时限</t>
  </si>
  <si>
    <t>&lt;</t>
  </si>
  <si>
    <t>月</t>
  </si>
  <si>
    <t>资金到位率</t>
  </si>
  <si>
    <t>按时到位</t>
  </si>
  <si>
    <t>成本指标</t>
  </si>
  <si>
    <t>经济成本指标</t>
  </si>
  <si>
    <t>万元</t>
  </si>
  <si>
    <t>因年初预算数不含上级资金，还有年中有特定项目资金追加，预算和执行资金有偏差。</t>
  </si>
  <si>
    <t>效益 指标</t>
  </si>
  <si>
    <t>社会效益指标</t>
  </si>
  <si>
    <t>保证各单位正常运转</t>
  </si>
  <si>
    <t>改善呈贡区中小学的办学条件和校园环境，促进孩子健康快乐的成长。</t>
  </si>
  <si>
    <t>困难学生受助覆盖率</t>
  </si>
  <si>
    <t>可持续影响指标</t>
  </si>
  <si>
    <t>促进教育可持续发展</t>
  </si>
  <si>
    <t>满意度指标</t>
  </si>
  <si>
    <t>服务对象满意度指标等</t>
  </si>
  <si>
    <t>学生、家长、社会对教育的满意率</t>
  </si>
  <si>
    <t>其他需</t>
  </si>
  <si>
    <t>说明的</t>
  </si>
  <si>
    <t>事项</t>
  </si>
  <si>
    <t>备注：1.资金来源包括年初预算和调整预算。“预算调整数”栏调增为“+”，调减为“-”；</t>
  </si>
  <si>
    <t>2.一级指标包含产出指标、效益指标、满意度指标，二级指标和三级指标根据实际情况设置。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</si>
  <si>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</si>
  <si>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</si>
  <si>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</si>
  <si>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</si>
  <si>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</si>
  <si>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</si>
  <si>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</si>
  <si>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</si>
  <si>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</si>
  <si>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</si>
  <si>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</si>
  <si>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</si>
  <si>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</si>
  <si>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</si>
  <si>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</si>
  <si>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</si>
  <si>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昆明市呈贡区教育体育局机关</t>
  </si>
  <si>
    <t>昆明市呈贡区教育发展综合服务中心</t>
  </si>
  <si>
    <t>昆明市呈贡区基础教育研究院</t>
  </si>
  <si>
    <t>昆明市呈贡区招生考试院</t>
  </si>
  <si>
    <t>昆明市呈贡区第一幼儿园</t>
  </si>
  <si>
    <t>昆明市呈贡区第二幼儿园</t>
  </si>
  <si>
    <t>昆明市呈贡区第三幼儿园</t>
  </si>
  <si>
    <t>昆明市呈贡区第四幼儿园</t>
  </si>
  <si>
    <t>昆明市呈贡区师大附属呈贡幼儿园</t>
  </si>
  <si>
    <t>昆明市呈贡区第六幼儿园</t>
  </si>
  <si>
    <t>高新二幼</t>
  </si>
  <si>
    <t>大渔幼儿园</t>
  </si>
  <si>
    <t>昆明市呈贡区第一小学</t>
  </si>
  <si>
    <t>昆明市呈贡区第古城小学</t>
  </si>
  <si>
    <t>昆明市呈贡区第二小学</t>
  </si>
  <si>
    <t>昆明市呈贡区第文笔学</t>
  </si>
  <si>
    <t>昆明市呈贡区第三小学</t>
  </si>
  <si>
    <t>昆明市呈贡区师专附小海岸城小学</t>
  </si>
  <si>
    <t>昆明市呈贡区第四小学</t>
  </si>
  <si>
    <t>昆明市呈贡区第乌龙小学</t>
  </si>
  <si>
    <t>昆明市呈贡区第五小学</t>
  </si>
  <si>
    <t>昆明市呈贡区第六小学</t>
  </si>
  <si>
    <t>昆明市呈贡区第民大附小</t>
  </si>
  <si>
    <t>昆明市呈贡区万溪冲小学</t>
  </si>
  <si>
    <t>昆明市呈贡区师大附属七彩云南小学</t>
  </si>
  <si>
    <t>昆明高新技术产业开发区第四小学</t>
  </si>
  <si>
    <t>大渔小学</t>
  </si>
  <si>
    <t>昆明市呈贡区第实验学校</t>
  </si>
  <si>
    <t>昆明市呈贡区洛龙学校</t>
  </si>
  <si>
    <t>昆明市呈贡区第一中学</t>
  </si>
  <si>
    <t>昆明市呈贡区第四中学</t>
  </si>
  <si>
    <t>昆明市呈贡区云大附中呈贡学校</t>
  </si>
  <si>
    <t>昆明市呈贡区昆三中海岸城学校（新增）</t>
  </si>
  <si>
    <t>昆明市呈贡区昆明理工大学附属呈贡学校（新增）</t>
  </si>
  <si>
    <t>昆明市呈贡区第七幼儿园（新增）</t>
  </si>
  <si>
    <t>昆明市呈贡区第八幼儿园（新增）</t>
  </si>
  <si>
    <t>昆明市呈贡区特殊教育学校（新增）</t>
  </si>
  <si>
    <t>昆明市呈贡区昆明理工大学附属雨花学校（新增）</t>
  </si>
  <si>
    <t>昆明市呈贡区基础教育科学研究院附属学校（新增）</t>
  </si>
  <si>
    <t>大渔中学</t>
  </si>
  <si>
    <t>高新三中</t>
  </si>
  <si>
    <t>2024年合计</t>
  </si>
  <si>
    <t xml:space="preserve">注：1.资产总额＝流动资产＋固定资产（净值）＋对外投资／有价证券＋在建工程＋无形资产（净值）＋其他资产（净值）；
         2.资产原值合计=流动资产＋固定资产（原值）＋对外投资／有价证券＋在建工程＋无形资产（原值）＋其他资产（原值）；
     </t>
  </si>
  <si>
    <t>说明：因高新区（马金铺片区）、度假区（大渔片区）学校、幼儿园的固定资产未移交托管，此表中属于这两个托管区的股sing资产数据为0，只有流动资产数据。</t>
  </si>
  <si>
    <t>2024年度项目支出绩效自评表</t>
  </si>
  <si>
    <t>项目名称</t>
  </si>
  <si>
    <t>中华小学R2地块学校建设项目土地款资金</t>
  </si>
  <si>
    <t>主管部门</t>
  </si>
  <si>
    <t>实施单位</t>
  </si>
  <si>
    <t>项目资金
（元）</t>
  </si>
  <si>
    <t>年初预算数</t>
  </si>
  <si>
    <t>全年执行数</t>
  </si>
  <si>
    <t>分值</t>
  </si>
  <si>
    <t>执行率</t>
  </si>
  <si>
    <t>得分</t>
  </si>
  <si>
    <t>其中：当年财政
拨款</t>
  </si>
  <si>
    <t>非财政拨款资金</t>
  </si>
  <si>
    <t>年度
总体
目标</t>
  </si>
  <si>
    <t>预期目标</t>
  </si>
  <si>
    <t>实际完成情况</t>
  </si>
  <si>
    <t>完成呈贡区CG-WJY-R2-01-01地块学校建设项目土地款缴纳。</t>
  </si>
  <si>
    <t>已按规定时限完成呈贡区CG-WJY-R2-01-01地块学校建设项目土地款缴纳。</t>
  </si>
  <si>
    <t xml:space="preserve">年度指标值 </t>
  </si>
  <si>
    <t>实际完成值</t>
  </si>
  <si>
    <t>分值(90分）</t>
  </si>
  <si>
    <t>偏差原因分析及改进措施</t>
  </si>
  <si>
    <t>一级指标</t>
  </si>
  <si>
    <t>指标性质</t>
  </si>
  <si>
    <t>度量单位</t>
  </si>
  <si>
    <t>产出指标</t>
  </si>
  <si>
    <t>缴纳学校项目土地款</t>
  </si>
  <si>
    <t>’=</t>
  </si>
  <si>
    <t>个</t>
  </si>
  <si>
    <t>缴纳时限</t>
  </si>
  <si>
    <t>≤</t>
  </si>
  <si>
    <t>天</t>
  </si>
  <si>
    <t>元</t>
  </si>
  <si>
    <t>效益指标</t>
  </si>
  <si>
    <t>可持续影响</t>
  </si>
  <si>
    <t>年</t>
  </si>
  <si>
    <t>在校师生满意度</t>
  </si>
  <si>
    <t>95</t>
  </si>
  <si>
    <t>100%</t>
  </si>
  <si>
    <t>其他需要说明事项</t>
  </si>
  <si>
    <t>年初未预算，根据区自然资源局2024年5月13日出具的《昆明市国有土地使用权出让收入费源信息确认书》缴款。</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</si>
  <si>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</si>
  <si>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</si>
  <si>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</si>
  <si>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</si>
  <si>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</si>
  <si>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</si>
  <si>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</si>
  <si>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呈贡区公办中小学幼儿园安保经费</t>
  </si>
  <si>
    <t>对全区公办中小学幼儿园保安人员工资给予保障，完成校园安全工作目标任务。</t>
  </si>
  <si>
    <t>完成目标任务</t>
  </si>
  <si>
    <t>学校数</t>
  </si>
  <si>
    <t>所</t>
  </si>
  <si>
    <t>安全稳定</t>
  </si>
  <si>
    <t>安全</t>
  </si>
  <si>
    <t>月工资</t>
  </si>
  <si>
    <t>社会效益
指标</t>
  </si>
  <si>
    <t>学校稳定</t>
  </si>
  <si>
    <t>稳定</t>
  </si>
  <si>
    <t>可持续影响
指标</t>
  </si>
  <si>
    <t>社会稳定</t>
  </si>
  <si>
    <t>师生满意</t>
  </si>
  <si>
    <t>满意</t>
  </si>
  <si>
    <t>城乡义务教育公用经费（特殊教育公用经费）中央、省级、市级、区级资金</t>
  </si>
  <si>
    <t>非财政结转资金</t>
  </si>
  <si>
    <t>严肃财经纪律，落实好政策，保证资金安全，及时下达资金，督促学校按时落实资金。</t>
  </si>
  <si>
    <t>以2022年教育统计数据为依据下拨资金</t>
  </si>
  <si>
    <t>发放及时率</t>
  </si>
  <si>
    <t>政策知晓率</t>
  </si>
  <si>
    <t>学生、家长满意度</t>
  </si>
  <si>
    <t>2024年秋季学期新增班级设施设备补助经费</t>
  </si>
  <si>
    <t>按2024年秋季学期办学要求，完成新增班级设施设备购置，满足全区教育教学需求</t>
  </si>
  <si>
    <t>按办学需求，完成新增班级开办购置桌椅等设施设备等补助，改善办学条件</t>
  </si>
  <si>
    <t>2024年新增班级学校</t>
  </si>
  <si>
    <t>设备购置验收合格率</t>
  </si>
  <si>
    <t>设备购置完成时限</t>
  </si>
  <si>
    <t>&lt;=</t>
  </si>
  <si>
    <t>满足周边适龄学生读书需求</t>
  </si>
  <si>
    <t>家长、学生满意率</t>
  </si>
  <si>
    <t>呈财行〔2024〕33号追加2024年寻甸县教育高质量发展帮扶资金</t>
  </si>
  <si>
    <t>为深入贯彻党的二十大精神，全面落实《昆明市加快教育体育事业高质量发展的实施意见》，助力全市教育事业区域协调联动、均衡发展，当好教育发展排头兵。</t>
  </si>
  <si>
    <t>完成2024年任务</t>
  </si>
  <si>
    <t>根据办学需求及招考计划及时调整编制</t>
  </si>
  <si>
    <t>招考计划</t>
  </si>
  <si>
    <t>无偏差</t>
  </si>
  <si>
    <t>按时完成教师招考及笔试、面试、体检及考察工作</t>
  </si>
  <si>
    <t>按计划、文件精神和程序完成</t>
  </si>
  <si>
    <t>加强公参民学校教师队伍建设，保障教师队伍稳定</t>
  </si>
  <si>
    <t>按时支付</t>
  </si>
  <si>
    <t>组织开展笔试、面试考务工作。</t>
  </si>
  <si>
    <t>提高全区中小学、幼儿园办学质量</t>
  </si>
  <si>
    <t>提高</t>
  </si>
  <si>
    <t>促进教师队伍建设</t>
  </si>
  <si>
    <t>教师及学生</t>
  </si>
  <si>
    <t>提高办学效益</t>
  </si>
  <si>
    <t>2024年体彩公益金</t>
  </si>
  <si>
    <t>参加上级比赛、开展群众体育、国民体质监测、建设健身路径</t>
  </si>
  <si>
    <t>组队参加2次市级大型比赛，组织开展群众和青少年体育活动，建设健身路径3条</t>
  </si>
  <si>
    <t>体育活动</t>
  </si>
  <si>
    <t>健身路径</t>
  </si>
  <si>
    <t>条</t>
  </si>
  <si>
    <t>活动完成率</t>
  </si>
  <si>
    <t>完成时间</t>
  </si>
  <si>
    <t>促进全民健身发展</t>
  </si>
  <si>
    <t>＝</t>
  </si>
  <si>
    <t>显著</t>
  </si>
  <si>
    <t>参加活动人员满意度</t>
  </si>
  <si>
    <t>90</t>
  </si>
  <si>
    <t>98</t>
  </si>
  <si>
    <t>2023年基础教育综合奖补资金</t>
  </si>
  <si>
    <t>启动呈贡区CG-WJY-P5-01-01地块学校建设项目（洛龙片区学校）</t>
  </si>
  <si>
    <t>项目已启动，正在进行方案设计调整。</t>
  </si>
  <si>
    <t>支持学校建设数量</t>
  </si>
  <si>
    <t>验收合格率</t>
  </si>
  <si>
    <t>建设时间</t>
  </si>
  <si>
    <t>1年</t>
  </si>
  <si>
    <t>投资小于等于合同约定金额</t>
  </si>
  <si>
    <t>项目的实施，进一步解决了呈贡区适龄少年入学需求，改善了呈贡区中小学的办学条件和校园环境。</t>
  </si>
  <si>
    <t>逐年改善</t>
  </si>
  <si>
    <t>设计使用年限</t>
  </si>
  <si>
    <t>50年</t>
  </si>
  <si>
    <t>在校师生</t>
  </si>
  <si>
    <t>90%</t>
  </si>
  <si>
    <t/>
  </si>
  <si>
    <t>呈贡区第六小学提升改造项目建设资金</t>
  </si>
  <si>
    <t>完成呈贡区第六小学提升改造项目建设</t>
  </si>
  <si>
    <t>呈贡区第六小学提升改造项目建设已建成投用</t>
  </si>
  <si>
    <t>2024年第一批基础教育综合奖补资金</t>
  </si>
  <si>
    <t>基础教育综合奖补资金按时下达至项目单位，按期完成项目规划年度目标任务，全市义务教育学校办学条件持续改善。</t>
  </si>
  <si>
    <t>基础教育综合奖补资金已按时下达至项目单位，涉及呈贡区CG-WJY-R2-01-01地块学校和昆明市外国语学校呈贡校区两个建设项目均已全部建成并投入使用，呈贡区义务教育学校办学条件持续改善。</t>
  </si>
  <si>
    <t>支持项目数量</t>
  </si>
  <si>
    <t>外国语学校二期工程还未竣工验收备案</t>
  </si>
  <si>
    <t>初设概算</t>
  </si>
  <si>
    <t>2024年义务教育薄弱环节改善与能力提升中央补助资金</t>
  </si>
  <si>
    <t>其中：当年财政拨款</t>
  </si>
  <si>
    <t>完成云南民族大学附属学校（呈贡校区）项目建设</t>
  </si>
  <si>
    <t>云南民族大学附属学校（呈贡校区）建设项目已建成投用</t>
  </si>
  <si>
    <t>2年</t>
  </si>
  <si>
    <t>投资小于初设概算</t>
  </si>
  <si>
    <t>项目的实施，进一步解决了呈贡区适龄少年入学需求及改善了呈贡区中小学的办学条件和校园环境。</t>
  </si>
  <si>
    <t>呈贡区中小学（幼儿园)基础建设专项资金</t>
  </si>
  <si>
    <t>云大附中呈贡校区二期工程项目资金</t>
  </si>
  <si>
    <t>完成云大附中呈贡校区二期工程项目建设</t>
  </si>
  <si>
    <t>云大附中呈贡校区二期工程建设项目已建成投用</t>
  </si>
  <si>
    <t>云南民族大学附属学校（呈贡校区）建设项目区级资金</t>
  </si>
  <si>
    <t>呈贡区时代俊园小学建设项目尾款区级资金</t>
  </si>
  <si>
    <t>完成呈贡区时代俊园小学项目建设</t>
  </si>
  <si>
    <t>呈贡区时代俊园小学建设项目已建成投用</t>
  </si>
  <si>
    <t>2024年呈贡区学校建设项目前期经费</t>
  </si>
  <si>
    <t>完成2024年呈贡区学校建设项目相关前期工作</t>
  </si>
  <si>
    <t>完成呈贡区CG-DN-G8-01-01地块学校项目（斗南第五小学）等学校项目相关前期工作</t>
  </si>
  <si>
    <t>资金使用情况</t>
  </si>
  <si>
    <t>万</t>
  </si>
  <si>
    <t>500万</t>
  </si>
  <si>
    <t>项目暂未建成投入，持续影响效益尚未发挥</t>
  </si>
  <si>
    <t>服务对象</t>
  </si>
  <si>
    <t>中华小学建设项目海绵城市专项资金</t>
  </si>
  <si>
    <t>昆明新投建设项目管理有限公司</t>
  </si>
  <si>
    <t>海绵利用设施主要采用下沉式绿地、透水铺装、渗透沟、渗透渠、雨水花园和雨水花箱6种间接利用方式进行入渗，雨水综合利用措施收集规模为418.74m³，满足节水措施审查意见中351.64m³的要求。</t>
  </si>
  <si>
    <t>按总体目标逐项完成，并验收合格。</t>
  </si>
  <si>
    <t>合格率</t>
  </si>
  <si>
    <t>工期</t>
  </si>
  <si>
    <t>个月</t>
  </si>
  <si>
    <t>按计划完成</t>
  </si>
  <si>
    <t>提高水的有效利用率，缓解城市用水紧张的问题，减轻对自然水体的污染。</t>
  </si>
  <si>
    <t>初期雨水收集治理和雨水回用</t>
  </si>
  <si>
    <t>服务对象满意度</t>
  </si>
  <si>
    <t>95%</t>
  </si>
  <si>
    <t>2023年第二批中央城市管网及污水处理补助资金</t>
  </si>
  <si>
    <t>完成云南民族大学附属学校（呈贡校区）建设项目海绵城市建设任务</t>
  </si>
  <si>
    <t>按时完成</t>
  </si>
  <si>
    <t>严格执行投融资机制</t>
  </si>
  <si>
    <t>人民群众满意度</t>
  </si>
  <si>
    <t>农村义务教育学生营养改善计划</t>
  </si>
  <si>
    <t>其中：当年财政
       拨款</t>
  </si>
  <si>
    <t xml:space="preserve">      上年结转
        资金</t>
  </si>
  <si>
    <t>巩固城乡义务教育经费保障机制，对农村义务教育学生提供膳食补助，改善提升学生营养状况。</t>
  </si>
  <si>
    <t>资金专款专用，学生营养状况得到改善。</t>
  </si>
  <si>
    <t>春季学期8所学校6198人；秋季学期5所学校2954人。</t>
  </si>
  <si>
    <t xml:space="preserve">＝
＞
＜
≥
≤
</t>
  </si>
  <si>
    <t>人</t>
  </si>
  <si>
    <t>1.预算资金按照全年200天进行测算，实际供餐天数按照学生在校天数计算；2.学生转学、毕业导致人数变化。
3.区三小、区五小、区六小3所学校自2024年秋季学期起停止实施用于改善计划。</t>
  </si>
  <si>
    <t>资金使用率</t>
  </si>
  <si>
    <t>1.预算资金按照全年200天进行测算，实际供餐天数按照学生在校天数计算；2.学生转学、毕业导致人数变化。3.区三小、区五小、区六小3所学校自2024年秋季学期起停止实施用于改善计划。</t>
  </si>
  <si>
    <t>2024年</t>
  </si>
  <si>
    <t>全年</t>
  </si>
  <si>
    <t>按照2023年秋季学期实际享受学生数6198人人进行测算。</t>
  </si>
  <si>
    <t>6198人</t>
  </si>
  <si>
    <t>1.学生转学、毕业及当年招生人数导致人数变化.2.区三小、区五小、区六小3所学校自2024年秋季学期起停止实施用于改善计划。</t>
  </si>
  <si>
    <t>经济效益
指标</t>
  </si>
  <si>
    <t>资金专款专用，均用于学生营养膳食补助。</t>
  </si>
  <si>
    <t>学生状况得到改善，体质得到提升。</t>
  </si>
  <si>
    <t>生态效益
指标</t>
  </si>
  <si>
    <t>严格执行相关措施、方案，对环境无影响。</t>
  </si>
  <si>
    <t>学生体质得到提升。</t>
  </si>
  <si>
    <t>85</t>
  </si>
  <si>
    <t>85%</t>
  </si>
  <si>
    <t>1.因预算资金按照全年200天进行测算，实际供餐天数按照学生在校天数计算；学生转学、毕业导致人数变化从而导致实际执行数与预算数由差异。2.区三小、区五小、区六小3所学校自2024年秋季学期起停止实施营养改善计划。</t>
  </si>
  <si>
    <t>（自评等级）</t>
  </si>
  <si>
    <t>呈贡区公办中小学幼儿园后勤（食堂）服务人员供养专项经费</t>
  </si>
  <si>
    <t>为切实加强设有食堂的区属各公办学校、幼儿园食堂工作人员岗位管理，提高财政专项资金使用效率，提升学生食堂供餐质量。</t>
  </si>
  <si>
    <t>进一步加强了公办学校、幼儿园食堂工作人员岗位管理，提高了财政专项资金使用效率，提升学生食堂供餐质量。</t>
  </si>
  <si>
    <t>全区设有食堂的公办中小学、幼儿园食堂人员</t>
  </si>
  <si>
    <t>春季学期187名，秋季学期216名</t>
  </si>
  <si>
    <t>按学校要求按质按量完成学校食堂各项工作，保障学生（幼儿）营养供餐</t>
  </si>
  <si>
    <t>2023年</t>
  </si>
  <si>
    <t>按照144人进行测算</t>
  </si>
  <si>
    <t>受学生实际在校时间、实际需求影响，存在差异。进一步精准测算，减少差异。</t>
  </si>
  <si>
    <t>加强设有食堂的区属各公办学校、幼儿园食堂工作人员岗位管理，提高财政专项资金使用效率，提升学生食堂供餐质量。</t>
  </si>
  <si>
    <t>本项目严格按照相关制度执行，对生态无影响。</t>
  </si>
  <si>
    <t>进一步加强了公办学校、幼儿园食堂工作人员岗位管理，提高了财政专项资金使用效率，提升学生食堂供餐质量</t>
  </si>
  <si>
    <t>学校、师生满意</t>
  </si>
  <si>
    <t>受学生实际在校时间、实际需求影响，存在差异。下一步将进一步精准测算，减少差异。</t>
  </si>
  <si>
    <t>学前教育发展专项资金</t>
  </si>
  <si>
    <t>按文件要求下达到各相关幼儿园</t>
  </si>
  <si>
    <t xml:space="preserve">完成 </t>
  </si>
  <si>
    <t>（自有资金）2024年义务教育课后服务经费</t>
  </si>
  <si>
    <t>实施</t>
  </si>
  <si>
    <t>项目资金</t>
  </si>
  <si>
    <t>执行数</t>
  </si>
  <si>
    <t xml:space="preserve"> 非财政拨款</t>
  </si>
  <si>
    <t>年度总体目标</t>
  </si>
  <si>
    <t>按规定使用业务经费，维护学校日常教学活动，保障学校正常运营，合理开支节约成本使业务经费项目效用最大化，提升教师整体素质，保证辖区内学生能按时进入学校学习，学校教学工作得到孩子、家长及周边居民的广泛好评。</t>
  </si>
  <si>
    <t>按时按量完成年度预期目标，严格控制各项费用开支，抓好内部成本核算，降低成本投入，竣工完成进行决算审计，有资金节约率。</t>
  </si>
  <si>
    <t>年度指标值</t>
  </si>
  <si>
    <t>指标完成情况</t>
  </si>
  <si>
    <t>三级</t>
  </si>
  <si>
    <t>教学任务、教学质量</t>
  </si>
  <si>
    <t>＞</t>
  </si>
  <si>
    <t>有效提高</t>
  </si>
  <si>
    <t>2024年第一季度</t>
  </si>
  <si>
    <t>＜</t>
  </si>
  <si>
    <t>2024年第二季度</t>
  </si>
  <si>
    <t>2024年第三季度</t>
  </si>
  <si>
    <t>保障辖区内适龄儿童就近或相对就近入学</t>
  </si>
  <si>
    <t>学生、家长、社会满意度高，无投诉举报现象</t>
  </si>
  <si>
    <t>满意度指标等</t>
  </si>
  <si>
    <t>其他需要说明的事项</t>
  </si>
  <si>
    <t>(2050202）小学教育业务经费项目用于学校困难学生资助,购置教学设施设备及校园文化建设，学校日常运营产生的办公费、水费、电费、培训费、劳务费等。</t>
  </si>
  <si>
    <t>（校舍维修改造长效机制）2024年城乡义务教育补助经费第一批中央直达资金</t>
  </si>
  <si>
    <t>2024年城乡义务教育经费第一批中央直达资金（校舍安全保障），用于万溪冲小学改造除险项目建设合计3540000万元。</t>
  </si>
  <si>
    <t>教学楼改造除险</t>
  </si>
  <si>
    <t>1943.24</t>
  </si>
  <si>
    <t>平方米</t>
  </si>
  <si>
    <t>提供良好的校园环境，服务学校发展</t>
  </si>
  <si>
    <t>大幅提升</t>
  </si>
  <si>
    <t>生态效益指标</t>
  </si>
  <si>
    <t>建平安校园</t>
  </si>
  <si>
    <t>校园安全责任事故率持续下降</t>
  </si>
  <si>
    <t>责任事故率为0</t>
  </si>
  <si>
    <t>全体师生满意</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</si>
  <si>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</si>
  <si>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（11）2024年二季度合作办学经费</t>
  </si>
  <si>
    <t>昆明市呈贡区教育体育发展综合服务中心</t>
  </si>
  <si>
    <t>按照协议约定，合作办学期间，需核拨各类合作办学经费，用于学校的办学支出，有效保障学校教学管理、班级文化和校园文化建设，学校持续健康发展，为呈贡区提供优质教育资源。经核算，2024年二季度合作办学经费22000000元。</t>
  </si>
  <si>
    <t>已完成</t>
  </si>
  <si>
    <t>项目数</t>
  </si>
  <si>
    <t>学校教育教学质量提高，社会影响力和品牌美誉度大大提升。</t>
  </si>
  <si>
    <t>每年12月前按时核拨合作办学经费</t>
  </si>
  <si>
    <t>全面改善学校办学条件，解决呈贡居民就学需求。</t>
  </si>
  <si>
    <t>学校将继续怀着对教育事业的使命感和责任感，办好人民满意的教育，服务于呈贡、乃至于云南的基础教育。</t>
  </si>
  <si>
    <t>学生、家长、社会</t>
  </si>
  <si>
    <t>2024年下半年合作办学经费</t>
  </si>
  <si>
    <t>按照协议约定，合作办学期间，需核拨各类合作办学经费，用于学校的办学支出，有效保障学校教学管理、班级文化和校园文化建设，学校持续健康发展，为呈贡区提供优质教育资源。经核算，2024年下半年需核拨合作办学经费7900000元。</t>
  </si>
  <si>
    <t>学校教育教学质量提高，社会影响力和品牌美誉度大大提升</t>
  </si>
  <si>
    <t>按时核拨项目经费</t>
  </si>
  <si>
    <t>办好人民满意的教育，服务于呈贡、乃至于云南的基础教育。</t>
  </si>
  <si>
    <t>学生、家长、社会满意度</t>
  </si>
  <si>
    <t>合作办学经费</t>
  </si>
  <si>
    <t>按照协议约定，合作办学期间，需核拨各类合作办学经费，用于学校的办学支出，有效保障学校教学管理、班级文化和校园文化建设，学校持续健康发展，为呈贡区提供优质教育资源。本次预算合作办学经费2500000元。</t>
  </si>
  <si>
    <t>学校老师及学生</t>
  </si>
  <si>
    <t>昆明市呈贡区特殊教育学校开办及办学补助经费</t>
  </si>
  <si>
    <t>为解决呈贡区适龄残疾学生入学就读需求，助力呈贡区特殊教育事业取得突破性发展，在政策允许的范围内给予合办学校一定的资金支持。根据学校办学需求，按照《昆明市呈贡区人民政府关于同意安排昆明市呈贡区特殊教育学校开办及办学补助经费的批复》，呈贡区2024年核拨昆明市呈贡区特殊教育学校开办及办学补助经费1500000元。</t>
  </si>
  <si>
    <t>解决呈贡区适龄残疾学生入学就读需求。同时，为呈贡区职业技能培训提供更多资源。</t>
  </si>
  <si>
    <t>2024年底前核拨昆明市呈贡区特殊教育学校开办及办学补助经费。</t>
  </si>
  <si>
    <t>保障了区域内适龄残疾儿童少年接受平等、更优教育的权利，为呈贡区基础教育优质均衡发展奠定良好基础。</t>
  </si>
  <si>
    <t>补齐基础教育发展短板、推进教育高质量发展。</t>
  </si>
  <si>
    <t>学校师生及家长、社会。</t>
  </si>
  <si>
    <t>义务教育阶段学校公用经费</t>
  </si>
  <si>
    <t>为了维持学校正常教育教学工作，更快更好地支持学校发展，促进教师队伍建设，提升学校办学水平，全面弘扬社会主义核心价值观建设，优化育人环境，更好的传播教育教学文化，培养学生知识文化水平，促进学校的和谐发展。</t>
  </si>
  <si>
    <t>公用经费严格按照公用经费管理办法的通知，按照使用范围规范列支，主要用于学生活动的开展、学校水电费支付、办公用品及办公设备购买等。</t>
  </si>
  <si>
    <t>义务教育学生人数</t>
  </si>
  <si>
    <t>2560人</t>
  </si>
  <si>
    <t>经费按时支出时限</t>
  </si>
  <si>
    <t>2053449.42元</t>
  </si>
  <si>
    <t>经济效益指标</t>
  </si>
  <si>
    <t>-</t>
  </si>
  <si>
    <t>保障学校教育工作的正常开展。</t>
  </si>
  <si>
    <t>培养德智体美劳全面发展的学生。</t>
  </si>
  <si>
    <t>课后服务经费、统特色项目学校补助经费、校园足球经费、中小学、幼儿园文化、艺术节、科学等活动经费</t>
  </si>
  <si>
    <t>努力帮助家长解决放学后接管学生的困难，有效促进学生全面健康成长。培养高素质，有特色的全方位发展学生，依托我校优质教育资源，充分利用教学资源，培养学生想象力、创造力、拓宽学生综合素质，使学生在德智体美劳方面得到发展。</t>
  </si>
  <si>
    <t>从学生的实际出发，关注学生的兴趣与需要，开展丰富多样的课后服务，结合校园足球、传统特色文化、中小学、幼儿园文化、艺术节、科学等，促进每位学生的潜能开发和特长发展</t>
  </si>
  <si>
    <t>2480人</t>
  </si>
  <si>
    <t>学生整体素质</t>
  </si>
  <si>
    <t>大幅提高</t>
  </si>
  <si>
    <t>专项资金按时支出时限</t>
  </si>
  <si>
    <t>专项资金列支金额</t>
  </si>
  <si>
    <t>2105278.70元</t>
  </si>
  <si>
    <t>2023年支持学前教育发展中央专项资金</t>
  </si>
  <si>
    <t>项目资金
（万元）</t>
  </si>
  <si>
    <t xml:space="preserve">      其他资金</t>
  </si>
  <si>
    <t>促进我市学前教育持续健康发展，对新建或改扩建公办幼儿园建设、办园水平等进行补助。</t>
  </si>
  <si>
    <t>对昆明市呈贡区第一幼儿园新建公办幼儿园建设、办园水平等进行补助。</t>
  </si>
  <si>
    <t>对口帮扶经费补助园数</t>
  </si>
  <si>
    <t>政府采购后结余10元。</t>
  </si>
  <si>
    <t>项目一次性验收合格率</t>
  </si>
  <si>
    <t>补助资金当年到位率</t>
  </si>
  <si>
    <t>下达资金</t>
  </si>
  <si>
    <t>办园水平</t>
  </si>
  <si>
    <t>&gt;=</t>
  </si>
  <si>
    <t>幼儿家长满意度</t>
  </si>
  <si>
    <t>优（自评等级）</t>
  </si>
  <si>
    <t>2024年支持学前教育发展专项资金</t>
  </si>
  <si>
    <t>扩充学前教育资源等，学前三年毛入学率进一步提高。</t>
  </si>
  <si>
    <t>对2024年昆明市呈贡区第一幼儿园新建公办幼儿园建设、办园水平等进行补助。</t>
  </si>
  <si>
    <t>新开办园</t>
  </si>
  <si>
    <t>新开办两所幼儿园，部分资金结转到下年使用。</t>
  </si>
  <si>
    <t>米兰园园区场地租赁资金</t>
  </si>
  <si>
    <t>租赁云南信誉建筑工程有限公司自建幼儿园场地作为呈贡区第一幼儿园（米兰园）场地开展教育教学活动，服务幼儿、服务家长。</t>
  </si>
  <si>
    <t>班级</t>
  </si>
  <si>
    <t>150</t>
  </si>
  <si>
    <t>经济效益</t>
  </si>
  <si>
    <t>使用年限</t>
  </si>
  <si>
    <t>使用人员满意度</t>
  </si>
  <si>
    <t>李区长批示件——关于呈贡区第一幼儿园（米兰园园区）租用相关问题的请示</t>
  </si>
  <si>
    <t>附表15</t>
  </si>
  <si>
    <t>城乡义务教育学校公用经费中央直达补助资金</t>
  </si>
  <si>
    <t>城乡义务教育学校生均公用经费拨款标准按照初中940元/生.年的标准执行，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</si>
  <si>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保障学校正常运转，主要用于开支教学业务与管理、教学竞赛、办公、教师培训、零星维修，校园内道路、围墙、大门、运动场地、教室内教师讲台及仪器设备的日常维修维护，办公设备购置。</t>
  </si>
  <si>
    <t>初中阶段应补助人数</t>
  </si>
  <si>
    <t>1640人</t>
  </si>
  <si>
    <t>教师培训费占学校年度公用经费的比例</t>
  </si>
  <si>
    <t>初中公用经费人均补助标准</t>
  </si>
  <si>
    <t>元/生.年</t>
  </si>
  <si>
    <t>940元/生.年</t>
  </si>
  <si>
    <t>义务教育免费年限</t>
  </si>
  <si>
    <t>9年</t>
  </si>
  <si>
    <t>学生和家长满意度</t>
  </si>
  <si>
    <t>无其他需要说明事项</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</si>
  <si>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</si>
  <si>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（公用经费）2024年城乡义务教育补助经费中央直达资金</t>
  </si>
  <si>
    <t>以2023至2024学年度在校学生人数为依据，城乡义务教育学校生均公用经费拨款标准按照初中940元/生.年的标准执行，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</si>
  <si>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保障学校正常运转，主要用于开支教学业务与管理、教学竞赛、办公、教师培训、零星维修，校园内道路、围墙、大门、运动场地、教室内教师讲台及仪器设备的日常维修维护，校园绿化美化、学生健康体检、校方责任保险。</t>
  </si>
  <si>
    <t>物理、化学、生物及通用技术数字化探究仪器购置专项资金</t>
  </si>
  <si>
    <t>满足我校教育教学信息化装备资源和教学环境，为学习者享有优质数字教育资源提供信息化基础支撑，推进信息化在教学中的应用，提高教学质量，促进教育均衡优质发展。</t>
  </si>
  <si>
    <t>物理、化学、生物及通用技术数字化探究仪器设备购置，满足我校教育教学信息化装备资源和教学环境，为学习者享有优质数字教育资源提供信息化基础支撑，推进信息化在教学中的应用，提高教学质量，促进教育均衡优质发展。</t>
  </si>
  <si>
    <t>实验室项目个数</t>
  </si>
  <si>
    <t>4个</t>
  </si>
  <si>
    <t>补助资金完成时限</t>
  </si>
  <si>
    <t>113.33万元</t>
  </si>
  <si>
    <t>学校品牌形象提高率</t>
  </si>
  <si>
    <t>成效显著</t>
  </si>
  <si>
    <t>师生满意度</t>
  </si>
  <si>
    <t>2024年义务教育薄弱环节改善与能力提升省级补助资金</t>
  </si>
  <si>
    <t>义务教育学校学位供给满足学生入学需求，办学条件持续改善，生均教学及辅助用房面积指标进一步提升；学校教学和生活条件持续改善；教育信息化应用水平明显提升；体育、美育、劳动教育条件得到有效保障；校园文化建设不断加强，良好的育人氛围更加浓厚</t>
  </si>
  <si>
    <t>义务教育学校办学条件持续改善，不断强化学位供给。</t>
  </si>
  <si>
    <t>校舍建设项目验收合格率</t>
  </si>
  <si>
    <t>项目资金按时下达</t>
  </si>
  <si>
    <t>按时下达</t>
  </si>
  <si>
    <t>344.41万元</t>
  </si>
  <si>
    <t>项目补助资金</t>
  </si>
  <si>
    <t>家长及学生满意度</t>
  </si>
  <si>
    <t>后勤保障经费</t>
  </si>
  <si>
    <t>昆明高新技术开发区第四小学</t>
  </si>
  <si>
    <t>食堂工作人员劳务派遣费（工资）合同，以《高新区东区义务教育学校食堂第三方劳务派遣采购项目》中标价</t>
  </si>
  <si>
    <t>解决学生午餐问题，增强学生体质；在一定程度上解决了部分失地农民的就业问题。</t>
  </si>
  <si>
    <t>按学生实际就餐学生数与食堂工人50-100:1的比例配备食堂人员</t>
  </si>
  <si>
    <t>≧</t>
  </si>
  <si>
    <t>提高财政专项补助资金的使用效率，提高学生食堂供餐质量，保障学校师生用餐安全</t>
  </si>
  <si>
    <t>严格按照《高新区东区义务教育学校食堂第三方劳务派遣费采购项目》中标价，按时，足额支付食堂工作人员工资，未出现拖欠工资的情况</t>
  </si>
  <si>
    <t>后勤保障项目资金</t>
  </si>
  <si>
    <t>切实加强对义务教育阶段学生食堂和食堂工作人员的管理，提高财政专项资金的使用效益，提升学生食堂供餐质量，保障学校师生用餐安全</t>
  </si>
  <si>
    <t>在一定程度上解决了部分失地农民的就业问题</t>
  </si>
  <si>
    <t>有效解决</t>
  </si>
  <si>
    <t>解决学生午餐问题，增强学生体质；在一定程度上解决了部分失地农民的就业问题</t>
  </si>
  <si>
    <t>小学生课后服务经费</t>
  </si>
  <si>
    <t>解决家长后顾之忧，为在校学生提供课后服务活动。</t>
  </si>
  <si>
    <t>学校课后服务工作圆满完成，得到广大师生家长的充分认可。</t>
  </si>
  <si>
    <t>开设课程门数</t>
  </si>
  <si>
    <t>门</t>
  </si>
  <si>
    <t>组织培训期数</t>
  </si>
  <si>
    <t>培训参加人次</t>
  </si>
  <si>
    <t>人次</t>
  </si>
  <si>
    <t>课后服务费按照2023年秋季学期学生人数测算，支付时按照实际产生费用据实支付。</t>
  </si>
  <si>
    <t>培训人员合格率</t>
  </si>
  <si>
    <t>培训出勤率</t>
  </si>
  <si>
    <t>参训率</t>
  </si>
  <si>
    <t>人均培训标准</t>
  </si>
  <si>
    <t>元/人*年</t>
  </si>
  <si>
    <t>全年产出经济</t>
  </si>
  <si>
    <t>城乡义务教育公用经费区级资金、高新区（马金铺片区）社会事务经费（教育体育类（六一慰问)专项经费</t>
  </si>
  <si>
    <t>按照轻重缓急、统筹兼顾的原则安排使用公用经费，坚持以服务教学为中心，保障各项教育教学活动的合理经费支出。</t>
  </si>
  <si>
    <t>获补对象数</t>
  </si>
  <si>
    <t>补助对象准确率</t>
  </si>
  <si>
    <t>支付、发放及时率</t>
  </si>
  <si>
    <t>义务教育公用经费</t>
  </si>
  <si>
    <t>部门运转</t>
  </si>
  <si>
    <t>正常</t>
  </si>
  <si>
    <t>云南民族大学附属高级中学（呈贡校区）设施设备采购经费</t>
  </si>
  <si>
    <t>完成教学设施设备采购，提供良好的教学资源，提升学校硬件水平，保障教学需求，改善师生学习与工作环境，确保呈贡新校区正常投入使用。</t>
  </si>
  <si>
    <t>已完成目标任务，2024年呈贡新校区已正常投入使用。</t>
  </si>
  <si>
    <t>设施设备购置计划完成率</t>
  </si>
  <si>
    <t>设施设备验收合格率</t>
  </si>
  <si>
    <t>＞=</t>
  </si>
  <si>
    <t>保障学校正常运行</t>
  </si>
  <si>
    <t>教师、学生对购置设施设备、学习环境的满意度</t>
  </si>
  <si>
    <t>追加云南民族大学附属高级中学（呈贡校区）设施设备采购经费</t>
  </si>
  <si>
    <t>完成教学设施设备采购，提升学校硬件水平，提供良好的教学资源，保障教学需求，改善师生学习与工作环境，确保呈贡新校区正常投入使用。</t>
  </si>
  <si>
    <t>初高中生均、义务教育阶段学生、寄宿生、特殊教育公用经费项目</t>
  </si>
  <si>
    <t>呈贡区教体局</t>
  </si>
  <si>
    <t>昆明市呈贡区云大附中呈贡中学</t>
  </si>
  <si>
    <t>保证教育教学工作的正常开展，不断提升办学质量。</t>
  </si>
  <si>
    <t>圆满完成</t>
  </si>
  <si>
    <t>足额收到资金。</t>
  </si>
  <si>
    <t>按质按量完成资助要求。</t>
  </si>
  <si>
    <t>及时使用资金。</t>
  </si>
  <si>
    <t>不超过预算金额。</t>
  </si>
  <si>
    <t>资助与自助相平衡。</t>
  </si>
  <si>
    <t>将国家的惠民政策落实到位。</t>
  </si>
  <si>
    <t>发放方式便捷环保。</t>
  </si>
  <si>
    <t>保证学生稳定的学习和生活。</t>
  </si>
  <si>
    <t>受助学生满意度。</t>
  </si>
  <si>
    <t>课后服务资金项目</t>
  </si>
  <si>
    <t>落实好优质课后服务费政策</t>
  </si>
  <si>
    <t>招生考试经费</t>
  </si>
  <si>
    <t>按照各项考试考务规范要求，严密组织考试，确保各项考试试卷安全、保密，考纪考风良好，无大面积舞弊行为，安全平稳有序完成各项考试。</t>
  </si>
  <si>
    <t>2024年，呈贡区招考院共组织初、高中学业水平考试、全国高校招生考试、高等教育自学考试、成人高校招生考试、英语听力及口语测试、专升本考试、预科升学考试、中小学教师资格考试、全国研究生招生考试等约21场次考试，参加考试的考生共计126257人，357042科次。</t>
  </si>
  <si>
    <t>考生人次、科次、场次。</t>
  </si>
  <si>
    <t>各项考试约21场次考试，参加考试的考生共计126257人，357042科次</t>
  </si>
  <si>
    <t>次</t>
  </si>
  <si>
    <t>考务人员到岗率、考试安全保障情况</t>
  </si>
  <si>
    <t>按场次核定考务费</t>
  </si>
  <si>
    <t>2442799.23元</t>
  </si>
  <si>
    <t>带动呈贡周边经济效益提升</t>
  </si>
  <si>
    <t>严密组织考试，促进教育公平。</t>
  </si>
  <si>
    <t>学校、考生及家长</t>
  </si>
  <si>
    <t>98%</t>
  </si>
  <si>
    <t>招生考试院项目均用于保障招生考试工作顺利开展，项目含市级转移拨款资金2023年下半年自考和上半年高校教师资格认定课程考试考务费专项资金95123元、市级核拨2023年普通高等学校招生全国统一考试考务经费258419元、2022年疫情期间考试临时隔离考点标准化考场建设费357817元、成人高考考试经费58784元；区级资金（含非税资金）招生考试经费1672656.23元，各项目支出合计2442799.23元。</t>
  </si>
  <si>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</si>
  <si>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自有资金招生考试经费</t>
  </si>
  <si>
    <t>2024年，呈贡区招考院利用自有资金招生考试经费项目组织了体育单招考试、2024年艺术类考试、调研性考试、2024年上半年、下半年中小学教师资格两次考试、全国研究生招生考试等约7项考试。</t>
  </si>
  <si>
    <t>自有资金招生考试经费项目组织了体育单招考试等各项考试约1513场次考试，参加58673人，126755科次.</t>
  </si>
  <si>
    <t>3000781.9元</t>
  </si>
  <si>
    <r>
      <t>招生考试院自有资金招生考试经费项目均用于保障招生考试工作顺利开展，项目含教育部学生服务与素质发展中心拨研究生报名考试考务费专项资金715794元、市级核拨教育体育局转拨2022年部分考试临时隔离考点标准化考场建设经费</t>
    </r>
    <r>
      <rPr>
        <sz val="10.5"/>
        <color indexed="8"/>
        <rFont val="仿宋"/>
        <family val="3"/>
        <charset val="134"/>
      </rPr>
      <t>125600</t>
    </r>
    <r>
      <rPr>
        <sz val="10.5"/>
        <color rgb="FF000000"/>
        <rFont val="仿宋"/>
        <family val="3"/>
        <charset val="134"/>
      </rPr>
      <t>元、教育部教育考试院拨2024年上半年教师资格考试考试经费707087.3元、省考试院拨2024年体育单招考试考务费69079.6元；教育部教育考试院拨2024年下半年教师资格考试考试经费1018225元、艺术类文化科目考试工作经费222180元，各项目支出合计3000781.9元。</t>
    </r>
  </si>
</sst>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_ "/>
    <numFmt numFmtId="180" formatCode="_ * #,##0.00_ ;_ * \-#,##0.00_ ;_ * &quot;&quot;??_ ;_ @_ "/>
  </numFmts>
  <fonts count="80">
    <font>
      <sz val="11"/>
      <color indexed="8"/>
      <name val="宋体"/>
      <charset val="134"/>
      <scheme val="minor"/>
    </font>
    <font>
      <sz val="11"/>
      <color theme="1"/>
      <name val="宋体"/>
      <charset val="134"/>
      <scheme val="minor"/>
    </font>
    <font>
      <sz val="12"/>
      <name val="宋体"/>
      <charset val="134"/>
    </font>
    <font>
      <sz val="19"/>
      <color theme="1"/>
      <name val="方正小标宋简体"/>
      <charset val="134"/>
    </font>
    <font>
      <sz val="10.5"/>
      <color rgb="FF000000"/>
      <name val="仿宋"/>
      <family val="3"/>
      <charset val="134"/>
    </font>
    <font>
      <sz val="8"/>
      <name val="宋体"/>
      <charset val="134"/>
      <scheme val="minor"/>
    </font>
    <font>
      <sz val="11"/>
      <name val="宋体"/>
      <charset val="134"/>
      <scheme val="minor"/>
    </font>
    <font>
      <sz val="10"/>
      <color rgb="FF000000"/>
      <name val="宋体"/>
      <charset val="134"/>
    </font>
    <font>
      <sz val="9"/>
      <color rgb="FF000000"/>
      <name val="仿宋"/>
      <family val="3"/>
      <charset val="134"/>
    </font>
    <font>
      <sz val="12"/>
      <color rgb="FFFF0000"/>
      <name val="宋体"/>
      <charset val="134"/>
    </font>
    <font>
      <sz val="10.5"/>
      <color rgb="FF000000"/>
      <name val="仿宋"/>
      <charset val="134"/>
    </font>
    <font>
      <sz val="10"/>
      <name val="宋体"/>
      <charset val="134"/>
      <scheme val="minor"/>
    </font>
    <font>
      <sz val="9"/>
      <color rgb="FF000000"/>
      <name val="仿宋"/>
      <charset val="134"/>
    </font>
    <font>
      <sz val="11"/>
      <color rgb="FF000000"/>
      <name val="仿宋"/>
      <charset val="134"/>
    </font>
    <font>
      <sz val="10.5"/>
      <color rgb="FF000000"/>
      <name val="仿宋"/>
      <charset val="134"/>
    </font>
    <font>
      <sz val="11"/>
      <color indexed="8"/>
      <name val="宋体"/>
      <charset val="134"/>
    </font>
    <font>
      <sz val="12"/>
      <color indexed="8"/>
      <name val="宋体"/>
      <charset val="134"/>
    </font>
    <font>
      <sz val="10"/>
      <name val="宋体"/>
      <charset val="134"/>
    </font>
    <font>
      <sz val="12"/>
      <color theme="1"/>
      <name val="方正小标宋简体"/>
      <charset val="134"/>
    </font>
    <font>
      <sz val="12"/>
      <color theme="1"/>
      <name val="仿宋_GB2312"/>
      <charset val="134"/>
    </font>
    <font>
      <sz val="12"/>
      <color theme="1"/>
      <name val="宋体"/>
      <charset val="134"/>
      <scheme val="minor"/>
    </font>
    <font>
      <sz val="9"/>
      <color rgb="FF000000"/>
      <name val="仿宋"/>
      <charset val="134"/>
    </font>
    <font>
      <sz val="11"/>
      <color rgb="FF000000"/>
      <name val="宋体"/>
      <charset val="134"/>
    </font>
    <font>
      <sz val="10"/>
      <color indexed="8"/>
      <name val="宋体"/>
      <charset val="134"/>
      <scheme val="minor"/>
    </font>
    <font>
      <b/>
      <sz val="10"/>
      <color rgb="FF0070C0"/>
      <name val="宋体"/>
      <charset val="134"/>
      <scheme val="minor"/>
    </font>
    <font>
      <sz val="10"/>
      <color indexed="8"/>
      <name val="宋体"/>
      <charset val="134"/>
    </font>
    <font>
      <sz val="9"/>
      <color indexed="8"/>
      <name val="宋体"/>
      <charset val="134"/>
      <scheme val="minor"/>
    </font>
    <font>
      <b/>
      <sz val="10"/>
      <name val="宋体"/>
      <charset val="134"/>
      <scheme val="minor"/>
    </font>
    <font>
      <strike/>
      <sz val="10"/>
      <name val="宋体"/>
      <charset val="134"/>
      <scheme val="minor"/>
    </font>
    <font>
      <sz val="11"/>
      <color theme="1"/>
      <name val="宋体"/>
      <charset val="134"/>
    </font>
    <font>
      <sz val="11"/>
      <name val="宋体"/>
      <charset val="134"/>
    </font>
    <font>
      <sz val="10"/>
      <name val="Arial"/>
      <charset val="0"/>
    </font>
    <font>
      <b/>
      <sz val="16"/>
      <name val="Microsoft YaHei"/>
      <charset val="134"/>
    </font>
    <font>
      <b/>
      <sz val="18"/>
      <name val="宋体"/>
      <charset val="134"/>
      <scheme val="minor"/>
    </font>
    <font>
      <sz val="9"/>
      <name val="宋体"/>
      <charset val="134"/>
      <scheme val="minor"/>
    </font>
    <font>
      <b/>
      <sz val="10"/>
      <name val="Microsoft YaHei"/>
      <charset val="134"/>
    </font>
    <font>
      <b/>
      <sz val="11"/>
      <name val="宋体"/>
      <charset val="134"/>
    </font>
    <font>
      <b/>
      <sz val="10"/>
      <name val="宋体"/>
      <charset val="134"/>
    </font>
    <font>
      <sz val="10"/>
      <name val="Microsoft YaHei"/>
      <charset val="134"/>
    </font>
    <font>
      <sz val="10"/>
      <color rgb="FFFF0000"/>
      <name val="Microsoft YaHei"/>
      <charset val="134"/>
    </font>
    <font>
      <b/>
      <sz val="18"/>
      <name val="宋体"/>
      <charset val="134"/>
    </font>
    <font>
      <b/>
      <sz val="10.5"/>
      <color rgb="FF000000"/>
      <name val="仿宋"/>
      <charset val="134"/>
    </font>
    <font>
      <sz val="10.5"/>
      <name val="仿宋"/>
      <charset val="134"/>
    </font>
    <font>
      <sz val="10"/>
      <color theme="1"/>
      <name val="宋体"/>
      <charset val="134"/>
      <scheme val="minor"/>
    </font>
    <font>
      <sz val="12"/>
      <name val="仿宋"/>
      <charset val="134"/>
    </font>
    <font>
      <sz val="10"/>
      <color theme="1"/>
      <name val="方正小标宋简体"/>
      <charset val="134"/>
    </font>
    <font>
      <sz val="12"/>
      <color rgb="FF000000"/>
      <name val="Times New Roman"/>
      <charset val="134"/>
    </font>
    <font>
      <sz val="10"/>
      <color theme="1"/>
      <name val="宋体"/>
      <charset val="134"/>
    </font>
    <font>
      <sz val="10"/>
      <color rgb="FF000000"/>
      <name val="Times New Roman"/>
      <charset val="134"/>
    </font>
    <font>
      <sz val="12"/>
      <name val="Arial"/>
      <charset val="0"/>
    </font>
    <font>
      <sz val="18"/>
      <color indexed="8"/>
      <name val="宋体"/>
      <charset val="134"/>
    </font>
    <font>
      <sz val="10"/>
      <color indexed="8"/>
      <name val="Arial"/>
      <charset val="0"/>
    </font>
    <font>
      <sz val="22"/>
      <color indexed="8"/>
      <name val="宋体"/>
      <charset val="134"/>
    </font>
    <font>
      <b/>
      <sz val="10"/>
      <color indexed="8"/>
      <name val="宋体"/>
      <charset val="134"/>
    </font>
    <font>
      <b/>
      <sz val="10"/>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indexed="8"/>
      <name val="仿宋"/>
      <family val="3"/>
      <charset val="134"/>
    </font>
    <font>
      <sz val="10"/>
      <color indexed="8"/>
      <name val="Times New Roman"/>
      <family val="1"/>
      <charset val="0"/>
    </font>
    <font>
      <sz val="10"/>
      <color indexed="8"/>
      <name val="Times New Roman"/>
      <charset val="0"/>
    </font>
    <font>
      <sz val="10"/>
      <color indexed="8"/>
      <name val="Times New Roman"/>
      <charset val="0"/>
    </font>
    <font>
      <sz val="5.5"/>
      <color rgb="FF000000"/>
      <name val="仿宋"/>
      <charset val="134"/>
    </font>
    <font>
      <sz val="12"/>
      <color rgb="FF000000"/>
      <name val="仿宋"/>
      <charset val="134"/>
    </font>
  </fonts>
  <fills count="3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indexed="9"/>
        <bgColor indexed="64"/>
      </patternFill>
    </fill>
    <fill>
      <patternFill patternType="solid">
        <fgColor rgb="FFF1F1F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rgb="FF000000"/>
      </bottom>
      <diagonal/>
    </border>
    <border>
      <left/>
      <right/>
      <top/>
      <bottom style="medium">
        <color rgb="FF000000"/>
      </bottom>
      <diagonal/>
    </border>
    <border>
      <left style="thin">
        <color rgb="FFD4D4D4"/>
      </left>
      <right style="medium">
        <color rgb="FF000000"/>
      </right>
      <top style="thin">
        <color rgb="FFD4D4D4"/>
      </top>
      <bottom style="medium">
        <color rgb="FF000000"/>
      </bottom>
      <diagonal/>
    </border>
    <border>
      <left style="medium">
        <color rgb="FF000000"/>
      </left>
      <right style="medium">
        <color rgb="FF000000"/>
      </right>
      <top style="thin">
        <color rgb="FFD4D4D4"/>
      </top>
      <bottom style="medium">
        <color rgb="FF000000"/>
      </bottom>
      <diagonal/>
    </border>
    <border>
      <left style="medium">
        <color rgb="FF000000"/>
      </left>
      <right style="thin">
        <color rgb="FFD4D4D4"/>
      </right>
      <top style="thin">
        <color rgb="FFD4D4D4"/>
      </top>
      <bottom style="medium">
        <color rgb="FF000000"/>
      </bottom>
      <diagonal/>
    </border>
    <border>
      <left style="thin">
        <color rgb="FFD4D4D4"/>
      </left>
      <right style="medium">
        <color auto="1"/>
      </right>
      <top style="thin">
        <color rgb="FFD4D4D4"/>
      </top>
      <bottom style="thin">
        <color rgb="FFD4D4D4"/>
      </bottom>
      <diagonal/>
    </border>
    <border>
      <left style="medium">
        <color auto="1"/>
      </left>
      <right style="medium">
        <color auto="1"/>
      </right>
      <top style="thin">
        <color rgb="FFD4D4D4"/>
      </top>
      <bottom style="thin">
        <color rgb="FFD4D4D4"/>
      </bottom>
      <diagonal/>
    </border>
    <border>
      <left style="medium">
        <color auto="1"/>
      </left>
      <right style="thin">
        <color rgb="FFD4D4D4"/>
      </right>
      <top style="thin">
        <color rgb="FFD4D4D4"/>
      </top>
      <bottom style="thin">
        <color rgb="FFD4D4D4"/>
      </bottom>
      <diagonal/>
    </border>
    <border>
      <left style="medium">
        <color rgb="FF000000"/>
      </left>
      <right style="medium">
        <color auto="1"/>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theme="1"/>
      </left>
      <right style="thin">
        <color theme="1"/>
      </right>
      <top style="thin">
        <color theme="1"/>
      </top>
      <bottom style="thin">
        <color theme="1"/>
      </bottom>
      <diagonal/>
    </border>
    <border>
      <left style="medium">
        <color rgb="FF000000"/>
      </left>
      <right style="medium">
        <color rgb="FF000000"/>
      </right>
      <top style="medium">
        <color rgb="FF000000"/>
      </top>
      <bottom style="medium">
        <color auto="1"/>
      </bottom>
      <diagonal/>
    </border>
    <border>
      <left style="thin">
        <color rgb="FFD4D4D4"/>
      </left>
      <right style="medium">
        <color auto="1"/>
      </right>
      <top style="medium">
        <color rgb="FF000000"/>
      </top>
      <bottom style="medium">
        <color auto="1"/>
      </bottom>
      <diagonal/>
    </border>
    <border>
      <left style="medium">
        <color auto="1"/>
      </left>
      <right style="medium">
        <color auto="1"/>
      </right>
      <top style="medium">
        <color rgb="FF000000"/>
      </top>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rgb="FF000000"/>
      </bottom>
      <diagonal/>
    </border>
    <border>
      <left style="thin">
        <color rgb="FFD4D4D4"/>
      </left>
      <right style="medium">
        <color auto="1"/>
      </right>
      <top style="medium">
        <color rgb="FF000000"/>
      </top>
      <bottom/>
      <diagonal/>
    </border>
    <border>
      <left/>
      <right/>
      <top style="medium">
        <color rgb="FF000000"/>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rgb="FF000000"/>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theme="1"/>
      </right>
      <top style="thin">
        <color theme="1"/>
      </top>
      <bottom style="thin">
        <color theme="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 fillId="0" borderId="0" applyFont="0" applyFill="0" applyBorder="0" applyAlignment="0" applyProtection="0">
      <alignment vertical="center"/>
    </xf>
    <xf numFmtId="0" fontId="55" fillId="7" borderId="0" applyNumberFormat="0" applyBorder="0" applyAlignment="0" applyProtection="0">
      <alignment vertical="center"/>
    </xf>
    <xf numFmtId="0" fontId="56" fillId="8" borderId="8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55" fillId="9" borderId="0" applyNumberFormat="0" applyBorder="0" applyAlignment="0" applyProtection="0">
      <alignment vertical="center"/>
    </xf>
    <xf numFmtId="0" fontId="57" fillId="10" borderId="0" applyNumberFormat="0" applyBorder="0" applyAlignment="0" applyProtection="0">
      <alignment vertical="center"/>
    </xf>
    <xf numFmtId="43" fontId="1" fillId="0" borderId="0" applyFont="0" applyFill="0" applyBorder="0" applyAlignment="0" applyProtection="0">
      <alignment vertical="center"/>
    </xf>
    <xf numFmtId="0" fontId="58" fillId="11" borderId="0" applyNumberFormat="0" applyBorder="0" applyAlignment="0" applyProtection="0">
      <alignment vertical="center"/>
    </xf>
    <xf numFmtId="0" fontId="59" fillId="0" borderId="0" applyNumberFormat="0" applyFill="0" applyBorder="0" applyAlignment="0" applyProtection="0">
      <alignment vertical="center"/>
    </xf>
    <xf numFmtId="9" fontId="1" fillId="0" borderId="0" applyFont="0" applyFill="0" applyBorder="0" applyAlignment="0" applyProtection="0">
      <alignment vertical="center"/>
    </xf>
    <xf numFmtId="0" fontId="60" fillId="0" borderId="0" applyNumberFormat="0" applyFill="0" applyBorder="0" applyAlignment="0" applyProtection="0">
      <alignment vertical="center"/>
    </xf>
    <xf numFmtId="0" fontId="1" fillId="12" borderId="87" applyNumberFormat="0" applyFont="0" applyAlignment="0" applyProtection="0">
      <alignment vertical="center"/>
    </xf>
    <xf numFmtId="0" fontId="58" fillId="13"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88" applyNumberFormat="0" applyFill="0" applyAlignment="0" applyProtection="0">
      <alignment vertical="center"/>
    </xf>
    <xf numFmtId="0" fontId="51" fillId="0" borderId="0"/>
    <xf numFmtId="0" fontId="66" fillId="0" borderId="88" applyNumberFormat="0" applyFill="0" applyAlignment="0" applyProtection="0">
      <alignment vertical="center"/>
    </xf>
    <xf numFmtId="0" fontId="58" fillId="14" borderId="0" applyNumberFormat="0" applyBorder="0" applyAlignment="0" applyProtection="0">
      <alignment vertical="center"/>
    </xf>
    <xf numFmtId="0" fontId="61" fillId="0" borderId="89" applyNumberFormat="0" applyFill="0" applyAlignment="0" applyProtection="0">
      <alignment vertical="center"/>
    </xf>
    <xf numFmtId="0" fontId="58" fillId="15" borderId="0" applyNumberFormat="0" applyBorder="0" applyAlignment="0" applyProtection="0">
      <alignment vertical="center"/>
    </xf>
    <xf numFmtId="0" fontId="67" fillId="16" borderId="90" applyNumberFormat="0" applyAlignment="0" applyProtection="0">
      <alignment vertical="center"/>
    </xf>
    <xf numFmtId="0" fontId="68" fillId="16" borderId="86" applyNumberFormat="0" applyAlignment="0" applyProtection="0">
      <alignment vertical="center"/>
    </xf>
    <xf numFmtId="0" fontId="69" fillId="17" borderId="91" applyNumberFormat="0" applyAlignment="0" applyProtection="0">
      <alignment vertical="center"/>
    </xf>
    <xf numFmtId="0" fontId="55" fillId="18" borderId="0" applyNumberFormat="0" applyBorder="0" applyAlignment="0" applyProtection="0">
      <alignment vertical="center"/>
    </xf>
    <xf numFmtId="0" fontId="58" fillId="19" borderId="0" applyNumberFormat="0" applyBorder="0" applyAlignment="0" applyProtection="0">
      <alignment vertical="center"/>
    </xf>
    <xf numFmtId="0" fontId="70" fillId="0" borderId="92" applyNumberFormat="0" applyFill="0" applyAlignment="0" applyProtection="0">
      <alignment vertical="center"/>
    </xf>
    <xf numFmtId="0" fontId="71" fillId="0" borderId="93" applyNumberFormat="0" applyFill="0" applyAlignment="0" applyProtection="0">
      <alignment vertical="center"/>
    </xf>
    <xf numFmtId="0" fontId="72" fillId="20" borderId="0" applyNumberFormat="0" applyBorder="0" applyAlignment="0" applyProtection="0">
      <alignment vertical="center"/>
    </xf>
    <xf numFmtId="0" fontId="73" fillId="21" borderId="0" applyNumberFormat="0" applyBorder="0" applyAlignment="0" applyProtection="0">
      <alignment vertical="center"/>
    </xf>
    <xf numFmtId="0" fontId="55" fillId="22" borderId="0" applyNumberFormat="0" applyBorder="0" applyAlignment="0" applyProtection="0">
      <alignment vertical="center"/>
    </xf>
    <xf numFmtId="0" fontId="58"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2" fillId="0" borderId="0">
      <alignment vertical="center"/>
    </xf>
    <xf numFmtId="0" fontId="55" fillId="27" borderId="0" applyNumberFormat="0" applyBorder="0" applyAlignment="0" applyProtection="0">
      <alignment vertical="center"/>
    </xf>
    <xf numFmtId="0" fontId="58" fillId="28" borderId="0" applyNumberFormat="0" applyBorder="0" applyAlignment="0" applyProtection="0">
      <alignment vertical="center"/>
    </xf>
    <xf numFmtId="0" fontId="30" fillId="0" borderId="0">
      <alignment vertical="center"/>
    </xf>
    <xf numFmtId="0" fontId="58"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8" fillId="32" borderId="0" applyNumberFormat="0" applyBorder="0" applyAlignment="0" applyProtection="0">
      <alignment vertical="center"/>
    </xf>
    <xf numFmtId="0" fontId="15" fillId="0" borderId="0"/>
    <xf numFmtId="0" fontId="55"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5" fillId="36" borderId="0" applyNumberFormat="0" applyBorder="0" applyAlignment="0" applyProtection="0">
      <alignment vertical="center"/>
    </xf>
    <xf numFmtId="0" fontId="58" fillId="37" borderId="0" applyNumberFormat="0" applyBorder="0" applyAlignment="0" applyProtection="0">
      <alignment vertical="center"/>
    </xf>
    <xf numFmtId="0" fontId="2" fillId="0" borderId="0"/>
    <xf numFmtId="0" fontId="15" fillId="0" borderId="0"/>
    <xf numFmtId="0" fontId="15" fillId="0" borderId="0">
      <alignment vertical="center"/>
    </xf>
  </cellStyleXfs>
  <cellXfs count="57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54" applyFont="1" applyFill="1" applyBorder="1" applyAlignment="1">
      <alignment horizontal="left" vertical="center" wrapText="1"/>
    </xf>
    <xf numFmtId="0" fontId="6" fillId="0" borderId="1" xfId="54" applyFont="1" applyFill="1" applyBorder="1" applyAlignment="1">
      <alignment horizontal="center" vertical="center" wrapText="1"/>
    </xf>
    <xf numFmtId="9" fontId="6" fillId="0" borderId="1" xfId="54" applyNumberFormat="1" applyFont="1" applyFill="1" applyBorder="1" applyAlignment="1">
      <alignment horizontal="center" vertical="center" wrapText="1"/>
    </xf>
    <xf numFmtId="49" fontId="6" fillId="0" borderId="1" xfId="54" applyNumberFormat="1" applyFont="1" applyFill="1" applyBorder="1" applyAlignment="1">
      <alignment horizontal="center" vertical="center" wrapText="1"/>
    </xf>
    <xf numFmtId="0" fontId="4" fillId="0" borderId="1" xfId="0" applyFont="1" applyFill="1" applyBorder="1" applyAlignment="1">
      <alignment horizontal="justify" wrapText="1"/>
    </xf>
    <xf numFmtId="0" fontId="7" fillId="0" borderId="0" xfId="0" applyFont="1" applyFill="1" applyBorder="1" applyAlignment="1">
      <alignment horizontal="left" vertical="center"/>
    </xf>
    <xf numFmtId="0" fontId="8" fillId="0" borderId="1" xfId="0" applyFont="1" applyFill="1" applyBorder="1" applyAlignment="1">
      <alignment horizontal="justify" vertical="center" wrapText="1"/>
    </xf>
    <xf numFmtId="0" fontId="9" fillId="0" borderId="0" xfId="0" applyFont="1" applyFill="1" applyBorder="1" applyAlignment="1"/>
    <xf numFmtId="0" fontId="1" fillId="0" borderId="0" xfId="0" applyFont="1" applyFill="1" applyAlignment="1">
      <alignment vertical="center"/>
    </xf>
    <xf numFmtId="0" fontId="3" fillId="0" borderId="0" xfId="0" applyFont="1" applyFill="1" applyAlignment="1">
      <alignment horizontal="center" vertical="center"/>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9" fontId="10" fillId="0" borderId="1" xfId="11" applyFont="1" applyFill="1" applyBorder="1" applyAlignment="1">
      <alignment horizontal="center" vertical="center" wrapText="1"/>
    </xf>
    <xf numFmtId="0" fontId="10" fillId="0" borderId="1" xfId="0"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justify" wrapText="1"/>
    </xf>
    <xf numFmtId="0" fontId="7" fillId="0" borderId="0" xfId="0" applyFont="1" applyFill="1" applyAlignment="1">
      <alignment horizontal="left" vertical="center"/>
    </xf>
    <xf numFmtId="0" fontId="12" fillId="0" borderId="1" xfId="0" applyFont="1" applyFill="1" applyBorder="1" applyAlignment="1">
      <alignment horizontal="justify" vertical="center" wrapText="1"/>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177" fontId="13" fillId="0" borderId="8" xfId="0" applyNumberFormat="1" applyFont="1" applyFill="1" applyBorder="1" applyAlignment="1">
      <alignment horizontal="right" vertical="center" wrapText="1"/>
    </xf>
    <xf numFmtId="9" fontId="13" fillId="0" borderId="8" xfId="0" applyNumberFormat="1" applyFont="1" applyFill="1" applyBorder="1" applyAlignment="1">
      <alignment horizontal="center" vertical="center" wrapText="1"/>
    </xf>
    <xf numFmtId="0" fontId="13" fillId="0" borderId="10" xfId="0" applyFont="1" applyFill="1" applyBorder="1" applyAlignment="1">
      <alignment horizontal="justify" vertical="center" wrapText="1"/>
    </xf>
    <xf numFmtId="0" fontId="13" fillId="0" borderId="8" xfId="0" applyFont="1" applyFill="1" applyBorder="1" applyAlignment="1">
      <alignment horizontal="right" vertical="center" wrapText="1"/>
    </xf>
    <xf numFmtId="0" fontId="13" fillId="2"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9" fontId="13" fillId="2" borderId="17" xfId="0" applyNumberFormat="1" applyFont="1" applyFill="1" applyBorder="1" applyAlignment="1">
      <alignment horizontal="center" vertical="center" wrapText="1"/>
    </xf>
    <xf numFmtId="9" fontId="13" fillId="2" borderId="8"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177" fontId="13" fillId="0" borderId="10" xfId="0" applyNumberFormat="1" applyFont="1" applyFill="1" applyBorder="1" applyAlignment="1">
      <alignment horizontal="righ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10" fontId="10" fillId="0" borderId="8" xfId="11" applyNumberFormat="1" applyFont="1" applyFill="1" applyBorder="1" applyAlignment="1">
      <alignment horizontal="center" vertical="center" wrapText="1"/>
    </xf>
    <xf numFmtId="0" fontId="10" fillId="0" borderId="10" xfId="0" applyFont="1" applyFill="1" applyBorder="1" applyAlignment="1">
      <alignment horizontal="justify" vertical="center" wrapText="1"/>
    </xf>
    <xf numFmtId="0" fontId="10" fillId="0" borderId="8" xfId="0" applyNumberFormat="1" applyFont="1" applyFill="1" applyBorder="1" applyAlignment="1">
      <alignment horizontal="center" vertical="center" wrapText="1"/>
    </xf>
    <xf numFmtId="0" fontId="10" fillId="0" borderId="8" xfId="0" applyFont="1" applyFill="1" applyBorder="1" applyAlignment="1">
      <alignment horizontal="right" vertical="center" wrapText="1"/>
    </xf>
    <xf numFmtId="0" fontId="10" fillId="0" borderId="8" xfId="0" applyFont="1" applyFill="1" applyBorder="1" applyAlignment="1">
      <alignment horizontal="justify" vertical="center" wrapText="1"/>
    </xf>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9" xfId="0" applyFont="1" applyFill="1" applyBorder="1" applyAlignment="1">
      <alignment horizontal="center" vertical="center" wrapText="1"/>
    </xf>
    <xf numFmtId="0" fontId="10" fillId="0" borderId="8" xfId="0" applyFont="1" applyFill="1" applyBorder="1" applyAlignment="1">
      <alignment horizontal="justify" wrapText="1"/>
    </xf>
    <xf numFmtId="0" fontId="12"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43" fontId="14" fillId="0" borderId="8" xfId="0" applyNumberFormat="1" applyFont="1" applyFill="1" applyBorder="1" applyAlignment="1">
      <alignment horizontal="center" vertical="center" wrapText="1"/>
    </xf>
    <xf numFmtId="9" fontId="14" fillId="0" borderId="8" xfId="0" applyNumberFormat="1" applyFont="1" applyFill="1" applyBorder="1" applyAlignment="1">
      <alignment horizontal="center" vertical="center" wrapText="1"/>
    </xf>
    <xf numFmtId="0" fontId="14" fillId="0" borderId="10" xfId="0" applyFont="1" applyFill="1" applyBorder="1" applyAlignment="1">
      <alignment horizontal="justify" vertical="center" wrapText="1"/>
    </xf>
    <xf numFmtId="43" fontId="14" fillId="0" borderId="8" xfId="0" applyNumberFormat="1" applyFont="1" applyFill="1" applyBorder="1" applyAlignment="1">
      <alignment horizontal="right" vertical="center" wrapText="1"/>
    </xf>
    <xf numFmtId="0" fontId="14" fillId="0" borderId="8" xfId="0" applyFont="1" applyFill="1" applyBorder="1" applyAlignment="1">
      <alignment horizontal="right" vertical="center" wrapText="1"/>
    </xf>
    <xf numFmtId="0" fontId="14" fillId="2" borderId="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49" fontId="15" fillId="0" borderId="1" xfId="55" applyNumberFormat="1" applyFont="1" applyFill="1" applyBorder="1" applyAlignment="1">
      <alignment horizontal="left" vertical="center" wrapText="1"/>
    </xf>
    <xf numFmtId="9" fontId="14" fillId="2" borderId="8" xfId="0" applyNumberFormat="1" applyFont="1" applyFill="1" applyBorder="1" applyAlignment="1">
      <alignment horizontal="center" vertical="center" wrapText="1"/>
    </xf>
    <xf numFmtId="49" fontId="16" fillId="0" borderId="1" xfId="55" applyNumberFormat="1" applyFont="1" applyFill="1" applyBorder="1" applyAlignment="1">
      <alignment horizontal="center" vertical="center" wrapText="1"/>
    </xf>
    <xf numFmtId="0" fontId="16" fillId="0" borderId="1" xfId="55" applyNumberFormat="1" applyFont="1" applyFill="1" applyBorder="1" applyAlignment="1">
      <alignment horizontal="center" vertical="center" wrapText="1"/>
    </xf>
    <xf numFmtId="0" fontId="1" fillId="0" borderId="10" xfId="0" applyFont="1" applyFill="1" applyBorder="1" applyAlignment="1">
      <alignment vertical="center"/>
    </xf>
    <xf numFmtId="0" fontId="14" fillId="0" borderId="17" xfId="0" applyFont="1" applyFill="1" applyBorder="1" applyAlignment="1">
      <alignment horizontal="center" vertical="center" wrapText="1"/>
    </xf>
    <xf numFmtId="0" fontId="14" fillId="0" borderId="17" xfId="0" applyFont="1" applyFill="1" applyBorder="1" applyAlignment="1">
      <alignment horizontal="left" vertical="center" wrapText="1"/>
    </xf>
    <xf numFmtId="0" fontId="14" fillId="0" borderId="2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14" fillId="0" borderId="19" xfId="0" applyFont="1" applyFill="1" applyBorder="1" applyAlignment="1">
      <alignment horizontal="center" vertical="center" wrapText="1"/>
    </xf>
    <xf numFmtId="9" fontId="14" fillId="0" borderId="19" xfId="0" applyNumberFormat="1" applyFont="1" applyFill="1" applyBorder="1" applyAlignment="1">
      <alignment horizontal="center" vertical="center" wrapText="1"/>
    </xf>
    <xf numFmtId="0" fontId="14" fillId="0" borderId="18" xfId="0" applyFont="1" applyFill="1" applyBorder="1" applyAlignment="1">
      <alignment horizontal="left" vertical="center" wrapText="1"/>
    </xf>
    <xf numFmtId="0" fontId="14" fillId="0" borderId="21" xfId="0" applyFont="1" applyFill="1" applyBorder="1" applyAlignment="1">
      <alignment horizontal="justify" wrapText="1"/>
    </xf>
    <xf numFmtId="0" fontId="14" fillId="0" borderId="15" xfId="0" applyFont="1" applyFill="1" applyBorder="1" applyAlignment="1">
      <alignment horizontal="justify" wrapText="1"/>
    </xf>
    <xf numFmtId="0" fontId="17"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14" fillId="0" borderId="22" xfId="0" applyFont="1" applyFill="1" applyBorder="1" applyAlignment="1">
      <alignment horizontal="justify" wrapText="1"/>
    </xf>
    <xf numFmtId="0" fontId="21" fillId="0" borderId="8" xfId="0" applyFont="1" applyFill="1" applyBorder="1" applyAlignment="1">
      <alignment horizontal="center" vertical="center" wrapText="1"/>
    </xf>
    <xf numFmtId="43" fontId="14" fillId="0" borderId="8" xfId="0" applyNumberFormat="1" applyFont="1" applyFill="1" applyBorder="1" applyAlignment="1">
      <alignment horizontal="justify" vertical="center" wrapText="1"/>
    </xf>
    <xf numFmtId="0" fontId="14" fillId="0" borderId="16"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4" fontId="22" fillId="0" borderId="26" xfId="0" applyNumberFormat="1" applyFont="1" applyFill="1" applyBorder="1" applyAlignment="1">
      <alignment horizontal="right" vertical="center"/>
    </xf>
    <xf numFmtId="4" fontId="22" fillId="0" borderId="27" xfId="0" applyNumberFormat="1" applyFont="1" applyFill="1" applyBorder="1" applyAlignment="1">
      <alignment horizontal="right" vertical="center"/>
    </xf>
    <xf numFmtId="4" fontId="22" fillId="0" borderId="28" xfId="0" applyNumberFormat="1" applyFont="1" applyFill="1" applyBorder="1" applyAlignment="1">
      <alignment horizontal="right" vertical="center"/>
    </xf>
    <xf numFmtId="0" fontId="14" fillId="0" borderId="0" xfId="0" applyFont="1" applyFill="1" applyBorder="1" applyAlignment="1">
      <alignment horizontal="justify" vertical="center" wrapText="1"/>
    </xf>
    <xf numFmtId="43" fontId="14" fillId="0" borderId="5" xfId="0" applyNumberFormat="1" applyFont="1" applyFill="1" applyBorder="1" applyAlignment="1">
      <alignment horizontal="right" vertical="center" wrapText="1"/>
    </xf>
    <xf numFmtId="0" fontId="14" fillId="0" borderId="25" xfId="0" applyFont="1" applyFill="1" applyBorder="1" applyAlignment="1">
      <alignment horizontal="right" vertical="center" wrapText="1"/>
    </xf>
    <xf numFmtId="0" fontId="14" fillId="0" borderId="5" xfId="0" applyFont="1" applyFill="1" applyBorder="1" applyAlignment="1">
      <alignment horizontal="right" vertical="center" wrapText="1"/>
    </xf>
    <xf numFmtId="0" fontId="14" fillId="0" borderId="6" xfId="0" applyFont="1" applyFill="1" applyBorder="1" applyAlignment="1">
      <alignment horizontal="right" vertical="center" wrapText="1"/>
    </xf>
    <xf numFmtId="0" fontId="14" fillId="0" borderId="8" xfId="0" applyFont="1" applyFill="1" applyBorder="1" applyAlignment="1">
      <alignment horizontal="justify" vertical="center" wrapText="1"/>
    </xf>
    <xf numFmtId="4" fontId="22" fillId="0" borderId="29" xfId="0" applyNumberFormat="1" applyFont="1" applyFill="1" applyBorder="1" applyAlignment="1">
      <alignment horizontal="right" vertical="center"/>
    </xf>
    <xf numFmtId="4" fontId="22" fillId="0" borderId="30" xfId="0" applyNumberFormat="1" applyFont="1" applyFill="1" applyBorder="1" applyAlignment="1">
      <alignment horizontal="right" vertical="center"/>
    </xf>
    <xf numFmtId="4" fontId="22" fillId="0" borderId="31" xfId="0" applyNumberFormat="1" applyFont="1" applyFill="1" applyBorder="1" applyAlignment="1">
      <alignment horizontal="right" vertical="center"/>
    </xf>
    <xf numFmtId="43" fontId="14" fillId="0" borderId="32" xfId="0" applyNumberFormat="1" applyFont="1" applyFill="1" applyBorder="1" applyAlignment="1">
      <alignment horizontal="right" vertical="center" wrapText="1"/>
    </xf>
    <xf numFmtId="43" fontId="14" fillId="0" borderId="33" xfId="0" applyNumberFormat="1" applyFont="1" applyFill="1" applyBorder="1" applyAlignment="1">
      <alignment horizontal="right" vertical="center" wrapText="1"/>
    </xf>
    <xf numFmtId="43" fontId="14" fillId="0" borderId="34" xfId="0" applyNumberFormat="1" applyFont="1" applyFill="1" applyBorder="1" applyAlignment="1">
      <alignment horizontal="right" vertical="center" wrapText="1"/>
    </xf>
    <xf numFmtId="43" fontId="14" fillId="0" borderId="35" xfId="0" applyNumberFormat="1" applyFont="1" applyFill="1" applyBorder="1" applyAlignment="1">
      <alignment horizontal="right" vertical="center" wrapText="1"/>
    </xf>
    <xf numFmtId="0" fontId="23" fillId="0" borderId="1" xfId="54" applyFont="1" applyFill="1" applyBorder="1" applyAlignment="1">
      <alignment horizontal="center" vertical="center" wrapText="1"/>
    </xf>
    <xf numFmtId="49" fontId="23" fillId="0" borderId="1" xfId="54" applyNumberFormat="1" applyFont="1" applyFill="1" applyBorder="1" applyAlignment="1">
      <alignment horizontal="center" vertical="center" wrapText="1"/>
    </xf>
    <xf numFmtId="49" fontId="23" fillId="0" borderId="1" xfId="54" applyNumberFormat="1" applyFont="1" applyFill="1" applyBorder="1" applyAlignment="1">
      <alignment horizontal="left" vertical="center" wrapText="1"/>
    </xf>
    <xf numFmtId="0" fontId="23" fillId="0" borderId="1" xfId="54" applyFont="1" applyFill="1" applyBorder="1" applyAlignment="1">
      <alignment vertical="center" wrapText="1"/>
    </xf>
    <xf numFmtId="177" fontId="23" fillId="0" borderId="1" xfId="54" applyNumberFormat="1" applyFont="1" applyFill="1" applyBorder="1" applyAlignment="1">
      <alignment horizontal="right" vertical="center" wrapText="1"/>
    </xf>
    <xf numFmtId="177" fontId="23" fillId="0" borderId="1" xfId="54" applyNumberFormat="1" applyFont="1" applyFill="1" applyBorder="1" applyAlignment="1">
      <alignment horizontal="center" vertical="center" wrapText="1"/>
    </xf>
    <xf numFmtId="49" fontId="23" fillId="0" borderId="36" xfId="54" applyNumberFormat="1" applyFont="1" applyFill="1" applyBorder="1" applyAlignment="1">
      <alignment horizontal="center" vertical="center" wrapText="1"/>
    </xf>
    <xf numFmtId="49" fontId="23" fillId="0" borderId="37" xfId="54" applyNumberFormat="1" applyFont="1" applyFill="1" applyBorder="1" applyAlignment="1">
      <alignment horizontal="center" vertical="center" wrapText="1"/>
    </xf>
    <xf numFmtId="49" fontId="23" fillId="0" borderId="38" xfId="54" applyNumberFormat="1" applyFont="1" applyFill="1" applyBorder="1" applyAlignment="1">
      <alignment horizontal="center" vertical="center" wrapText="1"/>
    </xf>
    <xf numFmtId="0" fontId="23" fillId="4" borderId="36" xfId="54" applyFont="1" applyFill="1" applyBorder="1" applyAlignment="1">
      <alignment horizontal="center" vertical="center" wrapText="1"/>
    </xf>
    <xf numFmtId="0" fontId="23" fillId="4" borderId="37" xfId="54" applyFont="1" applyFill="1" applyBorder="1" applyAlignment="1">
      <alignment horizontal="center" vertical="center" wrapText="1"/>
    </xf>
    <xf numFmtId="0" fontId="23" fillId="4" borderId="38" xfId="54" applyFont="1" applyFill="1" applyBorder="1" applyAlignment="1">
      <alignment horizontal="center" vertical="center" wrapText="1"/>
    </xf>
    <xf numFmtId="0" fontId="23" fillId="4" borderId="3" xfId="54" applyFont="1" applyFill="1" applyBorder="1" applyAlignment="1">
      <alignment horizontal="center" vertical="center" wrapText="1"/>
    </xf>
    <xf numFmtId="0" fontId="23" fillId="0" borderId="36" xfId="54" applyFont="1" applyFill="1" applyBorder="1" applyAlignment="1">
      <alignment horizontal="center" vertical="center" wrapText="1"/>
    </xf>
    <xf numFmtId="0" fontId="23" fillId="4" borderId="1" xfId="54" applyFont="1" applyFill="1" applyBorder="1" applyAlignment="1">
      <alignment horizontal="center" vertical="center" wrapText="1"/>
    </xf>
    <xf numFmtId="0" fontId="23" fillId="4" borderId="4" xfId="54" applyFont="1" applyFill="1" applyBorder="1" applyAlignment="1">
      <alignment horizontal="center" vertical="center" wrapText="1"/>
    </xf>
    <xf numFmtId="0" fontId="24" fillId="0" borderId="3" xfId="54" applyFont="1" applyFill="1" applyBorder="1" applyAlignment="1">
      <alignment horizontal="center" vertical="center" wrapText="1"/>
    </xf>
    <xf numFmtId="49" fontId="25" fillId="0" borderId="1" xfId="55" applyNumberFormat="1" applyFont="1" applyFill="1" applyBorder="1" applyAlignment="1">
      <alignment horizontal="center" vertical="center" wrapText="1"/>
    </xf>
    <xf numFmtId="0" fontId="24" fillId="0" borderId="39" xfId="54" applyFont="1" applyFill="1" applyBorder="1" applyAlignment="1">
      <alignment horizontal="center" vertical="center" wrapText="1"/>
    </xf>
    <xf numFmtId="0" fontId="24" fillId="0" borderId="1" xfId="54" applyFont="1" applyFill="1" applyBorder="1" applyAlignment="1">
      <alignment horizontal="center" vertical="center" wrapText="1"/>
    </xf>
    <xf numFmtId="0" fontId="24" fillId="0" borderId="40" xfId="54" applyFont="1" applyFill="1" applyBorder="1" applyAlignment="1">
      <alignment horizontal="center" vertical="center" wrapText="1"/>
    </xf>
    <xf numFmtId="49" fontId="24" fillId="0" borderId="3" xfId="54" applyNumberFormat="1" applyFont="1" applyFill="1" applyBorder="1" applyAlignment="1">
      <alignment horizontal="center" vertical="center" wrapText="1"/>
    </xf>
    <xf numFmtId="0" fontId="23" fillId="0" borderId="0" xfId="54" applyFont="1" applyAlignment="1">
      <alignment horizontal="center" vertical="center" wrapText="1"/>
    </xf>
    <xf numFmtId="0" fontId="11" fillId="4" borderId="4" xfId="54" applyFont="1" applyFill="1" applyBorder="1" applyAlignment="1">
      <alignment horizontal="center" vertical="center" wrapText="1"/>
    </xf>
    <xf numFmtId="0" fontId="26" fillId="0" borderId="1" xfId="54" applyFont="1" applyFill="1" applyBorder="1" applyAlignment="1">
      <alignment horizontal="center" vertical="center" wrapText="1"/>
    </xf>
    <xf numFmtId="0" fontId="26" fillId="0" borderId="0" xfId="54" applyFont="1" applyAlignment="1">
      <alignment horizontal="center" vertical="center" wrapText="1"/>
    </xf>
    <xf numFmtId="0" fontId="24" fillId="0" borderId="4" xfId="54"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10" fontId="10" fillId="0" borderId="8" xfId="0" applyNumberFormat="1"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42" xfId="0" applyFont="1" applyFill="1" applyBorder="1" applyAlignment="1">
      <alignment vertical="center" wrapText="1"/>
    </xf>
    <xf numFmtId="0" fontId="27" fillId="0" borderId="42" xfId="47" applyFont="1" applyFill="1" applyBorder="1" applyAlignment="1">
      <alignment horizontal="center" vertical="center" wrapText="1"/>
    </xf>
    <xf numFmtId="0" fontId="11" fillId="0" borderId="42" xfId="47" applyFont="1" applyFill="1" applyBorder="1" applyAlignment="1">
      <alignment horizontal="center" vertical="center" wrapText="1"/>
    </xf>
    <xf numFmtId="0" fontId="11" fillId="4" borderId="42" xfId="47" applyFont="1" applyFill="1" applyBorder="1" applyAlignment="1">
      <alignment horizontal="center" vertical="center" wrapText="1"/>
    </xf>
    <xf numFmtId="0" fontId="11" fillId="0" borderId="42" xfId="47" applyFont="1" applyFill="1" applyBorder="1" applyAlignment="1">
      <alignment horizontal="left" vertical="center" wrapText="1"/>
    </xf>
    <xf numFmtId="177" fontId="11" fillId="0" borderId="42" xfId="47" applyNumberFormat="1" applyFont="1" applyFill="1" applyBorder="1" applyAlignment="1">
      <alignment horizontal="right" vertical="center" wrapText="1"/>
    </xf>
    <xf numFmtId="177" fontId="11" fillId="0" borderId="42" xfId="47" applyNumberFormat="1" applyFont="1" applyFill="1" applyBorder="1" applyAlignment="1">
      <alignment horizontal="center" vertical="center" wrapText="1"/>
    </xf>
    <xf numFmtId="0" fontId="17" fillId="0" borderId="42" xfId="0" applyFont="1" applyFill="1" applyBorder="1" applyAlignment="1">
      <alignment horizontal="center" vertical="center"/>
    </xf>
    <xf numFmtId="49" fontId="11" fillId="0" borderId="42" xfId="47" applyNumberFormat="1" applyFont="1" applyFill="1" applyBorder="1" applyAlignment="1">
      <alignment horizontal="center" vertical="center" wrapText="1"/>
    </xf>
    <xf numFmtId="49" fontId="28" fillId="0" borderId="42" xfId="47" applyNumberFormat="1" applyFont="1" applyFill="1" applyBorder="1" applyAlignment="1">
      <alignment horizontal="center" vertical="center" wrapText="1"/>
    </xf>
    <xf numFmtId="179" fontId="11" fillId="0" borderId="42" xfId="47" applyNumberFormat="1" applyFont="1" applyFill="1" applyBorder="1" applyAlignment="1">
      <alignment horizontal="center" vertical="center" wrapText="1"/>
    </xf>
    <xf numFmtId="0" fontId="12" fillId="0" borderId="6" xfId="0" applyFont="1" applyFill="1" applyBorder="1" applyAlignment="1">
      <alignment horizontal="justify" vertical="center" wrapText="1"/>
    </xf>
    <xf numFmtId="9" fontId="10" fillId="0" borderId="8"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2" xfId="0"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25" xfId="0" applyFont="1" applyFill="1" applyBorder="1" applyAlignment="1">
      <alignment horizontal="center" vertical="center" wrapText="1"/>
    </xf>
    <xf numFmtId="49" fontId="2" fillId="0" borderId="45" xfId="42" applyNumberFormat="1" applyFont="1" applyBorder="1" applyAlignment="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44" xfId="0" applyFont="1" applyFill="1" applyBorder="1" applyAlignment="1">
      <alignment horizontal="center" vertical="center" wrapText="1"/>
    </xf>
    <xf numFmtId="49" fontId="29" fillId="0" borderId="45" xfId="42" applyNumberFormat="1" applyFont="1" applyFill="1" applyBorder="1" applyAlignment="1">
      <alignment horizontal="left" vertical="center" wrapText="1"/>
    </xf>
    <xf numFmtId="49" fontId="2" fillId="0" borderId="45" xfId="42" applyNumberFormat="1" applyFont="1" applyFill="1" applyBorder="1" applyAlignment="1">
      <alignment horizontal="left" vertical="center"/>
    </xf>
    <xf numFmtId="9" fontId="23" fillId="4" borderId="4" xfId="54" applyNumberFormat="1" applyFont="1" applyFill="1" applyBorder="1" applyAlignment="1">
      <alignment horizontal="center" vertical="center" wrapText="1"/>
    </xf>
    <xf numFmtId="0" fontId="23" fillId="4" borderId="4" xfId="54" applyNumberFormat="1" applyFont="1" applyFill="1" applyBorder="1" applyAlignment="1" applyProtection="1">
      <alignment horizontal="center" vertical="center" wrapText="1"/>
    </xf>
    <xf numFmtId="9" fontId="10" fillId="0" borderId="19" xfId="0"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178" fontId="10" fillId="0" borderId="46" xfId="0" applyNumberFormat="1" applyFont="1" applyFill="1" applyBorder="1" applyAlignment="1">
      <alignment horizontal="right" vertical="center" wrapText="1"/>
    </xf>
    <xf numFmtId="178" fontId="10" fillId="0" borderId="11" xfId="0" applyNumberFormat="1" applyFont="1" applyFill="1" applyBorder="1" applyAlignment="1">
      <alignment horizontal="right" vertical="center" wrapText="1"/>
    </xf>
    <xf numFmtId="178" fontId="22" fillId="2" borderId="47" xfId="0" applyNumberFormat="1" applyFont="1" applyFill="1" applyBorder="1" applyAlignment="1">
      <alignment horizontal="right" vertical="center"/>
    </xf>
    <xf numFmtId="0" fontId="10" fillId="2" borderId="9" xfId="0" applyFont="1" applyFill="1" applyBorder="1" applyAlignment="1">
      <alignment horizontal="left" vertical="center" wrapText="1"/>
    </xf>
    <xf numFmtId="0" fontId="7" fillId="0" borderId="34" xfId="0" applyFont="1" applyFill="1" applyBorder="1" applyAlignment="1">
      <alignment vertical="center" wrapText="1"/>
    </xf>
    <xf numFmtId="0" fontId="10" fillId="0" borderId="48" xfId="0" applyFont="1" applyFill="1" applyBorder="1" applyAlignment="1">
      <alignment horizontal="center" vertical="center" wrapText="1"/>
    </xf>
    <xf numFmtId="0" fontId="7" fillId="0" borderId="42" xfId="0" applyFont="1" applyFill="1" applyBorder="1" applyAlignment="1">
      <alignment horizontal="center" vertical="center"/>
    </xf>
    <xf numFmtId="9" fontId="17" fillId="0" borderId="42" xfId="0" applyNumberFormat="1" applyFont="1" applyFill="1" applyBorder="1" applyAlignment="1">
      <alignment horizontal="center" vertical="center"/>
    </xf>
    <xf numFmtId="0" fontId="7" fillId="0" borderId="42" xfId="0" applyFont="1" applyFill="1" applyBorder="1" applyAlignment="1">
      <alignment horizontal="right" vertical="center"/>
    </xf>
    <xf numFmtId="0" fontId="7" fillId="0" borderId="49" xfId="0" applyFont="1" applyFill="1" applyBorder="1" applyAlignment="1">
      <alignment vertical="center" wrapText="1"/>
    </xf>
    <xf numFmtId="0" fontId="10"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9" fontId="7" fillId="0" borderId="42" xfId="0" applyNumberFormat="1" applyFont="1" applyFill="1" applyBorder="1" applyAlignment="1">
      <alignment horizontal="center" vertical="center" wrapText="1"/>
    </xf>
    <xf numFmtId="0" fontId="7" fillId="0" borderId="42" xfId="0" applyFont="1" applyFill="1" applyBorder="1" applyAlignment="1">
      <alignment horizontal="right" vertical="center" wrapText="1"/>
    </xf>
    <xf numFmtId="9" fontId="7" fillId="0" borderId="52" xfId="0" applyNumberFormat="1" applyFont="1" applyFill="1" applyBorder="1" applyAlignment="1">
      <alignment horizontal="center" vertical="center" wrapText="1"/>
    </xf>
    <xf numFmtId="178" fontId="22" fillId="2" borderId="53" xfId="0" applyNumberFormat="1" applyFont="1" applyFill="1" applyBorder="1" applyAlignment="1">
      <alignment horizontal="right" vertical="center"/>
    </xf>
    <xf numFmtId="0" fontId="7" fillId="0" borderId="3" xfId="0" applyFont="1" applyFill="1" applyBorder="1" applyAlignment="1">
      <alignment vertical="center" wrapText="1"/>
    </xf>
    <xf numFmtId="0" fontId="1" fillId="0" borderId="50" xfId="0" applyFont="1" applyFill="1" applyBorder="1" applyAlignment="1">
      <alignment vertical="center"/>
    </xf>
    <xf numFmtId="9" fontId="7" fillId="0" borderId="35" xfId="0" applyNumberFormat="1" applyFont="1" applyFill="1" applyBorder="1" applyAlignment="1">
      <alignment horizontal="center" vertical="center" wrapText="1"/>
    </xf>
    <xf numFmtId="0" fontId="17" fillId="0" borderId="35" xfId="0" applyFont="1" applyFill="1" applyBorder="1" applyAlignment="1">
      <alignment horizontal="center" vertical="center"/>
    </xf>
    <xf numFmtId="0" fontId="7" fillId="0" borderId="54" xfId="0" applyFont="1" applyFill="1" applyBorder="1" applyAlignment="1">
      <alignment horizontal="right" vertical="center" wrapText="1"/>
    </xf>
    <xf numFmtId="0" fontId="10" fillId="0" borderId="42" xfId="0" applyFont="1" applyFill="1" applyBorder="1" applyAlignment="1">
      <alignment horizontal="left" vertical="center" wrapText="1"/>
    </xf>
    <xf numFmtId="9" fontId="7" fillId="0" borderId="55" xfId="0" applyNumberFormat="1" applyFont="1" applyFill="1" applyBorder="1" applyAlignment="1">
      <alignment horizontal="center" vertical="center" wrapText="1"/>
    </xf>
    <xf numFmtId="0" fontId="17" fillId="0" borderId="56" xfId="0" applyFont="1" applyFill="1" applyBorder="1" applyAlignment="1">
      <alignment horizontal="center" vertical="center"/>
    </xf>
    <xf numFmtId="9" fontId="7" fillId="0" borderId="56" xfId="0" applyNumberFormat="1" applyFont="1" applyFill="1" applyBorder="1" applyAlignment="1">
      <alignment horizontal="center" vertical="center" wrapText="1"/>
    </xf>
    <xf numFmtId="0" fontId="7" fillId="0" borderId="56" xfId="0" applyFont="1" applyFill="1" applyBorder="1" applyAlignment="1">
      <alignment horizontal="right" vertical="center" wrapText="1"/>
    </xf>
    <xf numFmtId="0" fontId="10" fillId="0" borderId="20" xfId="0" applyFont="1" applyFill="1" applyBorder="1" applyAlignment="1">
      <alignment horizontal="left" vertical="center" wrapText="1"/>
    </xf>
    <xf numFmtId="0" fontId="1" fillId="0" borderId="20" xfId="0" applyFont="1" applyFill="1" applyBorder="1" applyAlignment="1">
      <alignment vertical="center"/>
    </xf>
    <xf numFmtId="9" fontId="7" fillId="0" borderId="43" xfId="0" applyNumberFormat="1" applyFont="1" applyFill="1" applyBorder="1" applyAlignment="1">
      <alignment horizontal="center" vertical="center" wrapText="1"/>
    </xf>
    <xf numFmtId="0" fontId="17" fillId="0" borderId="20" xfId="0" applyFont="1" applyFill="1" applyBorder="1" applyAlignment="1">
      <alignment horizontal="center" vertical="center"/>
    </xf>
    <xf numFmtId="9" fontId="7" fillId="0" borderId="20" xfId="0" applyNumberFormat="1" applyFont="1" applyFill="1" applyBorder="1" applyAlignment="1">
      <alignment horizontal="center" vertical="center" wrapText="1"/>
    </xf>
    <xf numFmtId="0" fontId="7" fillId="0" borderId="20" xfId="0" applyFont="1" applyFill="1" applyBorder="1" applyAlignment="1">
      <alignment horizontal="right" vertical="center" wrapText="1"/>
    </xf>
    <xf numFmtId="0" fontId="10" fillId="2" borderId="22" xfId="0" applyFont="1" applyFill="1" applyBorder="1" applyAlignment="1">
      <alignment horizontal="center" vertical="center" wrapText="1"/>
    </xf>
    <xf numFmtId="0" fontId="7" fillId="0" borderId="35" xfId="0" applyFont="1" applyFill="1" applyBorder="1" applyAlignment="1">
      <alignment horizontal="right" vertical="center" wrapText="1"/>
    </xf>
    <xf numFmtId="0" fontId="10" fillId="2" borderId="57" xfId="0" applyFont="1" applyFill="1" applyBorder="1" applyAlignment="1">
      <alignment horizontal="center" vertical="center" wrapText="1"/>
    </xf>
    <xf numFmtId="0" fontId="30" fillId="0" borderId="0" xfId="54" applyFont="1" applyAlignment="1">
      <alignment wrapText="1"/>
    </xf>
    <xf numFmtId="0" fontId="30" fillId="0" borderId="0" xfId="54" applyFont="1" applyAlignment="1">
      <alignment vertical="center" wrapText="1"/>
    </xf>
    <xf numFmtId="0" fontId="31" fillId="0" borderId="0" xfId="0" applyFont="1" applyFill="1" applyBorder="1" applyAlignment="1"/>
    <xf numFmtId="0" fontId="30" fillId="0" borderId="0" xfId="0" applyFont="1" applyFill="1" applyBorder="1" applyAlignment="1">
      <alignment wrapText="1"/>
    </xf>
    <xf numFmtId="0" fontId="32" fillId="0" borderId="0" xfId="54" applyFont="1" applyFill="1" applyAlignment="1">
      <alignment horizontal="center" vertical="center" wrapText="1"/>
    </xf>
    <xf numFmtId="0" fontId="33" fillId="0" borderId="0" xfId="54" applyFont="1" applyFill="1" applyAlignment="1">
      <alignment horizontal="center" vertical="center" wrapText="1"/>
    </xf>
    <xf numFmtId="0" fontId="11" fillId="0" borderId="1" xfId="54" applyFont="1" applyFill="1" applyBorder="1" applyAlignment="1">
      <alignment horizontal="center" vertical="center" wrapText="1"/>
    </xf>
    <xf numFmtId="49" fontId="11" fillId="0" borderId="1" xfId="54" applyNumberFormat="1" applyFont="1" applyFill="1" applyBorder="1" applyAlignment="1">
      <alignment horizontal="center" vertical="center" wrapText="1"/>
    </xf>
    <xf numFmtId="0" fontId="11" fillId="0" borderId="1" xfId="54" applyFont="1" applyFill="1" applyBorder="1" applyAlignment="1">
      <alignment vertical="center" wrapText="1"/>
    </xf>
    <xf numFmtId="43" fontId="11" fillId="0" borderId="1" xfId="54" applyNumberFormat="1" applyFont="1" applyFill="1" applyBorder="1" applyAlignment="1">
      <alignment horizontal="right" vertical="center" wrapText="1"/>
    </xf>
    <xf numFmtId="10" fontId="11" fillId="0" borderId="1" xfId="54" applyNumberFormat="1" applyFont="1" applyFill="1" applyBorder="1" applyAlignment="1">
      <alignment horizontal="right" vertical="center" wrapText="1"/>
    </xf>
    <xf numFmtId="177" fontId="11" fillId="0" borderId="1" xfId="54" applyNumberFormat="1" applyFont="1" applyFill="1" applyBorder="1" applyAlignment="1">
      <alignment horizontal="right" vertical="center" wrapText="1"/>
    </xf>
    <xf numFmtId="0" fontId="17" fillId="0" borderId="1" xfId="54" applyFont="1" applyFill="1" applyBorder="1" applyAlignment="1">
      <alignment horizontal="center" vertical="center" wrapText="1"/>
    </xf>
    <xf numFmtId="177" fontId="11" fillId="0" borderId="1" xfId="54" applyNumberFormat="1" applyFont="1" applyFill="1" applyBorder="1" applyAlignment="1">
      <alignment horizontal="center" vertical="center" wrapText="1"/>
    </xf>
    <xf numFmtId="49" fontId="11" fillId="0" borderId="36" xfId="54" applyNumberFormat="1" applyFont="1" applyFill="1" applyBorder="1" applyAlignment="1">
      <alignment horizontal="left" vertical="top" wrapText="1"/>
    </xf>
    <xf numFmtId="49" fontId="11" fillId="0" borderId="37" xfId="54" applyNumberFormat="1" applyFont="1" applyFill="1" applyBorder="1" applyAlignment="1">
      <alignment horizontal="left" vertical="top" wrapText="1"/>
    </xf>
    <xf numFmtId="49" fontId="11" fillId="0" borderId="38" xfId="54" applyNumberFormat="1" applyFont="1" applyFill="1" applyBorder="1" applyAlignment="1">
      <alignment horizontal="left" vertical="top" wrapText="1"/>
    </xf>
    <xf numFmtId="0" fontId="11" fillId="4" borderId="36" xfId="54" applyFont="1" applyFill="1" applyBorder="1" applyAlignment="1">
      <alignment horizontal="center" vertical="center" wrapText="1"/>
    </xf>
    <xf numFmtId="0" fontId="11" fillId="4" borderId="37" xfId="54" applyFont="1" applyFill="1" applyBorder="1" applyAlignment="1">
      <alignment horizontal="center" vertical="center" wrapText="1"/>
    </xf>
    <xf numFmtId="0" fontId="11" fillId="4" borderId="38" xfId="54" applyFont="1" applyFill="1" applyBorder="1" applyAlignment="1">
      <alignment horizontal="center" vertical="center" wrapText="1"/>
    </xf>
    <xf numFmtId="0" fontId="11" fillId="4" borderId="3" xfId="54" applyFont="1" applyFill="1" applyBorder="1" applyAlignment="1">
      <alignment horizontal="center" vertical="center" wrapText="1"/>
    </xf>
    <xf numFmtId="0" fontId="11" fillId="0" borderId="36" xfId="54" applyFont="1" applyFill="1" applyBorder="1" applyAlignment="1">
      <alignment horizontal="center" vertical="center" wrapText="1"/>
    </xf>
    <xf numFmtId="0" fontId="11" fillId="4" borderId="1" xfId="54" applyFont="1" applyFill="1" applyBorder="1" applyAlignment="1">
      <alignment horizontal="center" vertical="center" wrapText="1"/>
    </xf>
    <xf numFmtId="0" fontId="27" fillId="0" borderId="1" xfId="54" applyFont="1" applyFill="1" applyBorder="1" applyAlignment="1">
      <alignment horizontal="center" vertical="center" wrapText="1"/>
    </xf>
    <xf numFmtId="0" fontId="27" fillId="0" borderId="3" xfId="54" applyFont="1" applyFill="1" applyBorder="1" applyAlignment="1">
      <alignment horizontal="center" vertical="center" wrapText="1"/>
    </xf>
    <xf numFmtId="0" fontId="11" fillId="0" borderId="1" xfId="54" applyFont="1" applyFill="1" applyBorder="1" applyAlignment="1">
      <alignment horizontal="left" vertical="center" wrapText="1"/>
    </xf>
    <xf numFmtId="0" fontId="27" fillId="0" borderId="39" xfId="54" applyFont="1" applyFill="1" applyBorder="1" applyAlignment="1">
      <alignment horizontal="center" vertical="center" wrapText="1"/>
    </xf>
    <xf numFmtId="0" fontId="27" fillId="0" borderId="40" xfId="54" applyFont="1" applyFill="1" applyBorder="1" applyAlignment="1">
      <alignment horizontal="center" vertical="center" wrapText="1"/>
    </xf>
    <xf numFmtId="49" fontId="27" fillId="0" borderId="3" xfId="54" applyNumberFormat="1" applyFont="1" applyFill="1" applyBorder="1" applyAlignment="1">
      <alignment horizontal="center" vertical="center" wrapText="1"/>
    </xf>
    <xf numFmtId="180" fontId="11" fillId="0" borderId="1" xfId="54" applyNumberFormat="1" applyFont="1" applyFill="1" applyBorder="1" applyAlignment="1">
      <alignment horizontal="center" vertical="center" wrapText="1"/>
    </xf>
    <xf numFmtId="0" fontId="11" fillId="0" borderId="1" xfId="54" applyFont="1" applyBorder="1" applyAlignment="1">
      <alignment horizontal="center" vertical="center" wrapText="1"/>
    </xf>
    <xf numFmtId="0" fontId="11" fillId="0" borderId="1" xfId="54" applyFont="1" applyBorder="1" applyAlignment="1">
      <alignment horizontal="center" wrapText="1"/>
    </xf>
    <xf numFmtId="49" fontId="11" fillId="0" borderId="1" xfId="54" applyNumberFormat="1" applyFont="1" applyFill="1" applyBorder="1" applyAlignment="1">
      <alignment horizontal="left" vertical="top" wrapText="1"/>
    </xf>
    <xf numFmtId="0" fontId="34" fillId="0" borderId="1" xfId="54" applyFont="1" applyBorder="1" applyAlignment="1">
      <alignment horizontal="center" vertical="center" wrapText="1"/>
    </xf>
    <xf numFmtId="9" fontId="11" fillId="4" borderId="4" xfId="54" applyNumberFormat="1" applyFont="1" applyFill="1" applyBorder="1" applyAlignment="1">
      <alignment horizontal="center" vertical="center" wrapText="1"/>
    </xf>
    <xf numFmtId="49" fontId="27" fillId="0" borderId="1" xfId="54" applyNumberFormat="1" applyFont="1" applyFill="1" applyBorder="1" applyAlignment="1">
      <alignment horizontal="center" vertical="center" wrapText="1"/>
    </xf>
    <xf numFmtId="9" fontId="11" fillId="4" borderId="1" xfId="54" applyNumberFormat="1" applyFont="1" applyFill="1" applyBorder="1" applyAlignment="1">
      <alignment horizontal="center" vertical="center" wrapText="1"/>
    </xf>
    <xf numFmtId="49" fontId="11" fillId="0" borderId="1" xfId="54" applyNumberFormat="1" applyFont="1" applyFill="1" applyBorder="1" applyAlignment="1">
      <alignment horizontal="left" vertical="center" wrapText="1"/>
    </xf>
    <xf numFmtId="9" fontId="11" fillId="0" borderId="1" xfId="54" applyNumberFormat="1" applyFont="1" applyFill="1" applyBorder="1" applyAlignment="1" applyProtection="1">
      <alignment horizontal="right" vertical="center" wrapText="1"/>
    </xf>
    <xf numFmtId="0" fontId="11" fillId="0" borderId="1" xfId="54" applyNumberFormat="1" applyFont="1" applyFill="1" applyBorder="1" applyAlignment="1" applyProtection="1">
      <alignment horizontal="center" vertical="center" wrapText="1"/>
    </xf>
    <xf numFmtId="178" fontId="11" fillId="4" borderId="4" xfId="54" applyNumberFormat="1" applyFont="1" applyFill="1" applyBorder="1" applyAlignment="1">
      <alignment horizontal="center" vertical="center" wrapText="1"/>
    </xf>
    <xf numFmtId="9" fontId="11" fillId="0" borderId="1" xfId="54" applyNumberFormat="1" applyFont="1" applyFill="1" applyBorder="1" applyAlignment="1">
      <alignment horizontal="center" vertical="center" wrapText="1"/>
    </xf>
    <xf numFmtId="0" fontId="11" fillId="4" borderId="4" xfId="54" applyFont="1" applyFill="1" applyBorder="1" applyAlignment="1">
      <alignment horizontal="left" vertical="center" wrapText="1"/>
    </xf>
    <xf numFmtId="0" fontId="17" fillId="0" borderId="0" xfId="0" applyFont="1" applyFill="1" applyBorder="1" applyAlignment="1"/>
    <xf numFmtId="0" fontId="35" fillId="0" borderId="0" xfId="54" applyFont="1" applyFill="1" applyAlignment="1">
      <alignment horizontal="center" vertical="center" wrapText="1"/>
    </xf>
    <xf numFmtId="49" fontId="17" fillId="0" borderId="1" xfId="54" applyNumberFormat="1" applyFont="1" applyFill="1" applyBorder="1" applyAlignment="1">
      <alignment horizontal="center" vertical="center" wrapText="1"/>
    </xf>
    <xf numFmtId="0" fontId="36" fillId="0" borderId="1" xfId="54" applyFont="1" applyFill="1" applyBorder="1" applyAlignment="1">
      <alignment horizontal="center" vertical="center" wrapText="1"/>
    </xf>
    <xf numFmtId="49" fontId="36" fillId="0" borderId="1" xfId="54" applyNumberFormat="1" applyFont="1" applyFill="1" applyBorder="1" applyAlignment="1">
      <alignment horizontal="center" vertical="center" wrapText="1"/>
    </xf>
    <xf numFmtId="0" fontId="17" fillId="0" borderId="1" xfId="54" applyFont="1" applyFill="1" applyBorder="1" applyAlignment="1">
      <alignment horizontal="left" vertical="center" wrapText="1"/>
    </xf>
    <xf numFmtId="176" fontId="17" fillId="0" borderId="1" xfId="54" applyNumberFormat="1" applyFont="1" applyFill="1" applyBorder="1" applyAlignment="1">
      <alignment horizontal="center" vertical="center" wrapText="1"/>
    </xf>
    <xf numFmtId="10" fontId="17" fillId="0" borderId="1" xfId="54" applyNumberFormat="1" applyFont="1" applyFill="1" applyBorder="1" applyAlignment="1">
      <alignment horizontal="center" vertical="center" wrapText="1"/>
    </xf>
    <xf numFmtId="177" fontId="17" fillId="0" borderId="1" xfId="54" applyNumberFormat="1" applyFont="1" applyFill="1" applyBorder="1" applyAlignment="1">
      <alignment horizontal="center" vertical="center" wrapText="1"/>
    </xf>
    <xf numFmtId="0" fontId="36" fillId="4" borderId="36" xfId="54" applyFont="1" applyFill="1" applyBorder="1" applyAlignment="1">
      <alignment horizontal="center" vertical="center" wrapText="1"/>
    </xf>
    <xf numFmtId="0" fontId="36" fillId="4" borderId="37" xfId="54" applyFont="1" applyFill="1" applyBorder="1" applyAlignment="1">
      <alignment horizontal="center" vertical="center" wrapText="1"/>
    </xf>
    <xf numFmtId="0" fontId="36" fillId="4" borderId="38" xfId="54" applyFont="1" applyFill="1" applyBorder="1" applyAlignment="1">
      <alignment horizontal="center" vertical="center" wrapText="1"/>
    </xf>
    <xf numFmtId="0" fontId="36" fillId="4" borderId="3" xfId="54" applyFont="1" applyFill="1" applyBorder="1" applyAlignment="1">
      <alignment horizontal="center" vertical="center" wrapText="1"/>
    </xf>
    <xf numFmtId="0" fontId="36" fillId="0" borderId="36" xfId="54" applyFont="1" applyFill="1" applyBorder="1" applyAlignment="1">
      <alignment horizontal="center" vertical="center" wrapText="1"/>
    </xf>
    <xf numFmtId="0" fontId="36" fillId="4" borderId="1" xfId="54" applyFont="1" applyFill="1" applyBorder="1" applyAlignment="1">
      <alignment horizontal="center" vertical="center" wrapText="1"/>
    </xf>
    <xf numFmtId="0" fontId="36" fillId="4" borderId="4" xfId="54" applyFont="1" applyFill="1" applyBorder="1" applyAlignment="1">
      <alignment horizontal="center" vertical="center" wrapText="1"/>
    </xf>
    <xf numFmtId="0" fontId="37" fillId="0" borderId="1" xfId="54" applyFont="1" applyFill="1" applyBorder="1" applyAlignment="1">
      <alignment horizontal="center" vertical="center" wrapText="1"/>
    </xf>
    <xf numFmtId="0" fontId="37" fillId="0" borderId="3" xfId="54" applyFont="1" applyFill="1" applyBorder="1" applyAlignment="1">
      <alignment horizontal="left" vertical="center" wrapText="1"/>
    </xf>
    <xf numFmtId="0" fontId="17" fillId="4" borderId="1" xfId="54" applyFont="1" applyFill="1" applyBorder="1" applyAlignment="1">
      <alignment horizontal="center" vertical="center" wrapText="1"/>
    </xf>
    <xf numFmtId="0" fontId="17" fillId="4" borderId="4" xfId="54" applyFont="1" applyFill="1" applyBorder="1" applyAlignment="1">
      <alignment horizontal="center" vertical="center" wrapText="1"/>
    </xf>
    <xf numFmtId="9" fontId="17" fillId="4" borderId="1" xfId="54" applyNumberFormat="1" applyFont="1" applyFill="1" applyBorder="1" applyAlignment="1">
      <alignment horizontal="center" vertical="center" wrapText="1"/>
    </xf>
    <xf numFmtId="0" fontId="37" fillId="0" borderId="1" xfId="54" applyFont="1" applyFill="1" applyBorder="1" applyAlignment="1">
      <alignment horizontal="left" vertical="center" wrapText="1"/>
    </xf>
    <xf numFmtId="0" fontId="37" fillId="0" borderId="3" xfId="54" applyFont="1" applyFill="1" applyBorder="1" applyAlignment="1">
      <alignment horizontal="center" vertical="center" wrapText="1"/>
    </xf>
    <xf numFmtId="9" fontId="17" fillId="4" borderId="4" xfId="54" applyNumberFormat="1" applyFont="1" applyFill="1" applyBorder="1" applyAlignment="1">
      <alignment horizontal="center" vertical="center" wrapText="1"/>
    </xf>
    <xf numFmtId="0" fontId="37" fillId="0" borderId="4" xfId="54" applyFont="1" applyFill="1" applyBorder="1" applyAlignment="1">
      <alignment horizontal="center" vertical="center" wrapText="1"/>
    </xf>
    <xf numFmtId="49" fontId="37" fillId="0" borderId="1" xfId="54" applyNumberFormat="1" applyFont="1" applyFill="1" applyBorder="1" applyAlignment="1">
      <alignment horizontal="left" vertical="center" wrapText="1"/>
    </xf>
    <xf numFmtId="0" fontId="37" fillId="0" borderId="40" xfId="54" applyFont="1" applyFill="1" applyBorder="1" applyAlignment="1">
      <alignment horizontal="center" vertical="center" wrapText="1"/>
    </xf>
    <xf numFmtId="49" fontId="37" fillId="0" borderId="3" xfId="54" applyNumberFormat="1" applyFont="1" applyFill="1" applyBorder="1" applyAlignment="1">
      <alignment horizontal="left" vertical="center" wrapText="1"/>
    </xf>
    <xf numFmtId="0" fontId="37" fillId="0" borderId="39" xfId="54" applyFont="1" applyFill="1" applyBorder="1" applyAlignment="1">
      <alignment horizontal="center" vertical="center" wrapText="1"/>
    </xf>
    <xf numFmtId="0" fontId="17" fillId="0" borderId="1" xfId="54" applyFont="1" applyBorder="1" applyAlignment="1">
      <alignment horizontal="center" vertical="center" wrapText="1"/>
    </xf>
    <xf numFmtId="0" fontId="38" fillId="0" borderId="0" xfId="0" applyFont="1" applyFill="1" applyBorder="1" applyAlignment="1">
      <alignment horizontal="right" vertical="center" wrapText="1"/>
    </xf>
    <xf numFmtId="0" fontId="17" fillId="0" borderId="0" xfId="0" applyFont="1" applyFill="1" applyBorder="1" applyAlignment="1">
      <alignment wrapText="1"/>
    </xf>
    <xf numFmtId="0" fontId="39" fillId="0" borderId="0" xfId="54" applyFont="1" applyFill="1" applyAlignment="1">
      <alignment horizontal="left" vertical="center" wrapText="1"/>
    </xf>
    <xf numFmtId="0" fontId="30" fillId="0" borderId="1" xfId="54" applyFont="1" applyFill="1" applyBorder="1" applyAlignment="1">
      <alignment horizontal="center" vertical="center" wrapText="1"/>
    </xf>
    <xf numFmtId="0" fontId="30" fillId="4" borderId="36" xfId="54" applyFont="1" applyFill="1" applyBorder="1" applyAlignment="1">
      <alignment horizontal="center" vertical="center" wrapText="1"/>
    </xf>
    <xf numFmtId="0" fontId="30" fillId="4" borderId="37" xfId="54" applyFont="1" applyFill="1" applyBorder="1" applyAlignment="1">
      <alignment horizontal="center" vertical="center" wrapText="1"/>
    </xf>
    <xf numFmtId="0" fontId="30" fillId="4" borderId="38" xfId="54" applyFont="1" applyFill="1" applyBorder="1" applyAlignment="1">
      <alignment horizontal="center" vertical="center" wrapText="1"/>
    </xf>
    <xf numFmtId="0" fontId="30" fillId="4" borderId="3" xfId="54" applyFont="1" applyFill="1" applyBorder="1" applyAlignment="1">
      <alignment horizontal="center" vertical="center" wrapText="1"/>
    </xf>
    <xf numFmtId="0" fontId="30" fillId="0" borderId="36" xfId="54" applyFont="1" applyFill="1" applyBorder="1" applyAlignment="1">
      <alignment horizontal="center" vertical="center" wrapText="1"/>
    </xf>
    <xf numFmtId="0" fontId="30" fillId="4" borderId="1" xfId="54" applyFont="1" applyFill="1" applyBorder="1" applyAlignment="1">
      <alignment horizontal="center" vertical="center" wrapText="1"/>
    </xf>
    <xf numFmtId="0" fontId="30" fillId="4" borderId="4" xfId="54" applyFont="1" applyFill="1" applyBorder="1" applyAlignment="1">
      <alignment horizontal="center" vertical="center" wrapText="1"/>
    </xf>
    <xf numFmtId="0" fontId="17" fillId="0" borderId="3" xfId="54" applyFont="1" applyFill="1" applyBorder="1" applyAlignment="1">
      <alignment horizontal="left" vertical="center" wrapText="1"/>
    </xf>
    <xf numFmtId="0" fontId="35" fillId="0" borderId="1" xfId="54" applyFont="1" applyFill="1" applyBorder="1" applyAlignment="1">
      <alignment horizontal="center" vertical="center" wrapText="1"/>
    </xf>
    <xf numFmtId="0" fontId="38" fillId="0" borderId="1" xfId="54" applyFont="1" applyFill="1" applyBorder="1" applyAlignment="1">
      <alignment horizontal="center" vertical="center" wrapText="1"/>
    </xf>
    <xf numFmtId="0" fontId="38" fillId="4" borderId="1" xfId="54" applyFont="1" applyFill="1" applyBorder="1" applyAlignment="1">
      <alignment horizontal="center" vertical="center" wrapText="1"/>
    </xf>
    <xf numFmtId="0" fontId="38" fillId="4" borderId="4" xfId="54" applyFont="1" applyFill="1" applyBorder="1" applyAlignment="1">
      <alignment horizontal="center" vertical="center" wrapText="1"/>
    </xf>
    <xf numFmtId="9" fontId="38" fillId="4" borderId="1" xfId="54" applyNumberFormat="1" applyFont="1" applyFill="1" applyBorder="1" applyAlignment="1">
      <alignment horizontal="center" vertical="center" wrapText="1"/>
    </xf>
    <xf numFmtId="0" fontId="17" fillId="0" borderId="4" xfId="54" applyFont="1" applyFill="1" applyBorder="1" applyAlignment="1">
      <alignment horizontal="center" vertical="center" wrapText="1"/>
    </xf>
    <xf numFmtId="49" fontId="17" fillId="0" borderId="1" xfId="54" applyNumberFormat="1" applyFont="1" applyFill="1" applyBorder="1" applyAlignment="1">
      <alignment horizontal="left" vertical="center" wrapText="1"/>
    </xf>
    <xf numFmtId="0" fontId="17" fillId="0" borderId="40" xfId="54" applyFont="1" applyFill="1" applyBorder="1" applyAlignment="1">
      <alignment horizontal="center" vertical="center" wrapText="1"/>
    </xf>
    <xf numFmtId="49" fontId="17" fillId="0" borderId="3" xfId="54" applyNumberFormat="1" applyFont="1" applyFill="1" applyBorder="1" applyAlignment="1">
      <alignment horizontal="left" vertical="center" wrapText="1"/>
    </xf>
    <xf numFmtId="0" fontId="35" fillId="0" borderId="39" xfId="54" applyFont="1" applyFill="1" applyBorder="1" applyAlignment="1">
      <alignment horizontal="center" vertical="center" wrapText="1"/>
    </xf>
    <xf numFmtId="49" fontId="38" fillId="0" borderId="1" xfId="54" applyNumberFormat="1" applyFont="1" applyFill="1" applyBorder="1" applyAlignment="1">
      <alignment horizontal="center" vertical="center" wrapText="1"/>
    </xf>
    <xf numFmtId="0" fontId="17" fillId="0" borderId="0" xfId="54" applyFont="1" applyAlignment="1">
      <alignment wrapText="1"/>
    </xf>
    <xf numFmtId="0" fontId="17" fillId="0" borderId="3" xfId="54" applyFont="1" applyFill="1" applyBorder="1" applyAlignment="1">
      <alignment horizontal="center" vertical="center" wrapText="1"/>
    </xf>
    <xf numFmtId="9" fontId="38" fillId="4" borderId="4" xfId="54" applyNumberFormat="1" applyFont="1" applyFill="1" applyBorder="1" applyAlignment="1">
      <alignment horizontal="center" vertical="center" wrapText="1"/>
    </xf>
    <xf numFmtId="0" fontId="38" fillId="4" borderId="1" xfId="54" applyNumberFormat="1" applyFont="1" applyFill="1" applyBorder="1" applyAlignment="1" applyProtection="1">
      <alignment horizontal="center" vertical="center" wrapText="1"/>
    </xf>
    <xf numFmtId="31" fontId="17" fillId="0" borderId="1" xfId="54" applyNumberFormat="1" applyFont="1" applyFill="1" applyBorder="1" applyAlignment="1">
      <alignment horizontal="center" vertical="center" wrapText="1"/>
    </xf>
    <xf numFmtId="0" fontId="17" fillId="0" borderId="39" xfId="54" applyFont="1" applyFill="1" applyBorder="1" applyAlignment="1">
      <alignment horizontal="center" vertical="center" wrapText="1"/>
    </xf>
    <xf numFmtId="177" fontId="17" fillId="0" borderId="1" xfId="54" applyNumberFormat="1" applyFont="1" applyFill="1" applyBorder="1" applyAlignment="1">
      <alignment horizontal="left" vertical="center" wrapText="1"/>
    </xf>
    <xf numFmtId="0" fontId="17" fillId="0" borderId="3" xfId="0" applyFont="1" applyFill="1" applyBorder="1" applyAlignment="1">
      <alignment horizontal="center" vertical="center" wrapText="1"/>
    </xf>
    <xf numFmtId="9" fontId="17" fillId="0" borderId="3" xfId="0" applyNumberFormat="1" applyFont="1" applyFill="1" applyBorder="1" applyAlignment="1">
      <alignment horizontal="center" vertical="center" wrapText="1"/>
    </xf>
    <xf numFmtId="0" fontId="15" fillId="0" borderId="1" xfId="55" applyFont="1" applyFill="1" applyBorder="1">
      <alignment vertical="center"/>
    </xf>
    <xf numFmtId="4" fontId="7" fillId="2" borderId="1" xfId="0" applyNumberFormat="1" applyFont="1" applyFill="1" applyBorder="1" applyAlignment="1">
      <alignment horizontal="right" vertical="center"/>
    </xf>
    <xf numFmtId="0" fontId="17" fillId="4" borderId="36" xfId="54" applyFont="1" applyFill="1" applyBorder="1" applyAlignment="1">
      <alignment horizontal="center" vertical="center" wrapText="1"/>
    </xf>
    <xf numFmtId="0" fontId="17" fillId="4" borderId="37" xfId="54" applyFont="1" applyFill="1" applyBorder="1" applyAlignment="1">
      <alignment horizontal="center" vertical="center" wrapText="1"/>
    </xf>
    <xf numFmtId="0" fontId="17" fillId="4" borderId="38" xfId="54" applyFont="1" applyFill="1" applyBorder="1" applyAlignment="1">
      <alignment horizontal="center" vertical="center" wrapText="1"/>
    </xf>
    <xf numFmtId="0" fontId="17" fillId="4" borderId="3" xfId="54" applyFont="1" applyFill="1" applyBorder="1" applyAlignment="1">
      <alignment horizontal="center" vertical="center" wrapText="1"/>
    </xf>
    <xf numFmtId="0" fontId="17" fillId="0" borderId="36" xfId="54" applyFont="1" applyFill="1" applyBorder="1" applyAlignment="1">
      <alignment horizontal="center" vertical="center" wrapText="1"/>
    </xf>
    <xf numFmtId="0" fontId="30" fillId="0" borderId="0" xfId="54" applyFont="1" applyAlignment="1">
      <alignment horizontal="center" vertical="center" wrapText="1"/>
    </xf>
    <xf numFmtId="0" fontId="31" fillId="0" borderId="39" xfId="54" applyFont="1" applyFill="1" applyBorder="1" applyAlignment="1">
      <alignment horizontal="center" vertical="center" wrapText="1"/>
    </xf>
    <xf numFmtId="0" fontId="17" fillId="0" borderId="58" xfId="54" applyFont="1" applyFill="1" applyBorder="1" applyAlignment="1">
      <alignment horizontal="center" vertical="center" wrapText="1"/>
    </xf>
    <xf numFmtId="0" fontId="17" fillId="0" borderId="59" xfId="54" applyFont="1" applyFill="1" applyBorder="1" applyAlignment="1">
      <alignment horizontal="center" vertical="center" wrapText="1"/>
    </xf>
    <xf numFmtId="49" fontId="17" fillId="0" borderId="59" xfId="54" applyNumberFormat="1" applyFont="1" applyFill="1" applyBorder="1" applyAlignment="1">
      <alignment horizontal="center" vertical="center" wrapText="1"/>
    </xf>
    <xf numFmtId="0" fontId="17" fillId="0" borderId="60" xfId="54" applyFont="1" applyFill="1" applyBorder="1" applyAlignment="1">
      <alignment horizontal="center" vertical="center" wrapText="1"/>
    </xf>
    <xf numFmtId="0" fontId="30" fillId="0" borderId="60" xfId="54" applyFont="1" applyFill="1" applyBorder="1" applyAlignment="1">
      <alignment horizontal="center" vertical="center" wrapText="1"/>
    </xf>
    <xf numFmtId="0" fontId="30" fillId="4" borderId="61" xfId="54" applyFont="1" applyFill="1" applyBorder="1" applyAlignment="1">
      <alignment horizontal="center" vertical="center" wrapText="1"/>
    </xf>
    <xf numFmtId="0" fontId="30" fillId="0" borderId="61" xfId="54" applyFont="1" applyFill="1" applyBorder="1" applyAlignment="1">
      <alignment horizontal="center" vertical="center" wrapText="1"/>
    </xf>
    <xf numFmtId="0" fontId="31" fillId="0" borderId="1" xfId="54" applyFont="1" applyFill="1" applyBorder="1" applyAlignment="1">
      <alignment horizontal="center" vertical="center" wrapText="1"/>
    </xf>
    <xf numFmtId="49" fontId="17" fillId="0" borderId="45" xfId="42" applyNumberFormat="1" applyFont="1" applyBorder="1" applyAlignment="1">
      <alignment horizontal="center" vertical="center" wrapText="1"/>
    </xf>
    <xf numFmtId="49" fontId="31" fillId="0" borderId="45" xfId="42" applyNumberFormat="1" applyFont="1" applyBorder="1" applyAlignment="1">
      <alignment horizontal="center" vertical="center" wrapText="1"/>
    </xf>
    <xf numFmtId="0" fontId="17" fillId="0" borderId="62" xfId="54" applyFont="1" applyFill="1" applyBorder="1" applyAlignment="1">
      <alignment horizontal="center" vertical="center" wrapText="1"/>
    </xf>
    <xf numFmtId="49" fontId="17" fillId="0" borderId="63" xfId="42" applyNumberFormat="1" applyFont="1" applyBorder="1" applyAlignment="1">
      <alignment horizontal="center" vertical="center" wrapText="1"/>
    </xf>
    <xf numFmtId="0" fontId="17" fillId="0" borderId="64" xfId="54" applyFont="1" applyFill="1" applyBorder="1" applyAlignment="1">
      <alignment horizontal="center" vertical="center" wrapText="1"/>
    </xf>
    <xf numFmtId="49" fontId="17" fillId="0" borderId="3" xfId="54" applyNumberFormat="1" applyFont="1" applyFill="1" applyBorder="1" applyAlignment="1">
      <alignment horizontal="center" vertical="center" wrapText="1"/>
    </xf>
    <xf numFmtId="0" fontId="17" fillId="0" borderId="60" xfId="54" applyFont="1" applyBorder="1" applyAlignment="1">
      <alignment horizontal="center" vertical="center" wrapText="1"/>
    </xf>
    <xf numFmtId="0" fontId="17" fillId="0" borderId="1" xfId="54" applyFont="1" applyBorder="1" applyAlignment="1">
      <alignment horizontal="left" vertical="center" wrapText="1"/>
    </xf>
    <xf numFmtId="0" fontId="17" fillId="0" borderId="65" xfId="54" applyFont="1" applyBorder="1" applyAlignment="1">
      <alignment horizontal="center" vertical="center" wrapText="1"/>
    </xf>
    <xf numFmtId="0" fontId="17" fillId="0" borderId="66" xfId="54" applyFont="1" applyBorder="1" applyAlignment="1">
      <alignment horizontal="center" vertical="center" wrapText="1"/>
    </xf>
    <xf numFmtId="49" fontId="17" fillId="0" borderId="67" xfId="54" applyNumberFormat="1" applyFont="1" applyFill="1" applyBorder="1" applyAlignment="1">
      <alignment horizontal="center" vertical="center" wrapText="1"/>
    </xf>
    <xf numFmtId="49" fontId="17" fillId="0" borderId="68" xfId="54" applyNumberFormat="1" applyFont="1" applyFill="1" applyBorder="1" applyAlignment="1">
      <alignment horizontal="center" vertical="center" wrapText="1"/>
    </xf>
    <xf numFmtId="0" fontId="30" fillId="0" borderId="68" xfId="54" applyFont="1" applyFill="1" applyBorder="1" applyAlignment="1">
      <alignment horizontal="center" vertical="center" wrapText="1"/>
    </xf>
    <xf numFmtId="177" fontId="17" fillId="0" borderId="68" xfId="54" applyNumberFormat="1" applyFont="1" applyFill="1" applyBorder="1" applyAlignment="1">
      <alignment horizontal="center" vertical="center" wrapText="1"/>
    </xf>
    <xf numFmtId="177" fontId="17" fillId="0" borderId="68" xfId="54" applyNumberFormat="1" applyFont="1" applyFill="1" applyBorder="1" applyAlignment="1">
      <alignment horizontal="left" vertical="center" wrapText="1"/>
    </xf>
    <xf numFmtId="0" fontId="30" fillId="4" borderId="69" xfId="54" applyFont="1" applyFill="1" applyBorder="1" applyAlignment="1">
      <alignment horizontal="center" vertical="center" wrapText="1"/>
    </xf>
    <xf numFmtId="0" fontId="30" fillId="4" borderId="70" xfId="54" applyFont="1" applyFill="1" applyBorder="1" applyAlignment="1">
      <alignment horizontal="center" vertical="center" wrapText="1"/>
    </xf>
    <xf numFmtId="0" fontId="17" fillId="4" borderId="70" xfId="54" applyFont="1" applyFill="1" applyBorder="1" applyAlignment="1">
      <alignment horizontal="center" vertical="center" wrapText="1"/>
    </xf>
    <xf numFmtId="0" fontId="17" fillId="4" borderId="70" xfId="54" applyFont="1" applyFill="1" applyBorder="1" applyAlignment="1">
      <alignment horizontal="left" vertical="center" wrapText="1"/>
    </xf>
    <xf numFmtId="0" fontId="17" fillId="0" borderId="68" xfId="54" applyFont="1" applyBorder="1" applyAlignment="1">
      <alignment horizontal="left" vertical="center" wrapText="1"/>
    </xf>
    <xf numFmtId="0" fontId="17" fillId="0" borderId="71" xfId="54" applyFont="1" applyBorder="1" applyAlignment="1">
      <alignment horizontal="center" vertical="center" wrapText="1"/>
    </xf>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Alignment="1"/>
    <xf numFmtId="0" fontId="2" fillId="0" borderId="0" xfId="53" applyFont="1" applyFill="1" applyAlignment="1">
      <alignment vertical="center"/>
    </xf>
    <xf numFmtId="0" fontId="17" fillId="0" borderId="0" xfId="53" applyFont="1" applyFill="1" applyAlignment="1">
      <alignment vertical="center" wrapText="1"/>
    </xf>
    <xf numFmtId="0" fontId="17" fillId="0" borderId="0" xfId="53" applyFont="1" applyFill="1" applyAlignment="1">
      <alignment vertical="center"/>
    </xf>
    <xf numFmtId="0" fontId="40" fillId="0" borderId="0" xfId="0" applyFont="1" applyFill="1" applyAlignment="1">
      <alignment horizontal="center" wrapText="1"/>
    </xf>
    <xf numFmtId="0" fontId="40" fillId="0" borderId="0" xfId="0" applyFont="1" applyFill="1" applyAlignment="1">
      <alignment horizontal="center"/>
    </xf>
    <xf numFmtId="0" fontId="31" fillId="0" borderId="0" xfId="0" applyFont="1" applyFill="1" applyBorder="1" applyAlignment="1">
      <alignment wrapText="1"/>
    </xf>
    <xf numFmtId="0" fontId="17" fillId="0" borderId="0" xfId="0" applyFont="1" applyFill="1" applyAlignment="1">
      <alignment horizontal="left" wrapText="1"/>
    </xf>
    <xf numFmtId="0" fontId="17" fillId="0" borderId="0" xfId="0" applyFont="1" applyFill="1" applyBorder="1" applyAlignment="1">
      <alignment horizontal="center"/>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40" xfId="0" applyNumberFormat="1" applyFont="1" applyFill="1" applyBorder="1" applyAlignment="1">
      <alignment horizontal="center" vertical="center" shrinkToFit="1"/>
    </xf>
    <xf numFmtId="4" fontId="17" fillId="0" borderId="72" xfId="0" applyNumberFormat="1" applyFont="1" applyFill="1" applyBorder="1" applyAlignment="1">
      <alignment horizontal="center" vertical="center" shrinkToFit="1"/>
    </xf>
    <xf numFmtId="0" fontId="17" fillId="0" borderId="73"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74"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3" fontId="17" fillId="0" borderId="1" xfId="0" applyNumberFormat="1" applyFont="1" applyFill="1" applyBorder="1" applyAlignment="1">
      <alignment horizontal="center" vertical="center" shrinkToFit="1"/>
    </xf>
    <xf numFmtId="0" fontId="17" fillId="0" borderId="1" xfId="0" applyFont="1" applyFill="1" applyBorder="1" applyAlignment="1">
      <alignment horizontal="center" vertical="center"/>
    </xf>
    <xf numFmtId="43" fontId="17"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4" fontId="17" fillId="0" borderId="72" xfId="0" applyNumberFormat="1" applyFont="1" applyFill="1" applyBorder="1" applyAlignment="1">
      <alignment horizontal="center" vertical="center" wrapText="1" shrinkToFit="1"/>
    </xf>
    <xf numFmtId="4" fontId="17" fillId="0" borderId="75"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43" fontId="17" fillId="0" borderId="1" xfId="0" applyNumberFormat="1" applyFont="1" applyFill="1" applyBorder="1" applyAlignment="1">
      <alignment horizontal="center" vertical="center" wrapText="1" shrinkToFit="1"/>
    </xf>
    <xf numFmtId="43" fontId="17" fillId="0" borderId="1" xfId="0" applyNumberFormat="1" applyFont="1" applyFill="1" applyBorder="1" applyAlignment="1">
      <alignment horizontal="center" vertical="center"/>
    </xf>
    <xf numFmtId="43" fontId="17" fillId="0" borderId="1" xfId="0" applyNumberFormat="1" applyFont="1" applyFill="1" applyBorder="1" applyAlignment="1">
      <alignment horizontal="right" vertical="center" wrapText="1" shrinkToFit="1"/>
    </xf>
    <xf numFmtId="43" fontId="17" fillId="0" borderId="1" xfId="0" applyNumberFormat="1" applyFont="1" applyFill="1" applyBorder="1" applyAlignment="1"/>
    <xf numFmtId="0" fontId="17" fillId="0" borderId="0" xfId="0" applyFont="1" applyFill="1" applyBorder="1" applyAlignment="1">
      <alignment horizontal="right"/>
    </xf>
    <xf numFmtId="0" fontId="17" fillId="0" borderId="75"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76" xfId="0" applyFont="1" applyFill="1" applyBorder="1" applyAlignment="1">
      <alignment horizontal="center" vertical="center" shrinkToFit="1"/>
    </xf>
    <xf numFmtId="49" fontId="17" fillId="0" borderId="36" xfId="0" applyNumberFormat="1" applyFont="1" applyFill="1" applyBorder="1" applyAlignment="1">
      <alignment horizontal="center" vertical="center" shrinkToFit="1"/>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Fill="1" applyBorder="1" applyAlignment="1">
      <alignment horizontal="center" vertical="center"/>
    </xf>
    <xf numFmtId="0" fontId="1" fillId="0" borderId="56" xfId="0" applyFont="1" applyFill="1" applyBorder="1" applyAlignment="1">
      <alignment vertical="center" wrapText="1"/>
    </xf>
    <xf numFmtId="0" fontId="10" fillId="0" borderId="8" xfId="0" applyFont="1" applyFill="1" applyBorder="1" applyAlignment="1">
      <alignment horizontal="center" vertical="center"/>
    </xf>
    <xf numFmtId="0" fontId="1" fillId="0" borderId="50" xfId="0" applyFont="1" applyFill="1" applyBorder="1" applyAlignment="1">
      <alignment vertical="center" wrapText="1"/>
    </xf>
    <xf numFmtId="43" fontId="10" fillId="0" borderId="8" xfId="0" applyNumberFormat="1" applyFont="1" applyFill="1" applyBorder="1" applyAlignment="1">
      <alignment horizontal="center" vertical="center" wrapText="1"/>
    </xf>
    <xf numFmtId="10" fontId="10" fillId="0" borderId="8" xfId="0" applyNumberFormat="1" applyFont="1" applyFill="1" applyBorder="1" applyAlignment="1">
      <alignment horizontal="center" vertical="center"/>
    </xf>
    <xf numFmtId="43" fontId="10" fillId="0" borderId="8" xfId="0" applyNumberFormat="1" applyFont="1" applyFill="1" applyBorder="1" applyAlignment="1">
      <alignment horizontal="center" vertical="center"/>
    </xf>
    <xf numFmtId="43" fontId="42" fillId="0" borderId="8" xfId="0" applyNumberFormat="1" applyFont="1" applyFill="1" applyBorder="1" applyAlignment="1">
      <alignment horizontal="center" vertical="center"/>
    </xf>
    <xf numFmtId="43" fontId="42" fillId="2" borderId="8" xfId="0" applyNumberFormat="1" applyFont="1" applyFill="1" applyBorder="1" applyAlignment="1">
      <alignment horizontal="center" vertical="center"/>
    </xf>
    <xf numFmtId="0" fontId="10" fillId="0" borderId="10" xfId="0" applyFont="1" applyFill="1" applyBorder="1" applyAlignment="1">
      <alignment horizontal="justify" vertical="center"/>
    </xf>
    <xf numFmtId="43" fontId="10" fillId="0" borderId="10" xfId="0" applyNumberFormat="1" applyFont="1" applyFill="1" applyBorder="1" applyAlignment="1">
      <alignment horizontal="center" vertical="center" wrapText="1"/>
    </xf>
    <xf numFmtId="43" fontId="10" fillId="2" borderId="8" xfId="0" applyNumberFormat="1" applyFont="1" applyFill="1" applyBorder="1" applyAlignment="1">
      <alignment horizontal="center" vertical="center"/>
    </xf>
    <xf numFmtId="10" fontId="10" fillId="0" borderId="10" xfId="0" applyNumberFormat="1" applyFont="1" applyFill="1" applyBorder="1" applyAlignment="1">
      <alignment horizontal="center" vertical="center"/>
    </xf>
    <xf numFmtId="0" fontId="12" fillId="0" borderId="50" xfId="0" applyFont="1" applyFill="1" applyBorder="1" applyAlignment="1">
      <alignment horizontal="center" vertical="center" wrapText="1"/>
    </xf>
    <xf numFmtId="0" fontId="10" fillId="0" borderId="8" xfId="0" applyFont="1" applyFill="1" applyBorder="1" applyAlignment="1">
      <alignment horizontal="right" vertical="center"/>
    </xf>
    <xf numFmtId="0" fontId="10" fillId="0" borderId="10" xfId="0" applyFont="1" applyFill="1" applyBorder="1" applyAlignment="1">
      <alignment horizontal="right" vertical="center"/>
    </xf>
    <xf numFmtId="0" fontId="10" fillId="0" borderId="0" xfId="0" applyFont="1" applyFill="1" applyAlignment="1">
      <alignment horizontal="right" vertical="center"/>
    </xf>
    <xf numFmtId="43" fontId="10" fillId="0" borderId="7" xfId="0" applyNumberFormat="1" applyFont="1" applyFill="1" applyBorder="1" applyAlignment="1">
      <alignment horizontal="center" vertical="center"/>
    </xf>
    <xf numFmtId="0" fontId="1" fillId="0" borderId="20" xfId="0" applyFont="1" applyFill="1" applyBorder="1" applyAlignment="1">
      <alignment vertical="center" wrapText="1"/>
    </xf>
    <xf numFmtId="43" fontId="10" fillId="0" borderId="41" xfId="0" applyNumberFormat="1" applyFont="1" applyFill="1" applyBorder="1" applyAlignment="1">
      <alignment horizontal="center" vertical="center"/>
    </xf>
    <xf numFmtId="43" fontId="10" fillId="0" borderId="10" xfId="0" applyNumberFormat="1" applyFont="1" applyFill="1" applyBorder="1" applyAlignment="1">
      <alignment horizontal="center" vertical="center"/>
    </xf>
    <xf numFmtId="43" fontId="10" fillId="2" borderId="10" xfId="0" applyNumberFormat="1" applyFont="1" applyFill="1" applyBorder="1" applyAlignment="1">
      <alignment horizontal="center" vertical="center"/>
    </xf>
    <xf numFmtId="0" fontId="10" fillId="0" borderId="77" xfId="0" applyFont="1" applyFill="1" applyBorder="1" applyAlignment="1">
      <alignment horizontal="center" vertical="center" wrapText="1"/>
    </xf>
    <xf numFmtId="0" fontId="1" fillId="0" borderId="78" xfId="0" applyFont="1" applyFill="1" applyBorder="1" applyAlignment="1">
      <alignment vertical="center" wrapText="1"/>
    </xf>
    <xf numFmtId="0" fontId="1" fillId="0" borderId="79" xfId="0" applyFont="1" applyFill="1" applyBorder="1" applyAlignment="1">
      <alignment vertical="center" wrapText="1"/>
    </xf>
    <xf numFmtId="0" fontId="1" fillId="0" borderId="79"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8"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80" xfId="0" applyFont="1" applyFill="1" applyBorder="1" applyAlignment="1">
      <alignment vertical="center" wrapText="1"/>
    </xf>
    <xf numFmtId="0" fontId="1" fillId="0" borderId="17" xfId="0" applyFont="1" applyFill="1" applyBorder="1" applyAlignment="1">
      <alignment vertical="center" wrapText="1"/>
    </xf>
    <xf numFmtId="0" fontId="1" fillId="0" borderId="1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5" xfId="0" applyFont="1" applyFill="1" applyBorder="1" applyAlignment="1">
      <alignment horizontal="center" vertical="center"/>
    </xf>
    <xf numFmtId="49" fontId="30" fillId="0" borderId="42" xfId="55" applyNumberFormat="1" applyFont="1" applyFill="1" applyBorder="1" applyAlignment="1" applyProtection="1">
      <alignment horizontal="left" vertical="center" wrapText="1"/>
    </xf>
    <xf numFmtId="49" fontId="30" fillId="0" borderId="42" xfId="55"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56" xfId="0" applyFont="1" applyFill="1" applyBorder="1" applyAlignment="1">
      <alignment horizontal="center" vertical="center" wrapText="1"/>
    </xf>
    <xf numFmtId="0" fontId="10" fillId="0" borderId="8" xfId="0" applyFont="1" applyFill="1" applyBorder="1" applyAlignment="1">
      <alignment vertical="center" wrapText="1"/>
    </xf>
    <xf numFmtId="0" fontId="43" fillId="0" borderId="42"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xf>
    <xf numFmtId="0" fontId="44" fillId="0" borderId="8"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 fillId="0" borderId="81" xfId="0" applyFont="1" applyFill="1" applyBorder="1" applyAlignment="1">
      <alignment vertical="center" wrapText="1"/>
    </xf>
    <xf numFmtId="0" fontId="1" fillId="0" borderId="16" xfId="0" applyFont="1" applyFill="1" applyBorder="1" applyAlignment="1">
      <alignment vertical="center" wrapText="1"/>
    </xf>
    <xf numFmtId="0" fontId="1" fillId="0" borderId="19" xfId="0" applyFont="1" applyFill="1" applyBorder="1" applyAlignment="1">
      <alignment vertical="center" wrapText="1"/>
    </xf>
    <xf numFmtId="0" fontId="1" fillId="0" borderId="0" xfId="0" applyFont="1" applyFill="1" applyAlignment="1">
      <alignment horizontal="left" vertical="center" wrapText="1"/>
    </xf>
    <xf numFmtId="0" fontId="43" fillId="0" borderId="0" xfId="0" applyFont="1" applyFill="1" applyAlignment="1">
      <alignment vertical="center"/>
    </xf>
    <xf numFmtId="0" fontId="45" fillId="0" borderId="0" xfId="0" applyFont="1" applyFill="1" applyAlignment="1">
      <alignment horizontal="center" vertical="center"/>
    </xf>
    <xf numFmtId="0" fontId="46" fillId="0" borderId="52" xfId="0" applyFont="1" applyFill="1" applyBorder="1" applyAlignment="1">
      <alignment horizontal="justify" vertical="center" wrapText="1"/>
    </xf>
    <xf numFmtId="0" fontId="46" fillId="0" borderId="15" xfId="0" applyFont="1" applyFill="1" applyBorder="1" applyAlignment="1">
      <alignment horizontal="justify" vertical="center" wrapText="1"/>
    </xf>
    <xf numFmtId="0" fontId="7" fillId="0" borderId="22" xfId="0" applyFont="1" applyFill="1" applyBorder="1" applyAlignment="1">
      <alignment horizontal="left" vertical="center" wrapText="1"/>
    </xf>
    <xf numFmtId="0" fontId="46" fillId="0" borderId="17" xfId="0" applyFont="1" applyFill="1" applyBorder="1" applyAlignment="1">
      <alignment horizontal="justify" vertical="center" wrapText="1"/>
    </xf>
    <xf numFmtId="0" fontId="7" fillId="0" borderId="19"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6" fillId="0" borderId="23" xfId="0" applyFont="1" applyFill="1" applyBorder="1" applyAlignment="1">
      <alignment horizontal="justify" vertical="center" wrapText="1"/>
    </xf>
    <xf numFmtId="0" fontId="48" fillId="0" borderId="19" xfId="0" applyFont="1" applyFill="1" applyBorder="1" applyAlignment="1">
      <alignment horizontal="left" vertical="center" wrapText="1"/>
    </xf>
    <xf numFmtId="0" fontId="46" fillId="0" borderId="16" xfId="0" applyFont="1" applyFill="1" applyBorder="1" applyAlignment="1">
      <alignment horizontal="justify" vertical="center" wrapText="1"/>
    </xf>
    <xf numFmtId="0" fontId="46" fillId="0" borderId="80" xfId="0" applyFont="1" applyFill="1" applyBorder="1" applyAlignment="1">
      <alignment horizontal="justify" vertical="center" wrapText="1"/>
    </xf>
    <xf numFmtId="0" fontId="49" fillId="0" borderId="0" xfId="0" applyFont="1" applyFill="1" applyBorder="1" applyAlignment="1"/>
    <xf numFmtId="0" fontId="50"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NumberFormat="1" applyFont="1" applyFill="1" applyBorder="1" applyAlignment="1" applyProtection="1">
      <alignment horizontal="right" vertical="center"/>
    </xf>
    <xf numFmtId="0" fontId="22" fillId="2" borderId="82" xfId="0" applyNumberFormat="1" applyFont="1" applyFill="1" applyBorder="1" applyAlignment="1">
      <alignment horizontal="center" vertical="center"/>
    </xf>
    <xf numFmtId="0" fontId="22" fillId="2" borderId="82" xfId="0" applyNumberFormat="1" applyFont="1" applyFill="1" applyBorder="1" applyAlignment="1">
      <alignment horizontal="left" vertical="center"/>
    </xf>
    <xf numFmtId="4" fontId="22" fillId="2" borderId="82" xfId="0" applyNumberFormat="1" applyFont="1" applyFill="1" applyBorder="1" applyAlignment="1">
      <alignment horizontal="right" vertical="center"/>
    </xf>
    <xf numFmtId="3" fontId="22" fillId="2" borderId="82" xfId="0" applyNumberFormat="1" applyFont="1" applyFill="1" applyBorder="1" applyAlignment="1">
      <alignment horizontal="right" vertical="center"/>
    </xf>
    <xf numFmtId="0" fontId="22" fillId="2" borderId="82" xfId="0" applyNumberFormat="1" applyFont="1" applyFill="1" applyBorder="1" applyAlignment="1">
      <alignment horizontal="left" vertical="center" wrapText="1"/>
    </xf>
    <xf numFmtId="0" fontId="17" fillId="0" borderId="0" xfId="0" applyFont="1" applyFill="1" applyBorder="1" applyAlignment="1">
      <alignment vertical="center"/>
    </xf>
    <xf numFmtId="0" fontId="25" fillId="0" borderId="0" xfId="0" applyFont="1" applyFill="1" applyBorder="1" applyAlignment="1">
      <alignment horizontal="left" vertical="center"/>
    </xf>
    <xf numFmtId="0" fontId="22" fillId="5" borderId="82" xfId="0" applyNumberFormat="1" applyFont="1" applyFill="1" applyBorder="1" applyAlignment="1">
      <alignment horizontal="center" vertical="center" wrapText="1"/>
    </xf>
    <xf numFmtId="0" fontId="22" fillId="5" borderId="82" xfId="0" applyNumberFormat="1" applyFont="1" applyFill="1" applyBorder="1" applyAlignment="1">
      <alignment horizontal="center" vertical="center"/>
    </xf>
    <xf numFmtId="0" fontId="0" fillId="0" borderId="0" xfId="0" applyFont="1" applyAlignment="1">
      <alignment horizontal="left" vertical="center"/>
    </xf>
    <xf numFmtId="0" fontId="25" fillId="0" borderId="0" xfId="0" applyFont="1" applyFill="1" applyBorder="1" applyAlignment="1">
      <alignment horizontal="right" vertical="center"/>
    </xf>
    <xf numFmtId="0" fontId="0" fillId="0" borderId="0" xfId="0" applyFont="1" applyFill="1">
      <alignment vertical="center"/>
    </xf>
    <xf numFmtId="0" fontId="22" fillId="0" borderId="83" xfId="0" applyNumberFormat="1" applyFont="1" applyFill="1" applyBorder="1" applyAlignment="1">
      <alignment horizontal="left" vertical="center"/>
    </xf>
    <xf numFmtId="0" fontId="22" fillId="0" borderId="84" xfId="0" applyNumberFormat="1" applyFont="1" applyFill="1" applyBorder="1" applyAlignment="1">
      <alignment horizontal="left" vertical="center"/>
    </xf>
    <xf numFmtId="0" fontId="22" fillId="0" borderId="85" xfId="0" applyNumberFormat="1" applyFont="1" applyFill="1" applyBorder="1" applyAlignment="1">
      <alignment horizontal="left" vertical="center"/>
    </xf>
    <xf numFmtId="0" fontId="22" fillId="0" borderId="82" xfId="0" applyNumberFormat="1" applyFont="1" applyFill="1" applyBorder="1" applyAlignment="1">
      <alignment horizontal="left" vertical="center"/>
    </xf>
    <xf numFmtId="4" fontId="22" fillId="0" borderId="82" xfId="0" applyNumberFormat="1" applyFont="1" applyFill="1" applyBorder="1" applyAlignment="1">
      <alignment horizontal="right" vertical="center"/>
    </xf>
    <xf numFmtId="0" fontId="25" fillId="0" borderId="0" xfId="0" applyFont="1" applyFill="1" applyBorder="1" applyAlignment="1">
      <alignment vertical="center"/>
    </xf>
    <xf numFmtId="0" fontId="51" fillId="0" borderId="0" xfId="0" applyFont="1" applyFill="1" applyBorder="1" applyAlignment="1"/>
    <xf numFmtId="0" fontId="52" fillId="0" borderId="0" xfId="0" applyFont="1" applyFill="1" applyBorder="1" applyAlignment="1">
      <alignment horizontal="center"/>
    </xf>
    <xf numFmtId="0" fontId="25" fillId="0" borderId="0" xfId="0" applyFont="1" applyFill="1" applyAlignment="1">
      <alignment horizontal="left"/>
    </xf>
    <xf numFmtId="0" fontId="25" fillId="0" borderId="0" xfId="0" applyFont="1" applyFill="1" applyBorder="1" applyAlignment="1">
      <alignment horizontal="center"/>
    </xf>
    <xf numFmtId="0" fontId="22" fillId="5" borderId="82" xfId="0" applyNumberFormat="1" applyFont="1" applyFill="1" applyBorder="1" applyAlignment="1">
      <alignment horizontal="left" vertical="center"/>
    </xf>
    <xf numFmtId="0" fontId="7" fillId="2" borderId="82" xfId="0" applyNumberFormat="1" applyFont="1" applyFill="1" applyBorder="1" applyAlignment="1">
      <alignment horizontal="right" vertical="center"/>
    </xf>
    <xf numFmtId="0" fontId="22" fillId="2" borderId="82" xfId="0" applyNumberFormat="1" applyFont="1" applyFill="1" applyBorder="1" applyAlignment="1">
      <alignment horizontal="right" vertical="center"/>
    </xf>
    <xf numFmtId="4" fontId="7" fillId="2" borderId="82" xfId="0" applyNumberFormat="1" applyFont="1" applyFill="1" applyBorder="1" applyAlignment="1">
      <alignment horizontal="right" vertical="center"/>
    </xf>
    <xf numFmtId="0" fontId="25" fillId="0" borderId="0" xfId="0" applyFont="1" applyFill="1" applyBorder="1" applyAlignment="1">
      <alignment horizontal="right"/>
    </xf>
    <xf numFmtId="0" fontId="51" fillId="0" borderId="0" xfId="20" applyFill="1"/>
    <xf numFmtId="0" fontId="17" fillId="0" borderId="0" xfId="39" applyFont="1" applyFill="1" applyAlignment="1">
      <alignment vertical="center" wrapText="1"/>
    </xf>
    <xf numFmtId="0" fontId="25" fillId="0" borderId="0" xfId="20" applyFont="1" applyFill="1" applyAlignment="1">
      <alignment vertical="center"/>
    </xf>
    <xf numFmtId="0" fontId="50" fillId="0" borderId="0" xfId="0" applyFont="1" applyFill="1" applyBorder="1" applyAlignment="1">
      <alignment horizontal="center"/>
    </xf>
    <xf numFmtId="0" fontId="25" fillId="0" borderId="0" xfId="0" applyFont="1" applyFill="1" applyBorder="1" applyAlignment="1"/>
    <xf numFmtId="0" fontId="7" fillId="0" borderId="0" xfId="0" applyFont="1" applyFill="1" applyAlignment="1">
      <alignment horizontal="left"/>
    </xf>
    <xf numFmtId="0" fontId="23" fillId="0" borderId="76" xfId="0" applyNumberFormat="1" applyFont="1" applyFill="1" applyBorder="1" applyAlignment="1" applyProtection="1">
      <alignment horizontal="right" vertical="center" wrapText="1"/>
    </xf>
    <xf numFmtId="4" fontId="22" fillId="5" borderId="82" xfId="0" applyNumberFormat="1" applyFont="1" applyFill="1" applyBorder="1" applyAlignment="1">
      <alignment horizontal="center" vertical="center"/>
    </xf>
    <xf numFmtId="4" fontId="22" fillId="2" borderId="82" xfId="0" applyNumberFormat="1" applyFont="1" applyFill="1" applyBorder="1" applyAlignment="1">
      <alignment horizontal="left" vertical="center"/>
    </xf>
    <xf numFmtId="0" fontId="49" fillId="0" borderId="0" xfId="0" applyFont="1" applyFill="1" applyBorder="1" applyAlignment="1">
      <alignment wrapText="1"/>
    </xf>
    <xf numFmtId="0" fontId="50" fillId="0" borderId="0" xfId="0" applyNumberFormat="1" applyFont="1" applyFill="1" applyBorder="1" applyAlignment="1" applyProtection="1">
      <alignment horizontal="center" vertical="center"/>
    </xf>
    <xf numFmtId="0" fontId="53" fillId="0" borderId="0" xfId="0" applyNumberFormat="1" applyFont="1" applyFill="1" applyBorder="1" applyAlignment="1" applyProtection="1">
      <alignment horizontal="center" vertical="center"/>
    </xf>
    <xf numFmtId="0" fontId="25" fillId="0" borderId="76" xfId="0" applyNumberFormat="1" applyFont="1" applyFill="1" applyBorder="1" applyAlignment="1" applyProtection="1">
      <alignment horizontal="left" vertical="center" wrapText="1"/>
    </xf>
    <xf numFmtId="0" fontId="25" fillId="0" borderId="76" xfId="0" applyNumberFormat="1" applyFont="1" applyFill="1" applyBorder="1" applyAlignment="1" applyProtection="1">
      <alignment vertical="center" wrapText="1"/>
    </xf>
    <xf numFmtId="0" fontId="22" fillId="0" borderId="82" xfId="0" applyNumberFormat="1" applyFont="1" applyFill="1" applyBorder="1" applyAlignment="1">
      <alignment horizontal="left" vertical="center" wrapText="1"/>
    </xf>
    <xf numFmtId="0" fontId="5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vertical="center" wrapText="1"/>
    </xf>
    <xf numFmtId="43" fontId="3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xf numFmtId="0" fontId="11" fillId="0" borderId="0" xfId="0" applyFont="1" applyFill="1" applyBorder="1" applyAlignment="1">
      <alignment wrapText="1"/>
    </xf>
    <xf numFmtId="0" fontId="52" fillId="0" borderId="0" xfId="0" applyFont="1" applyFill="1" applyAlignment="1">
      <alignment horizontal="center"/>
    </xf>
    <xf numFmtId="0" fontId="2" fillId="6" borderId="0" xfId="53" applyFont="1" applyFill="1" applyAlignment="1">
      <alignment vertical="center"/>
    </xf>
    <xf numFmtId="0" fontId="17" fillId="6" borderId="0" xfId="53" applyFont="1" applyFill="1" applyAlignment="1">
      <alignment vertical="center"/>
    </xf>
    <xf numFmtId="0" fontId="52" fillId="6" borderId="0" xfId="0" applyFont="1" applyFill="1" applyBorder="1" applyAlignment="1">
      <alignment horizontal="center"/>
    </xf>
    <xf numFmtId="0" fontId="51" fillId="6" borderId="0" xfId="0" applyFont="1" applyFill="1" applyBorder="1" applyAlignment="1"/>
    <xf numFmtId="0" fontId="25" fillId="6" borderId="0" xfId="0" applyFont="1" applyFill="1" applyBorder="1" applyAlignment="1">
      <alignment horizontal="right"/>
    </xf>
    <xf numFmtId="0" fontId="25" fillId="6" borderId="0" xfId="0" applyFont="1" applyFill="1" applyBorder="1" applyAlignment="1"/>
    <xf numFmtId="0" fontId="25" fillId="6" borderId="0" xfId="0" applyFont="1" applyFill="1" applyBorder="1" applyAlignment="1">
      <alignment horizontal="center"/>
    </xf>
    <xf numFmtId="0" fontId="17" fillId="0" borderId="1" xfId="54" applyFont="1" applyFill="1" applyBorder="1" applyAlignment="1" quotePrefix="1">
      <alignment horizontal="center" vertical="center" wrapText="1"/>
    </xf>
    <xf numFmtId="0" fontId="35" fillId="0" borderId="1" xfId="54" applyFont="1" applyFill="1" applyBorder="1" applyAlignment="1" quotePrefix="1">
      <alignment horizontal="center" vertical="center" wrapText="1"/>
    </xf>
    <xf numFmtId="0" fontId="27" fillId="0" borderId="3" xfId="54" applyFont="1" applyFill="1" applyBorder="1" applyAlignment="1" quotePrefix="1">
      <alignment horizontal="center" vertical="center" wrapText="1"/>
    </xf>
    <xf numFmtId="49" fontId="25" fillId="0" borderId="1" xfId="55" applyNumberFormat="1" applyFont="1" applyFill="1" applyBorder="1" applyAlignment="1" quotePrefix="1">
      <alignment horizontal="center" vertical="center" wrapText="1"/>
    </xf>
    <xf numFmtId="49" fontId="16" fillId="0" borderId="1" xfId="55" applyNumberFormat="1" applyFont="1" applyFill="1" applyBorder="1" applyAlignment="1" quotePrefix="1">
      <alignment horizontal="center" vertical="center" wrapText="1"/>
    </xf>
    <xf numFmtId="0" fontId="10" fillId="0" borderId="8" xfId="0"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 2" xfId="54"/>
    <cellStyle name="常规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2" Type="http://schemas.openxmlformats.org/officeDocument/2006/relationships/sharedStrings" Target="sharedStrings.xml"/><Relationship Id="rId61" Type="http://schemas.openxmlformats.org/officeDocument/2006/relationships/styles" Target="styles.xml"/><Relationship Id="rId60" Type="http://schemas.openxmlformats.org/officeDocument/2006/relationships/theme" Target="theme/theme1.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D14" sqref="D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572" customFormat="1" ht="22.5" customHeight="1" spans="1:6">
      <c r="A1" s="574" t="s">
        <v>0</v>
      </c>
      <c r="B1" s="574"/>
      <c r="C1" s="574"/>
      <c r="D1" s="574"/>
      <c r="E1" s="574"/>
      <c r="F1" s="574"/>
    </row>
    <row r="2" s="573" customFormat="1" ht="21" customHeight="1" spans="1:6">
      <c r="A2" s="575"/>
      <c r="B2" s="575"/>
      <c r="C2" s="575"/>
      <c r="D2" s="575"/>
      <c r="E2" s="575"/>
      <c r="F2" s="576" t="s">
        <v>1</v>
      </c>
    </row>
    <row r="3" s="573" customFormat="1" ht="21" customHeight="1" spans="1:6">
      <c r="A3" s="577" t="s">
        <v>2</v>
      </c>
      <c r="B3" s="575"/>
      <c r="C3" s="578"/>
      <c r="D3" s="575"/>
      <c r="E3" s="575"/>
      <c r="F3" s="576" t="s">
        <v>3</v>
      </c>
    </row>
    <row r="4" ht="19.5" customHeight="1" spans="1:6">
      <c r="A4" s="531" t="s">
        <v>4</v>
      </c>
      <c r="B4" s="531"/>
      <c r="C4" s="531"/>
      <c r="D4" s="531" t="s">
        <v>5</v>
      </c>
      <c r="E4" s="531"/>
      <c r="F4" s="531"/>
    </row>
    <row r="5" ht="19.5" customHeight="1" spans="1:6">
      <c r="A5" s="531" t="s">
        <v>6</v>
      </c>
      <c r="B5" s="531" t="s">
        <v>7</v>
      </c>
      <c r="C5" s="531" t="s">
        <v>8</v>
      </c>
      <c r="D5" s="531" t="s">
        <v>9</v>
      </c>
      <c r="E5" s="531" t="s">
        <v>7</v>
      </c>
      <c r="F5" s="531" t="s">
        <v>8</v>
      </c>
    </row>
    <row r="6" ht="19.5" customHeight="1" spans="1:6">
      <c r="A6" s="531" t="s">
        <v>10</v>
      </c>
      <c r="B6" s="531"/>
      <c r="C6" s="531" t="s">
        <v>11</v>
      </c>
      <c r="D6" s="531" t="s">
        <v>10</v>
      </c>
      <c r="E6" s="531"/>
      <c r="F6" s="531" t="s">
        <v>12</v>
      </c>
    </row>
    <row r="7" ht="19.5" customHeight="1" spans="1:6">
      <c r="A7" s="545" t="s">
        <v>13</v>
      </c>
      <c r="B7" s="531" t="s">
        <v>11</v>
      </c>
      <c r="C7" s="525">
        <v>947766835.55</v>
      </c>
      <c r="D7" s="545" t="s">
        <v>14</v>
      </c>
      <c r="E7" s="531" t="s">
        <v>15</v>
      </c>
      <c r="F7" s="525">
        <v>0</v>
      </c>
    </row>
    <row r="8" ht="19.5" customHeight="1" spans="1:6">
      <c r="A8" s="545" t="s">
        <v>16</v>
      </c>
      <c r="B8" s="531" t="s">
        <v>12</v>
      </c>
      <c r="C8" s="525">
        <v>2256643.26</v>
      </c>
      <c r="D8" s="545" t="s">
        <v>17</v>
      </c>
      <c r="E8" s="531" t="s">
        <v>18</v>
      </c>
      <c r="F8" s="525">
        <v>0</v>
      </c>
    </row>
    <row r="9" ht="19.5" customHeight="1" spans="1:6">
      <c r="A9" s="545" t="s">
        <v>19</v>
      </c>
      <c r="B9" s="531" t="s">
        <v>20</v>
      </c>
      <c r="C9" s="525">
        <v>0</v>
      </c>
      <c r="D9" s="545" t="s">
        <v>21</v>
      </c>
      <c r="E9" s="531" t="s">
        <v>22</v>
      </c>
      <c r="F9" s="525">
        <v>0</v>
      </c>
    </row>
    <row r="10" ht="19.5" customHeight="1" spans="1:6">
      <c r="A10" s="545" t="s">
        <v>23</v>
      </c>
      <c r="B10" s="531" t="s">
        <v>24</v>
      </c>
      <c r="C10" s="525">
        <v>0</v>
      </c>
      <c r="D10" s="545" t="s">
        <v>25</v>
      </c>
      <c r="E10" s="531" t="s">
        <v>26</v>
      </c>
      <c r="F10" s="525">
        <v>0</v>
      </c>
    </row>
    <row r="11" ht="19.5" customHeight="1" spans="1:6">
      <c r="A11" s="545" t="s">
        <v>27</v>
      </c>
      <c r="B11" s="531" t="s">
        <v>28</v>
      </c>
      <c r="C11" s="525">
        <v>4684492.17</v>
      </c>
      <c r="D11" s="545" t="s">
        <v>29</v>
      </c>
      <c r="E11" s="531" t="s">
        <v>30</v>
      </c>
      <c r="F11" s="525">
        <v>839851559.69</v>
      </c>
    </row>
    <row r="12" ht="19.5" customHeight="1" spans="1:6">
      <c r="A12" s="545" t="s">
        <v>31</v>
      </c>
      <c r="B12" s="531" t="s">
        <v>32</v>
      </c>
      <c r="C12" s="525">
        <v>0</v>
      </c>
      <c r="D12" s="545" t="s">
        <v>33</v>
      </c>
      <c r="E12" s="531" t="s">
        <v>34</v>
      </c>
      <c r="F12" s="525">
        <v>50000</v>
      </c>
    </row>
    <row r="13" ht="19.5" customHeight="1" spans="1:6">
      <c r="A13" s="545" t="s">
        <v>35</v>
      </c>
      <c r="B13" s="531" t="s">
        <v>36</v>
      </c>
      <c r="C13" s="525">
        <v>0</v>
      </c>
      <c r="D13" s="545" t="s">
        <v>37</v>
      </c>
      <c r="E13" s="531" t="s">
        <v>38</v>
      </c>
      <c r="F13" s="525">
        <v>1427358.7</v>
      </c>
    </row>
    <row r="14" ht="19.5" customHeight="1" spans="1:6">
      <c r="A14" s="545" t="s">
        <v>39</v>
      </c>
      <c r="B14" s="531" t="s">
        <v>40</v>
      </c>
      <c r="C14" s="525">
        <v>17539901.87</v>
      </c>
      <c r="D14" s="545" t="s">
        <v>41</v>
      </c>
      <c r="E14" s="531" t="s">
        <v>42</v>
      </c>
      <c r="F14" s="525">
        <v>56714654.62</v>
      </c>
    </row>
    <row r="15" ht="19.5" customHeight="1" spans="1:6">
      <c r="A15" s="545"/>
      <c r="B15" s="531" t="s">
        <v>43</v>
      </c>
      <c r="C15" s="547"/>
      <c r="D15" s="545" t="s">
        <v>44</v>
      </c>
      <c r="E15" s="531" t="s">
        <v>45</v>
      </c>
      <c r="F15" s="525">
        <v>29120088.63</v>
      </c>
    </row>
    <row r="16" ht="19.5" customHeight="1" spans="1:6">
      <c r="A16" s="545"/>
      <c r="B16" s="531" t="s">
        <v>46</v>
      </c>
      <c r="C16" s="547"/>
      <c r="D16" s="545" t="s">
        <v>47</v>
      </c>
      <c r="E16" s="531" t="s">
        <v>48</v>
      </c>
      <c r="F16" s="525">
        <v>6950000</v>
      </c>
    </row>
    <row r="17" ht="19.5" customHeight="1" spans="1:6">
      <c r="A17" s="545"/>
      <c r="B17" s="531" t="s">
        <v>49</v>
      </c>
      <c r="C17" s="547"/>
      <c r="D17" s="545" t="s">
        <v>50</v>
      </c>
      <c r="E17" s="531" t="s">
        <v>51</v>
      </c>
      <c r="F17" s="525">
        <v>279850</v>
      </c>
    </row>
    <row r="18" ht="19.5" customHeight="1" spans="1:6">
      <c r="A18" s="545"/>
      <c r="B18" s="531" t="s">
        <v>52</v>
      </c>
      <c r="C18" s="547"/>
      <c r="D18" s="545" t="s">
        <v>53</v>
      </c>
      <c r="E18" s="531" t="s">
        <v>54</v>
      </c>
      <c r="F18" s="525">
        <v>0</v>
      </c>
    </row>
    <row r="19" ht="19.5" customHeight="1" spans="1:6">
      <c r="A19" s="545"/>
      <c r="B19" s="531" t="s">
        <v>55</v>
      </c>
      <c r="C19" s="547"/>
      <c r="D19" s="545" t="s">
        <v>56</v>
      </c>
      <c r="E19" s="531" t="s">
        <v>57</v>
      </c>
      <c r="F19" s="525">
        <v>0</v>
      </c>
    </row>
    <row r="20" ht="19.5" customHeight="1" spans="1:6">
      <c r="A20" s="545"/>
      <c r="B20" s="531" t="s">
        <v>58</v>
      </c>
      <c r="C20" s="547"/>
      <c r="D20" s="545" t="s">
        <v>59</v>
      </c>
      <c r="E20" s="531" t="s">
        <v>60</v>
      </c>
      <c r="F20" s="525">
        <v>0</v>
      </c>
    </row>
    <row r="21" ht="19.5" customHeight="1" spans="1:6">
      <c r="A21" s="545"/>
      <c r="B21" s="531" t="s">
        <v>61</v>
      </c>
      <c r="C21" s="547"/>
      <c r="D21" s="545" t="s">
        <v>62</v>
      </c>
      <c r="E21" s="531" t="s">
        <v>63</v>
      </c>
      <c r="F21" s="525">
        <v>0</v>
      </c>
    </row>
    <row r="22" ht="19.5" customHeight="1" spans="1:6">
      <c r="A22" s="545"/>
      <c r="B22" s="531" t="s">
        <v>64</v>
      </c>
      <c r="C22" s="547"/>
      <c r="D22" s="545" t="s">
        <v>65</v>
      </c>
      <c r="E22" s="531" t="s">
        <v>66</v>
      </c>
      <c r="F22" s="525">
        <v>0</v>
      </c>
    </row>
    <row r="23" ht="19.5" customHeight="1" spans="1:6">
      <c r="A23" s="545"/>
      <c r="B23" s="531" t="s">
        <v>67</v>
      </c>
      <c r="C23" s="547"/>
      <c r="D23" s="545" t="s">
        <v>68</v>
      </c>
      <c r="E23" s="531" t="s">
        <v>69</v>
      </c>
      <c r="F23" s="525">
        <v>0</v>
      </c>
    </row>
    <row r="24" ht="19.5" customHeight="1" spans="1:6">
      <c r="A24" s="545"/>
      <c r="B24" s="531" t="s">
        <v>70</v>
      </c>
      <c r="C24" s="547"/>
      <c r="D24" s="545" t="s">
        <v>71</v>
      </c>
      <c r="E24" s="531" t="s">
        <v>72</v>
      </c>
      <c r="F24" s="525">
        <v>0</v>
      </c>
    </row>
    <row r="25" ht="19.5" customHeight="1" spans="1:6">
      <c r="A25" s="545"/>
      <c r="B25" s="531" t="s">
        <v>73</v>
      </c>
      <c r="C25" s="547"/>
      <c r="D25" s="545" t="s">
        <v>74</v>
      </c>
      <c r="E25" s="531" t="s">
        <v>75</v>
      </c>
      <c r="F25" s="525">
        <v>35516877</v>
      </c>
    </row>
    <row r="26" ht="19.5" customHeight="1" spans="1:6">
      <c r="A26" s="545"/>
      <c r="B26" s="531" t="s">
        <v>76</v>
      </c>
      <c r="C26" s="547"/>
      <c r="D26" s="545" t="s">
        <v>77</v>
      </c>
      <c r="E26" s="531" t="s">
        <v>78</v>
      </c>
      <c r="F26" s="525">
        <v>0</v>
      </c>
    </row>
    <row r="27" ht="19.5" customHeight="1" spans="1:6">
      <c r="A27" s="545"/>
      <c r="B27" s="531" t="s">
        <v>79</v>
      </c>
      <c r="C27" s="547"/>
      <c r="D27" s="545" t="s">
        <v>80</v>
      </c>
      <c r="E27" s="531" t="s">
        <v>81</v>
      </c>
      <c r="F27" s="525">
        <v>0</v>
      </c>
    </row>
    <row r="28" ht="19.5" customHeight="1" spans="1:6">
      <c r="A28" s="545"/>
      <c r="B28" s="531" t="s">
        <v>82</v>
      </c>
      <c r="C28" s="547"/>
      <c r="D28" s="545" t="s">
        <v>83</v>
      </c>
      <c r="E28" s="531" t="s">
        <v>84</v>
      </c>
      <c r="F28" s="525">
        <v>0</v>
      </c>
    </row>
    <row r="29" ht="19.5" customHeight="1" spans="1:6">
      <c r="A29" s="545"/>
      <c r="B29" s="531" t="s">
        <v>85</v>
      </c>
      <c r="C29" s="547"/>
      <c r="D29" s="545" t="s">
        <v>86</v>
      </c>
      <c r="E29" s="531" t="s">
        <v>87</v>
      </c>
      <c r="F29" s="525">
        <v>2338823.56</v>
      </c>
    </row>
    <row r="30" ht="19.5" customHeight="1" spans="1:6">
      <c r="A30" s="531"/>
      <c r="B30" s="531" t="s">
        <v>88</v>
      </c>
      <c r="C30" s="547"/>
      <c r="D30" s="545" t="s">
        <v>89</v>
      </c>
      <c r="E30" s="531" t="s">
        <v>90</v>
      </c>
      <c r="F30" s="525">
        <v>0</v>
      </c>
    </row>
    <row r="31" ht="19.5" customHeight="1" spans="1:6">
      <c r="A31" s="531"/>
      <c r="B31" s="531" t="s">
        <v>91</v>
      </c>
      <c r="C31" s="547"/>
      <c r="D31" s="545" t="s">
        <v>92</v>
      </c>
      <c r="E31" s="531" t="s">
        <v>93</v>
      </c>
      <c r="F31" s="525">
        <v>0</v>
      </c>
    </row>
    <row r="32" ht="19.5" customHeight="1" spans="1:6">
      <c r="A32" s="531"/>
      <c r="B32" s="531" t="s">
        <v>94</v>
      </c>
      <c r="C32" s="547"/>
      <c r="D32" s="545" t="s">
        <v>95</v>
      </c>
      <c r="E32" s="531" t="s">
        <v>96</v>
      </c>
      <c r="F32" s="525">
        <v>0</v>
      </c>
    </row>
    <row r="33" ht="19.5" customHeight="1" spans="1:6">
      <c r="A33" s="531" t="s">
        <v>97</v>
      </c>
      <c r="B33" s="531" t="s">
        <v>98</v>
      </c>
      <c r="C33" s="525">
        <v>972247872.85</v>
      </c>
      <c r="D33" s="531" t="s">
        <v>99</v>
      </c>
      <c r="E33" s="531" t="s">
        <v>100</v>
      </c>
      <c r="F33" s="525">
        <v>972249212.2</v>
      </c>
    </row>
    <row r="34" ht="19.5" customHeight="1" spans="1:6">
      <c r="A34" s="531" t="s">
        <v>101</v>
      </c>
      <c r="B34" s="531" t="s">
        <v>102</v>
      </c>
      <c r="C34" s="525">
        <v>0</v>
      </c>
      <c r="D34" s="545" t="s">
        <v>103</v>
      </c>
      <c r="E34" s="531" t="s">
        <v>104</v>
      </c>
      <c r="F34" s="525">
        <v>0</v>
      </c>
    </row>
    <row r="35" ht="19.5" customHeight="1" spans="1:6">
      <c r="A35" s="531" t="s">
        <v>105</v>
      </c>
      <c r="B35" s="531" t="s">
        <v>106</v>
      </c>
      <c r="C35" s="525">
        <v>10048568.47</v>
      </c>
      <c r="D35" s="545" t="s">
        <v>107</v>
      </c>
      <c r="E35" s="531" t="s">
        <v>108</v>
      </c>
      <c r="F35" s="525">
        <v>10047229.12</v>
      </c>
    </row>
    <row r="36" ht="19.5" customHeight="1" spans="1:6">
      <c r="A36" s="531" t="s">
        <v>109</v>
      </c>
      <c r="B36" s="531" t="s">
        <v>110</v>
      </c>
      <c r="C36" s="525">
        <v>982296441.32</v>
      </c>
      <c r="D36" s="531" t="s">
        <v>109</v>
      </c>
      <c r="E36" s="531" t="s">
        <v>111</v>
      </c>
      <c r="F36" s="525">
        <v>982296441.32</v>
      </c>
    </row>
    <row r="37" ht="19.5" customHeight="1" spans="1:6">
      <c r="A37" s="524" t="s">
        <v>112</v>
      </c>
      <c r="B37" s="524"/>
      <c r="C37" s="524"/>
      <c r="D37" s="524"/>
      <c r="E37" s="524"/>
      <c r="F37" s="524"/>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1"/>
  <sheetViews>
    <sheetView workbookViewId="0">
      <selection activeCell="H15" sqref="H15"/>
    </sheetView>
  </sheetViews>
  <sheetFormatPr defaultColWidth="9" defaultRowHeight="13.5" outlineLevelCol="4"/>
  <cols>
    <col min="1" max="1" width="35.875" customWidth="1"/>
    <col min="2" max="2" width="6" customWidth="1"/>
    <col min="3" max="5" width="25" customWidth="1"/>
  </cols>
  <sheetData>
    <row r="1" s="268" customFormat="1" ht="26.25" customHeight="1" spans="1:5">
      <c r="A1" s="520" t="s">
        <v>514</v>
      </c>
      <c r="B1" s="520"/>
      <c r="C1" s="520"/>
      <c r="D1" s="520"/>
      <c r="E1" s="520"/>
    </row>
    <row r="2" s="268" customFormat="1" ht="18.95" customHeight="1" spans="1:5">
      <c r="A2" s="521"/>
      <c r="B2" s="521"/>
      <c r="C2" s="521"/>
      <c r="D2" s="521"/>
      <c r="E2" s="522" t="s">
        <v>515</v>
      </c>
    </row>
    <row r="3" s="519" customFormat="1" ht="18.95" customHeight="1" spans="1:5">
      <c r="A3" s="521" t="s">
        <v>2</v>
      </c>
      <c r="B3" s="521"/>
      <c r="C3" s="521"/>
      <c r="D3" s="521"/>
      <c r="E3" s="522" t="s">
        <v>254</v>
      </c>
    </row>
    <row r="4" ht="15" customHeight="1" spans="1:5">
      <c r="A4" s="523" t="s">
        <v>516</v>
      </c>
      <c r="B4" s="523" t="s">
        <v>7</v>
      </c>
      <c r="C4" s="523" t="s">
        <v>517</v>
      </c>
      <c r="D4" s="523" t="s">
        <v>518</v>
      </c>
      <c r="E4" s="523" t="s">
        <v>519</v>
      </c>
    </row>
    <row r="5" ht="15" customHeight="1" spans="1:5">
      <c r="A5" s="523" t="s">
        <v>520</v>
      </c>
      <c r="B5" s="523"/>
      <c r="C5" s="523" t="s">
        <v>11</v>
      </c>
      <c r="D5" s="523" t="s">
        <v>12</v>
      </c>
      <c r="E5" s="523" t="s">
        <v>20</v>
      </c>
    </row>
    <row r="6" ht="15" customHeight="1" spans="1:5">
      <c r="A6" s="524" t="s">
        <v>521</v>
      </c>
      <c r="B6" s="523" t="s">
        <v>11</v>
      </c>
      <c r="C6" s="523" t="s">
        <v>522</v>
      </c>
      <c r="D6" s="523" t="s">
        <v>522</v>
      </c>
      <c r="E6" s="523" t="s">
        <v>522</v>
      </c>
    </row>
    <row r="7" ht="15" customHeight="1" spans="1:5">
      <c r="A7" s="524" t="s">
        <v>523</v>
      </c>
      <c r="B7" s="523" t="s">
        <v>12</v>
      </c>
      <c r="C7" s="525">
        <v>55840</v>
      </c>
      <c r="D7" s="525">
        <v>3069</v>
      </c>
      <c r="E7" s="525">
        <v>3069</v>
      </c>
    </row>
    <row r="8" ht="15" customHeight="1" spans="1:5">
      <c r="A8" s="524" t="s">
        <v>524</v>
      </c>
      <c r="B8" s="523" t="s">
        <v>20</v>
      </c>
      <c r="C8" s="525">
        <v>0</v>
      </c>
      <c r="D8" s="525">
        <v>0</v>
      </c>
      <c r="E8" s="525">
        <v>0</v>
      </c>
    </row>
    <row r="9" ht="15" customHeight="1" spans="1:5">
      <c r="A9" s="524" t="s">
        <v>525</v>
      </c>
      <c r="B9" s="523" t="s">
        <v>24</v>
      </c>
      <c r="C9" s="525">
        <v>50840</v>
      </c>
      <c r="D9" s="525">
        <v>3069</v>
      </c>
      <c r="E9" s="525">
        <v>3069</v>
      </c>
    </row>
    <row r="10" ht="15" customHeight="1" spans="1:5">
      <c r="A10" s="524" t="s">
        <v>526</v>
      </c>
      <c r="B10" s="523" t="s">
        <v>28</v>
      </c>
      <c r="C10" s="525">
        <v>0</v>
      </c>
      <c r="D10" s="525">
        <v>0</v>
      </c>
      <c r="E10" s="525">
        <v>0</v>
      </c>
    </row>
    <row r="11" ht="15" customHeight="1" spans="1:5">
      <c r="A11" s="524" t="s">
        <v>527</v>
      </c>
      <c r="B11" s="523" t="s">
        <v>32</v>
      </c>
      <c r="C11" s="525">
        <v>50840</v>
      </c>
      <c r="D11" s="525">
        <v>3069</v>
      </c>
      <c r="E11" s="525">
        <v>3069</v>
      </c>
    </row>
    <row r="12" ht="15" customHeight="1" spans="1:5">
      <c r="A12" s="524" t="s">
        <v>528</v>
      </c>
      <c r="B12" s="523" t="s">
        <v>36</v>
      </c>
      <c r="C12" s="525">
        <v>5000</v>
      </c>
      <c r="D12" s="525">
        <v>0</v>
      </c>
      <c r="E12" s="525">
        <v>0</v>
      </c>
    </row>
    <row r="13" ht="15" customHeight="1" spans="1:5">
      <c r="A13" s="524" t="s">
        <v>529</v>
      </c>
      <c r="B13" s="523" t="s">
        <v>40</v>
      </c>
      <c r="C13" s="523" t="s">
        <v>522</v>
      </c>
      <c r="D13" s="523" t="s">
        <v>522</v>
      </c>
      <c r="E13" s="525">
        <v>0</v>
      </c>
    </row>
    <row r="14" ht="15" customHeight="1" spans="1:5">
      <c r="A14" s="524" t="s">
        <v>530</v>
      </c>
      <c r="B14" s="523" t="s">
        <v>43</v>
      </c>
      <c r="C14" s="523" t="s">
        <v>522</v>
      </c>
      <c r="D14" s="523" t="s">
        <v>522</v>
      </c>
      <c r="E14" s="525">
        <v>0</v>
      </c>
    </row>
    <row r="15" ht="15" customHeight="1" spans="1:5">
      <c r="A15" s="524" t="s">
        <v>531</v>
      </c>
      <c r="B15" s="523" t="s">
        <v>46</v>
      </c>
      <c r="C15" s="523" t="s">
        <v>522</v>
      </c>
      <c r="D15" s="523" t="s">
        <v>522</v>
      </c>
      <c r="E15" s="525">
        <v>0</v>
      </c>
    </row>
    <row r="16" ht="15" customHeight="1" spans="1:5">
      <c r="A16" s="524" t="s">
        <v>532</v>
      </c>
      <c r="B16" s="523" t="s">
        <v>49</v>
      </c>
      <c r="C16" s="523" t="s">
        <v>522</v>
      </c>
      <c r="D16" s="523" t="s">
        <v>522</v>
      </c>
      <c r="E16" s="523" t="s">
        <v>522</v>
      </c>
    </row>
    <row r="17" ht="15" customHeight="1" spans="1:5">
      <c r="A17" s="524" t="s">
        <v>533</v>
      </c>
      <c r="B17" s="523" t="s">
        <v>52</v>
      </c>
      <c r="C17" s="523" t="s">
        <v>522</v>
      </c>
      <c r="D17" s="523" t="s">
        <v>522</v>
      </c>
      <c r="E17" s="526">
        <v>0</v>
      </c>
    </row>
    <row r="18" ht="15" customHeight="1" spans="1:5">
      <c r="A18" s="524" t="s">
        <v>534</v>
      </c>
      <c r="B18" s="523" t="s">
        <v>55</v>
      </c>
      <c r="C18" s="523" t="s">
        <v>522</v>
      </c>
      <c r="D18" s="523" t="s">
        <v>522</v>
      </c>
      <c r="E18" s="526">
        <v>0</v>
      </c>
    </row>
    <row r="19" ht="15" customHeight="1" spans="1:5">
      <c r="A19" s="524" t="s">
        <v>535</v>
      </c>
      <c r="B19" s="523" t="s">
        <v>58</v>
      </c>
      <c r="C19" s="523" t="s">
        <v>522</v>
      </c>
      <c r="D19" s="523" t="s">
        <v>522</v>
      </c>
      <c r="E19" s="526">
        <v>0</v>
      </c>
    </row>
    <row r="20" ht="15" customHeight="1" spans="1:5">
      <c r="A20" s="524" t="s">
        <v>536</v>
      </c>
      <c r="B20" s="523" t="s">
        <v>61</v>
      </c>
      <c r="C20" s="523" t="s">
        <v>522</v>
      </c>
      <c r="D20" s="523" t="s">
        <v>522</v>
      </c>
      <c r="E20" s="526">
        <v>1</v>
      </c>
    </row>
    <row r="21" ht="15" customHeight="1" spans="1:5">
      <c r="A21" s="524" t="s">
        <v>537</v>
      </c>
      <c r="B21" s="523" t="s">
        <v>64</v>
      </c>
      <c r="C21" s="523" t="s">
        <v>522</v>
      </c>
      <c r="D21" s="523" t="s">
        <v>522</v>
      </c>
      <c r="E21" s="526">
        <v>0</v>
      </c>
    </row>
    <row r="22" ht="15" customHeight="1" spans="1:5">
      <c r="A22" s="524" t="s">
        <v>538</v>
      </c>
      <c r="B22" s="523" t="s">
        <v>67</v>
      </c>
      <c r="C22" s="523" t="s">
        <v>522</v>
      </c>
      <c r="D22" s="523" t="s">
        <v>522</v>
      </c>
      <c r="E22" s="526">
        <v>0</v>
      </c>
    </row>
    <row r="23" ht="15" customHeight="1" spans="1:5">
      <c r="A23" s="524" t="s">
        <v>539</v>
      </c>
      <c r="B23" s="523" t="s">
        <v>70</v>
      </c>
      <c r="C23" s="523" t="s">
        <v>522</v>
      </c>
      <c r="D23" s="523" t="s">
        <v>522</v>
      </c>
      <c r="E23" s="526">
        <v>0</v>
      </c>
    </row>
    <row r="24" ht="15" customHeight="1" spans="1:5">
      <c r="A24" s="524" t="s">
        <v>540</v>
      </c>
      <c r="B24" s="523" t="s">
        <v>73</v>
      </c>
      <c r="C24" s="523" t="s">
        <v>522</v>
      </c>
      <c r="D24" s="523" t="s">
        <v>522</v>
      </c>
      <c r="E24" s="526">
        <v>0</v>
      </c>
    </row>
    <row r="25" ht="15" customHeight="1" spans="1:5">
      <c r="A25" s="524" t="s">
        <v>541</v>
      </c>
      <c r="B25" s="523" t="s">
        <v>76</v>
      </c>
      <c r="C25" s="523" t="s">
        <v>522</v>
      </c>
      <c r="D25" s="523" t="s">
        <v>522</v>
      </c>
      <c r="E25" s="526">
        <v>0</v>
      </c>
    </row>
    <row r="26" ht="15" customHeight="1" spans="1:5">
      <c r="A26" s="524" t="s">
        <v>542</v>
      </c>
      <c r="B26" s="523" t="s">
        <v>79</v>
      </c>
      <c r="C26" s="523" t="s">
        <v>522</v>
      </c>
      <c r="D26" s="523" t="s">
        <v>522</v>
      </c>
      <c r="E26" s="526">
        <v>0</v>
      </c>
    </row>
    <row r="27" ht="15" customHeight="1" spans="1:5">
      <c r="A27" s="524" t="s">
        <v>543</v>
      </c>
      <c r="B27" s="523" t="s">
        <v>82</v>
      </c>
      <c r="C27" s="523" t="s">
        <v>522</v>
      </c>
      <c r="D27" s="523" t="s">
        <v>522</v>
      </c>
      <c r="E27" s="525">
        <v>1214026.71</v>
      </c>
    </row>
    <row r="28" ht="15" customHeight="1" spans="1:5">
      <c r="A28" s="524" t="s">
        <v>544</v>
      </c>
      <c r="B28" s="523" t="s">
        <v>85</v>
      </c>
      <c r="C28" s="523" t="s">
        <v>522</v>
      </c>
      <c r="D28" s="523" t="s">
        <v>522</v>
      </c>
      <c r="E28" s="525">
        <v>1214026.71</v>
      </c>
    </row>
    <row r="29" ht="15" customHeight="1" spans="1:5">
      <c r="A29" s="524" t="s">
        <v>545</v>
      </c>
      <c r="B29" s="523" t="s">
        <v>88</v>
      </c>
      <c r="C29" s="523" t="s">
        <v>522</v>
      </c>
      <c r="D29" s="523" t="s">
        <v>522</v>
      </c>
      <c r="E29" s="525">
        <v>0</v>
      </c>
    </row>
    <row r="30" ht="41.25" customHeight="1" spans="1:5">
      <c r="A30" s="527" t="s">
        <v>546</v>
      </c>
      <c r="B30" s="527"/>
      <c r="C30" s="527"/>
      <c r="D30" s="527"/>
      <c r="E30" s="527"/>
    </row>
    <row r="31" ht="15" customHeight="1" spans="1:5">
      <c r="A31" s="524" t="s">
        <v>547</v>
      </c>
      <c r="B31" s="524"/>
      <c r="C31" s="524"/>
      <c r="D31" s="524"/>
      <c r="E31" s="524"/>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7"/>
  <sheetViews>
    <sheetView workbookViewId="0">
      <selection activeCell="H16" sqref="H1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268" customFormat="1" ht="26.25" customHeight="1" spans="1:5">
      <c r="A1" s="520" t="s">
        <v>548</v>
      </c>
      <c r="B1" s="520"/>
      <c r="C1" s="520"/>
      <c r="D1" s="520"/>
      <c r="E1" s="520"/>
    </row>
    <row r="2" s="268" customFormat="1" ht="18.95" customHeight="1" spans="1:5">
      <c r="A2" s="521"/>
      <c r="B2" s="521"/>
      <c r="C2" s="521"/>
      <c r="D2" s="521"/>
      <c r="E2" s="522" t="s">
        <v>549</v>
      </c>
    </row>
    <row r="3" s="519" customFormat="1" ht="18.95" customHeight="1" spans="1:5">
      <c r="A3" s="521" t="s">
        <v>2</v>
      </c>
      <c r="B3" s="521"/>
      <c r="C3" s="521"/>
      <c r="D3" s="521"/>
      <c r="E3" s="522" t="s">
        <v>254</v>
      </c>
    </row>
    <row r="4" ht="15" customHeight="1" spans="1:5">
      <c r="A4" s="523" t="s">
        <v>516</v>
      </c>
      <c r="B4" s="523" t="s">
        <v>7</v>
      </c>
      <c r="C4" s="523" t="s">
        <v>517</v>
      </c>
      <c r="D4" s="523" t="s">
        <v>518</v>
      </c>
      <c r="E4" s="523" t="s">
        <v>519</v>
      </c>
    </row>
    <row r="5" ht="15" customHeight="1" spans="1:5">
      <c r="A5" s="523" t="s">
        <v>520</v>
      </c>
      <c r="B5" s="523"/>
      <c r="C5" s="523" t="s">
        <v>11</v>
      </c>
      <c r="D5" s="523" t="s">
        <v>12</v>
      </c>
      <c r="E5" s="523" t="s">
        <v>20</v>
      </c>
    </row>
    <row r="6" ht="15" customHeight="1" spans="1:5">
      <c r="A6" s="524" t="s">
        <v>550</v>
      </c>
      <c r="B6" s="523" t="s">
        <v>11</v>
      </c>
      <c r="C6" s="523" t="s">
        <v>522</v>
      </c>
      <c r="D6" s="523" t="s">
        <v>522</v>
      </c>
      <c r="E6" s="523" t="s">
        <v>522</v>
      </c>
    </row>
    <row r="7" ht="15" customHeight="1" spans="1:5">
      <c r="A7" s="524" t="s">
        <v>523</v>
      </c>
      <c r="B7" s="523" t="s">
        <v>12</v>
      </c>
      <c r="C7" s="525">
        <v>25420</v>
      </c>
      <c r="D7" s="525">
        <v>3069</v>
      </c>
      <c r="E7" s="525">
        <v>3069</v>
      </c>
    </row>
    <row r="8" ht="15" customHeight="1" spans="1:5">
      <c r="A8" s="524" t="s">
        <v>524</v>
      </c>
      <c r="B8" s="523" t="s">
        <v>20</v>
      </c>
      <c r="C8" s="525">
        <v>0</v>
      </c>
      <c r="D8" s="525">
        <v>0</v>
      </c>
      <c r="E8" s="525">
        <v>0</v>
      </c>
    </row>
    <row r="9" ht="15" customHeight="1" spans="1:5">
      <c r="A9" s="524" t="s">
        <v>525</v>
      </c>
      <c r="B9" s="523" t="s">
        <v>24</v>
      </c>
      <c r="C9" s="525">
        <v>25420</v>
      </c>
      <c r="D9" s="525">
        <v>3069</v>
      </c>
      <c r="E9" s="525">
        <v>3069</v>
      </c>
    </row>
    <row r="10" ht="15" customHeight="1" spans="1:5">
      <c r="A10" s="524" t="s">
        <v>526</v>
      </c>
      <c r="B10" s="523" t="s">
        <v>28</v>
      </c>
      <c r="C10" s="525">
        <v>0</v>
      </c>
      <c r="D10" s="525">
        <v>0</v>
      </c>
      <c r="E10" s="525">
        <v>0</v>
      </c>
    </row>
    <row r="11" ht="15" customHeight="1" spans="1:5">
      <c r="A11" s="524" t="s">
        <v>527</v>
      </c>
      <c r="B11" s="523" t="s">
        <v>32</v>
      </c>
      <c r="C11" s="525">
        <v>25420</v>
      </c>
      <c r="D11" s="525">
        <v>3069</v>
      </c>
      <c r="E11" s="525">
        <v>3069</v>
      </c>
    </row>
    <row r="12" ht="15" customHeight="1" spans="1:5">
      <c r="A12" s="524" t="s">
        <v>528</v>
      </c>
      <c r="B12" s="523" t="s">
        <v>36</v>
      </c>
      <c r="C12" s="525">
        <v>0</v>
      </c>
      <c r="D12" s="525">
        <v>0</v>
      </c>
      <c r="E12" s="525">
        <v>0</v>
      </c>
    </row>
    <row r="13" ht="15" customHeight="1" spans="1:5">
      <c r="A13" s="524" t="s">
        <v>529</v>
      </c>
      <c r="B13" s="523" t="s">
        <v>40</v>
      </c>
      <c r="C13" s="523" t="s">
        <v>522</v>
      </c>
      <c r="D13" s="523" t="s">
        <v>522</v>
      </c>
      <c r="E13" s="525">
        <v>0</v>
      </c>
    </row>
    <row r="14" ht="15" customHeight="1" spans="1:5">
      <c r="A14" s="524" t="s">
        <v>530</v>
      </c>
      <c r="B14" s="523" t="s">
        <v>43</v>
      </c>
      <c r="C14" s="523" t="s">
        <v>522</v>
      </c>
      <c r="D14" s="523" t="s">
        <v>522</v>
      </c>
      <c r="E14" s="525">
        <v>0</v>
      </c>
    </row>
    <row r="15" ht="15" customHeight="1" spans="1:5">
      <c r="A15" s="524" t="s">
        <v>531</v>
      </c>
      <c r="B15" s="523" t="s">
        <v>46</v>
      </c>
      <c r="C15" s="523" t="s">
        <v>522</v>
      </c>
      <c r="D15" s="523" t="s">
        <v>522</v>
      </c>
      <c r="E15" s="525">
        <v>0</v>
      </c>
    </row>
    <row r="16" ht="15" customHeight="1" spans="1:5">
      <c r="A16" s="524" t="s">
        <v>532</v>
      </c>
      <c r="B16" s="523" t="s">
        <v>49</v>
      </c>
      <c r="C16" s="523" t="s">
        <v>522</v>
      </c>
      <c r="D16" s="523" t="s">
        <v>522</v>
      </c>
      <c r="E16" s="523" t="s">
        <v>522</v>
      </c>
    </row>
    <row r="17" ht="15" customHeight="1" spans="1:5">
      <c r="A17" s="524" t="s">
        <v>533</v>
      </c>
      <c r="B17" s="523" t="s">
        <v>52</v>
      </c>
      <c r="C17" s="523" t="s">
        <v>522</v>
      </c>
      <c r="D17" s="523" t="s">
        <v>522</v>
      </c>
      <c r="E17" s="526">
        <v>0</v>
      </c>
    </row>
    <row r="18" ht="15" customHeight="1" spans="1:5">
      <c r="A18" s="524" t="s">
        <v>534</v>
      </c>
      <c r="B18" s="523" t="s">
        <v>55</v>
      </c>
      <c r="C18" s="523" t="s">
        <v>522</v>
      </c>
      <c r="D18" s="523" t="s">
        <v>522</v>
      </c>
      <c r="E18" s="526">
        <v>0</v>
      </c>
    </row>
    <row r="19" ht="15" customHeight="1" spans="1:5">
      <c r="A19" s="524" t="s">
        <v>535</v>
      </c>
      <c r="B19" s="523" t="s">
        <v>58</v>
      </c>
      <c r="C19" s="523" t="s">
        <v>522</v>
      </c>
      <c r="D19" s="523" t="s">
        <v>522</v>
      </c>
      <c r="E19" s="526">
        <v>0</v>
      </c>
    </row>
    <row r="20" ht="15" customHeight="1" spans="1:5">
      <c r="A20" s="524" t="s">
        <v>536</v>
      </c>
      <c r="B20" s="523" t="s">
        <v>61</v>
      </c>
      <c r="C20" s="523" t="s">
        <v>522</v>
      </c>
      <c r="D20" s="523" t="s">
        <v>522</v>
      </c>
      <c r="E20" s="526">
        <v>0</v>
      </c>
    </row>
    <row r="21" ht="15" customHeight="1" spans="1:5">
      <c r="A21" s="524" t="s">
        <v>537</v>
      </c>
      <c r="B21" s="523" t="s">
        <v>64</v>
      </c>
      <c r="C21" s="523" t="s">
        <v>522</v>
      </c>
      <c r="D21" s="523" t="s">
        <v>522</v>
      </c>
      <c r="E21" s="526">
        <v>0</v>
      </c>
    </row>
    <row r="22" ht="15" customHeight="1" spans="1:5">
      <c r="A22" s="524" t="s">
        <v>538</v>
      </c>
      <c r="B22" s="523" t="s">
        <v>67</v>
      </c>
      <c r="C22" s="523" t="s">
        <v>522</v>
      </c>
      <c r="D22" s="523" t="s">
        <v>522</v>
      </c>
      <c r="E22" s="526">
        <v>0</v>
      </c>
    </row>
    <row r="23" ht="15" customHeight="1" spans="1:5">
      <c r="A23" s="524" t="s">
        <v>539</v>
      </c>
      <c r="B23" s="523" t="s">
        <v>70</v>
      </c>
      <c r="C23" s="523" t="s">
        <v>522</v>
      </c>
      <c r="D23" s="523" t="s">
        <v>522</v>
      </c>
      <c r="E23" s="526">
        <v>0</v>
      </c>
    </row>
    <row r="24" ht="15" customHeight="1" spans="1:5">
      <c r="A24" s="524" t="s">
        <v>540</v>
      </c>
      <c r="B24" s="523" t="s">
        <v>73</v>
      </c>
      <c r="C24" s="523" t="s">
        <v>522</v>
      </c>
      <c r="D24" s="523" t="s">
        <v>522</v>
      </c>
      <c r="E24" s="526">
        <v>0</v>
      </c>
    </row>
    <row r="25" ht="15" customHeight="1" spans="1:5">
      <c r="A25" s="524" t="s">
        <v>541</v>
      </c>
      <c r="B25" s="523" t="s">
        <v>76</v>
      </c>
      <c r="C25" s="523" t="s">
        <v>522</v>
      </c>
      <c r="D25" s="523" t="s">
        <v>522</v>
      </c>
      <c r="E25" s="526">
        <v>0</v>
      </c>
    </row>
    <row r="26" ht="15" customHeight="1" spans="1:5">
      <c r="A26" s="524" t="s">
        <v>542</v>
      </c>
      <c r="B26" s="523" t="s">
        <v>79</v>
      </c>
      <c r="C26" s="523" t="s">
        <v>522</v>
      </c>
      <c r="D26" s="523" t="s">
        <v>522</v>
      </c>
      <c r="E26" s="526">
        <v>0</v>
      </c>
    </row>
    <row r="27" ht="41.25" customHeight="1" spans="1:5">
      <c r="A27" s="527" t="s">
        <v>551</v>
      </c>
      <c r="B27" s="527"/>
      <c r="C27" s="527"/>
      <c r="D27" s="527"/>
      <c r="E27" s="527"/>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14"/>
  <sheetViews>
    <sheetView workbookViewId="0">
      <selection activeCell="K5" sqref="K5"/>
    </sheetView>
  </sheetViews>
  <sheetFormatPr defaultColWidth="9" defaultRowHeight="13.5" outlineLevelCol="2"/>
  <cols>
    <col min="1" max="1" width="35.25" style="20" customWidth="1"/>
    <col min="2" max="2" width="24.375" style="20" customWidth="1"/>
    <col min="3" max="3" width="46.25" style="507" customWidth="1"/>
    <col min="4" max="16384" width="9" style="20"/>
  </cols>
  <sheetData>
    <row r="1" s="20" customFormat="1" ht="24.75" spans="1:3">
      <c r="A1" s="21" t="s">
        <v>552</v>
      </c>
      <c r="B1" s="21"/>
      <c r="C1" s="508"/>
    </row>
    <row r="2" s="20" customFormat="1" ht="25.5" spans="1:3">
      <c r="A2" s="21"/>
      <c r="B2" s="21"/>
      <c r="C2" s="508"/>
    </row>
    <row r="3" s="20" customFormat="1" ht="157" customHeight="1" spans="1:3">
      <c r="A3" s="509" t="s">
        <v>553</v>
      </c>
      <c r="B3" s="510" t="s">
        <v>554</v>
      </c>
      <c r="C3" s="511" t="s">
        <v>555</v>
      </c>
    </row>
    <row r="4" s="20" customFormat="1" ht="36.75" spans="1:3">
      <c r="A4" s="509"/>
      <c r="B4" s="512" t="s">
        <v>556</v>
      </c>
      <c r="C4" s="513" t="s">
        <v>557</v>
      </c>
    </row>
    <row r="5" s="20" customFormat="1" ht="138" customHeight="1" spans="1:3">
      <c r="A5" s="509"/>
      <c r="B5" s="512" t="s">
        <v>558</v>
      </c>
      <c r="C5" s="514" t="s">
        <v>559</v>
      </c>
    </row>
    <row r="6" s="20" customFormat="1" ht="60.75" spans="1:3">
      <c r="A6" s="509"/>
      <c r="B6" s="512" t="s">
        <v>560</v>
      </c>
      <c r="C6" s="513" t="s">
        <v>561</v>
      </c>
    </row>
    <row r="7" s="20" customFormat="1" ht="77.25" spans="1:3">
      <c r="A7" s="509"/>
      <c r="B7" s="512" t="s">
        <v>562</v>
      </c>
      <c r="C7" s="513" t="s">
        <v>563</v>
      </c>
    </row>
    <row r="8" s="20" customFormat="1" ht="54" customHeight="1" spans="1:3">
      <c r="A8" s="515" t="s">
        <v>564</v>
      </c>
      <c r="B8" s="512" t="s">
        <v>565</v>
      </c>
      <c r="C8" s="516" t="s">
        <v>566</v>
      </c>
    </row>
    <row r="9" s="20" customFormat="1" ht="60" customHeight="1" spans="1:3">
      <c r="A9" s="515"/>
      <c r="B9" s="517" t="s">
        <v>567</v>
      </c>
      <c r="C9" s="516" t="s">
        <v>568</v>
      </c>
    </row>
    <row r="10" s="20" customFormat="1" ht="100" customHeight="1" spans="1:3">
      <c r="A10" s="518" t="s">
        <v>569</v>
      </c>
      <c r="B10" s="518"/>
      <c r="C10" s="513" t="s">
        <v>570</v>
      </c>
    </row>
    <row r="11" s="20" customFormat="1" ht="114" customHeight="1" spans="1:3">
      <c r="A11" s="518" t="s">
        <v>571</v>
      </c>
      <c r="B11" s="518"/>
      <c r="C11" s="516" t="s">
        <v>572</v>
      </c>
    </row>
    <row r="12" s="20" customFormat="1" ht="57" customHeight="1" spans="1:3">
      <c r="A12" s="518" t="s">
        <v>573</v>
      </c>
      <c r="B12" s="518"/>
      <c r="C12" s="513" t="s">
        <v>574</v>
      </c>
    </row>
    <row r="13" s="20" customFormat="1" ht="71" customHeight="1" spans="1:3">
      <c r="A13" s="518" t="s">
        <v>575</v>
      </c>
      <c r="B13" s="518"/>
      <c r="C13" s="513" t="s">
        <v>576</v>
      </c>
    </row>
    <row r="14" s="20" customFormat="1" ht="57" customHeight="1" spans="1:3">
      <c r="A14" s="518" t="s">
        <v>577</v>
      </c>
      <c r="B14" s="518"/>
      <c r="C14" s="513" t="s">
        <v>578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46"/>
  <sheetViews>
    <sheetView topLeftCell="A32" workbookViewId="0">
      <selection activeCell="H32" sqref="H32"/>
    </sheetView>
  </sheetViews>
  <sheetFormatPr defaultColWidth="9" defaultRowHeight="13.5"/>
  <cols>
    <col min="1" max="1" width="6.625" style="451" customWidth="1"/>
    <col min="2" max="2" width="14.5" style="20" customWidth="1"/>
    <col min="3" max="3" width="16.75" style="20" customWidth="1"/>
    <col min="4" max="4" width="15.625" style="20" customWidth="1"/>
    <col min="5" max="5" width="15.625" style="452" customWidth="1"/>
    <col min="6" max="6" width="17.25" style="20" customWidth="1"/>
    <col min="7" max="7" width="16" style="452" customWidth="1"/>
    <col min="8" max="8" width="13.625" style="20" customWidth="1"/>
    <col min="9" max="9" width="14.25" style="451" customWidth="1"/>
    <col min="10" max="10" width="36" style="20" customWidth="1"/>
    <col min="11" max="16384" width="9" style="20"/>
  </cols>
  <sheetData>
    <row r="1" s="20" customFormat="1" ht="26.25" customHeight="1" spans="1:10">
      <c r="A1" s="453" t="s">
        <v>579</v>
      </c>
      <c r="B1" s="21"/>
      <c r="C1" s="21"/>
      <c r="D1" s="21"/>
      <c r="E1" s="21"/>
      <c r="F1" s="21"/>
      <c r="G1" s="21"/>
      <c r="H1" s="21"/>
      <c r="I1" s="453"/>
      <c r="J1" s="21"/>
    </row>
    <row r="2" s="20" customFormat="1" ht="26.25" customHeight="1" spans="1:10">
      <c r="A2" s="453"/>
      <c r="B2" s="21"/>
      <c r="C2" s="21"/>
      <c r="D2" s="21"/>
      <c r="E2" s="21"/>
      <c r="F2" s="21"/>
      <c r="G2" s="21"/>
      <c r="H2" s="21"/>
      <c r="I2" s="453"/>
      <c r="J2" s="21"/>
    </row>
    <row r="3" s="20" customFormat="1" ht="25" customHeight="1" spans="1:10">
      <c r="A3" s="454" t="s">
        <v>580</v>
      </c>
      <c r="B3" s="455"/>
      <c r="C3" s="455"/>
      <c r="D3" s="455"/>
      <c r="E3" s="455"/>
      <c r="F3" s="455"/>
      <c r="G3" s="455"/>
      <c r="H3" s="455"/>
      <c r="I3" s="454"/>
      <c r="J3" s="455"/>
    </row>
    <row r="4" s="20" customFormat="1" ht="15.75" customHeight="1" spans="1:10">
      <c r="A4" s="194" t="s">
        <v>581</v>
      </c>
      <c r="B4" s="70" t="s">
        <v>582</v>
      </c>
      <c r="C4" s="70"/>
      <c r="D4" s="70"/>
      <c r="E4" s="70"/>
      <c r="F4" s="70"/>
      <c r="G4" s="70"/>
      <c r="H4" s="70"/>
      <c r="I4" s="70"/>
      <c r="J4" s="70"/>
    </row>
    <row r="5" s="20" customFormat="1" ht="14.25" spans="1:10">
      <c r="A5" s="194" t="s">
        <v>583</v>
      </c>
      <c r="B5" s="70"/>
      <c r="C5" s="70"/>
      <c r="D5" s="70"/>
      <c r="E5" s="70"/>
      <c r="F5" s="70"/>
      <c r="G5" s="70"/>
      <c r="H5" s="70"/>
      <c r="I5" s="70"/>
      <c r="J5" s="70"/>
    </row>
    <row r="6" s="20" customFormat="1" ht="23" customHeight="1" spans="1:10">
      <c r="A6" s="456"/>
      <c r="B6" s="457" t="s">
        <v>584</v>
      </c>
      <c r="C6" s="457"/>
      <c r="D6" s="73" t="s">
        <v>585</v>
      </c>
      <c r="E6" s="73" t="s">
        <v>586</v>
      </c>
      <c r="F6" s="73" t="s">
        <v>586</v>
      </c>
      <c r="G6" s="70" t="s">
        <v>587</v>
      </c>
      <c r="H6" s="70" t="s">
        <v>588</v>
      </c>
      <c r="I6" s="73" t="s">
        <v>589</v>
      </c>
      <c r="J6" s="489" t="s">
        <v>590</v>
      </c>
    </row>
    <row r="7" s="20" customFormat="1" ht="23" customHeight="1" spans="1:10">
      <c r="A7" s="458"/>
      <c r="B7" s="457"/>
      <c r="C7" s="457"/>
      <c r="D7" s="74" t="s">
        <v>517</v>
      </c>
      <c r="E7" s="74" t="s">
        <v>591</v>
      </c>
      <c r="F7" s="74" t="s">
        <v>592</v>
      </c>
      <c r="G7" s="70"/>
      <c r="H7" s="70"/>
      <c r="I7" s="74" t="s">
        <v>593</v>
      </c>
      <c r="J7" s="489"/>
    </row>
    <row r="8" s="20" customFormat="1" ht="23" customHeight="1" spans="1:10">
      <c r="A8" s="458"/>
      <c r="B8" s="457" t="s">
        <v>594</v>
      </c>
      <c r="C8" s="457"/>
      <c r="D8" s="459">
        <v>712121278.55</v>
      </c>
      <c r="E8" s="459">
        <f>F8-D8</f>
        <v>270175162.77</v>
      </c>
      <c r="F8" s="459">
        <f>F9+F10</f>
        <v>982296441.32</v>
      </c>
      <c r="G8" s="459">
        <f>G9+G10</f>
        <v>972249212.2</v>
      </c>
      <c r="H8" s="460">
        <f>G8/F8</f>
        <v>0.989771693454881</v>
      </c>
      <c r="I8" s="74"/>
      <c r="J8" s="501" t="s">
        <v>595</v>
      </c>
    </row>
    <row r="9" s="20" customFormat="1" ht="23" customHeight="1" spans="1:10">
      <c r="A9" s="241" t="s">
        <v>581</v>
      </c>
      <c r="B9" s="74" t="s">
        <v>220</v>
      </c>
      <c r="C9" s="457" t="s">
        <v>594</v>
      </c>
      <c r="D9" s="461">
        <v>579541819.94</v>
      </c>
      <c r="E9" s="459">
        <f>F9-D9</f>
        <v>-31352393.7600001</v>
      </c>
      <c r="F9" s="462">
        <v>548189426.18</v>
      </c>
      <c r="G9" s="463">
        <v>548189426.18</v>
      </c>
      <c r="H9" s="460">
        <f>G9/F9</f>
        <v>1</v>
      </c>
      <c r="I9" s="85"/>
      <c r="J9" s="501"/>
    </row>
    <row r="10" s="20" customFormat="1" ht="24" customHeight="1" spans="1:10">
      <c r="A10" s="241" t="s">
        <v>586</v>
      </c>
      <c r="B10" s="74" t="s">
        <v>221</v>
      </c>
      <c r="C10" s="457" t="s">
        <v>594</v>
      </c>
      <c r="D10" s="461">
        <f>D11+D13+D15</f>
        <v>132579458.61</v>
      </c>
      <c r="E10" s="459">
        <f>F10-D10</f>
        <v>301527556.53</v>
      </c>
      <c r="F10" s="461">
        <f>F11+F13+F15</f>
        <v>434107015.14</v>
      </c>
      <c r="G10" s="461">
        <f>G11+G13+G15</f>
        <v>424059786.02</v>
      </c>
      <c r="H10" s="460">
        <f>G10/F10</f>
        <v>0.976855409450686</v>
      </c>
      <c r="I10" s="82" t="s">
        <v>596</v>
      </c>
      <c r="J10" s="501"/>
    </row>
    <row r="11" s="20" customFormat="1" ht="15" customHeight="1" spans="1:10">
      <c r="A11" s="241" t="s">
        <v>597</v>
      </c>
      <c r="B11" s="74"/>
      <c r="C11" s="464" t="s">
        <v>598</v>
      </c>
      <c r="D11" s="461">
        <v>71183207.12</v>
      </c>
      <c r="E11" s="465">
        <f>F11-D11</f>
        <v>330650845.51</v>
      </c>
      <c r="F11" s="461">
        <f>399577409.37+2256643.26</f>
        <v>401834052.63</v>
      </c>
      <c r="G11" s="466">
        <f>399577409.37+2256643.26</f>
        <v>401834052.63</v>
      </c>
      <c r="H11" s="467">
        <f>G11/F11</f>
        <v>1</v>
      </c>
      <c r="I11" s="82"/>
      <c r="J11" s="501"/>
    </row>
    <row r="12" s="20" customFormat="1" ht="15" customHeight="1" spans="1:10">
      <c r="A12" s="468" t="s">
        <v>599</v>
      </c>
      <c r="B12" s="74"/>
      <c r="C12" s="469" t="s">
        <v>600</v>
      </c>
      <c r="D12" s="461"/>
      <c r="E12" s="459"/>
      <c r="F12" s="461"/>
      <c r="G12" s="466"/>
      <c r="H12" s="460"/>
      <c r="I12" s="82"/>
      <c r="J12" s="501"/>
    </row>
    <row r="13" s="20" customFormat="1" ht="15" customHeight="1" spans="1:10">
      <c r="A13" s="458"/>
      <c r="B13" s="74"/>
      <c r="C13" s="470"/>
      <c r="D13" s="461">
        <v>23047783.6</v>
      </c>
      <c r="E13" s="465">
        <f>F13-D13</f>
        <v>-12999215.13</v>
      </c>
      <c r="F13" s="461">
        <v>10048568.47</v>
      </c>
      <c r="G13" s="466">
        <f>729230.62+76406.3</f>
        <v>805636.92</v>
      </c>
      <c r="H13" s="467">
        <f>G13/F13</f>
        <v>0.0801742977027254</v>
      </c>
      <c r="I13" s="82"/>
      <c r="J13" s="501"/>
    </row>
    <row r="14" s="20" customFormat="1" ht="34" customHeight="1" spans="1:10">
      <c r="A14" s="458"/>
      <c r="B14" s="74"/>
      <c r="C14" s="469" t="s">
        <v>601</v>
      </c>
      <c r="D14" s="461"/>
      <c r="E14" s="459"/>
      <c r="F14" s="461"/>
      <c r="G14" s="466"/>
      <c r="H14" s="460"/>
      <c r="I14" s="82"/>
      <c r="J14" s="501"/>
    </row>
    <row r="15" s="20" customFormat="1" ht="15" customHeight="1" spans="1:10">
      <c r="A15" s="458"/>
      <c r="B15" s="74"/>
      <c r="C15" s="471"/>
      <c r="D15" s="472">
        <v>38348467.89</v>
      </c>
      <c r="E15" s="465">
        <f>F15-D15</f>
        <v>-16124073.85</v>
      </c>
      <c r="F15" s="461">
        <v>22224394.04</v>
      </c>
      <c r="G15" s="466">
        <v>21420096.47</v>
      </c>
      <c r="H15" s="467">
        <f>G15/F15</f>
        <v>0.963810146249549</v>
      </c>
      <c r="I15" s="82"/>
      <c r="J15" s="501"/>
    </row>
    <row r="16" s="20" customFormat="1" ht="15" customHeight="1" spans="1:10">
      <c r="A16" s="473"/>
      <c r="B16" s="75"/>
      <c r="C16" s="471" t="s">
        <v>602</v>
      </c>
      <c r="D16" s="474"/>
      <c r="E16" s="459"/>
      <c r="F16" s="475"/>
      <c r="G16" s="476"/>
      <c r="H16" s="460"/>
      <c r="I16" s="82"/>
      <c r="J16" s="502"/>
    </row>
    <row r="17" s="20" customFormat="1" ht="33" customHeight="1" spans="1:10">
      <c r="A17" s="477" t="s">
        <v>581</v>
      </c>
      <c r="B17" s="478" t="s">
        <v>603</v>
      </c>
      <c r="C17" s="479"/>
      <c r="D17" s="479"/>
      <c r="E17" s="480"/>
      <c r="F17" s="479"/>
      <c r="G17" s="480"/>
      <c r="H17" s="479"/>
      <c r="I17" s="479"/>
      <c r="J17" s="503"/>
    </row>
    <row r="18" s="20" customFormat="1" ht="33" customHeight="1" spans="1:10">
      <c r="A18" s="477" t="s">
        <v>604</v>
      </c>
      <c r="B18" s="481"/>
      <c r="C18" s="482"/>
      <c r="D18" s="482"/>
      <c r="E18" s="483"/>
      <c r="F18" s="482"/>
      <c r="G18" s="483"/>
      <c r="H18" s="482"/>
      <c r="I18" s="482"/>
      <c r="J18" s="504"/>
    </row>
    <row r="19" s="20" customFormat="1" ht="33" customHeight="1" spans="1:10">
      <c r="A19" s="87" t="s">
        <v>605</v>
      </c>
      <c r="B19" s="484"/>
      <c r="C19" s="485"/>
      <c r="D19" s="485"/>
      <c r="E19" s="486"/>
      <c r="F19" s="485"/>
      <c r="G19" s="486"/>
      <c r="H19" s="485"/>
      <c r="I19" s="485"/>
      <c r="J19" s="505"/>
    </row>
    <row r="20" s="20" customFormat="1" customHeight="1" spans="1:9">
      <c r="A20" s="451"/>
      <c r="E20" s="452"/>
      <c r="G20" s="452"/>
      <c r="I20" s="451"/>
    </row>
    <row r="21" s="20" customFormat="1" ht="14.25" spans="1:9">
      <c r="A21" s="451"/>
      <c r="E21" s="452"/>
      <c r="G21" s="452"/>
      <c r="I21" s="451"/>
    </row>
    <row r="22" s="20" customFormat="1" ht="25" customHeight="1" spans="1:9">
      <c r="A22" s="454" t="s">
        <v>606</v>
      </c>
      <c r="B22" s="455"/>
      <c r="C22" s="455"/>
      <c r="D22" s="455"/>
      <c r="E22" s="455"/>
      <c r="F22" s="455"/>
      <c r="G22" s="455"/>
      <c r="H22" s="455"/>
      <c r="I22" s="451"/>
    </row>
    <row r="23" s="20" customFormat="1" ht="26" customHeight="1" spans="1:9">
      <c r="A23" s="71" t="s">
        <v>607</v>
      </c>
      <c r="B23" s="487"/>
      <c r="C23" s="487"/>
      <c r="D23" s="488" t="s">
        <v>608</v>
      </c>
      <c r="E23" s="73" t="s">
        <v>609</v>
      </c>
      <c r="F23" s="73" t="s">
        <v>610</v>
      </c>
      <c r="G23" s="73" t="s">
        <v>611</v>
      </c>
      <c r="H23" s="73" t="s">
        <v>612</v>
      </c>
      <c r="I23" s="451"/>
    </row>
    <row r="24" s="20" customFormat="1" ht="27" customHeight="1" spans="1:9">
      <c r="A24" s="194" t="s">
        <v>613</v>
      </c>
      <c r="B24" s="489" t="s">
        <v>614</v>
      </c>
      <c r="C24" s="489" t="s">
        <v>615</v>
      </c>
      <c r="D24" s="490" t="s">
        <v>616</v>
      </c>
      <c r="E24" s="73"/>
      <c r="F24" s="75" t="s">
        <v>617</v>
      </c>
      <c r="G24" s="75" t="s">
        <v>618</v>
      </c>
      <c r="H24" s="75" t="s">
        <v>619</v>
      </c>
      <c r="I24" s="451"/>
    </row>
    <row r="25" s="20" customFormat="1" ht="27" customHeight="1" spans="1:9">
      <c r="A25" s="194" t="s">
        <v>608</v>
      </c>
      <c r="B25" s="489"/>
      <c r="C25" s="488"/>
      <c r="D25" s="490"/>
      <c r="E25" s="73"/>
      <c r="F25" s="75"/>
      <c r="G25" s="75"/>
      <c r="H25" s="127"/>
      <c r="I25" s="451"/>
    </row>
    <row r="26" s="20" customFormat="1" ht="49" customHeight="1" spans="1:9">
      <c r="A26" s="456"/>
      <c r="B26" s="491" t="s">
        <v>620</v>
      </c>
      <c r="C26" s="492" t="s">
        <v>621</v>
      </c>
      <c r="D26" s="214" t="s">
        <v>622</v>
      </c>
      <c r="E26" s="73">
        <v>37</v>
      </c>
      <c r="F26" s="70" t="s">
        <v>127</v>
      </c>
      <c r="G26" s="70" t="s">
        <v>623</v>
      </c>
      <c r="H26" s="70"/>
      <c r="I26" s="451"/>
    </row>
    <row r="27" s="20" customFormat="1" ht="59" customHeight="1" spans="1:9">
      <c r="A27" s="458"/>
      <c r="B27" s="491" t="s">
        <v>624</v>
      </c>
      <c r="C27" s="492" t="s">
        <v>625</v>
      </c>
      <c r="D27" s="241" t="s">
        <v>626</v>
      </c>
      <c r="E27" s="493" t="s">
        <v>627</v>
      </c>
      <c r="F27" s="74" t="s">
        <v>628</v>
      </c>
      <c r="G27" s="74" t="s">
        <v>629</v>
      </c>
      <c r="H27" s="74"/>
      <c r="I27" s="451"/>
    </row>
    <row r="28" s="20" customFormat="1" ht="49" customHeight="1" spans="1:9">
      <c r="A28" s="241"/>
      <c r="B28" s="491" t="s">
        <v>624</v>
      </c>
      <c r="C28" s="492" t="s">
        <v>630</v>
      </c>
      <c r="D28" s="214" t="s">
        <v>622</v>
      </c>
      <c r="E28" s="493" t="s">
        <v>627</v>
      </c>
      <c r="F28" s="74" t="s">
        <v>628</v>
      </c>
      <c r="G28" s="74">
        <v>102.29</v>
      </c>
      <c r="H28" s="74"/>
      <c r="I28" s="451"/>
    </row>
    <row r="29" s="20" customFormat="1" ht="49" customHeight="1" spans="1:9">
      <c r="A29" s="241"/>
      <c r="B29" s="491" t="s">
        <v>624</v>
      </c>
      <c r="C29" s="492" t="s">
        <v>631</v>
      </c>
      <c r="D29" s="214" t="s">
        <v>632</v>
      </c>
      <c r="E29" s="493" t="s">
        <v>633</v>
      </c>
      <c r="F29" s="74" t="s">
        <v>628</v>
      </c>
      <c r="G29" s="74">
        <v>99.96</v>
      </c>
      <c r="H29" s="74"/>
      <c r="I29" s="451"/>
    </row>
    <row r="30" s="20" customFormat="1" ht="49" customHeight="1" spans="1:9">
      <c r="A30" s="241" t="s">
        <v>634</v>
      </c>
      <c r="B30" s="491" t="s">
        <v>624</v>
      </c>
      <c r="C30" s="492" t="s">
        <v>635</v>
      </c>
      <c r="D30" s="241" t="s">
        <v>632</v>
      </c>
      <c r="E30" s="493" t="s">
        <v>633</v>
      </c>
      <c r="F30" s="74" t="s">
        <v>628</v>
      </c>
      <c r="G30" s="74">
        <v>101.07</v>
      </c>
      <c r="H30" s="74"/>
      <c r="I30" s="451"/>
    </row>
    <row r="31" s="20" customFormat="1" ht="49" customHeight="1" spans="1:9">
      <c r="A31" s="241" t="s">
        <v>608</v>
      </c>
      <c r="B31" s="491" t="s">
        <v>624</v>
      </c>
      <c r="C31" s="492" t="s">
        <v>636</v>
      </c>
      <c r="D31" s="236" t="s">
        <v>622</v>
      </c>
      <c r="E31" s="493" t="s">
        <v>627</v>
      </c>
      <c r="F31" s="74" t="s">
        <v>628</v>
      </c>
      <c r="G31" s="74">
        <v>100</v>
      </c>
      <c r="H31" s="74"/>
      <c r="I31" s="451"/>
    </row>
    <row r="32" s="20" customFormat="1" ht="49" customHeight="1" spans="1:9">
      <c r="A32" s="241"/>
      <c r="B32" s="491" t="s">
        <v>624</v>
      </c>
      <c r="C32" s="492" t="s">
        <v>637</v>
      </c>
      <c r="D32" s="214" t="s">
        <v>622</v>
      </c>
      <c r="E32" s="493" t="s">
        <v>627</v>
      </c>
      <c r="F32" s="74" t="s">
        <v>628</v>
      </c>
      <c r="G32" s="74">
        <v>100</v>
      </c>
      <c r="H32" s="74"/>
      <c r="I32" s="451"/>
    </row>
    <row r="33" s="20" customFormat="1" ht="49" customHeight="1" spans="1:9">
      <c r="A33" s="241"/>
      <c r="B33" s="491" t="s">
        <v>624</v>
      </c>
      <c r="C33" s="492" t="s">
        <v>638</v>
      </c>
      <c r="D33" s="214" t="s">
        <v>632</v>
      </c>
      <c r="E33" s="493" t="s">
        <v>639</v>
      </c>
      <c r="F33" s="74" t="s">
        <v>628</v>
      </c>
      <c r="G33" s="74" t="s">
        <v>629</v>
      </c>
      <c r="H33" s="74"/>
      <c r="I33" s="451"/>
    </row>
    <row r="34" s="20" customFormat="1" ht="49" customHeight="1" spans="1:9">
      <c r="A34" s="458"/>
      <c r="B34" s="491" t="s">
        <v>640</v>
      </c>
      <c r="C34" s="492" t="s">
        <v>641</v>
      </c>
      <c r="D34" s="241" t="s">
        <v>642</v>
      </c>
      <c r="E34" s="74">
        <v>12</v>
      </c>
      <c r="F34" s="74" t="s">
        <v>643</v>
      </c>
      <c r="G34" s="74" t="s">
        <v>623</v>
      </c>
      <c r="H34" s="74"/>
      <c r="I34" s="451"/>
    </row>
    <row r="35" s="20" customFormat="1" ht="49" customHeight="1" spans="1:9">
      <c r="A35" s="458"/>
      <c r="B35" s="494" t="s">
        <v>640</v>
      </c>
      <c r="C35" s="492" t="s">
        <v>644</v>
      </c>
      <c r="D35" s="236" t="s">
        <v>622</v>
      </c>
      <c r="E35" s="74">
        <v>100</v>
      </c>
      <c r="F35" s="74" t="s">
        <v>628</v>
      </c>
      <c r="G35" s="74" t="s">
        <v>645</v>
      </c>
      <c r="H35" s="74"/>
      <c r="I35" s="451"/>
    </row>
    <row r="36" s="20" customFormat="1" ht="83" customHeight="1" spans="1:9">
      <c r="A36" s="473"/>
      <c r="B36" s="495" t="s">
        <v>646</v>
      </c>
      <c r="C36" s="492" t="s">
        <v>647</v>
      </c>
      <c r="D36" s="236" t="s">
        <v>622</v>
      </c>
      <c r="E36" s="74">
        <v>71212.13</v>
      </c>
      <c r="F36" s="74" t="s">
        <v>648</v>
      </c>
      <c r="G36" s="74">
        <v>97224.92</v>
      </c>
      <c r="H36" s="74" t="s">
        <v>649</v>
      </c>
      <c r="I36" s="451"/>
    </row>
    <row r="37" s="20" customFormat="1" ht="36" customHeight="1" spans="1:9">
      <c r="A37" s="496" t="s">
        <v>650</v>
      </c>
      <c r="B37" s="241" t="s">
        <v>651</v>
      </c>
      <c r="C37" s="492" t="s">
        <v>652</v>
      </c>
      <c r="D37" s="214" t="s">
        <v>622</v>
      </c>
      <c r="E37" s="457">
        <v>100</v>
      </c>
      <c r="F37" s="457" t="s">
        <v>628</v>
      </c>
      <c r="G37" s="457">
        <v>100</v>
      </c>
      <c r="H37" s="497"/>
      <c r="I37" s="451"/>
    </row>
    <row r="38" s="20" customFormat="1" ht="64" customHeight="1" spans="1:9">
      <c r="A38" s="241"/>
      <c r="B38" s="214" t="s">
        <v>651</v>
      </c>
      <c r="C38" s="492" t="s">
        <v>653</v>
      </c>
      <c r="D38" s="241" t="s">
        <v>632</v>
      </c>
      <c r="E38" s="457">
        <v>85</v>
      </c>
      <c r="F38" s="457" t="s">
        <v>628</v>
      </c>
      <c r="G38" s="457" t="s">
        <v>629</v>
      </c>
      <c r="H38" s="497"/>
      <c r="I38" s="451"/>
    </row>
    <row r="39" s="20" customFormat="1" ht="29" customHeight="1" spans="1:9">
      <c r="A39" s="93"/>
      <c r="B39" s="93" t="s">
        <v>651</v>
      </c>
      <c r="C39" s="492" t="s">
        <v>654</v>
      </c>
      <c r="D39" s="236" t="s">
        <v>622</v>
      </c>
      <c r="E39" s="457">
        <v>100</v>
      </c>
      <c r="F39" s="457" t="s">
        <v>628</v>
      </c>
      <c r="G39" s="457">
        <v>100</v>
      </c>
      <c r="H39" s="74"/>
      <c r="I39" s="451"/>
    </row>
    <row r="40" s="20" customFormat="1" ht="38" customHeight="1" spans="1:9">
      <c r="A40" s="498" t="s">
        <v>655</v>
      </c>
      <c r="B40" s="214" t="s">
        <v>655</v>
      </c>
      <c r="C40" s="492" t="s">
        <v>656</v>
      </c>
      <c r="D40" s="214" t="s">
        <v>622</v>
      </c>
      <c r="E40" s="457">
        <v>100</v>
      </c>
      <c r="F40" s="457" t="s">
        <v>628</v>
      </c>
      <c r="G40" s="457">
        <v>100</v>
      </c>
      <c r="H40" s="74"/>
      <c r="I40" s="451"/>
    </row>
    <row r="41" s="20" customFormat="1" ht="33" customHeight="1" spans="1:9">
      <c r="A41" s="214" t="s">
        <v>657</v>
      </c>
      <c r="B41" s="214" t="s">
        <v>658</v>
      </c>
      <c r="C41" s="214" t="s">
        <v>659</v>
      </c>
      <c r="D41" s="93" t="s">
        <v>632</v>
      </c>
      <c r="E41" s="457">
        <v>85</v>
      </c>
      <c r="F41" s="457" t="s">
        <v>628</v>
      </c>
      <c r="G41" s="457" t="s">
        <v>629</v>
      </c>
      <c r="H41" s="74"/>
      <c r="I41" s="451"/>
    </row>
    <row r="42" s="20" customFormat="1" ht="23" customHeight="1" spans="1:9">
      <c r="A42" s="496" t="s">
        <v>660</v>
      </c>
      <c r="B42" s="74" t="s">
        <v>578</v>
      </c>
      <c r="C42" s="74"/>
      <c r="D42" s="74"/>
      <c r="E42" s="74"/>
      <c r="F42" s="74"/>
      <c r="G42" s="74"/>
      <c r="H42" s="74"/>
      <c r="I42" s="451"/>
    </row>
    <row r="43" s="20" customFormat="1" ht="23" customHeight="1" spans="1:9">
      <c r="A43" s="241" t="s">
        <v>661</v>
      </c>
      <c r="B43" s="74"/>
      <c r="C43" s="74"/>
      <c r="D43" s="74"/>
      <c r="E43" s="74"/>
      <c r="F43" s="74"/>
      <c r="G43" s="74"/>
      <c r="H43" s="74"/>
      <c r="I43" s="451"/>
    </row>
    <row r="44" s="20" customFormat="1" ht="23" customHeight="1" spans="1:9">
      <c r="A44" s="93" t="s">
        <v>662</v>
      </c>
      <c r="B44" s="74"/>
      <c r="C44" s="74"/>
      <c r="D44" s="74"/>
      <c r="E44" s="74"/>
      <c r="F44" s="74"/>
      <c r="G44" s="74"/>
      <c r="H44" s="74"/>
      <c r="I44" s="451"/>
    </row>
    <row r="45" s="450" customFormat="1" spans="1:9">
      <c r="A45" s="499" t="s">
        <v>663</v>
      </c>
      <c r="B45" s="34"/>
      <c r="C45" s="34"/>
      <c r="D45" s="34"/>
      <c r="E45" s="500"/>
      <c r="F45" s="34"/>
      <c r="G45" s="500"/>
      <c r="H45" s="34"/>
      <c r="I45" s="506"/>
    </row>
    <row r="46" s="450" customFormat="1" spans="1:9">
      <c r="A46" s="499" t="s">
        <v>664</v>
      </c>
      <c r="B46" s="34"/>
      <c r="C46" s="34"/>
      <c r="D46" s="34"/>
      <c r="E46" s="500"/>
      <c r="F46" s="34"/>
      <c r="G46" s="500"/>
      <c r="H46" s="34"/>
      <c r="I46" s="506"/>
    </row>
  </sheetData>
  <mergeCells count="39">
    <mergeCell ref="A1:J1"/>
    <mergeCell ref="A3:J3"/>
    <mergeCell ref="B8:C8"/>
    <mergeCell ref="A22:H22"/>
    <mergeCell ref="A23:C23"/>
    <mergeCell ref="A45:H45"/>
    <mergeCell ref="A46:H46"/>
    <mergeCell ref="A37:A39"/>
    <mergeCell ref="B10:B16"/>
    <mergeCell ref="B24:B25"/>
    <mergeCell ref="C24:C25"/>
    <mergeCell ref="D11:D12"/>
    <mergeCell ref="D13:D14"/>
    <mergeCell ref="D15:D16"/>
    <mergeCell ref="D24:D25"/>
    <mergeCell ref="E11:E12"/>
    <mergeCell ref="E13:E14"/>
    <mergeCell ref="E15:E16"/>
    <mergeCell ref="E23:E25"/>
    <mergeCell ref="F11:F12"/>
    <mergeCell ref="F13:F14"/>
    <mergeCell ref="F15:F16"/>
    <mergeCell ref="F24:F25"/>
    <mergeCell ref="G6:G7"/>
    <mergeCell ref="G11:G12"/>
    <mergeCell ref="G13:G14"/>
    <mergeCell ref="G15:G16"/>
    <mergeCell ref="G24:G25"/>
    <mergeCell ref="H6:H7"/>
    <mergeCell ref="H11:H12"/>
    <mergeCell ref="H13:H14"/>
    <mergeCell ref="H15:H16"/>
    <mergeCell ref="I10:I16"/>
    <mergeCell ref="J6:J7"/>
    <mergeCell ref="J8:J16"/>
    <mergeCell ref="B4:J5"/>
    <mergeCell ref="B6:C7"/>
    <mergeCell ref="B17:J19"/>
    <mergeCell ref="B42:H4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U190"/>
  <sheetViews>
    <sheetView workbookViewId="0">
      <selection activeCell="A9" sqref="A9"/>
    </sheetView>
  </sheetViews>
  <sheetFormatPr defaultColWidth="9" defaultRowHeight="14.25"/>
  <cols>
    <col min="1" max="1" width="21.375" style="414" customWidth="1"/>
    <col min="2" max="2" width="5.125" style="415" customWidth="1"/>
    <col min="3" max="13" width="14.25" style="415" customWidth="1"/>
    <col min="14" max="14" width="14.25" style="414" customWidth="1"/>
    <col min="15" max="18" width="14.25" style="415" customWidth="1"/>
    <col min="19" max="19" width="13.625" style="415" customWidth="1"/>
    <col min="20" max="20" width="11.5" style="415" customWidth="1"/>
    <col min="21" max="21" width="6.75" style="415" customWidth="1"/>
    <col min="22" max="16384" width="9" style="413"/>
  </cols>
  <sheetData>
    <row r="1" s="409" customFormat="1" ht="36" customHeight="1" spans="1:21">
      <c r="A1" s="416" t="s">
        <v>665</v>
      </c>
      <c r="B1" s="417"/>
      <c r="C1" s="417"/>
      <c r="D1" s="417"/>
      <c r="E1" s="417"/>
      <c r="F1" s="417"/>
      <c r="G1" s="417"/>
      <c r="H1" s="417"/>
      <c r="I1" s="417"/>
      <c r="J1" s="417"/>
      <c r="K1" s="417"/>
      <c r="L1" s="417"/>
      <c r="M1" s="417"/>
      <c r="N1" s="416"/>
      <c r="O1" s="417"/>
      <c r="P1" s="417"/>
      <c r="Q1" s="417"/>
      <c r="R1" s="417"/>
      <c r="S1" s="417"/>
      <c r="T1" s="417"/>
      <c r="U1" s="417"/>
    </row>
    <row r="2" s="409" customFormat="1" ht="18" customHeight="1" spans="1:21">
      <c r="A2" s="418"/>
      <c r="B2" s="268"/>
      <c r="C2" s="268"/>
      <c r="D2" s="268"/>
      <c r="E2" s="268"/>
      <c r="F2" s="268"/>
      <c r="G2" s="268"/>
      <c r="H2" s="268"/>
      <c r="I2" s="268"/>
      <c r="J2" s="268"/>
      <c r="K2" s="268"/>
      <c r="L2" s="268"/>
      <c r="M2" s="268"/>
      <c r="N2" s="340"/>
      <c r="O2" s="309"/>
      <c r="P2" s="309"/>
      <c r="Q2" s="309"/>
      <c r="R2" s="309"/>
      <c r="S2" s="309"/>
      <c r="T2" s="309"/>
      <c r="U2" s="444" t="s">
        <v>666</v>
      </c>
    </row>
    <row r="3" s="409" customFormat="1" ht="18" customHeight="1" spans="1:21">
      <c r="A3" s="419" t="s">
        <v>2</v>
      </c>
      <c r="B3" s="419"/>
      <c r="C3" s="419"/>
      <c r="D3" s="419"/>
      <c r="E3" s="420"/>
      <c r="F3" s="420"/>
      <c r="G3" s="268"/>
      <c r="H3" s="268"/>
      <c r="I3" s="268"/>
      <c r="J3" s="268"/>
      <c r="K3" s="268"/>
      <c r="L3" s="268"/>
      <c r="M3" s="268"/>
      <c r="N3" s="340"/>
      <c r="O3" s="309"/>
      <c r="P3" s="309"/>
      <c r="Q3" s="309"/>
      <c r="R3" s="309"/>
      <c r="S3" s="309"/>
      <c r="T3" s="309"/>
      <c r="U3" s="444" t="s">
        <v>3</v>
      </c>
    </row>
    <row r="4" s="409" customFormat="1" ht="24" customHeight="1" spans="1:21">
      <c r="A4" s="421" t="s">
        <v>617</v>
      </c>
      <c r="B4" s="422" t="s">
        <v>7</v>
      </c>
      <c r="C4" s="423" t="s">
        <v>667</v>
      </c>
      <c r="D4" s="424" t="s">
        <v>668</v>
      </c>
      <c r="E4" s="422" t="s">
        <v>669</v>
      </c>
      <c r="F4" s="425" t="s">
        <v>670</v>
      </c>
      <c r="G4" s="426"/>
      <c r="H4" s="426"/>
      <c r="I4" s="426"/>
      <c r="J4" s="426"/>
      <c r="K4" s="426"/>
      <c r="L4" s="426"/>
      <c r="M4" s="426"/>
      <c r="N4" s="435"/>
      <c r="O4" s="436"/>
      <c r="P4" s="421" t="s">
        <v>671</v>
      </c>
      <c r="Q4" s="422" t="s">
        <v>672</v>
      </c>
      <c r="R4" s="423" t="s">
        <v>673</v>
      </c>
      <c r="S4" s="445"/>
      <c r="T4" s="446" t="s">
        <v>674</v>
      </c>
      <c r="U4" s="445"/>
    </row>
    <row r="5" s="409" customFormat="1" ht="36" customHeight="1" spans="1:21">
      <c r="A5" s="421"/>
      <c r="B5" s="422"/>
      <c r="C5" s="427"/>
      <c r="D5" s="424"/>
      <c r="E5" s="422"/>
      <c r="F5" s="428" t="s">
        <v>123</v>
      </c>
      <c r="G5" s="428"/>
      <c r="H5" s="428" t="s">
        <v>675</v>
      </c>
      <c r="I5" s="428"/>
      <c r="J5" s="437" t="s">
        <v>676</v>
      </c>
      <c r="K5" s="438"/>
      <c r="L5" s="439" t="s">
        <v>677</v>
      </c>
      <c r="M5" s="439"/>
      <c r="N5" s="432" t="s">
        <v>678</v>
      </c>
      <c r="O5" s="432"/>
      <c r="P5" s="421"/>
      <c r="Q5" s="422"/>
      <c r="R5" s="429"/>
      <c r="S5" s="447"/>
      <c r="T5" s="448"/>
      <c r="U5" s="447"/>
    </row>
    <row r="6" s="409" customFormat="1" ht="24" customHeight="1" spans="1:21">
      <c r="A6" s="421"/>
      <c r="B6" s="422"/>
      <c r="C6" s="429"/>
      <c r="D6" s="424"/>
      <c r="E6" s="422"/>
      <c r="F6" s="428" t="s">
        <v>679</v>
      </c>
      <c r="G6" s="430" t="s">
        <v>680</v>
      </c>
      <c r="H6" s="428" t="s">
        <v>679</v>
      </c>
      <c r="I6" s="430" t="s">
        <v>680</v>
      </c>
      <c r="J6" s="428" t="s">
        <v>679</v>
      </c>
      <c r="K6" s="430" t="s">
        <v>680</v>
      </c>
      <c r="L6" s="428" t="s">
        <v>679</v>
      </c>
      <c r="M6" s="430" t="s">
        <v>680</v>
      </c>
      <c r="N6" s="428" t="s">
        <v>679</v>
      </c>
      <c r="O6" s="430" t="s">
        <v>680</v>
      </c>
      <c r="P6" s="421"/>
      <c r="Q6" s="422"/>
      <c r="R6" s="428" t="s">
        <v>679</v>
      </c>
      <c r="S6" s="449" t="s">
        <v>680</v>
      </c>
      <c r="T6" s="428" t="s">
        <v>679</v>
      </c>
      <c r="U6" s="430" t="s">
        <v>680</v>
      </c>
    </row>
    <row r="7" s="410" customFormat="1" ht="24" customHeight="1" spans="1:21">
      <c r="A7" s="421" t="s">
        <v>10</v>
      </c>
      <c r="B7" s="422"/>
      <c r="C7" s="422">
        <v>1</v>
      </c>
      <c r="D7" s="430" t="s">
        <v>12</v>
      </c>
      <c r="E7" s="422">
        <v>3</v>
      </c>
      <c r="F7" s="422">
        <v>4</v>
      </c>
      <c r="G7" s="430" t="s">
        <v>28</v>
      </c>
      <c r="H7" s="422">
        <v>6</v>
      </c>
      <c r="I7" s="422">
        <v>7</v>
      </c>
      <c r="J7" s="430" t="s">
        <v>40</v>
      </c>
      <c r="K7" s="422">
        <v>9</v>
      </c>
      <c r="L7" s="422">
        <v>10</v>
      </c>
      <c r="M7" s="430" t="s">
        <v>49</v>
      </c>
      <c r="N7" s="422">
        <v>12</v>
      </c>
      <c r="O7" s="422">
        <v>13</v>
      </c>
      <c r="P7" s="430" t="s">
        <v>58</v>
      </c>
      <c r="Q7" s="422">
        <v>15</v>
      </c>
      <c r="R7" s="422">
        <v>16</v>
      </c>
      <c r="S7" s="430" t="s">
        <v>67</v>
      </c>
      <c r="T7" s="422">
        <v>18</v>
      </c>
      <c r="U7" s="422">
        <v>19</v>
      </c>
    </row>
    <row r="8" s="411" customFormat="1" ht="24" customHeight="1" spans="1:21">
      <c r="A8" s="421" t="s">
        <v>681</v>
      </c>
      <c r="B8" s="422">
        <v>1</v>
      </c>
      <c r="C8" s="431">
        <f t="shared" ref="C8:C21" si="0">E8+G8+P8+Q8+S8</f>
        <v>31038373.93</v>
      </c>
      <c r="D8" s="431">
        <f t="shared" ref="D8:D48" si="1">E8+F8+P8+Q8+R8+T8</f>
        <v>35033739.05</v>
      </c>
      <c r="E8" s="431">
        <v>4804422.65</v>
      </c>
      <c r="F8" s="431">
        <f t="shared" ref="F8:F48" si="2">H8+J8+L8+N8</f>
        <v>24128486.4</v>
      </c>
      <c r="G8" s="431">
        <f t="shared" ref="G8:G48" si="3">I8+K8+M8+O8</f>
        <v>20763540.38</v>
      </c>
      <c r="H8" s="431">
        <v>22721314</v>
      </c>
      <c r="I8" s="431">
        <v>20373444.68</v>
      </c>
      <c r="J8" s="431"/>
      <c r="K8" s="431"/>
      <c r="L8" s="431"/>
      <c r="M8" s="431"/>
      <c r="N8" s="440">
        <v>1407172.4</v>
      </c>
      <c r="O8" s="441">
        <v>390095.7</v>
      </c>
      <c r="P8" s="441"/>
      <c r="Q8" s="441"/>
      <c r="R8" s="441">
        <v>6100830</v>
      </c>
      <c r="S8" s="441">
        <v>5470410.9</v>
      </c>
      <c r="T8" s="441"/>
      <c r="U8" s="441"/>
    </row>
    <row r="9" s="411" customFormat="1" ht="24" customHeight="1" spans="1:21">
      <c r="A9" s="421" t="s">
        <v>682</v>
      </c>
      <c r="B9" s="422">
        <v>2</v>
      </c>
      <c r="C9" s="431">
        <f t="shared" si="0"/>
        <v>46352.11</v>
      </c>
      <c r="D9" s="431">
        <f t="shared" si="1"/>
        <v>189248.38</v>
      </c>
      <c r="E9" s="431">
        <v>4853.38</v>
      </c>
      <c r="F9" s="431">
        <f t="shared" si="2"/>
        <v>184395</v>
      </c>
      <c r="G9" s="431">
        <f t="shared" si="3"/>
        <v>41498.73</v>
      </c>
      <c r="H9" s="431"/>
      <c r="I9" s="431"/>
      <c r="J9" s="431"/>
      <c r="K9" s="431"/>
      <c r="L9" s="431"/>
      <c r="M9" s="431"/>
      <c r="N9" s="440">
        <v>184395</v>
      </c>
      <c r="O9" s="441">
        <v>41498.73</v>
      </c>
      <c r="P9" s="441"/>
      <c r="Q9" s="441"/>
      <c r="R9" s="441"/>
      <c r="S9" s="441"/>
      <c r="T9" s="441"/>
      <c r="U9" s="441"/>
    </row>
    <row r="10" s="411" customFormat="1" ht="24" customHeight="1" spans="1:21">
      <c r="A10" s="421" t="s">
        <v>683</v>
      </c>
      <c r="B10" s="422">
        <v>3</v>
      </c>
      <c r="C10" s="431">
        <f t="shared" si="0"/>
        <v>1011716.75</v>
      </c>
      <c r="D10" s="431">
        <f t="shared" si="1"/>
        <v>4193205.81</v>
      </c>
      <c r="E10" s="431">
        <v>858952.28</v>
      </c>
      <c r="F10" s="431">
        <f t="shared" si="2"/>
        <v>3334253.53</v>
      </c>
      <c r="G10" s="431">
        <f t="shared" si="3"/>
        <v>152764.47</v>
      </c>
      <c r="H10" s="431">
        <v>578887.56</v>
      </c>
      <c r="I10" s="431">
        <v>20909.87</v>
      </c>
      <c r="J10" s="431">
        <v>72000</v>
      </c>
      <c r="K10" s="431"/>
      <c r="L10" s="431"/>
      <c r="M10" s="431"/>
      <c r="N10" s="440">
        <v>2683365.97</v>
      </c>
      <c r="O10" s="441">
        <v>131854.6</v>
      </c>
      <c r="P10" s="441"/>
      <c r="Q10" s="441"/>
      <c r="R10" s="441"/>
      <c r="S10" s="441"/>
      <c r="T10" s="441"/>
      <c r="U10" s="441"/>
    </row>
    <row r="11" s="411" customFormat="1" ht="24" customHeight="1" spans="1:21">
      <c r="A11" s="421" t="s">
        <v>684</v>
      </c>
      <c r="B11" s="422">
        <v>4</v>
      </c>
      <c r="C11" s="431">
        <f t="shared" si="0"/>
        <v>2942556.09</v>
      </c>
      <c r="D11" s="431">
        <f t="shared" si="1"/>
        <v>3582127.75</v>
      </c>
      <c r="E11" s="431">
        <v>1829395.25</v>
      </c>
      <c r="F11" s="431">
        <f t="shared" si="2"/>
        <v>1752732.5</v>
      </c>
      <c r="G11" s="431">
        <f t="shared" si="3"/>
        <v>1113160.84</v>
      </c>
      <c r="H11" s="431"/>
      <c r="I11" s="431"/>
      <c r="J11" s="431"/>
      <c r="K11" s="431"/>
      <c r="L11" s="431"/>
      <c r="M11" s="431"/>
      <c r="N11" s="440">
        <v>1752732.5</v>
      </c>
      <c r="O11" s="441">
        <v>1113160.84</v>
      </c>
      <c r="P11" s="441"/>
      <c r="Q11" s="441"/>
      <c r="R11" s="441"/>
      <c r="S11" s="441"/>
      <c r="T11" s="441"/>
      <c r="U11" s="441"/>
    </row>
    <row r="12" s="411" customFormat="1" ht="24" customHeight="1" spans="1:21">
      <c r="A12" s="421" t="s">
        <v>685</v>
      </c>
      <c r="B12" s="422">
        <v>5</v>
      </c>
      <c r="C12" s="431">
        <f t="shared" si="0"/>
        <v>7064977.2</v>
      </c>
      <c r="D12" s="431">
        <f t="shared" si="1"/>
        <v>13176804.82</v>
      </c>
      <c r="E12" s="431">
        <v>550665.37</v>
      </c>
      <c r="F12" s="431">
        <f t="shared" si="2"/>
        <v>12341119.45</v>
      </c>
      <c r="G12" s="431">
        <f t="shared" si="3"/>
        <v>6377676.99</v>
      </c>
      <c r="H12" s="431">
        <v>124450</v>
      </c>
      <c r="I12" s="431">
        <v>68486.78</v>
      </c>
      <c r="J12" s="431"/>
      <c r="K12" s="431"/>
      <c r="L12" s="431"/>
      <c r="M12" s="431"/>
      <c r="N12" s="440">
        <v>12216669.45</v>
      </c>
      <c r="O12" s="441">
        <v>6309190.21</v>
      </c>
      <c r="P12" s="441"/>
      <c r="Q12" s="441"/>
      <c r="R12" s="441">
        <v>285020</v>
      </c>
      <c r="S12" s="441">
        <v>136634.84</v>
      </c>
      <c r="T12" s="441"/>
      <c r="U12" s="441"/>
    </row>
    <row r="13" s="411" customFormat="1" ht="24" customHeight="1" spans="1:21">
      <c r="A13" s="421" t="s">
        <v>686</v>
      </c>
      <c r="B13" s="422">
        <v>6</v>
      </c>
      <c r="C13" s="431">
        <f t="shared" si="0"/>
        <v>6551331.75</v>
      </c>
      <c r="D13" s="431">
        <f t="shared" si="1"/>
        <v>16453338.18</v>
      </c>
      <c r="E13" s="431">
        <v>2339938.54</v>
      </c>
      <c r="F13" s="431">
        <f t="shared" si="2"/>
        <v>14102359.64</v>
      </c>
      <c r="G13" s="431">
        <f t="shared" si="3"/>
        <v>4204673.21</v>
      </c>
      <c r="H13" s="431">
        <v>461865.49</v>
      </c>
      <c r="I13" s="431"/>
      <c r="J13" s="431"/>
      <c r="K13" s="431"/>
      <c r="L13" s="431"/>
      <c r="M13" s="431"/>
      <c r="N13" s="440">
        <v>13640494.15</v>
      </c>
      <c r="O13" s="441">
        <v>4204673.21</v>
      </c>
      <c r="P13" s="441"/>
      <c r="Q13" s="441"/>
      <c r="R13" s="441">
        <v>11040</v>
      </c>
      <c r="S13" s="441">
        <v>6720</v>
      </c>
      <c r="T13" s="441"/>
      <c r="U13" s="441"/>
    </row>
    <row r="14" s="411" customFormat="1" ht="24" customHeight="1" spans="1:21">
      <c r="A14" s="421" t="s">
        <v>687</v>
      </c>
      <c r="B14" s="422">
        <v>7</v>
      </c>
      <c r="C14" s="431">
        <f t="shared" si="0"/>
        <v>21054097.79</v>
      </c>
      <c r="D14" s="431">
        <f t="shared" si="1"/>
        <v>33157126.71</v>
      </c>
      <c r="E14" s="431">
        <v>195198.16</v>
      </c>
      <c r="F14" s="431">
        <f t="shared" si="2"/>
        <v>32958328.55</v>
      </c>
      <c r="G14" s="431">
        <f t="shared" si="3"/>
        <v>20858899.63</v>
      </c>
      <c r="H14" s="431">
        <v>22628997.9</v>
      </c>
      <c r="I14" s="431">
        <v>17856102.59</v>
      </c>
      <c r="J14" s="431"/>
      <c r="K14" s="431"/>
      <c r="L14" s="431"/>
      <c r="M14" s="431"/>
      <c r="N14" s="440">
        <v>10329330.65</v>
      </c>
      <c r="O14" s="441">
        <v>3002797.04</v>
      </c>
      <c r="P14" s="441"/>
      <c r="Q14" s="441"/>
      <c r="R14" s="441">
        <v>3600</v>
      </c>
      <c r="S14" s="441"/>
      <c r="T14" s="441"/>
      <c r="U14" s="441"/>
    </row>
    <row r="15" s="411" customFormat="1" ht="24" customHeight="1" spans="1:21">
      <c r="A15" s="421" t="s">
        <v>688</v>
      </c>
      <c r="B15" s="422">
        <v>8</v>
      </c>
      <c r="C15" s="431">
        <f t="shared" si="0"/>
        <v>2484362.73</v>
      </c>
      <c r="D15" s="431">
        <f t="shared" si="1"/>
        <v>4397700.37</v>
      </c>
      <c r="E15" s="431">
        <v>381586.47</v>
      </c>
      <c r="F15" s="431">
        <f t="shared" si="2"/>
        <v>4016113.9</v>
      </c>
      <c r="G15" s="431">
        <f t="shared" si="3"/>
        <v>2102776.26</v>
      </c>
      <c r="H15" s="431"/>
      <c r="I15" s="431"/>
      <c r="J15" s="431"/>
      <c r="K15" s="431"/>
      <c r="L15" s="431"/>
      <c r="M15" s="431"/>
      <c r="N15" s="440">
        <v>4016113.9</v>
      </c>
      <c r="O15" s="441">
        <v>2102776.26</v>
      </c>
      <c r="P15" s="441"/>
      <c r="Q15" s="441"/>
      <c r="R15" s="441"/>
      <c r="S15" s="441"/>
      <c r="T15" s="441"/>
      <c r="U15" s="441"/>
    </row>
    <row r="16" s="411" customFormat="1" ht="24" customHeight="1" spans="1:21">
      <c r="A16" s="421" t="s">
        <v>689</v>
      </c>
      <c r="B16" s="422">
        <v>9</v>
      </c>
      <c r="C16" s="431">
        <f t="shared" si="0"/>
        <v>2229476.04</v>
      </c>
      <c r="D16" s="431">
        <f t="shared" si="1"/>
        <v>3935001.38</v>
      </c>
      <c r="E16" s="431">
        <v>1214231.29</v>
      </c>
      <c r="F16" s="431">
        <f t="shared" si="2"/>
        <v>2708770.09</v>
      </c>
      <c r="G16" s="431">
        <f t="shared" si="3"/>
        <v>1015244.75</v>
      </c>
      <c r="H16" s="431"/>
      <c r="I16" s="431"/>
      <c r="J16" s="431"/>
      <c r="K16" s="431"/>
      <c r="L16" s="431"/>
      <c r="M16" s="431"/>
      <c r="N16" s="440">
        <v>2708770.09</v>
      </c>
      <c r="O16" s="441">
        <v>1015244.75</v>
      </c>
      <c r="P16" s="441"/>
      <c r="Q16" s="441"/>
      <c r="R16" s="441">
        <v>12000</v>
      </c>
      <c r="S16" s="441"/>
      <c r="T16" s="441"/>
      <c r="U16" s="441"/>
    </row>
    <row r="17" s="411" customFormat="1" ht="24" customHeight="1" spans="1:21">
      <c r="A17" s="421" t="s">
        <v>690</v>
      </c>
      <c r="B17" s="422">
        <v>10</v>
      </c>
      <c r="C17" s="431">
        <f t="shared" si="0"/>
        <v>40812481.38</v>
      </c>
      <c r="D17" s="431">
        <f t="shared" si="1"/>
        <v>58582531.95</v>
      </c>
      <c r="E17" s="431">
        <v>60037.18</v>
      </c>
      <c r="F17" s="431">
        <f t="shared" si="2"/>
        <v>42600614.77</v>
      </c>
      <c r="G17" s="431">
        <f t="shared" si="3"/>
        <v>34381479.67</v>
      </c>
      <c r="H17" s="431">
        <v>34220035.38</v>
      </c>
      <c r="I17" s="431">
        <v>30104908.12</v>
      </c>
      <c r="J17" s="431"/>
      <c r="K17" s="431"/>
      <c r="L17" s="431"/>
      <c r="M17" s="431"/>
      <c r="N17" s="440">
        <v>8380579.39</v>
      </c>
      <c r="O17" s="441">
        <v>4276571.55</v>
      </c>
      <c r="P17" s="441"/>
      <c r="Q17" s="441"/>
      <c r="R17" s="441">
        <v>15921880</v>
      </c>
      <c r="S17" s="441">
        <v>6370964.53</v>
      </c>
      <c r="T17" s="441"/>
      <c r="U17" s="441"/>
    </row>
    <row r="18" s="411" customFormat="1" ht="24" customHeight="1" spans="1:21">
      <c r="A18" s="432" t="s">
        <v>691</v>
      </c>
      <c r="B18" s="422">
        <v>11</v>
      </c>
      <c r="C18" s="431">
        <f t="shared" si="0"/>
        <v>4581.6</v>
      </c>
      <c r="D18" s="431">
        <f t="shared" si="1"/>
        <v>4581.6</v>
      </c>
      <c r="E18" s="431">
        <v>4581.6</v>
      </c>
      <c r="F18" s="431">
        <f t="shared" si="2"/>
        <v>0</v>
      </c>
      <c r="G18" s="431">
        <f t="shared" si="3"/>
        <v>0</v>
      </c>
      <c r="H18" s="431"/>
      <c r="I18" s="431"/>
      <c r="J18" s="431"/>
      <c r="K18" s="431"/>
      <c r="L18" s="431"/>
      <c r="M18" s="431"/>
      <c r="N18" s="440"/>
      <c r="O18" s="441"/>
      <c r="P18" s="441"/>
      <c r="Q18" s="441"/>
      <c r="R18" s="441"/>
      <c r="S18" s="441"/>
      <c r="T18" s="441"/>
      <c r="U18" s="441"/>
    </row>
    <row r="19" s="411" customFormat="1" ht="24" customHeight="1" spans="1:21">
      <c r="A19" s="432" t="s">
        <v>692</v>
      </c>
      <c r="B19" s="422">
        <v>12</v>
      </c>
      <c r="C19" s="431">
        <f t="shared" si="0"/>
        <v>330257.8</v>
      </c>
      <c r="D19" s="431">
        <f t="shared" si="1"/>
        <v>330257.8</v>
      </c>
      <c r="E19" s="431">
        <v>330257.8</v>
      </c>
      <c r="F19" s="431">
        <f t="shared" si="2"/>
        <v>0</v>
      </c>
      <c r="G19" s="431">
        <f t="shared" si="3"/>
        <v>0</v>
      </c>
      <c r="H19" s="431"/>
      <c r="I19" s="431"/>
      <c r="J19" s="431"/>
      <c r="K19" s="431"/>
      <c r="L19" s="431"/>
      <c r="M19" s="431"/>
      <c r="N19" s="440"/>
      <c r="O19" s="441"/>
      <c r="P19" s="441"/>
      <c r="Q19" s="441"/>
      <c r="R19" s="441"/>
      <c r="S19" s="441"/>
      <c r="T19" s="441"/>
      <c r="U19" s="441"/>
    </row>
    <row r="20" s="411" customFormat="1" ht="24" customHeight="1" spans="1:21">
      <c r="A20" s="421" t="s">
        <v>693</v>
      </c>
      <c r="B20" s="422">
        <v>13</v>
      </c>
      <c r="C20" s="431">
        <f t="shared" si="0"/>
        <v>11624318.5</v>
      </c>
      <c r="D20" s="431">
        <f t="shared" si="1"/>
        <v>21312188.96</v>
      </c>
      <c r="E20" s="431">
        <v>576206.19</v>
      </c>
      <c r="F20" s="431">
        <f t="shared" si="2"/>
        <v>20733482.77</v>
      </c>
      <c r="G20" s="431">
        <f t="shared" si="3"/>
        <v>11048112.31</v>
      </c>
      <c r="H20" s="431">
        <v>10000000</v>
      </c>
      <c r="I20" s="431">
        <v>7083332.75</v>
      </c>
      <c r="J20" s="431"/>
      <c r="K20" s="431"/>
      <c r="L20" s="431"/>
      <c r="M20" s="431"/>
      <c r="N20" s="440">
        <v>10733482.77</v>
      </c>
      <c r="O20" s="441">
        <v>3964779.56</v>
      </c>
      <c r="P20" s="441"/>
      <c r="Q20" s="441"/>
      <c r="R20" s="441">
        <v>2500</v>
      </c>
      <c r="S20" s="441">
        <v>0</v>
      </c>
      <c r="T20" s="441"/>
      <c r="U20" s="441"/>
    </row>
    <row r="21" s="411" customFormat="1" ht="24" customHeight="1" spans="1:21">
      <c r="A21" s="421" t="s">
        <v>694</v>
      </c>
      <c r="B21" s="422">
        <v>14</v>
      </c>
      <c r="C21" s="431">
        <f t="shared" si="0"/>
        <v>12047271.47</v>
      </c>
      <c r="D21" s="431">
        <f t="shared" si="1"/>
        <v>15839436.44</v>
      </c>
      <c r="E21" s="431">
        <v>130757.5</v>
      </c>
      <c r="F21" s="431">
        <f t="shared" si="2"/>
        <v>15686178.94</v>
      </c>
      <c r="G21" s="431">
        <f t="shared" si="3"/>
        <v>11916097.47</v>
      </c>
      <c r="H21" s="431">
        <v>13058012.76</v>
      </c>
      <c r="I21" s="431">
        <v>10855117.91</v>
      </c>
      <c r="J21" s="431"/>
      <c r="K21" s="431"/>
      <c r="L21" s="431"/>
      <c r="M21" s="431"/>
      <c r="N21" s="440">
        <v>2628166.18</v>
      </c>
      <c r="O21" s="441">
        <v>1060979.56</v>
      </c>
      <c r="P21" s="441"/>
      <c r="Q21" s="441"/>
      <c r="R21" s="441">
        <v>22500</v>
      </c>
      <c r="S21" s="441">
        <v>416.5</v>
      </c>
      <c r="T21" s="441"/>
      <c r="U21" s="441"/>
    </row>
    <row r="22" s="411" customFormat="1" ht="24" customHeight="1" spans="1:21">
      <c r="A22" s="421" t="s">
        <v>695</v>
      </c>
      <c r="B22" s="422">
        <v>15</v>
      </c>
      <c r="C22" s="431">
        <f>E22+G22+P22+Q22+S22+T22+U22</f>
        <v>31449964.33</v>
      </c>
      <c r="D22" s="431">
        <f t="shared" si="1"/>
        <v>46972779.75</v>
      </c>
      <c r="E22" s="431">
        <v>1277560.46</v>
      </c>
      <c r="F22" s="431">
        <f t="shared" si="2"/>
        <v>45572532.63</v>
      </c>
      <c r="G22" s="431">
        <f t="shared" si="3"/>
        <v>30062161.95</v>
      </c>
      <c r="H22" s="431">
        <v>33613564.4</v>
      </c>
      <c r="I22" s="431">
        <v>27527248.81</v>
      </c>
      <c r="J22" s="431"/>
      <c r="K22" s="431"/>
      <c r="L22" s="431"/>
      <c r="M22" s="431"/>
      <c r="N22" s="440">
        <v>11958968.23</v>
      </c>
      <c r="O22" s="441">
        <v>2534913.14</v>
      </c>
      <c r="P22" s="441"/>
      <c r="Q22" s="441"/>
      <c r="R22" s="441">
        <v>107430</v>
      </c>
      <c r="S22" s="441">
        <v>94985.26</v>
      </c>
      <c r="T22" s="441">
        <v>15256.66</v>
      </c>
      <c r="U22" s="441"/>
    </row>
    <row r="23" s="411" customFormat="1" ht="24" customHeight="1" spans="1:21">
      <c r="A23" s="421" t="s">
        <v>696</v>
      </c>
      <c r="B23" s="422">
        <v>16</v>
      </c>
      <c r="C23" s="431">
        <f t="shared" ref="C23:C48" si="4">E23+G23+P23+Q23+S23</f>
        <v>1215888.62</v>
      </c>
      <c r="D23" s="431">
        <f t="shared" si="1"/>
        <v>4114857.52</v>
      </c>
      <c r="E23" s="431">
        <v>414347.22</v>
      </c>
      <c r="F23" s="431">
        <f t="shared" si="2"/>
        <v>3700510.3</v>
      </c>
      <c r="G23" s="431">
        <f t="shared" si="3"/>
        <v>801541.4</v>
      </c>
      <c r="H23" s="431">
        <v>17587.5</v>
      </c>
      <c r="I23" s="431">
        <v>13484.1</v>
      </c>
      <c r="J23" s="431"/>
      <c r="K23" s="431"/>
      <c r="L23" s="431"/>
      <c r="M23" s="431"/>
      <c r="N23" s="440">
        <v>3682922.8</v>
      </c>
      <c r="O23" s="441">
        <v>788057.3</v>
      </c>
      <c r="P23" s="441"/>
      <c r="Q23" s="441"/>
      <c r="R23" s="441"/>
      <c r="S23" s="441"/>
      <c r="T23" s="441"/>
      <c r="U23" s="441"/>
    </row>
    <row r="24" s="411" customFormat="1" ht="24" customHeight="1" spans="1:21">
      <c r="A24" s="421" t="s">
        <v>697</v>
      </c>
      <c r="B24" s="422">
        <v>17</v>
      </c>
      <c r="C24" s="431">
        <f t="shared" si="4"/>
        <v>102995771.86</v>
      </c>
      <c r="D24" s="431">
        <f t="shared" si="1"/>
        <v>120743262.61</v>
      </c>
      <c r="E24" s="431">
        <v>1150144.22</v>
      </c>
      <c r="F24" s="431">
        <f t="shared" si="2"/>
        <v>83649902.39</v>
      </c>
      <c r="G24" s="431">
        <f t="shared" si="3"/>
        <v>69896902.04</v>
      </c>
      <c r="H24" s="431">
        <v>69950887.87</v>
      </c>
      <c r="I24" s="431">
        <v>66933989.73</v>
      </c>
      <c r="J24" s="431"/>
      <c r="K24" s="431"/>
      <c r="L24" s="431"/>
      <c r="M24" s="431"/>
      <c r="N24" s="440">
        <v>13699014.52</v>
      </c>
      <c r="O24" s="441">
        <v>2962912.31</v>
      </c>
      <c r="P24" s="441"/>
      <c r="Q24" s="441"/>
      <c r="R24" s="441">
        <v>35943216</v>
      </c>
      <c r="S24" s="441">
        <v>31948725.6</v>
      </c>
      <c r="T24" s="441"/>
      <c r="U24" s="441"/>
    </row>
    <row r="25" s="411" customFormat="1" ht="24" customHeight="1" spans="1:21">
      <c r="A25" s="421" t="s">
        <v>698</v>
      </c>
      <c r="B25" s="422">
        <v>18</v>
      </c>
      <c r="C25" s="431">
        <f t="shared" si="4"/>
        <v>5228157.13</v>
      </c>
      <c r="D25" s="431">
        <f t="shared" si="1"/>
        <v>12562861.73</v>
      </c>
      <c r="E25" s="431">
        <v>1425969.27</v>
      </c>
      <c r="F25" s="431">
        <f t="shared" si="2"/>
        <v>10942932.46</v>
      </c>
      <c r="G25" s="431">
        <f t="shared" si="3"/>
        <v>3778547.26</v>
      </c>
      <c r="H25" s="431">
        <v>1249099.91</v>
      </c>
      <c r="I25" s="431">
        <v>1050820.1</v>
      </c>
      <c r="J25" s="431"/>
      <c r="K25" s="431"/>
      <c r="L25" s="431"/>
      <c r="M25" s="431"/>
      <c r="N25" s="440">
        <v>9693832.55</v>
      </c>
      <c r="O25" s="441">
        <v>2727727.16</v>
      </c>
      <c r="P25" s="441"/>
      <c r="Q25" s="441"/>
      <c r="R25" s="441">
        <v>193960</v>
      </c>
      <c r="S25" s="441">
        <v>23640.6</v>
      </c>
      <c r="T25" s="441"/>
      <c r="U25" s="441"/>
    </row>
    <row r="26" s="411" customFormat="1" ht="24" customHeight="1" spans="1:21">
      <c r="A26" s="421" t="s">
        <v>699</v>
      </c>
      <c r="B26" s="422">
        <v>19</v>
      </c>
      <c r="C26" s="431">
        <f t="shared" si="4"/>
        <v>24732832.58</v>
      </c>
      <c r="D26" s="431">
        <f t="shared" si="1"/>
        <v>30986742.76</v>
      </c>
      <c r="E26" s="431">
        <v>278546.21</v>
      </c>
      <c r="F26" s="431">
        <f t="shared" si="2"/>
        <v>30682195.55</v>
      </c>
      <c r="G26" s="431">
        <f t="shared" si="3"/>
        <v>24444751.91</v>
      </c>
      <c r="H26" s="433">
        <v>26373800.92</v>
      </c>
      <c r="I26" s="433">
        <v>22872726.88</v>
      </c>
      <c r="J26" s="433">
        <v>0</v>
      </c>
      <c r="K26" s="433">
        <v>0</v>
      </c>
      <c r="L26" s="433">
        <v>0</v>
      </c>
      <c r="M26" s="433">
        <v>0</v>
      </c>
      <c r="N26" s="442">
        <v>4308394.63</v>
      </c>
      <c r="O26" s="443">
        <v>1572025.03</v>
      </c>
      <c r="P26" s="441"/>
      <c r="Q26" s="441"/>
      <c r="R26" s="443">
        <v>26001</v>
      </c>
      <c r="S26" s="443">
        <v>9534.46</v>
      </c>
      <c r="T26" s="441"/>
      <c r="U26" s="441"/>
    </row>
    <row r="27" s="411" customFormat="1" ht="24" customHeight="1" spans="1:21">
      <c r="A27" s="421" t="s">
        <v>700</v>
      </c>
      <c r="B27" s="422">
        <v>20</v>
      </c>
      <c r="C27" s="431">
        <f t="shared" si="4"/>
        <v>846760.99</v>
      </c>
      <c r="D27" s="431">
        <f t="shared" si="1"/>
        <v>2753215.54</v>
      </c>
      <c r="E27" s="431">
        <v>303225.93</v>
      </c>
      <c r="F27" s="431">
        <f t="shared" si="2"/>
        <v>2447388.61</v>
      </c>
      <c r="G27" s="431">
        <f t="shared" si="3"/>
        <v>542147.3</v>
      </c>
      <c r="H27" s="431">
        <v>1236504</v>
      </c>
      <c r="I27" s="431">
        <v>194481.19</v>
      </c>
      <c r="J27" s="431"/>
      <c r="K27" s="431"/>
      <c r="L27" s="431"/>
      <c r="M27" s="431"/>
      <c r="N27" s="440">
        <v>1210884.61</v>
      </c>
      <c r="O27" s="441">
        <v>347666.11</v>
      </c>
      <c r="P27" s="441"/>
      <c r="Q27" s="441"/>
      <c r="R27" s="441">
        <v>2601</v>
      </c>
      <c r="S27" s="441">
        <v>1387.76</v>
      </c>
      <c r="T27" s="441"/>
      <c r="U27" s="441"/>
    </row>
    <row r="28" s="411" customFormat="1" ht="24" customHeight="1" spans="1:21">
      <c r="A28" s="421" t="s">
        <v>701</v>
      </c>
      <c r="B28" s="422">
        <v>21</v>
      </c>
      <c r="C28" s="431">
        <f t="shared" si="4"/>
        <v>16685705.69</v>
      </c>
      <c r="D28" s="431">
        <f t="shared" si="1"/>
        <v>19408465.18</v>
      </c>
      <c r="E28" s="431">
        <v>765802.87</v>
      </c>
      <c r="F28" s="431">
        <f t="shared" si="2"/>
        <v>18637513.31</v>
      </c>
      <c r="G28" s="431">
        <f t="shared" si="3"/>
        <v>15915869.48</v>
      </c>
      <c r="H28" s="431">
        <v>14766263.67</v>
      </c>
      <c r="I28" s="431">
        <v>14709757.19</v>
      </c>
      <c r="J28" s="431"/>
      <c r="K28" s="431"/>
      <c r="L28" s="431"/>
      <c r="M28" s="431"/>
      <c r="N28" s="440">
        <v>3871249.64</v>
      </c>
      <c r="O28" s="441">
        <v>1206112.29</v>
      </c>
      <c r="P28" s="441"/>
      <c r="Q28" s="441"/>
      <c r="R28" s="441">
        <v>5149</v>
      </c>
      <c r="S28" s="441">
        <v>4033.34</v>
      </c>
      <c r="T28" s="441"/>
      <c r="U28" s="441"/>
    </row>
    <row r="29" s="411" customFormat="1" ht="24" customHeight="1" spans="1:21">
      <c r="A29" s="421" t="s">
        <v>702</v>
      </c>
      <c r="B29" s="422">
        <v>22</v>
      </c>
      <c r="C29" s="431">
        <f t="shared" si="4"/>
        <v>1002635.35</v>
      </c>
      <c r="D29" s="431">
        <f t="shared" si="1"/>
        <v>1791158.62</v>
      </c>
      <c r="E29" s="431">
        <v>79003.62</v>
      </c>
      <c r="F29" s="431">
        <f t="shared" si="2"/>
        <v>1712155</v>
      </c>
      <c r="G29" s="431">
        <f t="shared" si="3"/>
        <v>923631.73</v>
      </c>
      <c r="H29" s="431">
        <v>440500</v>
      </c>
      <c r="I29" s="431"/>
      <c r="J29" s="431"/>
      <c r="K29" s="431"/>
      <c r="L29" s="431"/>
      <c r="M29" s="431"/>
      <c r="N29" s="440">
        <v>1271655</v>
      </c>
      <c r="O29" s="441">
        <v>923631.73</v>
      </c>
      <c r="P29" s="441"/>
      <c r="Q29" s="441"/>
      <c r="R29" s="441"/>
      <c r="S29" s="441"/>
      <c r="T29" s="441"/>
      <c r="U29" s="441"/>
    </row>
    <row r="30" s="411" customFormat="1" ht="24" customHeight="1" spans="1:21">
      <c r="A30" s="421" t="s">
        <v>703</v>
      </c>
      <c r="B30" s="422">
        <v>23</v>
      </c>
      <c r="C30" s="431">
        <f t="shared" si="4"/>
        <v>1668582.51</v>
      </c>
      <c r="D30" s="431">
        <f t="shared" si="1"/>
        <v>3863974.23</v>
      </c>
      <c r="E30" s="431">
        <v>344975.28</v>
      </c>
      <c r="F30" s="431">
        <f t="shared" si="2"/>
        <v>3470998.95</v>
      </c>
      <c r="G30" s="431">
        <f t="shared" si="3"/>
        <v>1290909.94</v>
      </c>
      <c r="H30" s="431"/>
      <c r="I30" s="431"/>
      <c r="J30" s="431"/>
      <c r="K30" s="431"/>
      <c r="L30" s="431"/>
      <c r="M30" s="431"/>
      <c r="N30" s="440">
        <v>3470998.95</v>
      </c>
      <c r="O30" s="441">
        <v>1290909.94</v>
      </c>
      <c r="P30" s="441"/>
      <c r="Q30" s="441"/>
      <c r="R30" s="441">
        <v>48000</v>
      </c>
      <c r="S30" s="441">
        <v>32697.29</v>
      </c>
      <c r="T30" s="441"/>
      <c r="U30" s="441"/>
    </row>
    <row r="31" s="411" customFormat="1" ht="24" customHeight="1" spans="1:21">
      <c r="A31" s="421" t="s">
        <v>704</v>
      </c>
      <c r="B31" s="422">
        <v>24</v>
      </c>
      <c r="C31" s="431">
        <f t="shared" si="4"/>
        <v>402736.48</v>
      </c>
      <c r="D31" s="431">
        <f t="shared" si="1"/>
        <v>1191883.97</v>
      </c>
      <c r="E31" s="431">
        <v>188518.34</v>
      </c>
      <c r="F31" s="431">
        <f t="shared" si="2"/>
        <v>1003365.63</v>
      </c>
      <c r="G31" s="431">
        <f t="shared" si="3"/>
        <v>214218.14</v>
      </c>
      <c r="H31" s="431"/>
      <c r="I31" s="431"/>
      <c r="J31" s="431"/>
      <c r="K31" s="431"/>
      <c r="L31" s="431"/>
      <c r="M31" s="431"/>
      <c r="N31" s="440">
        <v>1003365.63</v>
      </c>
      <c r="O31" s="441">
        <v>214218.14</v>
      </c>
      <c r="P31" s="441"/>
      <c r="Q31" s="441"/>
      <c r="R31" s="441"/>
      <c r="S31" s="441"/>
      <c r="T31" s="441"/>
      <c r="U31" s="441"/>
    </row>
    <row r="32" s="411" customFormat="1" ht="24" customHeight="1" spans="1:21">
      <c r="A32" s="421" t="s">
        <v>705</v>
      </c>
      <c r="B32" s="422">
        <v>25</v>
      </c>
      <c r="C32" s="431">
        <f t="shared" si="4"/>
        <v>1208237.64</v>
      </c>
      <c r="D32" s="431">
        <f t="shared" si="1"/>
        <v>2988905.14</v>
      </c>
      <c r="E32" s="431">
        <v>172867.27</v>
      </c>
      <c r="F32" s="431">
        <f t="shared" si="2"/>
        <v>2816037.87</v>
      </c>
      <c r="G32" s="431">
        <f t="shared" si="3"/>
        <v>1035370.37</v>
      </c>
      <c r="H32" s="431"/>
      <c r="I32" s="431"/>
      <c r="J32" s="431">
        <v>246184.62</v>
      </c>
      <c r="K32" s="431"/>
      <c r="L32" s="431"/>
      <c r="M32" s="431"/>
      <c r="N32" s="440">
        <v>2569853.25</v>
      </c>
      <c r="O32" s="441">
        <v>1035370.37</v>
      </c>
      <c r="P32" s="441"/>
      <c r="Q32" s="441"/>
      <c r="R32" s="441"/>
      <c r="S32" s="441"/>
      <c r="T32" s="441"/>
      <c r="U32" s="441"/>
    </row>
    <row r="33" s="411" customFormat="1" ht="24" customHeight="1" spans="1:21">
      <c r="A33" s="424" t="s">
        <v>706</v>
      </c>
      <c r="B33" s="422">
        <v>26</v>
      </c>
      <c r="C33" s="431">
        <f t="shared" si="4"/>
        <v>1222992.9</v>
      </c>
      <c r="D33" s="431">
        <f t="shared" si="1"/>
        <v>1222992.9</v>
      </c>
      <c r="E33" s="431">
        <v>1222992.9</v>
      </c>
      <c r="F33" s="431">
        <f t="shared" si="2"/>
        <v>0</v>
      </c>
      <c r="G33" s="431">
        <f t="shared" si="3"/>
        <v>0</v>
      </c>
      <c r="H33" s="431"/>
      <c r="I33" s="431"/>
      <c r="J33" s="431"/>
      <c r="K33" s="431"/>
      <c r="L33" s="431"/>
      <c r="M33" s="431"/>
      <c r="N33" s="440"/>
      <c r="O33" s="441"/>
      <c r="P33" s="441"/>
      <c r="Q33" s="441"/>
      <c r="R33" s="441"/>
      <c r="S33" s="441"/>
      <c r="T33" s="441"/>
      <c r="U33" s="441"/>
    </row>
    <row r="34" s="411" customFormat="1" ht="24" customHeight="1" spans="1:21">
      <c r="A34" s="432" t="s">
        <v>707</v>
      </c>
      <c r="B34" s="422">
        <v>27</v>
      </c>
      <c r="C34" s="431">
        <f t="shared" si="4"/>
        <v>591925.94</v>
      </c>
      <c r="D34" s="431">
        <f t="shared" si="1"/>
        <v>591925.94</v>
      </c>
      <c r="E34" s="431">
        <v>591925.94</v>
      </c>
      <c r="F34" s="431">
        <f t="shared" si="2"/>
        <v>0</v>
      </c>
      <c r="G34" s="431">
        <f t="shared" si="3"/>
        <v>0</v>
      </c>
      <c r="H34" s="431"/>
      <c r="I34" s="431"/>
      <c r="J34" s="431"/>
      <c r="K34" s="431"/>
      <c r="L34" s="431"/>
      <c r="M34" s="431"/>
      <c r="N34" s="440"/>
      <c r="O34" s="441"/>
      <c r="P34" s="441"/>
      <c r="Q34" s="441"/>
      <c r="R34" s="441"/>
      <c r="S34" s="441"/>
      <c r="T34" s="441"/>
      <c r="U34" s="441"/>
    </row>
    <row r="35" s="411" customFormat="1" ht="24" customHeight="1" spans="1:21">
      <c r="A35" s="421" t="s">
        <v>708</v>
      </c>
      <c r="B35" s="422">
        <v>28</v>
      </c>
      <c r="C35" s="431">
        <f t="shared" si="4"/>
        <v>71926548.19</v>
      </c>
      <c r="D35" s="431">
        <f t="shared" si="1"/>
        <v>103981997.67</v>
      </c>
      <c r="E35" s="431">
        <v>1551546.98</v>
      </c>
      <c r="F35" s="431">
        <f t="shared" si="2"/>
        <v>78469847.59</v>
      </c>
      <c r="G35" s="431">
        <f t="shared" si="3"/>
        <v>47205470.95</v>
      </c>
      <c r="H35" s="431">
        <v>65671942.26</v>
      </c>
      <c r="I35" s="431">
        <v>43781295.06</v>
      </c>
      <c r="J35" s="431"/>
      <c r="K35" s="431"/>
      <c r="L35" s="431"/>
      <c r="M35" s="431"/>
      <c r="N35" s="440">
        <v>12797905.33</v>
      </c>
      <c r="O35" s="441">
        <v>3424175.89</v>
      </c>
      <c r="P35" s="441"/>
      <c r="Q35" s="441">
        <v>23163181.09</v>
      </c>
      <c r="R35" s="441">
        <v>797422.01</v>
      </c>
      <c r="S35" s="441">
        <v>6349.17</v>
      </c>
      <c r="T35" s="441"/>
      <c r="U35" s="441"/>
    </row>
    <row r="36" s="411" customFormat="1" ht="24" customHeight="1" spans="1:21">
      <c r="A36" s="421" t="s">
        <v>709</v>
      </c>
      <c r="B36" s="422">
        <v>29</v>
      </c>
      <c r="C36" s="431">
        <f t="shared" si="4"/>
        <v>162503897.8</v>
      </c>
      <c r="D36" s="431">
        <f t="shared" si="1"/>
        <v>185601607.89</v>
      </c>
      <c r="E36" s="431">
        <v>2022933.99</v>
      </c>
      <c r="F36" s="431">
        <f t="shared" si="2"/>
        <v>183447595.12</v>
      </c>
      <c r="G36" s="431">
        <f t="shared" si="3"/>
        <v>160434842.98</v>
      </c>
      <c r="H36" s="431">
        <v>172600440.8</v>
      </c>
      <c r="I36" s="431">
        <v>153638850.28</v>
      </c>
      <c r="J36" s="431"/>
      <c r="K36" s="431"/>
      <c r="L36" s="431"/>
      <c r="M36" s="431"/>
      <c r="N36" s="440">
        <v>10847154.32</v>
      </c>
      <c r="O36" s="441">
        <v>6795992.7</v>
      </c>
      <c r="P36" s="441"/>
      <c r="Q36" s="441"/>
      <c r="R36" s="441">
        <v>131078.78</v>
      </c>
      <c r="S36" s="441">
        <v>46120.83</v>
      </c>
      <c r="T36" s="441"/>
      <c r="U36" s="441"/>
    </row>
    <row r="37" s="411" customFormat="1" ht="24" customHeight="1" spans="1:21">
      <c r="A37" s="421" t="s">
        <v>710</v>
      </c>
      <c r="B37" s="422">
        <v>30</v>
      </c>
      <c r="C37" s="431">
        <f t="shared" si="4"/>
        <v>30603226.19</v>
      </c>
      <c r="D37" s="431">
        <f t="shared" si="1"/>
        <v>73890036.45</v>
      </c>
      <c r="E37" s="431">
        <v>5231514.57</v>
      </c>
      <c r="F37" s="431">
        <f t="shared" si="2"/>
        <v>62438826.84</v>
      </c>
      <c r="G37" s="431">
        <f t="shared" si="3"/>
        <v>21228352.56</v>
      </c>
      <c r="H37" s="431">
        <v>9498954.28</v>
      </c>
      <c r="I37" s="431">
        <v>5817770.51</v>
      </c>
      <c r="J37" s="431"/>
      <c r="K37" s="431"/>
      <c r="L37" s="431"/>
      <c r="M37" s="431"/>
      <c r="N37" s="440">
        <v>52939872.56</v>
      </c>
      <c r="O37" s="441">
        <v>15410582.05</v>
      </c>
      <c r="P37" s="441"/>
      <c r="Q37" s="441">
        <v>1433099.44</v>
      </c>
      <c r="R37" s="441">
        <v>4786595.6</v>
      </c>
      <c r="S37" s="441">
        <v>2710259.62</v>
      </c>
      <c r="T37" s="441"/>
      <c r="U37" s="441"/>
    </row>
    <row r="38" s="411" customFormat="1" ht="24" customHeight="1" spans="1:21">
      <c r="A38" s="421" t="s">
        <v>711</v>
      </c>
      <c r="B38" s="422">
        <v>31</v>
      </c>
      <c r="C38" s="431">
        <f t="shared" si="4"/>
        <v>13799631.34</v>
      </c>
      <c r="D38" s="431">
        <f t="shared" si="1"/>
        <v>14119180.77</v>
      </c>
      <c r="E38" s="431">
        <v>61753.77</v>
      </c>
      <c r="F38" s="431">
        <f t="shared" si="2"/>
        <v>13909227</v>
      </c>
      <c r="G38" s="431">
        <f t="shared" si="3"/>
        <v>13594617.55</v>
      </c>
      <c r="H38" s="431"/>
      <c r="I38" s="431"/>
      <c r="J38" s="431"/>
      <c r="K38" s="431"/>
      <c r="L38" s="431"/>
      <c r="M38" s="431"/>
      <c r="N38" s="440">
        <v>13909227</v>
      </c>
      <c r="O38" s="441">
        <v>13594617.55</v>
      </c>
      <c r="P38" s="441"/>
      <c r="Q38" s="441"/>
      <c r="R38" s="441">
        <v>148200</v>
      </c>
      <c r="S38" s="441">
        <v>143260.02</v>
      </c>
      <c r="T38" s="441"/>
      <c r="U38" s="441"/>
    </row>
    <row r="39" s="411" customFormat="1" ht="24" customHeight="1" spans="1:21">
      <c r="A39" s="421" t="s">
        <v>712</v>
      </c>
      <c r="B39" s="422">
        <v>32</v>
      </c>
      <c r="C39" s="431">
        <f t="shared" si="4"/>
        <v>7031024.77</v>
      </c>
      <c r="D39" s="431">
        <f t="shared" si="1"/>
        <v>7570888.4</v>
      </c>
      <c r="E39" s="431">
        <v>3539506.06</v>
      </c>
      <c r="F39" s="431">
        <f t="shared" si="2"/>
        <v>3795527.34</v>
      </c>
      <c r="G39" s="431">
        <f t="shared" si="3"/>
        <v>3269911.11</v>
      </c>
      <c r="H39" s="431"/>
      <c r="I39" s="431"/>
      <c r="J39" s="431"/>
      <c r="K39" s="431"/>
      <c r="L39" s="431"/>
      <c r="M39" s="431"/>
      <c r="N39" s="440">
        <v>3795527.34</v>
      </c>
      <c r="O39" s="441">
        <v>3269911.11</v>
      </c>
      <c r="P39" s="441"/>
      <c r="Q39" s="441">
        <v>51000</v>
      </c>
      <c r="R39" s="441">
        <v>184855</v>
      </c>
      <c r="S39" s="441">
        <v>170607.6</v>
      </c>
      <c r="T39" s="441"/>
      <c r="U39" s="441"/>
    </row>
    <row r="40" s="411" customFormat="1" ht="24" customHeight="1" spans="1:21">
      <c r="A40" s="421" t="s">
        <v>713</v>
      </c>
      <c r="B40" s="422">
        <v>33</v>
      </c>
      <c r="C40" s="431">
        <f t="shared" si="4"/>
        <v>6569739.62</v>
      </c>
      <c r="D40" s="431">
        <f t="shared" si="1"/>
        <v>6569739.62</v>
      </c>
      <c r="E40" s="431">
        <v>0</v>
      </c>
      <c r="F40" s="431">
        <f t="shared" si="2"/>
        <v>6496769.62</v>
      </c>
      <c r="G40" s="431">
        <f t="shared" si="3"/>
        <v>6496769.62</v>
      </c>
      <c r="H40" s="431"/>
      <c r="I40" s="431"/>
      <c r="J40" s="431"/>
      <c r="K40" s="431"/>
      <c r="L40" s="431"/>
      <c r="M40" s="431"/>
      <c r="N40" s="440">
        <v>6496769.62</v>
      </c>
      <c r="O40" s="441">
        <v>6496769.62</v>
      </c>
      <c r="P40" s="441"/>
      <c r="Q40" s="441"/>
      <c r="R40" s="441">
        <v>72970</v>
      </c>
      <c r="S40" s="441">
        <v>72970</v>
      </c>
      <c r="T40" s="441"/>
      <c r="U40" s="441"/>
    </row>
    <row r="41" s="411" customFormat="1" ht="24" customHeight="1" spans="1:21">
      <c r="A41" s="421" t="s">
        <v>714</v>
      </c>
      <c r="B41" s="422">
        <v>34</v>
      </c>
      <c r="C41" s="431">
        <f t="shared" si="4"/>
        <v>101588139.43</v>
      </c>
      <c r="D41" s="431">
        <f t="shared" si="1"/>
        <v>111237437.28</v>
      </c>
      <c r="E41" s="431">
        <v>325440.07</v>
      </c>
      <c r="F41" s="431">
        <f t="shared" si="2"/>
        <v>110911997.21</v>
      </c>
      <c r="G41" s="431">
        <f t="shared" si="3"/>
        <v>101262699.36</v>
      </c>
      <c r="H41" s="431">
        <v>108225416.21</v>
      </c>
      <c r="I41" s="431">
        <v>99747758.78</v>
      </c>
      <c r="J41" s="431"/>
      <c r="K41" s="431"/>
      <c r="L41" s="431"/>
      <c r="M41" s="431"/>
      <c r="N41" s="440">
        <v>2686581</v>
      </c>
      <c r="O41" s="441">
        <v>1514940.58</v>
      </c>
      <c r="P41" s="441"/>
      <c r="Q41" s="441"/>
      <c r="R41" s="441"/>
      <c r="S41" s="441"/>
      <c r="T41" s="441"/>
      <c r="U41" s="441"/>
    </row>
    <row r="42" s="411" customFormat="1" ht="24" customHeight="1" spans="1:21">
      <c r="A42" s="421" t="s">
        <v>715</v>
      </c>
      <c r="B42" s="422">
        <v>35</v>
      </c>
      <c r="C42" s="431">
        <f t="shared" si="4"/>
        <v>602776.54</v>
      </c>
      <c r="D42" s="431">
        <f t="shared" si="1"/>
        <v>2550799.04</v>
      </c>
      <c r="E42" s="431">
        <v>370.85</v>
      </c>
      <c r="F42" s="431">
        <f t="shared" si="2"/>
        <v>2550428.19</v>
      </c>
      <c r="G42" s="431">
        <f t="shared" si="3"/>
        <v>602405.69</v>
      </c>
      <c r="H42" s="431">
        <v>12000</v>
      </c>
      <c r="I42" s="431">
        <v>7000</v>
      </c>
      <c r="J42" s="431"/>
      <c r="K42" s="431"/>
      <c r="L42" s="431"/>
      <c r="M42" s="431"/>
      <c r="N42" s="440">
        <v>2538428.19</v>
      </c>
      <c r="O42" s="441">
        <v>595405.69</v>
      </c>
      <c r="P42" s="441"/>
      <c r="Q42" s="441"/>
      <c r="R42" s="441"/>
      <c r="S42" s="441"/>
      <c r="T42" s="441"/>
      <c r="U42" s="441"/>
    </row>
    <row r="43" s="411" customFormat="1" ht="24" customHeight="1" spans="1:21">
      <c r="A43" s="421" t="s">
        <v>716</v>
      </c>
      <c r="B43" s="422">
        <v>36</v>
      </c>
      <c r="C43" s="431">
        <f t="shared" si="4"/>
        <v>177.79</v>
      </c>
      <c r="D43" s="431">
        <f t="shared" si="1"/>
        <v>177.79</v>
      </c>
      <c r="E43" s="431">
        <v>177.79</v>
      </c>
      <c r="F43" s="431">
        <f t="shared" si="2"/>
        <v>0</v>
      </c>
      <c r="G43" s="431">
        <f t="shared" si="3"/>
        <v>0</v>
      </c>
      <c r="H43" s="431"/>
      <c r="I43" s="431"/>
      <c r="J43" s="431"/>
      <c r="K43" s="431"/>
      <c r="L43" s="431"/>
      <c r="M43" s="431"/>
      <c r="N43" s="440"/>
      <c r="O43" s="441"/>
      <c r="P43" s="441"/>
      <c r="Q43" s="441"/>
      <c r="R43" s="441"/>
      <c r="S43" s="441"/>
      <c r="T43" s="441"/>
      <c r="U43" s="441"/>
    </row>
    <row r="44" s="411" customFormat="1" ht="24" customHeight="1" spans="1:21">
      <c r="A44" s="421" t="s">
        <v>717</v>
      </c>
      <c r="B44" s="422">
        <v>37</v>
      </c>
      <c r="C44" s="431">
        <f t="shared" si="4"/>
        <v>415638.09</v>
      </c>
      <c r="D44" s="431">
        <f t="shared" si="1"/>
        <v>421928</v>
      </c>
      <c r="E44" s="431">
        <v>0</v>
      </c>
      <c r="F44" s="431">
        <f t="shared" si="2"/>
        <v>421928</v>
      </c>
      <c r="G44" s="431">
        <f t="shared" si="3"/>
        <v>415638.09</v>
      </c>
      <c r="H44" s="431"/>
      <c r="I44" s="431"/>
      <c r="J44" s="431"/>
      <c r="K44" s="431"/>
      <c r="L44" s="431"/>
      <c r="M44" s="431"/>
      <c r="N44" s="440">
        <v>421928</v>
      </c>
      <c r="O44" s="441">
        <v>415638.09</v>
      </c>
      <c r="P44" s="441"/>
      <c r="Q44" s="441"/>
      <c r="R44" s="441"/>
      <c r="S44" s="441"/>
      <c r="T44" s="441"/>
      <c r="U44" s="441"/>
    </row>
    <row r="45" s="411" customFormat="1" ht="24" customHeight="1" spans="1:21">
      <c r="A45" s="421" t="s">
        <v>718</v>
      </c>
      <c r="B45" s="422">
        <v>38</v>
      </c>
      <c r="C45" s="431">
        <f t="shared" si="4"/>
        <v>9850.11</v>
      </c>
      <c r="D45" s="431">
        <f t="shared" si="1"/>
        <v>9850.11</v>
      </c>
      <c r="E45" s="431">
        <v>9850.11</v>
      </c>
      <c r="F45" s="431">
        <f t="shared" si="2"/>
        <v>0</v>
      </c>
      <c r="G45" s="431">
        <f t="shared" si="3"/>
        <v>0</v>
      </c>
      <c r="H45" s="431"/>
      <c r="I45" s="431"/>
      <c r="J45" s="431"/>
      <c r="K45" s="431"/>
      <c r="L45" s="431"/>
      <c r="M45" s="431"/>
      <c r="N45" s="440"/>
      <c r="O45" s="441"/>
      <c r="P45" s="441"/>
      <c r="Q45" s="441"/>
      <c r="R45" s="441"/>
      <c r="S45" s="441"/>
      <c r="T45" s="441"/>
      <c r="U45" s="441"/>
    </row>
    <row r="46" s="411" customFormat="1" ht="24" customHeight="1" spans="1:21">
      <c r="A46" s="421" t="s">
        <v>719</v>
      </c>
      <c r="B46" s="422">
        <v>39</v>
      </c>
      <c r="C46" s="431">
        <f t="shared" si="4"/>
        <v>0</v>
      </c>
      <c r="D46" s="431">
        <f t="shared" si="1"/>
        <v>0</v>
      </c>
      <c r="E46" s="431">
        <v>0</v>
      </c>
      <c r="F46" s="431">
        <f t="shared" si="2"/>
        <v>0</v>
      </c>
      <c r="G46" s="431">
        <f t="shared" si="3"/>
        <v>0</v>
      </c>
      <c r="H46" s="431"/>
      <c r="I46" s="431"/>
      <c r="J46" s="431"/>
      <c r="K46" s="431"/>
      <c r="L46" s="431"/>
      <c r="M46" s="431"/>
      <c r="N46" s="440"/>
      <c r="O46" s="441"/>
      <c r="P46" s="441"/>
      <c r="Q46" s="441"/>
      <c r="R46" s="441"/>
      <c r="S46" s="441"/>
      <c r="T46" s="441"/>
      <c r="U46" s="441"/>
    </row>
    <row r="47" s="411" customFormat="1" ht="24" customHeight="1" spans="1:21">
      <c r="A47" s="432" t="s">
        <v>720</v>
      </c>
      <c r="B47" s="422">
        <v>40</v>
      </c>
      <c r="C47" s="431">
        <f t="shared" si="4"/>
        <v>248231.85</v>
      </c>
      <c r="D47" s="431">
        <f t="shared" si="1"/>
        <v>248231.85</v>
      </c>
      <c r="E47" s="431">
        <v>248231.85</v>
      </c>
      <c r="F47" s="431">
        <f t="shared" si="2"/>
        <v>0</v>
      </c>
      <c r="G47" s="431">
        <f t="shared" si="3"/>
        <v>0</v>
      </c>
      <c r="H47" s="431"/>
      <c r="I47" s="431"/>
      <c r="J47" s="431"/>
      <c r="K47" s="431"/>
      <c r="L47" s="431"/>
      <c r="M47" s="431"/>
      <c r="N47" s="440"/>
      <c r="O47" s="441"/>
      <c r="P47" s="441"/>
      <c r="Q47" s="441"/>
      <c r="R47" s="441"/>
      <c r="S47" s="441"/>
      <c r="T47" s="441"/>
      <c r="U47" s="441"/>
    </row>
    <row r="48" s="411" customFormat="1" ht="24" customHeight="1" spans="1:21">
      <c r="A48" s="421" t="s">
        <v>721</v>
      </c>
      <c r="B48" s="422">
        <v>41</v>
      </c>
      <c r="C48" s="431">
        <f t="shared" si="4"/>
        <v>1766044.31</v>
      </c>
      <c r="D48" s="431">
        <f t="shared" si="1"/>
        <v>1766044.31</v>
      </c>
      <c r="E48" s="431">
        <v>1766044.31</v>
      </c>
      <c r="F48" s="431">
        <f t="shared" si="2"/>
        <v>0</v>
      </c>
      <c r="G48" s="431">
        <f t="shared" si="3"/>
        <v>0</v>
      </c>
      <c r="H48" s="431"/>
      <c r="I48" s="431"/>
      <c r="J48" s="431"/>
      <c r="K48" s="431"/>
      <c r="L48" s="431"/>
      <c r="M48" s="431"/>
      <c r="N48" s="440"/>
      <c r="O48" s="441"/>
      <c r="P48" s="441"/>
      <c r="Q48" s="441"/>
      <c r="R48" s="441"/>
      <c r="S48" s="441"/>
      <c r="T48" s="441"/>
      <c r="U48" s="441"/>
    </row>
    <row r="49" s="411" customFormat="1" ht="24" customHeight="1" spans="1:21">
      <c r="A49" s="421" t="s">
        <v>722</v>
      </c>
      <c r="B49" s="421"/>
      <c r="C49" s="431">
        <f t="shared" ref="C49:U49" si="5">SUM(C8:C48)</f>
        <v>725559273.19</v>
      </c>
      <c r="D49" s="431">
        <f t="shared" si="5"/>
        <v>967348234.27</v>
      </c>
      <c r="E49" s="431">
        <f t="shared" si="5"/>
        <v>36254333.54</v>
      </c>
      <c r="F49" s="431">
        <f t="shared" si="5"/>
        <v>841624515.15</v>
      </c>
      <c r="G49" s="431">
        <f t="shared" si="5"/>
        <v>617392684.14</v>
      </c>
      <c r="H49" s="431">
        <f t="shared" si="5"/>
        <v>607450524.91</v>
      </c>
      <c r="I49" s="431">
        <f t="shared" si="5"/>
        <v>522657485.33</v>
      </c>
      <c r="J49" s="431">
        <f t="shared" si="5"/>
        <v>318184.62</v>
      </c>
      <c r="K49" s="431">
        <f t="shared" si="5"/>
        <v>0</v>
      </c>
      <c r="L49" s="431">
        <f t="shared" si="5"/>
        <v>0</v>
      </c>
      <c r="M49" s="431">
        <f t="shared" si="5"/>
        <v>0</v>
      </c>
      <c r="N49" s="431">
        <f t="shared" si="5"/>
        <v>233855805.62</v>
      </c>
      <c r="O49" s="431">
        <f t="shared" si="5"/>
        <v>94735198.81</v>
      </c>
      <c r="P49" s="431">
        <f t="shared" si="5"/>
        <v>0</v>
      </c>
      <c r="Q49" s="431">
        <f t="shared" si="5"/>
        <v>24647280.53</v>
      </c>
      <c r="R49" s="431">
        <f t="shared" si="5"/>
        <v>64806848.39</v>
      </c>
      <c r="S49" s="431">
        <f t="shared" si="5"/>
        <v>47249718.32</v>
      </c>
      <c r="T49" s="431">
        <f t="shared" si="5"/>
        <v>15256.66</v>
      </c>
      <c r="U49" s="431">
        <f t="shared" si="5"/>
        <v>0</v>
      </c>
    </row>
    <row r="50" s="409" customFormat="1" ht="49" customHeight="1" spans="1:21">
      <c r="A50" s="434" t="s">
        <v>723</v>
      </c>
      <c r="B50" s="434"/>
      <c r="C50" s="434"/>
      <c r="D50" s="434"/>
      <c r="E50" s="434"/>
      <c r="F50" s="434"/>
      <c r="G50" s="434"/>
      <c r="H50" s="434"/>
      <c r="I50" s="434"/>
      <c r="J50" s="434"/>
      <c r="K50" s="434"/>
      <c r="L50" s="434"/>
      <c r="M50" s="434"/>
      <c r="N50" s="434"/>
      <c r="O50" s="434"/>
      <c r="P50" s="434"/>
      <c r="Q50" s="434"/>
      <c r="R50" s="434"/>
      <c r="S50" s="434"/>
      <c r="T50" s="434"/>
      <c r="U50" s="434"/>
    </row>
    <row r="51" s="412" customFormat="1" ht="23" customHeight="1" spans="1:21">
      <c r="A51" s="434" t="s">
        <v>724</v>
      </c>
      <c r="B51" s="434"/>
      <c r="C51" s="434"/>
      <c r="D51" s="434"/>
      <c r="E51" s="434"/>
      <c r="F51" s="434"/>
      <c r="G51" s="434"/>
      <c r="H51" s="434"/>
      <c r="I51" s="434"/>
      <c r="J51" s="434"/>
      <c r="K51" s="434"/>
      <c r="L51" s="434"/>
      <c r="M51" s="434"/>
      <c r="N51" s="434"/>
      <c r="O51" s="434"/>
      <c r="P51" s="434"/>
      <c r="Q51" s="434"/>
      <c r="R51" s="434"/>
      <c r="S51" s="434"/>
      <c r="T51" s="434"/>
      <c r="U51" s="434"/>
    </row>
    <row r="52" s="413" customFormat="1" ht="26.25" customHeight="1" spans="1:21">
      <c r="A52" s="414"/>
      <c r="B52" s="415"/>
      <c r="C52" s="415"/>
      <c r="D52" s="415"/>
      <c r="E52" s="415"/>
      <c r="F52" s="415"/>
      <c r="G52" s="415"/>
      <c r="H52" s="415"/>
      <c r="I52" s="415"/>
      <c r="J52" s="415"/>
      <c r="K52" s="415"/>
      <c r="L52" s="415"/>
      <c r="M52" s="415"/>
      <c r="N52" s="414"/>
      <c r="O52" s="415"/>
      <c r="P52" s="415"/>
      <c r="Q52" s="415"/>
      <c r="R52" s="415"/>
      <c r="S52" s="415"/>
      <c r="T52" s="415"/>
      <c r="U52" s="415"/>
    </row>
    <row r="53" s="413" customFormat="1" ht="26.25" customHeight="1" spans="1:21">
      <c r="A53" s="414"/>
      <c r="B53" s="415"/>
      <c r="C53" s="415"/>
      <c r="D53" s="415"/>
      <c r="E53" s="415"/>
      <c r="F53" s="415"/>
      <c r="G53" s="415"/>
      <c r="H53" s="415"/>
      <c r="I53" s="415"/>
      <c r="J53" s="415"/>
      <c r="K53" s="415"/>
      <c r="L53" s="415"/>
      <c r="M53" s="415"/>
      <c r="N53" s="414"/>
      <c r="O53" s="415"/>
      <c r="P53" s="415"/>
      <c r="Q53" s="415"/>
      <c r="R53" s="415"/>
      <c r="S53" s="415"/>
      <c r="T53" s="415"/>
      <c r="U53" s="415"/>
    </row>
    <row r="54" s="413" customFormat="1" ht="26.25" customHeight="1" spans="1:21">
      <c r="A54" s="414"/>
      <c r="B54" s="415"/>
      <c r="C54" s="415"/>
      <c r="D54" s="415"/>
      <c r="E54" s="415"/>
      <c r="F54" s="415"/>
      <c r="G54" s="415"/>
      <c r="H54" s="415"/>
      <c r="I54" s="415"/>
      <c r="J54" s="415"/>
      <c r="K54" s="415"/>
      <c r="L54" s="415"/>
      <c r="M54" s="415"/>
      <c r="N54" s="414"/>
      <c r="O54" s="415"/>
      <c r="P54" s="415"/>
      <c r="Q54" s="415"/>
      <c r="R54" s="415"/>
      <c r="S54" s="415"/>
      <c r="T54" s="415"/>
      <c r="U54" s="415"/>
    </row>
    <row r="55" s="413" customFormat="1" ht="26.25" customHeight="1" spans="1:21">
      <c r="A55" s="414"/>
      <c r="B55" s="415"/>
      <c r="C55" s="415"/>
      <c r="D55" s="415"/>
      <c r="E55" s="415"/>
      <c r="F55" s="415"/>
      <c r="G55" s="415"/>
      <c r="H55" s="415"/>
      <c r="I55" s="415"/>
      <c r="J55" s="415"/>
      <c r="K55" s="415"/>
      <c r="L55" s="415"/>
      <c r="M55" s="415"/>
      <c r="N55" s="414"/>
      <c r="O55" s="415"/>
      <c r="P55" s="415"/>
      <c r="Q55" s="415"/>
      <c r="R55" s="415"/>
      <c r="S55" s="415"/>
      <c r="T55" s="415"/>
      <c r="U55" s="415"/>
    </row>
    <row r="56" s="413" customFormat="1" ht="26.25" customHeight="1" spans="1:21">
      <c r="A56" s="414"/>
      <c r="B56" s="415"/>
      <c r="C56" s="415"/>
      <c r="D56" s="415"/>
      <c r="E56" s="415"/>
      <c r="F56" s="415"/>
      <c r="G56" s="415"/>
      <c r="H56" s="415"/>
      <c r="I56" s="415"/>
      <c r="J56" s="415"/>
      <c r="K56" s="415"/>
      <c r="L56" s="415"/>
      <c r="M56" s="415"/>
      <c r="N56" s="414"/>
      <c r="O56" s="415"/>
      <c r="P56" s="415"/>
      <c r="Q56" s="415"/>
      <c r="R56" s="415"/>
      <c r="S56" s="415"/>
      <c r="T56" s="415"/>
      <c r="U56" s="415"/>
    </row>
    <row r="57" s="413" customFormat="1" ht="26.25" customHeight="1" spans="1:21">
      <c r="A57" s="414"/>
      <c r="B57" s="415"/>
      <c r="C57" s="415"/>
      <c r="D57" s="415"/>
      <c r="E57" s="415"/>
      <c r="F57" s="415"/>
      <c r="G57" s="415"/>
      <c r="H57" s="415"/>
      <c r="I57" s="415"/>
      <c r="J57" s="415"/>
      <c r="K57" s="415"/>
      <c r="L57" s="415"/>
      <c r="M57" s="415"/>
      <c r="N57" s="414"/>
      <c r="O57" s="415"/>
      <c r="P57" s="415"/>
      <c r="Q57" s="415"/>
      <c r="R57" s="415"/>
      <c r="S57" s="415"/>
      <c r="T57" s="415"/>
      <c r="U57" s="415"/>
    </row>
    <row r="58" s="413" customFormat="1" ht="26.25" customHeight="1" spans="1:21">
      <c r="A58" s="414"/>
      <c r="B58" s="415"/>
      <c r="C58" s="415"/>
      <c r="D58" s="415"/>
      <c r="E58" s="415"/>
      <c r="F58" s="415"/>
      <c r="G58" s="415"/>
      <c r="H58" s="415"/>
      <c r="I58" s="415"/>
      <c r="J58" s="415"/>
      <c r="K58" s="415"/>
      <c r="L58" s="415"/>
      <c r="M58" s="415"/>
      <c r="N58" s="414"/>
      <c r="O58" s="415"/>
      <c r="P58" s="415"/>
      <c r="Q58" s="415"/>
      <c r="R58" s="415"/>
      <c r="S58" s="415"/>
      <c r="T58" s="415"/>
      <c r="U58" s="415"/>
    </row>
    <row r="59" s="413" customFormat="1" ht="26.25" customHeight="1" spans="1:21">
      <c r="A59" s="414"/>
      <c r="B59" s="415"/>
      <c r="C59" s="415"/>
      <c r="D59" s="415"/>
      <c r="E59" s="415"/>
      <c r="F59" s="415"/>
      <c r="G59" s="415"/>
      <c r="H59" s="415"/>
      <c r="I59" s="415"/>
      <c r="J59" s="415"/>
      <c r="K59" s="415"/>
      <c r="L59" s="415"/>
      <c r="M59" s="415"/>
      <c r="N59" s="414"/>
      <c r="O59" s="415"/>
      <c r="P59" s="415"/>
      <c r="Q59" s="415"/>
      <c r="R59" s="415"/>
      <c r="S59" s="415"/>
      <c r="T59" s="415"/>
      <c r="U59" s="415"/>
    </row>
    <row r="60" s="413" customFormat="1" ht="26.25" customHeight="1" spans="1:21">
      <c r="A60" s="414"/>
      <c r="B60" s="415"/>
      <c r="C60" s="415"/>
      <c r="D60" s="415"/>
      <c r="E60" s="415"/>
      <c r="F60" s="415"/>
      <c r="G60" s="415"/>
      <c r="H60" s="415"/>
      <c r="I60" s="415"/>
      <c r="J60" s="415"/>
      <c r="K60" s="415"/>
      <c r="L60" s="415"/>
      <c r="M60" s="415"/>
      <c r="N60" s="414"/>
      <c r="O60" s="415"/>
      <c r="P60" s="415"/>
      <c r="Q60" s="415"/>
      <c r="R60" s="415"/>
      <c r="S60" s="415"/>
      <c r="T60" s="415"/>
      <c r="U60" s="415"/>
    </row>
    <row r="61" s="413" customFormat="1" ht="26.25" customHeight="1" spans="1:21">
      <c r="A61" s="414"/>
      <c r="B61" s="415"/>
      <c r="C61" s="415"/>
      <c r="D61" s="415"/>
      <c r="E61" s="415"/>
      <c r="F61" s="415"/>
      <c r="G61" s="415"/>
      <c r="H61" s="415"/>
      <c r="I61" s="415"/>
      <c r="J61" s="415"/>
      <c r="K61" s="415"/>
      <c r="L61" s="415"/>
      <c r="M61" s="415"/>
      <c r="N61" s="414"/>
      <c r="O61" s="415"/>
      <c r="P61" s="415"/>
      <c r="Q61" s="415"/>
      <c r="R61" s="415"/>
      <c r="S61" s="415"/>
      <c r="T61" s="415"/>
      <c r="U61" s="415"/>
    </row>
    <row r="62" s="413" customFormat="1" ht="26.25" customHeight="1" spans="1:21">
      <c r="A62" s="414"/>
      <c r="B62" s="415"/>
      <c r="C62" s="415"/>
      <c r="D62" s="415"/>
      <c r="E62" s="415"/>
      <c r="F62" s="415"/>
      <c r="G62" s="415"/>
      <c r="H62" s="415"/>
      <c r="I62" s="415"/>
      <c r="J62" s="415"/>
      <c r="K62" s="415"/>
      <c r="L62" s="415"/>
      <c r="M62" s="415"/>
      <c r="N62" s="414"/>
      <c r="O62" s="415"/>
      <c r="P62" s="415"/>
      <c r="Q62" s="415"/>
      <c r="R62" s="415"/>
      <c r="S62" s="415"/>
      <c r="T62" s="415"/>
      <c r="U62" s="415"/>
    </row>
    <row r="63" s="413" customFormat="1" ht="26.25" customHeight="1" spans="1:21">
      <c r="A63" s="414"/>
      <c r="B63" s="415"/>
      <c r="C63" s="415"/>
      <c r="D63" s="415"/>
      <c r="E63" s="415"/>
      <c r="F63" s="415"/>
      <c r="G63" s="415"/>
      <c r="H63" s="415"/>
      <c r="I63" s="415"/>
      <c r="J63" s="415"/>
      <c r="K63" s="415"/>
      <c r="L63" s="415"/>
      <c r="M63" s="415"/>
      <c r="N63" s="414"/>
      <c r="O63" s="415"/>
      <c r="P63" s="415"/>
      <c r="Q63" s="415"/>
      <c r="R63" s="415"/>
      <c r="S63" s="415"/>
      <c r="T63" s="415"/>
      <c r="U63" s="415"/>
    </row>
    <row r="64" s="413" customFormat="1" ht="26.25" customHeight="1" spans="1:21">
      <c r="A64" s="414"/>
      <c r="B64" s="415"/>
      <c r="C64" s="415"/>
      <c r="D64" s="415"/>
      <c r="E64" s="415"/>
      <c r="F64" s="415"/>
      <c r="G64" s="415"/>
      <c r="H64" s="415"/>
      <c r="I64" s="415"/>
      <c r="J64" s="415"/>
      <c r="K64" s="415"/>
      <c r="L64" s="415"/>
      <c r="M64" s="415"/>
      <c r="N64" s="414"/>
      <c r="O64" s="415"/>
      <c r="P64" s="415"/>
      <c r="Q64" s="415"/>
      <c r="R64" s="415"/>
      <c r="S64" s="415"/>
      <c r="T64" s="415"/>
      <c r="U64" s="415"/>
    </row>
    <row r="65" s="413" customFormat="1" ht="26.25" customHeight="1" spans="1:21">
      <c r="A65" s="414"/>
      <c r="B65" s="415"/>
      <c r="C65" s="415"/>
      <c r="D65" s="415"/>
      <c r="E65" s="415"/>
      <c r="F65" s="415"/>
      <c r="G65" s="415"/>
      <c r="H65" s="415"/>
      <c r="I65" s="415"/>
      <c r="J65" s="415"/>
      <c r="K65" s="415"/>
      <c r="L65" s="415"/>
      <c r="M65" s="415"/>
      <c r="N65" s="414"/>
      <c r="O65" s="415"/>
      <c r="P65" s="415"/>
      <c r="Q65" s="415"/>
      <c r="R65" s="415"/>
      <c r="S65" s="415"/>
      <c r="T65" s="415"/>
      <c r="U65" s="415"/>
    </row>
    <row r="66" s="413" customFormat="1" ht="26.25" customHeight="1" spans="1:21">
      <c r="A66" s="414"/>
      <c r="B66" s="415"/>
      <c r="C66" s="415"/>
      <c r="D66" s="415"/>
      <c r="E66" s="415"/>
      <c r="F66" s="415"/>
      <c r="G66" s="415"/>
      <c r="H66" s="415"/>
      <c r="I66" s="415"/>
      <c r="J66" s="415"/>
      <c r="K66" s="415"/>
      <c r="L66" s="415"/>
      <c r="M66" s="415"/>
      <c r="N66" s="414"/>
      <c r="O66" s="415"/>
      <c r="P66" s="415"/>
      <c r="Q66" s="415"/>
      <c r="R66" s="415"/>
      <c r="S66" s="415"/>
      <c r="T66" s="415"/>
      <c r="U66" s="415"/>
    </row>
    <row r="67" s="413" customFormat="1" ht="26.25" customHeight="1" spans="1:21">
      <c r="A67" s="414"/>
      <c r="B67" s="415"/>
      <c r="C67" s="415"/>
      <c r="D67" s="415"/>
      <c r="E67" s="415"/>
      <c r="F67" s="415"/>
      <c r="G67" s="415"/>
      <c r="H67" s="415"/>
      <c r="I67" s="415"/>
      <c r="J67" s="415"/>
      <c r="K67" s="415"/>
      <c r="L67" s="415"/>
      <c r="M67" s="415"/>
      <c r="N67" s="414"/>
      <c r="O67" s="415"/>
      <c r="P67" s="415"/>
      <c r="Q67" s="415"/>
      <c r="R67" s="415"/>
      <c r="S67" s="415"/>
      <c r="T67" s="415"/>
      <c r="U67" s="415"/>
    </row>
    <row r="68" s="413" customFormat="1" ht="26.25" customHeight="1" spans="1:21">
      <c r="A68" s="414"/>
      <c r="B68" s="415"/>
      <c r="C68" s="415"/>
      <c r="D68" s="415"/>
      <c r="E68" s="415"/>
      <c r="F68" s="415"/>
      <c r="G68" s="415"/>
      <c r="H68" s="415"/>
      <c r="I68" s="415"/>
      <c r="J68" s="415"/>
      <c r="K68" s="415"/>
      <c r="L68" s="415"/>
      <c r="M68" s="415"/>
      <c r="N68" s="414"/>
      <c r="O68" s="415"/>
      <c r="P68" s="415"/>
      <c r="Q68" s="415"/>
      <c r="R68" s="415"/>
      <c r="S68" s="415"/>
      <c r="T68" s="415"/>
      <c r="U68" s="415"/>
    </row>
    <row r="69" s="413" customFormat="1" ht="26.25" customHeight="1" spans="1:21">
      <c r="A69" s="414"/>
      <c r="B69" s="415"/>
      <c r="C69" s="415"/>
      <c r="D69" s="415"/>
      <c r="E69" s="415"/>
      <c r="F69" s="415"/>
      <c r="G69" s="415"/>
      <c r="H69" s="415"/>
      <c r="I69" s="415"/>
      <c r="J69" s="415"/>
      <c r="K69" s="415"/>
      <c r="L69" s="415"/>
      <c r="M69" s="415"/>
      <c r="N69" s="414"/>
      <c r="O69" s="415"/>
      <c r="P69" s="415"/>
      <c r="Q69" s="415"/>
      <c r="R69" s="415"/>
      <c r="S69" s="415"/>
      <c r="T69" s="415"/>
      <c r="U69" s="415"/>
    </row>
    <row r="70" s="413" customFormat="1" ht="26.25" customHeight="1" spans="1:21">
      <c r="A70" s="414"/>
      <c r="B70" s="415"/>
      <c r="C70" s="415"/>
      <c r="D70" s="415"/>
      <c r="E70" s="415"/>
      <c r="F70" s="415"/>
      <c r="G70" s="415"/>
      <c r="H70" s="415"/>
      <c r="I70" s="415"/>
      <c r="J70" s="415"/>
      <c r="K70" s="415"/>
      <c r="L70" s="415"/>
      <c r="M70" s="415"/>
      <c r="N70" s="414"/>
      <c r="O70" s="415"/>
      <c r="P70" s="415"/>
      <c r="Q70" s="415"/>
      <c r="R70" s="415"/>
      <c r="S70" s="415"/>
      <c r="T70" s="415"/>
      <c r="U70" s="415"/>
    </row>
    <row r="71" s="413" customFormat="1" ht="26.25" customHeight="1" spans="1:21">
      <c r="A71" s="414"/>
      <c r="B71" s="415"/>
      <c r="C71" s="415"/>
      <c r="D71" s="415"/>
      <c r="E71" s="415"/>
      <c r="F71" s="415"/>
      <c r="G71" s="415"/>
      <c r="H71" s="415"/>
      <c r="I71" s="415"/>
      <c r="J71" s="415"/>
      <c r="K71" s="415"/>
      <c r="L71" s="415"/>
      <c r="M71" s="415"/>
      <c r="N71" s="414"/>
      <c r="O71" s="415"/>
      <c r="P71" s="415"/>
      <c r="Q71" s="415"/>
      <c r="R71" s="415"/>
      <c r="S71" s="415"/>
      <c r="T71" s="415"/>
      <c r="U71" s="415"/>
    </row>
    <row r="72" s="413" customFormat="1" ht="26.25" customHeight="1" spans="1:21">
      <c r="A72" s="414"/>
      <c r="B72" s="415"/>
      <c r="C72" s="415"/>
      <c r="D72" s="415"/>
      <c r="E72" s="415"/>
      <c r="F72" s="415"/>
      <c r="G72" s="415"/>
      <c r="H72" s="415"/>
      <c r="I72" s="415"/>
      <c r="J72" s="415"/>
      <c r="K72" s="415"/>
      <c r="L72" s="415"/>
      <c r="M72" s="415"/>
      <c r="N72" s="414"/>
      <c r="O72" s="415"/>
      <c r="P72" s="415"/>
      <c r="Q72" s="415"/>
      <c r="R72" s="415"/>
      <c r="S72" s="415"/>
      <c r="T72" s="415"/>
      <c r="U72" s="415"/>
    </row>
    <row r="73" s="413" customFormat="1" ht="26.25" customHeight="1" spans="1:21">
      <c r="A73" s="414"/>
      <c r="B73" s="415"/>
      <c r="C73" s="415"/>
      <c r="D73" s="415"/>
      <c r="E73" s="415"/>
      <c r="F73" s="415"/>
      <c r="G73" s="415"/>
      <c r="H73" s="415"/>
      <c r="I73" s="415"/>
      <c r="J73" s="415"/>
      <c r="K73" s="415"/>
      <c r="L73" s="415"/>
      <c r="M73" s="415"/>
      <c r="N73" s="414"/>
      <c r="O73" s="415"/>
      <c r="P73" s="415"/>
      <c r="Q73" s="415"/>
      <c r="R73" s="415"/>
      <c r="S73" s="415"/>
      <c r="T73" s="415"/>
      <c r="U73" s="415"/>
    </row>
    <row r="74" s="413" customFormat="1" ht="26.25" customHeight="1" spans="1:21">
      <c r="A74" s="414"/>
      <c r="B74" s="415"/>
      <c r="C74" s="415"/>
      <c r="D74" s="415"/>
      <c r="E74" s="415"/>
      <c r="F74" s="415"/>
      <c r="G74" s="415"/>
      <c r="H74" s="415"/>
      <c r="I74" s="415"/>
      <c r="J74" s="415"/>
      <c r="K74" s="415"/>
      <c r="L74" s="415"/>
      <c r="M74" s="415"/>
      <c r="N74" s="414"/>
      <c r="O74" s="415"/>
      <c r="P74" s="415"/>
      <c r="Q74" s="415"/>
      <c r="R74" s="415"/>
      <c r="S74" s="415"/>
      <c r="T74" s="415"/>
      <c r="U74" s="415"/>
    </row>
    <row r="75" s="413" customFormat="1" ht="26.25" customHeight="1" spans="1:21">
      <c r="A75" s="414"/>
      <c r="B75" s="415"/>
      <c r="C75" s="415"/>
      <c r="D75" s="415"/>
      <c r="E75" s="415"/>
      <c r="F75" s="415"/>
      <c r="G75" s="415"/>
      <c r="H75" s="415"/>
      <c r="I75" s="415"/>
      <c r="J75" s="415"/>
      <c r="K75" s="415"/>
      <c r="L75" s="415"/>
      <c r="M75" s="415"/>
      <c r="N75" s="414"/>
      <c r="O75" s="415"/>
      <c r="P75" s="415"/>
      <c r="Q75" s="415"/>
      <c r="R75" s="415"/>
      <c r="S75" s="415"/>
      <c r="T75" s="415"/>
      <c r="U75" s="415"/>
    </row>
    <row r="76" s="413" customFormat="1" ht="26.25" customHeight="1" spans="1:21">
      <c r="A76" s="414"/>
      <c r="B76" s="415"/>
      <c r="C76" s="415"/>
      <c r="D76" s="415"/>
      <c r="E76" s="415"/>
      <c r="F76" s="415"/>
      <c r="G76" s="415"/>
      <c r="H76" s="415"/>
      <c r="I76" s="415"/>
      <c r="J76" s="415"/>
      <c r="K76" s="415"/>
      <c r="L76" s="415"/>
      <c r="M76" s="415"/>
      <c r="N76" s="414"/>
      <c r="O76" s="415"/>
      <c r="P76" s="415"/>
      <c r="Q76" s="415"/>
      <c r="R76" s="415"/>
      <c r="S76" s="415"/>
      <c r="T76" s="415"/>
      <c r="U76" s="415"/>
    </row>
    <row r="77" s="413" customFormat="1" ht="26.25" customHeight="1" spans="1:21">
      <c r="A77" s="414"/>
      <c r="B77" s="415"/>
      <c r="C77" s="415"/>
      <c r="D77" s="415"/>
      <c r="E77" s="415"/>
      <c r="F77" s="415"/>
      <c r="G77" s="415"/>
      <c r="H77" s="415"/>
      <c r="I77" s="415"/>
      <c r="J77" s="415"/>
      <c r="K77" s="415"/>
      <c r="L77" s="415"/>
      <c r="M77" s="415"/>
      <c r="N77" s="414"/>
      <c r="O77" s="415"/>
      <c r="P77" s="415"/>
      <c r="Q77" s="415"/>
      <c r="R77" s="415"/>
      <c r="S77" s="415"/>
      <c r="T77" s="415"/>
      <c r="U77" s="415"/>
    </row>
    <row r="78" s="413" customFormat="1" ht="26.25" customHeight="1" spans="1:21">
      <c r="A78" s="414"/>
      <c r="B78" s="415"/>
      <c r="C78" s="415"/>
      <c r="D78" s="415"/>
      <c r="E78" s="415"/>
      <c r="F78" s="415"/>
      <c r="G78" s="415"/>
      <c r="H78" s="415"/>
      <c r="I78" s="415"/>
      <c r="J78" s="415"/>
      <c r="K78" s="415"/>
      <c r="L78" s="415"/>
      <c r="M78" s="415"/>
      <c r="N78" s="414"/>
      <c r="O78" s="415"/>
      <c r="P78" s="415"/>
      <c r="Q78" s="415"/>
      <c r="R78" s="415"/>
      <c r="S78" s="415"/>
      <c r="T78" s="415"/>
      <c r="U78" s="415"/>
    </row>
    <row r="79" s="413" customFormat="1" ht="26.25" customHeight="1" spans="1:21">
      <c r="A79" s="414"/>
      <c r="B79" s="415"/>
      <c r="C79" s="415"/>
      <c r="D79" s="415"/>
      <c r="E79" s="415"/>
      <c r="F79" s="415"/>
      <c r="G79" s="415"/>
      <c r="H79" s="415"/>
      <c r="I79" s="415"/>
      <c r="J79" s="415"/>
      <c r="K79" s="415"/>
      <c r="L79" s="415"/>
      <c r="M79" s="415"/>
      <c r="N79" s="414"/>
      <c r="O79" s="415"/>
      <c r="P79" s="415"/>
      <c r="Q79" s="415"/>
      <c r="R79" s="415"/>
      <c r="S79" s="415"/>
      <c r="T79" s="415"/>
      <c r="U79" s="415"/>
    </row>
    <row r="80" s="413" customFormat="1" ht="26.25" customHeight="1" spans="1:21">
      <c r="A80" s="414"/>
      <c r="B80" s="415"/>
      <c r="C80" s="415"/>
      <c r="D80" s="415"/>
      <c r="E80" s="415"/>
      <c r="F80" s="415"/>
      <c r="G80" s="415"/>
      <c r="H80" s="415"/>
      <c r="I80" s="415"/>
      <c r="J80" s="415"/>
      <c r="K80" s="415"/>
      <c r="L80" s="415"/>
      <c r="M80" s="415"/>
      <c r="N80" s="414"/>
      <c r="O80" s="415"/>
      <c r="P80" s="415"/>
      <c r="Q80" s="415"/>
      <c r="R80" s="415"/>
      <c r="S80" s="415"/>
      <c r="T80" s="415"/>
      <c r="U80" s="415"/>
    </row>
    <row r="81" s="413" customFormat="1" ht="26.25" customHeight="1" spans="1:21">
      <c r="A81" s="414"/>
      <c r="B81" s="415"/>
      <c r="C81" s="415"/>
      <c r="D81" s="415"/>
      <c r="E81" s="415"/>
      <c r="F81" s="415"/>
      <c r="G81" s="415"/>
      <c r="H81" s="415"/>
      <c r="I81" s="415"/>
      <c r="J81" s="415"/>
      <c r="K81" s="415"/>
      <c r="L81" s="415"/>
      <c r="M81" s="415"/>
      <c r="N81" s="414"/>
      <c r="O81" s="415"/>
      <c r="P81" s="415"/>
      <c r="Q81" s="415"/>
      <c r="R81" s="415"/>
      <c r="S81" s="415"/>
      <c r="T81" s="415"/>
      <c r="U81" s="415"/>
    </row>
    <row r="82" s="413" customFormat="1" ht="26.25" customHeight="1" spans="1:21">
      <c r="A82" s="414"/>
      <c r="B82" s="415"/>
      <c r="C82" s="415"/>
      <c r="D82" s="415"/>
      <c r="E82" s="415"/>
      <c r="F82" s="415"/>
      <c r="G82" s="415"/>
      <c r="H82" s="415"/>
      <c r="I82" s="415"/>
      <c r="J82" s="415"/>
      <c r="K82" s="415"/>
      <c r="L82" s="415"/>
      <c r="M82" s="415"/>
      <c r="N82" s="414"/>
      <c r="O82" s="415"/>
      <c r="P82" s="415"/>
      <c r="Q82" s="415"/>
      <c r="R82" s="415"/>
      <c r="S82" s="415"/>
      <c r="T82" s="415"/>
      <c r="U82" s="415"/>
    </row>
    <row r="83" s="413" customFormat="1" ht="26.25" customHeight="1" spans="1:21">
      <c r="A83" s="414"/>
      <c r="B83" s="415"/>
      <c r="C83" s="415"/>
      <c r="D83" s="415"/>
      <c r="E83" s="415"/>
      <c r="F83" s="415"/>
      <c r="G83" s="415"/>
      <c r="H83" s="415"/>
      <c r="I83" s="415"/>
      <c r="J83" s="415"/>
      <c r="K83" s="415"/>
      <c r="L83" s="415"/>
      <c r="M83" s="415"/>
      <c r="N83" s="414"/>
      <c r="O83" s="415"/>
      <c r="P83" s="415"/>
      <c r="Q83" s="415"/>
      <c r="R83" s="415"/>
      <c r="S83" s="415"/>
      <c r="T83" s="415"/>
      <c r="U83" s="415"/>
    </row>
    <row r="84" s="413" customFormat="1" ht="26.25" customHeight="1" spans="1:21">
      <c r="A84" s="414"/>
      <c r="B84" s="415"/>
      <c r="C84" s="415"/>
      <c r="D84" s="415"/>
      <c r="E84" s="415"/>
      <c r="F84" s="415"/>
      <c r="G84" s="415"/>
      <c r="H84" s="415"/>
      <c r="I84" s="415"/>
      <c r="J84" s="415"/>
      <c r="K84" s="415"/>
      <c r="L84" s="415"/>
      <c r="M84" s="415"/>
      <c r="N84" s="414"/>
      <c r="O84" s="415"/>
      <c r="P84" s="415"/>
      <c r="Q84" s="415"/>
      <c r="R84" s="415"/>
      <c r="S84" s="415"/>
      <c r="T84" s="415"/>
      <c r="U84" s="415"/>
    </row>
    <row r="85" s="413" customFormat="1" ht="26.25" customHeight="1" spans="1:21">
      <c r="A85" s="414"/>
      <c r="B85" s="415"/>
      <c r="C85" s="415"/>
      <c r="D85" s="415"/>
      <c r="E85" s="415"/>
      <c r="F85" s="415"/>
      <c r="G85" s="415"/>
      <c r="H85" s="415"/>
      <c r="I85" s="415"/>
      <c r="J85" s="415"/>
      <c r="K85" s="415"/>
      <c r="L85" s="415"/>
      <c r="M85" s="415"/>
      <c r="N85" s="414"/>
      <c r="O85" s="415"/>
      <c r="P85" s="415"/>
      <c r="Q85" s="415"/>
      <c r="R85" s="415"/>
      <c r="S85" s="415"/>
      <c r="T85" s="415"/>
      <c r="U85" s="415"/>
    </row>
    <row r="86" s="413" customFormat="1" ht="26.25" customHeight="1" spans="1:21">
      <c r="A86" s="414"/>
      <c r="B86" s="415"/>
      <c r="C86" s="415"/>
      <c r="D86" s="415"/>
      <c r="E86" s="415"/>
      <c r="F86" s="415"/>
      <c r="G86" s="415"/>
      <c r="H86" s="415"/>
      <c r="I86" s="415"/>
      <c r="J86" s="415"/>
      <c r="K86" s="415"/>
      <c r="L86" s="415"/>
      <c r="M86" s="415"/>
      <c r="N86" s="414"/>
      <c r="O86" s="415"/>
      <c r="P86" s="415"/>
      <c r="Q86" s="415"/>
      <c r="R86" s="415"/>
      <c r="S86" s="415"/>
      <c r="T86" s="415"/>
      <c r="U86" s="415"/>
    </row>
    <row r="87" s="413" customFormat="1" ht="26.25" customHeight="1" spans="1:21">
      <c r="A87" s="414"/>
      <c r="B87" s="415"/>
      <c r="C87" s="415"/>
      <c r="D87" s="415"/>
      <c r="E87" s="415"/>
      <c r="F87" s="415"/>
      <c r="G87" s="415"/>
      <c r="H87" s="415"/>
      <c r="I87" s="415"/>
      <c r="J87" s="415"/>
      <c r="K87" s="415"/>
      <c r="L87" s="415"/>
      <c r="M87" s="415"/>
      <c r="N87" s="414"/>
      <c r="O87" s="415"/>
      <c r="P87" s="415"/>
      <c r="Q87" s="415"/>
      <c r="R87" s="415"/>
      <c r="S87" s="415"/>
      <c r="T87" s="415"/>
      <c r="U87" s="415"/>
    </row>
    <row r="88" s="413" customFormat="1" ht="26.25" customHeight="1" spans="1:21">
      <c r="A88" s="414"/>
      <c r="B88" s="415"/>
      <c r="C88" s="415"/>
      <c r="D88" s="415"/>
      <c r="E88" s="415"/>
      <c r="F88" s="415"/>
      <c r="G88" s="415"/>
      <c r="H88" s="415"/>
      <c r="I88" s="415"/>
      <c r="J88" s="415"/>
      <c r="K88" s="415"/>
      <c r="L88" s="415"/>
      <c r="M88" s="415"/>
      <c r="N88" s="414"/>
      <c r="O88" s="415"/>
      <c r="P88" s="415"/>
      <c r="Q88" s="415"/>
      <c r="R88" s="415"/>
      <c r="S88" s="415"/>
      <c r="T88" s="415"/>
      <c r="U88" s="415"/>
    </row>
    <row r="89" s="413" customFormat="1" ht="26.25" customHeight="1" spans="1:21">
      <c r="A89" s="414"/>
      <c r="B89" s="415"/>
      <c r="C89" s="415"/>
      <c r="D89" s="415"/>
      <c r="E89" s="415"/>
      <c r="F89" s="415"/>
      <c r="G89" s="415"/>
      <c r="H89" s="415"/>
      <c r="I89" s="415"/>
      <c r="J89" s="415"/>
      <c r="K89" s="415"/>
      <c r="L89" s="415"/>
      <c r="M89" s="415"/>
      <c r="N89" s="414"/>
      <c r="O89" s="415"/>
      <c r="P89" s="415"/>
      <c r="Q89" s="415"/>
      <c r="R89" s="415"/>
      <c r="S89" s="415"/>
      <c r="T89" s="415"/>
      <c r="U89" s="415"/>
    </row>
    <row r="90" s="413" customFormat="1" ht="26.25" customHeight="1" spans="1:21">
      <c r="A90" s="414"/>
      <c r="B90" s="415"/>
      <c r="C90" s="415"/>
      <c r="D90" s="415"/>
      <c r="E90" s="415"/>
      <c r="F90" s="415"/>
      <c r="G90" s="415"/>
      <c r="H90" s="415"/>
      <c r="I90" s="415"/>
      <c r="J90" s="415"/>
      <c r="K90" s="415"/>
      <c r="L90" s="415"/>
      <c r="M90" s="415"/>
      <c r="N90" s="414"/>
      <c r="O90" s="415"/>
      <c r="P90" s="415"/>
      <c r="Q90" s="415"/>
      <c r="R90" s="415"/>
      <c r="S90" s="415"/>
      <c r="T90" s="415"/>
      <c r="U90" s="415"/>
    </row>
    <row r="91" s="413" customFormat="1" ht="26.25" customHeight="1" spans="1:21">
      <c r="A91" s="414"/>
      <c r="B91" s="415"/>
      <c r="C91" s="415"/>
      <c r="D91" s="415"/>
      <c r="E91" s="415"/>
      <c r="F91" s="415"/>
      <c r="G91" s="415"/>
      <c r="H91" s="415"/>
      <c r="I91" s="415"/>
      <c r="J91" s="415"/>
      <c r="K91" s="415"/>
      <c r="L91" s="415"/>
      <c r="M91" s="415"/>
      <c r="N91" s="414"/>
      <c r="O91" s="415"/>
      <c r="P91" s="415"/>
      <c r="Q91" s="415"/>
      <c r="R91" s="415"/>
      <c r="S91" s="415"/>
      <c r="T91" s="415"/>
      <c r="U91" s="415"/>
    </row>
    <row r="92" s="413" customFormat="1" ht="26.25" customHeight="1" spans="1:21">
      <c r="A92" s="414"/>
      <c r="B92" s="415"/>
      <c r="C92" s="415"/>
      <c r="D92" s="415"/>
      <c r="E92" s="415"/>
      <c r="F92" s="415"/>
      <c r="G92" s="415"/>
      <c r="H92" s="415"/>
      <c r="I92" s="415"/>
      <c r="J92" s="415"/>
      <c r="K92" s="415"/>
      <c r="L92" s="415"/>
      <c r="M92" s="415"/>
      <c r="N92" s="414"/>
      <c r="O92" s="415"/>
      <c r="P92" s="415"/>
      <c r="Q92" s="415"/>
      <c r="R92" s="415"/>
      <c r="S92" s="415"/>
      <c r="T92" s="415"/>
      <c r="U92" s="415"/>
    </row>
    <row r="93" s="413" customFormat="1" ht="26.25" customHeight="1" spans="1:21">
      <c r="A93" s="414"/>
      <c r="B93" s="415"/>
      <c r="C93" s="415"/>
      <c r="D93" s="415"/>
      <c r="E93" s="415"/>
      <c r="F93" s="415"/>
      <c r="G93" s="415"/>
      <c r="H93" s="415"/>
      <c r="I93" s="415"/>
      <c r="J93" s="415"/>
      <c r="K93" s="415"/>
      <c r="L93" s="415"/>
      <c r="M93" s="415"/>
      <c r="N93" s="414"/>
      <c r="O93" s="415"/>
      <c r="P93" s="415"/>
      <c r="Q93" s="415"/>
      <c r="R93" s="415"/>
      <c r="S93" s="415"/>
      <c r="T93" s="415"/>
      <c r="U93" s="415"/>
    </row>
    <row r="94" s="413" customFormat="1" ht="26.25" customHeight="1" spans="1:21">
      <c r="A94" s="414"/>
      <c r="B94" s="415"/>
      <c r="C94" s="415"/>
      <c r="D94" s="415"/>
      <c r="E94" s="415"/>
      <c r="F94" s="415"/>
      <c r="G94" s="415"/>
      <c r="H94" s="415"/>
      <c r="I94" s="415"/>
      <c r="J94" s="415"/>
      <c r="K94" s="415"/>
      <c r="L94" s="415"/>
      <c r="M94" s="415"/>
      <c r="N94" s="414"/>
      <c r="O94" s="415"/>
      <c r="P94" s="415"/>
      <c r="Q94" s="415"/>
      <c r="R94" s="415"/>
      <c r="S94" s="415"/>
      <c r="T94" s="415"/>
      <c r="U94" s="415"/>
    </row>
    <row r="95" s="413" customFormat="1" ht="26.25" customHeight="1" spans="1:21">
      <c r="A95" s="414"/>
      <c r="B95" s="415"/>
      <c r="C95" s="415"/>
      <c r="D95" s="415"/>
      <c r="E95" s="415"/>
      <c r="F95" s="415"/>
      <c r="G95" s="415"/>
      <c r="H95" s="415"/>
      <c r="I95" s="415"/>
      <c r="J95" s="415"/>
      <c r="K95" s="415"/>
      <c r="L95" s="415"/>
      <c r="M95" s="415"/>
      <c r="N95" s="414"/>
      <c r="O95" s="415"/>
      <c r="P95" s="415"/>
      <c r="Q95" s="415"/>
      <c r="R95" s="415"/>
      <c r="S95" s="415"/>
      <c r="T95" s="415"/>
      <c r="U95" s="415"/>
    </row>
    <row r="96" s="413" customFormat="1" ht="26.25" customHeight="1" spans="1:21">
      <c r="A96" s="414"/>
      <c r="B96" s="415"/>
      <c r="C96" s="415"/>
      <c r="D96" s="415"/>
      <c r="E96" s="415"/>
      <c r="F96" s="415"/>
      <c r="G96" s="415"/>
      <c r="H96" s="415"/>
      <c r="I96" s="415"/>
      <c r="J96" s="415"/>
      <c r="K96" s="415"/>
      <c r="L96" s="415"/>
      <c r="M96" s="415"/>
      <c r="N96" s="414"/>
      <c r="O96" s="415"/>
      <c r="P96" s="415"/>
      <c r="Q96" s="415"/>
      <c r="R96" s="415"/>
      <c r="S96" s="415"/>
      <c r="T96" s="415"/>
      <c r="U96" s="415"/>
    </row>
    <row r="97" s="413" customFormat="1" ht="26.25" customHeight="1" spans="1:21">
      <c r="A97" s="414"/>
      <c r="B97" s="415"/>
      <c r="C97" s="415"/>
      <c r="D97" s="415"/>
      <c r="E97" s="415"/>
      <c r="F97" s="415"/>
      <c r="G97" s="415"/>
      <c r="H97" s="415"/>
      <c r="I97" s="415"/>
      <c r="J97" s="415"/>
      <c r="K97" s="415"/>
      <c r="L97" s="415"/>
      <c r="M97" s="415"/>
      <c r="N97" s="414"/>
      <c r="O97" s="415"/>
      <c r="P97" s="415"/>
      <c r="Q97" s="415"/>
      <c r="R97" s="415"/>
      <c r="S97" s="415"/>
      <c r="T97" s="415"/>
      <c r="U97" s="415"/>
    </row>
    <row r="98" s="413" customFormat="1" ht="26.25" customHeight="1" spans="1:21">
      <c r="A98" s="414"/>
      <c r="B98" s="415"/>
      <c r="C98" s="415"/>
      <c r="D98" s="415"/>
      <c r="E98" s="415"/>
      <c r="F98" s="415"/>
      <c r="G98" s="415"/>
      <c r="H98" s="415"/>
      <c r="I98" s="415"/>
      <c r="J98" s="415"/>
      <c r="K98" s="415"/>
      <c r="L98" s="415"/>
      <c r="M98" s="415"/>
      <c r="N98" s="414"/>
      <c r="O98" s="415"/>
      <c r="P98" s="415"/>
      <c r="Q98" s="415"/>
      <c r="R98" s="415"/>
      <c r="S98" s="415"/>
      <c r="T98" s="415"/>
      <c r="U98" s="415"/>
    </row>
    <row r="99" s="413" customFormat="1" ht="26.25" customHeight="1" spans="1:21">
      <c r="A99" s="414"/>
      <c r="B99" s="415"/>
      <c r="C99" s="415"/>
      <c r="D99" s="415"/>
      <c r="E99" s="415"/>
      <c r="F99" s="415"/>
      <c r="G99" s="415"/>
      <c r="H99" s="415"/>
      <c r="I99" s="415"/>
      <c r="J99" s="415"/>
      <c r="K99" s="415"/>
      <c r="L99" s="415"/>
      <c r="M99" s="415"/>
      <c r="N99" s="414"/>
      <c r="O99" s="415"/>
      <c r="P99" s="415"/>
      <c r="Q99" s="415"/>
      <c r="R99" s="415"/>
      <c r="S99" s="415"/>
      <c r="T99" s="415"/>
      <c r="U99" s="415"/>
    </row>
    <row r="100" s="413" customFormat="1" ht="26.25" customHeight="1" spans="1:21">
      <c r="A100" s="414"/>
      <c r="B100" s="415"/>
      <c r="C100" s="415"/>
      <c r="D100" s="415"/>
      <c r="E100" s="415"/>
      <c r="F100" s="415"/>
      <c r="G100" s="415"/>
      <c r="H100" s="415"/>
      <c r="I100" s="415"/>
      <c r="J100" s="415"/>
      <c r="K100" s="415"/>
      <c r="L100" s="415"/>
      <c r="M100" s="415"/>
      <c r="N100" s="414"/>
      <c r="O100" s="415"/>
      <c r="P100" s="415"/>
      <c r="Q100" s="415"/>
      <c r="R100" s="415"/>
      <c r="S100" s="415"/>
      <c r="T100" s="415"/>
      <c r="U100" s="415"/>
    </row>
    <row r="101" s="413" customFormat="1" ht="26.25" customHeight="1" spans="1:21">
      <c r="A101" s="414"/>
      <c r="B101" s="415"/>
      <c r="C101" s="415"/>
      <c r="D101" s="415"/>
      <c r="E101" s="415"/>
      <c r="F101" s="415"/>
      <c r="G101" s="415"/>
      <c r="H101" s="415"/>
      <c r="I101" s="415"/>
      <c r="J101" s="415"/>
      <c r="K101" s="415"/>
      <c r="L101" s="415"/>
      <c r="M101" s="415"/>
      <c r="N101" s="414"/>
      <c r="O101" s="415"/>
      <c r="P101" s="415"/>
      <c r="Q101" s="415"/>
      <c r="R101" s="415"/>
      <c r="S101" s="415"/>
      <c r="T101" s="415"/>
      <c r="U101" s="415"/>
    </row>
    <row r="102" s="413" customFormat="1" ht="26.25" customHeight="1" spans="1:21">
      <c r="A102" s="414"/>
      <c r="B102" s="415"/>
      <c r="C102" s="415"/>
      <c r="D102" s="415"/>
      <c r="E102" s="415"/>
      <c r="F102" s="415"/>
      <c r="G102" s="415"/>
      <c r="H102" s="415"/>
      <c r="I102" s="415"/>
      <c r="J102" s="415"/>
      <c r="K102" s="415"/>
      <c r="L102" s="415"/>
      <c r="M102" s="415"/>
      <c r="N102" s="414"/>
      <c r="O102" s="415"/>
      <c r="P102" s="415"/>
      <c r="Q102" s="415"/>
      <c r="R102" s="415"/>
      <c r="S102" s="415"/>
      <c r="T102" s="415"/>
      <c r="U102" s="415"/>
    </row>
    <row r="103" s="413" customFormat="1" ht="26.25" customHeight="1" spans="1:21">
      <c r="A103" s="414"/>
      <c r="B103" s="415"/>
      <c r="C103" s="415"/>
      <c r="D103" s="415"/>
      <c r="E103" s="415"/>
      <c r="F103" s="415"/>
      <c r="G103" s="415"/>
      <c r="H103" s="415"/>
      <c r="I103" s="415"/>
      <c r="J103" s="415"/>
      <c r="K103" s="415"/>
      <c r="L103" s="415"/>
      <c r="M103" s="415"/>
      <c r="N103" s="414"/>
      <c r="O103" s="415"/>
      <c r="P103" s="415"/>
      <c r="Q103" s="415"/>
      <c r="R103" s="415"/>
      <c r="S103" s="415"/>
      <c r="T103" s="415"/>
      <c r="U103" s="415"/>
    </row>
    <row r="104" s="413" customFormat="1" ht="26.25" customHeight="1" spans="1:21">
      <c r="A104" s="414"/>
      <c r="B104" s="415"/>
      <c r="C104" s="415"/>
      <c r="D104" s="415"/>
      <c r="E104" s="415"/>
      <c r="F104" s="415"/>
      <c r="G104" s="415"/>
      <c r="H104" s="415"/>
      <c r="I104" s="415"/>
      <c r="J104" s="415"/>
      <c r="K104" s="415"/>
      <c r="L104" s="415"/>
      <c r="M104" s="415"/>
      <c r="N104" s="414"/>
      <c r="O104" s="415"/>
      <c r="P104" s="415"/>
      <c r="Q104" s="415"/>
      <c r="R104" s="415"/>
      <c r="S104" s="415"/>
      <c r="T104" s="415"/>
      <c r="U104" s="415"/>
    </row>
    <row r="105" s="413" customFormat="1" ht="26.25" customHeight="1" spans="1:21">
      <c r="A105" s="414"/>
      <c r="B105" s="415"/>
      <c r="C105" s="415"/>
      <c r="D105" s="415"/>
      <c r="E105" s="415"/>
      <c r="F105" s="415"/>
      <c r="G105" s="415"/>
      <c r="H105" s="415"/>
      <c r="I105" s="415"/>
      <c r="J105" s="415"/>
      <c r="K105" s="415"/>
      <c r="L105" s="415"/>
      <c r="M105" s="415"/>
      <c r="N105" s="414"/>
      <c r="O105" s="415"/>
      <c r="P105" s="415"/>
      <c r="Q105" s="415"/>
      <c r="R105" s="415"/>
      <c r="S105" s="415"/>
      <c r="T105" s="415"/>
      <c r="U105" s="415"/>
    </row>
    <row r="106" s="413" customFormat="1" ht="26.25" customHeight="1" spans="1:21">
      <c r="A106" s="414"/>
      <c r="B106" s="415"/>
      <c r="C106" s="415"/>
      <c r="D106" s="415"/>
      <c r="E106" s="415"/>
      <c r="F106" s="415"/>
      <c r="G106" s="415"/>
      <c r="H106" s="415"/>
      <c r="I106" s="415"/>
      <c r="J106" s="415"/>
      <c r="K106" s="415"/>
      <c r="L106" s="415"/>
      <c r="M106" s="415"/>
      <c r="N106" s="414"/>
      <c r="O106" s="415"/>
      <c r="P106" s="415"/>
      <c r="Q106" s="415"/>
      <c r="R106" s="415"/>
      <c r="S106" s="415"/>
      <c r="T106" s="415"/>
      <c r="U106" s="415"/>
    </row>
    <row r="107" s="413" customFormat="1" ht="26.25" customHeight="1" spans="1:21">
      <c r="A107" s="414"/>
      <c r="B107" s="415"/>
      <c r="C107" s="415"/>
      <c r="D107" s="415"/>
      <c r="E107" s="415"/>
      <c r="F107" s="415"/>
      <c r="G107" s="415"/>
      <c r="H107" s="415"/>
      <c r="I107" s="415"/>
      <c r="J107" s="415"/>
      <c r="K107" s="415"/>
      <c r="L107" s="415"/>
      <c r="M107" s="415"/>
      <c r="N107" s="414"/>
      <c r="O107" s="415"/>
      <c r="P107" s="415"/>
      <c r="Q107" s="415"/>
      <c r="R107" s="415"/>
      <c r="S107" s="415"/>
      <c r="T107" s="415"/>
      <c r="U107" s="415"/>
    </row>
    <row r="108" s="413" customFormat="1" ht="26.25" customHeight="1" spans="1:21">
      <c r="A108" s="414"/>
      <c r="B108" s="415"/>
      <c r="C108" s="415"/>
      <c r="D108" s="415"/>
      <c r="E108" s="415"/>
      <c r="F108" s="415"/>
      <c r="G108" s="415"/>
      <c r="H108" s="415"/>
      <c r="I108" s="415"/>
      <c r="J108" s="415"/>
      <c r="K108" s="415"/>
      <c r="L108" s="415"/>
      <c r="M108" s="415"/>
      <c r="N108" s="414"/>
      <c r="O108" s="415"/>
      <c r="P108" s="415"/>
      <c r="Q108" s="415"/>
      <c r="R108" s="415"/>
      <c r="S108" s="415"/>
      <c r="T108" s="415"/>
      <c r="U108" s="415"/>
    </row>
    <row r="109" s="413" customFormat="1" ht="26.25" customHeight="1" spans="1:21">
      <c r="A109" s="414"/>
      <c r="B109" s="415"/>
      <c r="C109" s="415"/>
      <c r="D109" s="415"/>
      <c r="E109" s="415"/>
      <c r="F109" s="415"/>
      <c r="G109" s="415"/>
      <c r="H109" s="415"/>
      <c r="I109" s="415"/>
      <c r="J109" s="415"/>
      <c r="K109" s="415"/>
      <c r="L109" s="415"/>
      <c r="M109" s="415"/>
      <c r="N109" s="414"/>
      <c r="O109" s="415"/>
      <c r="P109" s="415"/>
      <c r="Q109" s="415"/>
      <c r="R109" s="415"/>
      <c r="S109" s="415"/>
      <c r="T109" s="415"/>
      <c r="U109" s="415"/>
    </row>
    <row r="110" s="413" customFormat="1" ht="26.25" customHeight="1" spans="1:21">
      <c r="A110" s="414"/>
      <c r="B110" s="415"/>
      <c r="C110" s="415"/>
      <c r="D110" s="415"/>
      <c r="E110" s="415"/>
      <c r="F110" s="415"/>
      <c r="G110" s="415"/>
      <c r="H110" s="415"/>
      <c r="I110" s="415"/>
      <c r="J110" s="415"/>
      <c r="K110" s="415"/>
      <c r="L110" s="415"/>
      <c r="M110" s="415"/>
      <c r="N110" s="414"/>
      <c r="O110" s="415"/>
      <c r="P110" s="415"/>
      <c r="Q110" s="415"/>
      <c r="R110" s="415"/>
      <c r="S110" s="415"/>
      <c r="T110" s="415"/>
      <c r="U110" s="415"/>
    </row>
    <row r="111" s="413" customFormat="1" ht="26.25" customHeight="1" spans="1:21">
      <c r="A111" s="414"/>
      <c r="B111" s="415"/>
      <c r="C111" s="415"/>
      <c r="D111" s="415"/>
      <c r="E111" s="415"/>
      <c r="F111" s="415"/>
      <c r="G111" s="415"/>
      <c r="H111" s="415"/>
      <c r="I111" s="415"/>
      <c r="J111" s="415"/>
      <c r="K111" s="415"/>
      <c r="L111" s="415"/>
      <c r="M111" s="415"/>
      <c r="N111" s="414"/>
      <c r="O111" s="415"/>
      <c r="P111" s="415"/>
      <c r="Q111" s="415"/>
      <c r="R111" s="415"/>
      <c r="S111" s="415"/>
      <c r="T111" s="415"/>
      <c r="U111" s="415"/>
    </row>
    <row r="112" s="413" customFormat="1" ht="26.25" customHeight="1" spans="1:21">
      <c r="A112" s="414"/>
      <c r="B112" s="415"/>
      <c r="C112" s="415"/>
      <c r="D112" s="415"/>
      <c r="E112" s="415"/>
      <c r="F112" s="415"/>
      <c r="G112" s="415"/>
      <c r="H112" s="415"/>
      <c r="I112" s="415"/>
      <c r="J112" s="415"/>
      <c r="K112" s="415"/>
      <c r="L112" s="415"/>
      <c r="M112" s="415"/>
      <c r="N112" s="414"/>
      <c r="O112" s="415"/>
      <c r="P112" s="415"/>
      <c r="Q112" s="415"/>
      <c r="R112" s="415"/>
      <c r="S112" s="415"/>
      <c r="T112" s="415"/>
      <c r="U112" s="415"/>
    </row>
    <row r="113" s="413" customFormat="1" ht="26.25" customHeight="1" spans="1:21">
      <c r="A113" s="414"/>
      <c r="B113" s="415"/>
      <c r="C113" s="415"/>
      <c r="D113" s="415"/>
      <c r="E113" s="415"/>
      <c r="F113" s="415"/>
      <c r="G113" s="415"/>
      <c r="H113" s="415"/>
      <c r="I113" s="415"/>
      <c r="J113" s="415"/>
      <c r="K113" s="415"/>
      <c r="L113" s="415"/>
      <c r="M113" s="415"/>
      <c r="N113" s="414"/>
      <c r="O113" s="415"/>
      <c r="P113" s="415"/>
      <c r="Q113" s="415"/>
      <c r="R113" s="415"/>
      <c r="S113" s="415"/>
      <c r="T113" s="415"/>
      <c r="U113" s="415"/>
    </row>
    <row r="114" s="413" customFormat="1" ht="26.25" customHeight="1" spans="1:21">
      <c r="A114" s="414"/>
      <c r="B114" s="415"/>
      <c r="C114" s="415"/>
      <c r="D114" s="415"/>
      <c r="E114" s="415"/>
      <c r="F114" s="415"/>
      <c r="G114" s="415"/>
      <c r="H114" s="415"/>
      <c r="I114" s="415"/>
      <c r="J114" s="415"/>
      <c r="K114" s="415"/>
      <c r="L114" s="415"/>
      <c r="M114" s="415"/>
      <c r="N114" s="414"/>
      <c r="O114" s="415"/>
      <c r="P114" s="415"/>
      <c r="Q114" s="415"/>
      <c r="R114" s="415"/>
      <c r="S114" s="415"/>
      <c r="T114" s="415"/>
      <c r="U114" s="415"/>
    </row>
    <row r="115" s="413" customFormat="1" ht="26.25" customHeight="1" spans="1:21">
      <c r="A115" s="414"/>
      <c r="B115" s="415"/>
      <c r="C115" s="415"/>
      <c r="D115" s="415"/>
      <c r="E115" s="415"/>
      <c r="F115" s="415"/>
      <c r="G115" s="415"/>
      <c r="H115" s="415"/>
      <c r="I115" s="415"/>
      <c r="J115" s="415"/>
      <c r="K115" s="415"/>
      <c r="L115" s="415"/>
      <c r="M115" s="415"/>
      <c r="N115" s="414"/>
      <c r="O115" s="415"/>
      <c r="P115" s="415"/>
      <c r="Q115" s="415"/>
      <c r="R115" s="415"/>
      <c r="S115" s="415"/>
      <c r="T115" s="415"/>
      <c r="U115" s="415"/>
    </row>
    <row r="116" s="413" customFormat="1" ht="26.25" customHeight="1" spans="1:21">
      <c r="A116" s="414"/>
      <c r="B116" s="415"/>
      <c r="C116" s="415"/>
      <c r="D116" s="415"/>
      <c r="E116" s="415"/>
      <c r="F116" s="415"/>
      <c r="G116" s="415"/>
      <c r="H116" s="415"/>
      <c r="I116" s="415"/>
      <c r="J116" s="415"/>
      <c r="K116" s="415"/>
      <c r="L116" s="415"/>
      <c r="M116" s="415"/>
      <c r="N116" s="414"/>
      <c r="O116" s="415"/>
      <c r="P116" s="415"/>
      <c r="Q116" s="415"/>
      <c r="R116" s="415"/>
      <c r="S116" s="415"/>
      <c r="T116" s="415"/>
      <c r="U116" s="415"/>
    </row>
    <row r="117" s="413" customFormat="1" ht="26.25" customHeight="1" spans="1:21">
      <c r="A117" s="414"/>
      <c r="B117" s="415"/>
      <c r="C117" s="415"/>
      <c r="D117" s="415"/>
      <c r="E117" s="415"/>
      <c r="F117" s="415"/>
      <c r="G117" s="415"/>
      <c r="H117" s="415"/>
      <c r="I117" s="415"/>
      <c r="J117" s="415"/>
      <c r="K117" s="415"/>
      <c r="L117" s="415"/>
      <c r="M117" s="415"/>
      <c r="N117" s="414"/>
      <c r="O117" s="415"/>
      <c r="P117" s="415"/>
      <c r="Q117" s="415"/>
      <c r="R117" s="415"/>
      <c r="S117" s="415"/>
      <c r="T117" s="415"/>
      <c r="U117" s="415"/>
    </row>
    <row r="118" s="413" customFormat="1" ht="26.25" customHeight="1" spans="1:21">
      <c r="A118" s="414"/>
      <c r="B118" s="415"/>
      <c r="C118" s="415"/>
      <c r="D118" s="415"/>
      <c r="E118" s="415"/>
      <c r="F118" s="415"/>
      <c r="G118" s="415"/>
      <c r="H118" s="415"/>
      <c r="I118" s="415"/>
      <c r="J118" s="415"/>
      <c r="K118" s="415"/>
      <c r="L118" s="415"/>
      <c r="M118" s="415"/>
      <c r="N118" s="414"/>
      <c r="O118" s="415"/>
      <c r="P118" s="415"/>
      <c r="Q118" s="415"/>
      <c r="R118" s="415"/>
      <c r="S118" s="415"/>
      <c r="T118" s="415"/>
      <c r="U118" s="415"/>
    </row>
    <row r="119" s="413" customFormat="1" ht="26.25" customHeight="1" spans="1:21">
      <c r="A119" s="414"/>
      <c r="B119" s="415"/>
      <c r="C119" s="415"/>
      <c r="D119" s="415"/>
      <c r="E119" s="415"/>
      <c r="F119" s="415"/>
      <c r="G119" s="415"/>
      <c r="H119" s="415"/>
      <c r="I119" s="415"/>
      <c r="J119" s="415"/>
      <c r="K119" s="415"/>
      <c r="L119" s="415"/>
      <c r="M119" s="415"/>
      <c r="N119" s="414"/>
      <c r="O119" s="415"/>
      <c r="P119" s="415"/>
      <c r="Q119" s="415"/>
      <c r="R119" s="415"/>
      <c r="S119" s="415"/>
      <c r="T119" s="415"/>
      <c r="U119" s="415"/>
    </row>
    <row r="120" s="413" customFormat="1" ht="26.25" customHeight="1" spans="1:21">
      <c r="A120" s="414"/>
      <c r="B120" s="415"/>
      <c r="C120" s="415"/>
      <c r="D120" s="415"/>
      <c r="E120" s="415"/>
      <c r="F120" s="415"/>
      <c r="G120" s="415"/>
      <c r="H120" s="415"/>
      <c r="I120" s="415"/>
      <c r="J120" s="415"/>
      <c r="K120" s="415"/>
      <c r="L120" s="415"/>
      <c r="M120" s="415"/>
      <c r="N120" s="414"/>
      <c r="O120" s="415"/>
      <c r="P120" s="415"/>
      <c r="Q120" s="415"/>
      <c r="R120" s="415"/>
      <c r="S120" s="415"/>
      <c r="T120" s="415"/>
      <c r="U120" s="415"/>
    </row>
    <row r="121" s="413" customFormat="1" ht="26.25" customHeight="1" spans="1:21">
      <c r="A121" s="414"/>
      <c r="B121" s="415"/>
      <c r="C121" s="415"/>
      <c r="D121" s="415"/>
      <c r="E121" s="415"/>
      <c r="F121" s="415"/>
      <c r="G121" s="415"/>
      <c r="H121" s="415"/>
      <c r="I121" s="415"/>
      <c r="J121" s="415"/>
      <c r="K121" s="415"/>
      <c r="L121" s="415"/>
      <c r="M121" s="415"/>
      <c r="N121" s="414"/>
      <c r="O121" s="415"/>
      <c r="P121" s="415"/>
      <c r="Q121" s="415"/>
      <c r="R121" s="415"/>
      <c r="S121" s="415"/>
      <c r="T121" s="415"/>
      <c r="U121" s="415"/>
    </row>
    <row r="122" s="413" customFormat="1" ht="26.25" customHeight="1" spans="1:21">
      <c r="A122" s="414"/>
      <c r="B122" s="415"/>
      <c r="C122" s="415"/>
      <c r="D122" s="415"/>
      <c r="E122" s="415"/>
      <c r="F122" s="415"/>
      <c r="G122" s="415"/>
      <c r="H122" s="415"/>
      <c r="I122" s="415"/>
      <c r="J122" s="415"/>
      <c r="K122" s="415"/>
      <c r="L122" s="415"/>
      <c r="M122" s="415"/>
      <c r="N122" s="414"/>
      <c r="O122" s="415"/>
      <c r="P122" s="415"/>
      <c r="Q122" s="415"/>
      <c r="R122" s="415"/>
      <c r="S122" s="415"/>
      <c r="T122" s="415"/>
      <c r="U122" s="415"/>
    </row>
    <row r="123" s="413" customFormat="1" ht="26.25" customHeight="1" spans="1:21">
      <c r="A123" s="414"/>
      <c r="B123" s="415"/>
      <c r="C123" s="415"/>
      <c r="D123" s="415"/>
      <c r="E123" s="415"/>
      <c r="F123" s="415"/>
      <c r="G123" s="415"/>
      <c r="H123" s="415"/>
      <c r="I123" s="415"/>
      <c r="J123" s="415"/>
      <c r="K123" s="415"/>
      <c r="L123" s="415"/>
      <c r="M123" s="415"/>
      <c r="N123" s="414"/>
      <c r="O123" s="415"/>
      <c r="P123" s="415"/>
      <c r="Q123" s="415"/>
      <c r="R123" s="415"/>
      <c r="S123" s="415"/>
      <c r="T123" s="415"/>
      <c r="U123" s="415"/>
    </row>
    <row r="124" s="413" customFormat="1" ht="26.25" customHeight="1" spans="1:21">
      <c r="A124" s="414"/>
      <c r="B124" s="415"/>
      <c r="C124" s="415"/>
      <c r="D124" s="415"/>
      <c r="E124" s="415"/>
      <c r="F124" s="415"/>
      <c r="G124" s="415"/>
      <c r="H124" s="415"/>
      <c r="I124" s="415"/>
      <c r="J124" s="415"/>
      <c r="K124" s="415"/>
      <c r="L124" s="415"/>
      <c r="M124" s="415"/>
      <c r="N124" s="414"/>
      <c r="O124" s="415"/>
      <c r="P124" s="415"/>
      <c r="Q124" s="415"/>
      <c r="R124" s="415"/>
      <c r="S124" s="415"/>
      <c r="T124" s="415"/>
      <c r="U124" s="415"/>
    </row>
    <row r="125" s="413" customFormat="1" ht="26.25" customHeight="1" spans="1:21">
      <c r="A125" s="414"/>
      <c r="B125" s="415"/>
      <c r="C125" s="415"/>
      <c r="D125" s="415"/>
      <c r="E125" s="415"/>
      <c r="F125" s="415"/>
      <c r="G125" s="415"/>
      <c r="H125" s="415"/>
      <c r="I125" s="415"/>
      <c r="J125" s="415"/>
      <c r="K125" s="415"/>
      <c r="L125" s="415"/>
      <c r="M125" s="415"/>
      <c r="N125" s="414"/>
      <c r="O125" s="415"/>
      <c r="P125" s="415"/>
      <c r="Q125" s="415"/>
      <c r="R125" s="415"/>
      <c r="S125" s="415"/>
      <c r="T125" s="415"/>
      <c r="U125" s="415"/>
    </row>
    <row r="126" s="413" customFormat="1" ht="26.25" customHeight="1" spans="1:21">
      <c r="A126" s="414"/>
      <c r="B126" s="415"/>
      <c r="C126" s="415"/>
      <c r="D126" s="415"/>
      <c r="E126" s="415"/>
      <c r="F126" s="415"/>
      <c r="G126" s="415"/>
      <c r="H126" s="415"/>
      <c r="I126" s="415"/>
      <c r="J126" s="415"/>
      <c r="K126" s="415"/>
      <c r="L126" s="415"/>
      <c r="M126" s="415"/>
      <c r="N126" s="414"/>
      <c r="O126" s="415"/>
      <c r="P126" s="415"/>
      <c r="Q126" s="415"/>
      <c r="R126" s="415"/>
      <c r="S126" s="415"/>
      <c r="T126" s="415"/>
      <c r="U126" s="415"/>
    </row>
    <row r="127" s="413" customFormat="1" ht="26.25" customHeight="1" spans="1:21">
      <c r="A127" s="414"/>
      <c r="B127" s="415"/>
      <c r="C127" s="415"/>
      <c r="D127" s="415"/>
      <c r="E127" s="415"/>
      <c r="F127" s="415"/>
      <c r="G127" s="415"/>
      <c r="H127" s="415"/>
      <c r="I127" s="415"/>
      <c r="J127" s="415"/>
      <c r="K127" s="415"/>
      <c r="L127" s="415"/>
      <c r="M127" s="415"/>
      <c r="N127" s="414"/>
      <c r="O127" s="415"/>
      <c r="P127" s="415"/>
      <c r="Q127" s="415"/>
      <c r="R127" s="415"/>
      <c r="S127" s="415"/>
      <c r="T127" s="415"/>
      <c r="U127" s="415"/>
    </row>
    <row r="128" s="413" customFormat="1" ht="26.25" customHeight="1" spans="1:21">
      <c r="A128" s="414"/>
      <c r="B128" s="415"/>
      <c r="C128" s="415"/>
      <c r="D128" s="415"/>
      <c r="E128" s="415"/>
      <c r="F128" s="415"/>
      <c r="G128" s="415"/>
      <c r="H128" s="415"/>
      <c r="I128" s="415"/>
      <c r="J128" s="415"/>
      <c r="K128" s="415"/>
      <c r="L128" s="415"/>
      <c r="M128" s="415"/>
      <c r="N128" s="414"/>
      <c r="O128" s="415"/>
      <c r="P128" s="415"/>
      <c r="Q128" s="415"/>
      <c r="R128" s="415"/>
      <c r="S128" s="415"/>
      <c r="T128" s="415"/>
      <c r="U128" s="415"/>
    </row>
    <row r="129" s="413" customFormat="1" ht="26.25" customHeight="1" spans="1:21">
      <c r="A129" s="414"/>
      <c r="B129" s="415"/>
      <c r="C129" s="415"/>
      <c r="D129" s="415"/>
      <c r="E129" s="415"/>
      <c r="F129" s="415"/>
      <c r="G129" s="415"/>
      <c r="H129" s="415"/>
      <c r="I129" s="415"/>
      <c r="J129" s="415"/>
      <c r="K129" s="415"/>
      <c r="L129" s="415"/>
      <c r="M129" s="415"/>
      <c r="N129" s="414"/>
      <c r="O129" s="415"/>
      <c r="P129" s="415"/>
      <c r="Q129" s="415"/>
      <c r="R129" s="415"/>
      <c r="S129" s="415"/>
      <c r="T129" s="415"/>
      <c r="U129" s="415"/>
    </row>
    <row r="130" s="413" customFormat="1" ht="26.25" customHeight="1" spans="1:21">
      <c r="A130" s="414"/>
      <c r="B130" s="415"/>
      <c r="C130" s="415"/>
      <c r="D130" s="415"/>
      <c r="E130" s="415"/>
      <c r="F130" s="415"/>
      <c r="G130" s="415"/>
      <c r="H130" s="415"/>
      <c r="I130" s="415"/>
      <c r="J130" s="415"/>
      <c r="K130" s="415"/>
      <c r="L130" s="415"/>
      <c r="M130" s="415"/>
      <c r="N130" s="414"/>
      <c r="O130" s="415"/>
      <c r="P130" s="415"/>
      <c r="Q130" s="415"/>
      <c r="R130" s="415"/>
      <c r="S130" s="415"/>
      <c r="T130" s="415"/>
      <c r="U130" s="415"/>
    </row>
    <row r="131" s="413" customFormat="1" ht="26.25" customHeight="1" spans="1:21">
      <c r="A131" s="414"/>
      <c r="B131" s="415"/>
      <c r="C131" s="415"/>
      <c r="D131" s="415"/>
      <c r="E131" s="415"/>
      <c r="F131" s="415"/>
      <c r="G131" s="415"/>
      <c r="H131" s="415"/>
      <c r="I131" s="415"/>
      <c r="J131" s="415"/>
      <c r="K131" s="415"/>
      <c r="L131" s="415"/>
      <c r="M131" s="415"/>
      <c r="N131" s="414"/>
      <c r="O131" s="415"/>
      <c r="P131" s="415"/>
      <c r="Q131" s="415"/>
      <c r="R131" s="415"/>
      <c r="S131" s="415"/>
      <c r="T131" s="415"/>
      <c r="U131" s="415"/>
    </row>
    <row r="132" s="413" customFormat="1" ht="26.25" customHeight="1" spans="1:21">
      <c r="A132" s="414"/>
      <c r="B132" s="415"/>
      <c r="C132" s="415"/>
      <c r="D132" s="415"/>
      <c r="E132" s="415"/>
      <c r="F132" s="415"/>
      <c r="G132" s="415"/>
      <c r="H132" s="415"/>
      <c r="I132" s="415"/>
      <c r="J132" s="415"/>
      <c r="K132" s="415"/>
      <c r="L132" s="415"/>
      <c r="M132" s="415"/>
      <c r="N132" s="414"/>
      <c r="O132" s="415"/>
      <c r="P132" s="415"/>
      <c r="Q132" s="415"/>
      <c r="R132" s="415"/>
      <c r="S132" s="415"/>
      <c r="T132" s="415"/>
      <c r="U132" s="415"/>
    </row>
    <row r="133" s="413" customFormat="1" ht="26.25" customHeight="1" spans="1:21">
      <c r="A133" s="414"/>
      <c r="B133" s="415"/>
      <c r="C133" s="415"/>
      <c r="D133" s="415"/>
      <c r="E133" s="415"/>
      <c r="F133" s="415"/>
      <c r="G133" s="415"/>
      <c r="H133" s="415"/>
      <c r="I133" s="415"/>
      <c r="J133" s="415"/>
      <c r="K133" s="415"/>
      <c r="L133" s="415"/>
      <c r="M133" s="415"/>
      <c r="N133" s="414"/>
      <c r="O133" s="415"/>
      <c r="P133" s="415"/>
      <c r="Q133" s="415"/>
      <c r="R133" s="415"/>
      <c r="S133" s="415"/>
      <c r="T133" s="415"/>
      <c r="U133" s="415"/>
    </row>
    <row r="134" s="413" customFormat="1" ht="26.25" customHeight="1" spans="1:21">
      <c r="A134" s="414"/>
      <c r="B134" s="415"/>
      <c r="C134" s="415"/>
      <c r="D134" s="415"/>
      <c r="E134" s="415"/>
      <c r="F134" s="415"/>
      <c r="G134" s="415"/>
      <c r="H134" s="415"/>
      <c r="I134" s="415"/>
      <c r="J134" s="415"/>
      <c r="K134" s="415"/>
      <c r="L134" s="415"/>
      <c r="M134" s="415"/>
      <c r="N134" s="414"/>
      <c r="O134" s="415"/>
      <c r="P134" s="415"/>
      <c r="Q134" s="415"/>
      <c r="R134" s="415"/>
      <c r="S134" s="415"/>
      <c r="T134" s="415"/>
      <c r="U134" s="415"/>
    </row>
    <row r="135" s="413" customFormat="1" ht="26.25" customHeight="1" spans="1:21">
      <c r="A135" s="414"/>
      <c r="B135" s="415"/>
      <c r="C135" s="415"/>
      <c r="D135" s="415"/>
      <c r="E135" s="415"/>
      <c r="F135" s="415"/>
      <c r="G135" s="415"/>
      <c r="H135" s="415"/>
      <c r="I135" s="415"/>
      <c r="J135" s="415"/>
      <c r="K135" s="415"/>
      <c r="L135" s="415"/>
      <c r="M135" s="415"/>
      <c r="N135" s="414"/>
      <c r="O135" s="415"/>
      <c r="P135" s="415"/>
      <c r="Q135" s="415"/>
      <c r="R135" s="415"/>
      <c r="S135" s="415"/>
      <c r="T135" s="415"/>
      <c r="U135" s="415"/>
    </row>
    <row r="136" s="413" customFormat="1" ht="26.25" customHeight="1" spans="1:21">
      <c r="A136" s="414"/>
      <c r="B136" s="415"/>
      <c r="C136" s="415"/>
      <c r="D136" s="415"/>
      <c r="E136" s="415"/>
      <c r="F136" s="415"/>
      <c r="G136" s="415"/>
      <c r="H136" s="415"/>
      <c r="I136" s="415"/>
      <c r="J136" s="415"/>
      <c r="K136" s="415"/>
      <c r="L136" s="415"/>
      <c r="M136" s="415"/>
      <c r="N136" s="414"/>
      <c r="O136" s="415"/>
      <c r="P136" s="415"/>
      <c r="Q136" s="415"/>
      <c r="R136" s="415"/>
      <c r="S136" s="415"/>
      <c r="T136" s="415"/>
      <c r="U136" s="415"/>
    </row>
    <row r="137" s="413" customFormat="1" ht="26.25" customHeight="1" spans="1:21">
      <c r="A137" s="414"/>
      <c r="B137" s="415"/>
      <c r="C137" s="415"/>
      <c r="D137" s="415"/>
      <c r="E137" s="415"/>
      <c r="F137" s="415"/>
      <c r="G137" s="415"/>
      <c r="H137" s="415"/>
      <c r="I137" s="415"/>
      <c r="J137" s="415"/>
      <c r="K137" s="415"/>
      <c r="L137" s="415"/>
      <c r="M137" s="415"/>
      <c r="N137" s="414"/>
      <c r="O137" s="415"/>
      <c r="P137" s="415"/>
      <c r="Q137" s="415"/>
      <c r="R137" s="415"/>
      <c r="S137" s="415"/>
      <c r="T137" s="415"/>
      <c r="U137" s="415"/>
    </row>
    <row r="138" s="413" customFormat="1" ht="26.25" customHeight="1" spans="1:21">
      <c r="A138" s="414"/>
      <c r="B138" s="415"/>
      <c r="C138" s="415"/>
      <c r="D138" s="415"/>
      <c r="E138" s="415"/>
      <c r="F138" s="415"/>
      <c r="G138" s="415"/>
      <c r="H138" s="415"/>
      <c r="I138" s="415"/>
      <c r="J138" s="415"/>
      <c r="K138" s="415"/>
      <c r="L138" s="415"/>
      <c r="M138" s="415"/>
      <c r="N138" s="414"/>
      <c r="O138" s="415"/>
      <c r="P138" s="415"/>
      <c r="Q138" s="415"/>
      <c r="R138" s="415"/>
      <c r="S138" s="415"/>
      <c r="T138" s="415"/>
      <c r="U138" s="415"/>
    </row>
    <row r="139" s="413" customFormat="1" ht="26.25" customHeight="1" spans="1:21">
      <c r="A139" s="414"/>
      <c r="B139" s="415"/>
      <c r="C139" s="415"/>
      <c r="D139" s="415"/>
      <c r="E139" s="415"/>
      <c r="F139" s="415"/>
      <c r="G139" s="415"/>
      <c r="H139" s="415"/>
      <c r="I139" s="415"/>
      <c r="J139" s="415"/>
      <c r="K139" s="415"/>
      <c r="L139" s="415"/>
      <c r="M139" s="415"/>
      <c r="N139" s="414"/>
      <c r="O139" s="415"/>
      <c r="P139" s="415"/>
      <c r="Q139" s="415"/>
      <c r="R139" s="415"/>
      <c r="S139" s="415"/>
      <c r="T139" s="415"/>
      <c r="U139" s="415"/>
    </row>
    <row r="140" s="413" customFormat="1" ht="26.25" customHeight="1" spans="1:21">
      <c r="A140" s="414"/>
      <c r="B140" s="415"/>
      <c r="C140" s="415"/>
      <c r="D140" s="415"/>
      <c r="E140" s="415"/>
      <c r="F140" s="415"/>
      <c r="G140" s="415"/>
      <c r="H140" s="415"/>
      <c r="I140" s="415"/>
      <c r="J140" s="415"/>
      <c r="K140" s="415"/>
      <c r="L140" s="415"/>
      <c r="M140" s="415"/>
      <c r="N140" s="414"/>
      <c r="O140" s="415"/>
      <c r="P140" s="415"/>
      <c r="Q140" s="415"/>
      <c r="R140" s="415"/>
      <c r="S140" s="415"/>
      <c r="T140" s="415"/>
      <c r="U140" s="415"/>
    </row>
    <row r="141" s="413" customFormat="1" ht="26.25" customHeight="1" spans="1:21">
      <c r="A141" s="414"/>
      <c r="B141" s="415"/>
      <c r="C141" s="415"/>
      <c r="D141" s="415"/>
      <c r="E141" s="415"/>
      <c r="F141" s="415"/>
      <c r="G141" s="415"/>
      <c r="H141" s="415"/>
      <c r="I141" s="415"/>
      <c r="J141" s="415"/>
      <c r="K141" s="415"/>
      <c r="L141" s="415"/>
      <c r="M141" s="415"/>
      <c r="N141" s="414"/>
      <c r="O141" s="415"/>
      <c r="P141" s="415"/>
      <c r="Q141" s="415"/>
      <c r="R141" s="415"/>
      <c r="S141" s="415"/>
      <c r="T141" s="415"/>
      <c r="U141" s="415"/>
    </row>
    <row r="142" s="413" customFormat="1" ht="26.25" customHeight="1" spans="1:21">
      <c r="A142" s="414"/>
      <c r="B142" s="415"/>
      <c r="C142" s="415"/>
      <c r="D142" s="415"/>
      <c r="E142" s="415"/>
      <c r="F142" s="415"/>
      <c r="G142" s="415"/>
      <c r="H142" s="415"/>
      <c r="I142" s="415"/>
      <c r="J142" s="415"/>
      <c r="K142" s="415"/>
      <c r="L142" s="415"/>
      <c r="M142" s="415"/>
      <c r="N142" s="414"/>
      <c r="O142" s="415"/>
      <c r="P142" s="415"/>
      <c r="Q142" s="415"/>
      <c r="R142" s="415"/>
      <c r="S142" s="415"/>
      <c r="T142" s="415"/>
      <c r="U142" s="415"/>
    </row>
    <row r="143" s="413" customFormat="1" ht="26.25" customHeight="1" spans="1:21">
      <c r="A143" s="414"/>
      <c r="B143" s="415"/>
      <c r="C143" s="415"/>
      <c r="D143" s="415"/>
      <c r="E143" s="415"/>
      <c r="F143" s="415"/>
      <c r="G143" s="415"/>
      <c r="H143" s="415"/>
      <c r="I143" s="415"/>
      <c r="J143" s="415"/>
      <c r="K143" s="415"/>
      <c r="L143" s="415"/>
      <c r="M143" s="415"/>
      <c r="N143" s="414"/>
      <c r="O143" s="415"/>
      <c r="P143" s="415"/>
      <c r="Q143" s="415"/>
      <c r="R143" s="415"/>
      <c r="S143" s="415"/>
      <c r="T143" s="415"/>
      <c r="U143" s="415"/>
    </row>
    <row r="144" s="413" customFormat="1" ht="26.25" customHeight="1" spans="1:21">
      <c r="A144" s="414"/>
      <c r="B144" s="415"/>
      <c r="C144" s="415"/>
      <c r="D144" s="415"/>
      <c r="E144" s="415"/>
      <c r="F144" s="415"/>
      <c r="G144" s="415"/>
      <c r="H144" s="415"/>
      <c r="I144" s="415"/>
      <c r="J144" s="415"/>
      <c r="K144" s="415"/>
      <c r="L144" s="415"/>
      <c r="M144" s="415"/>
      <c r="N144" s="414"/>
      <c r="O144" s="415"/>
      <c r="P144" s="415"/>
      <c r="Q144" s="415"/>
      <c r="R144" s="415"/>
      <c r="S144" s="415"/>
      <c r="T144" s="415"/>
      <c r="U144" s="415"/>
    </row>
    <row r="145" s="413" customFormat="1" ht="26.25" customHeight="1" spans="1:21">
      <c r="A145" s="414"/>
      <c r="B145" s="415"/>
      <c r="C145" s="415"/>
      <c r="D145" s="415"/>
      <c r="E145" s="415"/>
      <c r="F145" s="415"/>
      <c r="G145" s="415"/>
      <c r="H145" s="415"/>
      <c r="I145" s="415"/>
      <c r="J145" s="415"/>
      <c r="K145" s="415"/>
      <c r="L145" s="415"/>
      <c r="M145" s="415"/>
      <c r="N145" s="414"/>
      <c r="O145" s="415"/>
      <c r="P145" s="415"/>
      <c r="Q145" s="415"/>
      <c r="R145" s="415"/>
      <c r="S145" s="415"/>
      <c r="T145" s="415"/>
      <c r="U145" s="415"/>
    </row>
    <row r="146" s="413" customFormat="1" ht="26.25" customHeight="1" spans="1:21">
      <c r="A146" s="414"/>
      <c r="B146" s="415"/>
      <c r="C146" s="415"/>
      <c r="D146" s="415"/>
      <c r="E146" s="415"/>
      <c r="F146" s="415"/>
      <c r="G146" s="415"/>
      <c r="H146" s="415"/>
      <c r="I146" s="415"/>
      <c r="J146" s="415"/>
      <c r="K146" s="415"/>
      <c r="L146" s="415"/>
      <c r="M146" s="415"/>
      <c r="N146" s="414"/>
      <c r="O146" s="415"/>
      <c r="P146" s="415"/>
      <c r="Q146" s="415"/>
      <c r="R146" s="415"/>
      <c r="S146" s="415"/>
      <c r="T146" s="415"/>
      <c r="U146" s="415"/>
    </row>
    <row r="147" s="413" customFormat="1" ht="26.25" customHeight="1" spans="1:21">
      <c r="A147" s="414"/>
      <c r="B147" s="415"/>
      <c r="C147" s="415"/>
      <c r="D147" s="415"/>
      <c r="E147" s="415"/>
      <c r="F147" s="415"/>
      <c r="G147" s="415"/>
      <c r="H147" s="415"/>
      <c r="I147" s="415"/>
      <c r="J147" s="415"/>
      <c r="K147" s="415"/>
      <c r="L147" s="415"/>
      <c r="M147" s="415"/>
      <c r="N147" s="414"/>
      <c r="O147" s="415"/>
      <c r="P147" s="415"/>
      <c r="Q147" s="415"/>
      <c r="R147" s="415"/>
      <c r="S147" s="415"/>
      <c r="T147" s="415"/>
      <c r="U147" s="415"/>
    </row>
    <row r="148" s="413" customFormat="1" ht="26.25" customHeight="1" spans="1:21">
      <c r="A148" s="414"/>
      <c r="B148" s="415"/>
      <c r="C148" s="415"/>
      <c r="D148" s="415"/>
      <c r="E148" s="415"/>
      <c r="F148" s="415"/>
      <c r="G148" s="415"/>
      <c r="H148" s="415"/>
      <c r="I148" s="415"/>
      <c r="J148" s="415"/>
      <c r="K148" s="415"/>
      <c r="L148" s="415"/>
      <c r="M148" s="415"/>
      <c r="N148" s="414"/>
      <c r="O148" s="415"/>
      <c r="P148" s="415"/>
      <c r="Q148" s="415"/>
      <c r="R148" s="415"/>
      <c r="S148" s="415"/>
      <c r="T148" s="415"/>
      <c r="U148" s="415"/>
    </row>
    <row r="149" s="413" customFormat="1" ht="26.25" customHeight="1" spans="1:21">
      <c r="A149" s="414"/>
      <c r="B149" s="415"/>
      <c r="C149" s="415"/>
      <c r="D149" s="415"/>
      <c r="E149" s="415"/>
      <c r="F149" s="415"/>
      <c r="G149" s="415"/>
      <c r="H149" s="415"/>
      <c r="I149" s="415"/>
      <c r="J149" s="415"/>
      <c r="K149" s="415"/>
      <c r="L149" s="415"/>
      <c r="M149" s="415"/>
      <c r="N149" s="414"/>
      <c r="O149" s="415"/>
      <c r="P149" s="415"/>
      <c r="Q149" s="415"/>
      <c r="R149" s="415"/>
      <c r="S149" s="415"/>
      <c r="T149" s="415"/>
      <c r="U149" s="415"/>
    </row>
    <row r="150" s="413" customFormat="1" ht="26.25" customHeight="1" spans="1:21">
      <c r="A150" s="414"/>
      <c r="B150" s="415"/>
      <c r="C150" s="415"/>
      <c r="D150" s="415"/>
      <c r="E150" s="415"/>
      <c r="F150" s="415"/>
      <c r="G150" s="415"/>
      <c r="H150" s="415"/>
      <c r="I150" s="415"/>
      <c r="J150" s="415"/>
      <c r="K150" s="415"/>
      <c r="L150" s="415"/>
      <c r="M150" s="415"/>
      <c r="N150" s="414"/>
      <c r="O150" s="415"/>
      <c r="P150" s="415"/>
      <c r="Q150" s="415"/>
      <c r="R150" s="415"/>
      <c r="S150" s="415"/>
      <c r="T150" s="415"/>
      <c r="U150" s="415"/>
    </row>
    <row r="151" s="413" customFormat="1" ht="26.25" customHeight="1" spans="1:21">
      <c r="A151" s="414"/>
      <c r="B151" s="415"/>
      <c r="C151" s="415"/>
      <c r="D151" s="415"/>
      <c r="E151" s="415"/>
      <c r="F151" s="415"/>
      <c r="G151" s="415"/>
      <c r="H151" s="415"/>
      <c r="I151" s="415"/>
      <c r="J151" s="415"/>
      <c r="K151" s="415"/>
      <c r="L151" s="415"/>
      <c r="M151" s="415"/>
      <c r="N151" s="414"/>
      <c r="O151" s="415"/>
      <c r="P151" s="415"/>
      <c r="Q151" s="415"/>
      <c r="R151" s="415"/>
      <c r="S151" s="415"/>
      <c r="T151" s="415"/>
      <c r="U151" s="415"/>
    </row>
    <row r="152" s="413" customFormat="1" ht="26.25" customHeight="1" spans="1:21">
      <c r="A152" s="414"/>
      <c r="B152" s="415"/>
      <c r="C152" s="415"/>
      <c r="D152" s="415"/>
      <c r="E152" s="415"/>
      <c r="F152" s="415"/>
      <c r="G152" s="415"/>
      <c r="H152" s="415"/>
      <c r="I152" s="415"/>
      <c r="J152" s="415"/>
      <c r="K152" s="415"/>
      <c r="L152" s="415"/>
      <c r="M152" s="415"/>
      <c r="N152" s="414"/>
      <c r="O152" s="415"/>
      <c r="P152" s="415"/>
      <c r="Q152" s="415"/>
      <c r="R152" s="415"/>
      <c r="S152" s="415"/>
      <c r="T152" s="415"/>
      <c r="U152" s="415"/>
    </row>
    <row r="153" s="413" customFormat="1" ht="26.25" customHeight="1" spans="1:21">
      <c r="A153" s="414"/>
      <c r="B153" s="415"/>
      <c r="C153" s="415"/>
      <c r="D153" s="415"/>
      <c r="E153" s="415"/>
      <c r="F153" s="415"/>
      <c r="G153" s="415"/>
      <c r="H153" s="415"/>
      <c r="I153" s="415"/>
      <c r="J153" s="415"/>
      <c r="K153" s="415"/>
      <c r="L153" s="415"/>
      <c r="M153" s="415"/>
      <c r="N153" s="414"/>
      <c r="O153" s="415"/>
      <c r="P153" s="415"/>
      <c r="Q153" s="415"/>
      <c r="R153" s="415"/>
      <c r="S153" s="415"/>
      <c r="T153" s="415"/>
      <c r="U153" s="415"/>
    </row>
    <row r="154" s="413" customFormat="1" ht="26.25" customHeight="1" spans="1:21">
      <c r="A154" s="414"/>
      <c r="B154" s="415"/>
      <c r="C154" s="415"/>
      <c r="D154" s="415"/>
      <c r="E154" s="415"/>
      <c r="F154" s="415"/>
      <c r="G154" s="415"/>
      <c r="H154" s="415"/>
      <c r="I154" s="415"/>
      <c r="J154" s="415"/>
      <c r="K154" s="415"/>
      <c r="L154" s="415"/>
      <c r="M154" s="415"/>
      <c r="N154" s="414"/>
      <c r="O154" s="415"/>
      <c r="P154" s="415"/>
      <c r="Q154" s="415"/>
      <c r="R154" s="415"/>
      <c r="S154" s="415"/>
      <c r="T154" s="415"/>
      <c r="U154" s="415"/>
    </row>
    <row r="155" s="413" customFormat="1" ht="26.25" customHeight="1" spans="1:21">
      <c r="A155" s="414"/>
      <c r="B155" s="415"/>
      <c r="C155" s="415"/>
      <c r="D155" s="415"/>
      <c r="E155" s="415"/>
      <c r="F155" s="415"/>
      <c r="G155" s="415"/>
      <c r="H155" s="415"/>
      <c r="I155" s="415"/>
      <c r="J155" s="415"/>
      <c r="K155" s="415"/>
      <c r="L155" s="415"/>
      <c r="M155" s="415"/>
      <c r="N155" s="414"/>
      <c r="O155" s="415"/>
      <c r="P155" s="415"/>
      <c r="Q155" s="415"/>
      <c r="R155" s="415"/>
      <c r="S155" s="415"/>
      <c r="T155" s="415"/>
      <c r="U155" s="415"/>
    </row>
    <row r="156" s="413" customFormat="1" ht="26.25" customHeight="1" spans="1:21">
      <c r="A156" s="414"/>
      <c r="B156" s="415"/>
      <c r="C156" s="415"/>
      <c r="D156" s="415"/>
      <c r="E156" s="415"/>
      <c r="F156" s="415"/>
      <c r="G156" s="415"/>
      <c r="H156" s="415"/>
      <c r="I156" s="415"/>
      <c r="J156" s="415"/>
      <c r="K156" s="415"/>
      <c r="L156" s="415"/>
      <c r="M156" s="415"/>
      <c r="N156" s="414"/>
      <c r="O156" s="415"/>
      <c r="P156" s="415"/>
      <c r="Q156" s="415"/>
      <c r="R156" s="415"/>
      <c r="S156" s="415"/>
      <c r="T156" s="415"/>
      <c r="U156" s="415"/>
    </row>
    <row r="157" s="413" customFormat="1" ht="26.25" customHeight="1" spans="1:21">
      <c r="A157" s="414"/>
      <c r="B157" s="415"/>
      <c r="C157" s="415"/>
      <c r="D157" s="415"/>
      <c r="E157" s="415"/>
      <c r="F157" s="415"/>
      <c r="G157" s="415"/>
      <c r="H157" s="415"/>
      <c r="I157" s="415"/>
      <c r="J157" s="415"/>
      <c r="K157" s="415"/>
      <c r="L157" s="415"/>
      <c r="M157" s="415"/>
      <c r="N157" s="414"/>
      <c r="O157" s="415"/>
      <c r="P157" s="415"/>
      <c r="Q157" s="415"/>
      <c r="R157" s="415"/>
      <c r="S157" s="415"/>
      <c r="T157" s="415"/>
      <c r="U157" s="415"/>
    </row>
    <row r="158" s="413" customFormat="1" ht="26.25" customHeight="1" spans="1:21">
      <c r="A158" s="414"/>
      <c r="B158" s="415"/>
      <c r="C158" s="415"/>
      <c r="D158" s="415"/>
      <c r="E158" s="415"/>
      <c r="F158" s="415"/>
      <c r="G158" s="415"/>
      <c r="H158" s="415"/>
      <c r="I158" s="415"/>
      <c r="J158" s="415"/>
      <c r="K158" s="415"/>
      <c r="L158" s="415"/>
      <c r="M158" s="415"/>
      <c r="N158" s="414"/>
      <c r="O158" s="415"/>
      <c r="P158" s="415"/>
      <c r="Q158" s="415"/>
      <c r="R158" s="415"/>
      <c r="S158" s="415"/>
      <c r="T158" s="415"/>
      <c r="U158" s="415"/>
    </row>
    <row r="159" s="413" customFormat="1" ht="26.25" customHeight="1" spans="1:21">
      <c r="A159" s="414"/>
      <c r="B159" s="415"/>
      <c r="C159" s="415"/>
      <c r="D159" s="415"/>
      <c r="E159" s="415"/>
      <c r="F159" s="415"/>
      <c r="G159" s="415"/>
      <c r="H159" s="415"/>
      <c r="I159" s="415"/>
      <c r="J159" s="415"/>
      <c r="K159" s="415"/>
      <c r="L159" s="415"/>
      <c r="M159" s="415"/>
      <c r="N159" s="414"/>
      <c r="O159" s="415"/>
      <c r="P159" s="415"/>
      <c r="Q159" s="415"/>
      <c r="R159" s="415"/>
      <c r="S159" s="415"/>
      <c r="T159" s="415"/>
      <c r="U159" s="415"/>
    </row>
    <row r="160" s="413" customFormat="1" ht="26.25" customHeight="1" spans="1:21">
      <c r="A160" s="414"/>
      <c r="B160" s="415"/>
      <c r="C160" s="415"/>
      <c r="D160" s="415"/>
      <c r="E160" s="415"/>
      <c r="F160" s="415"/>
      <c r="G160" s="415"/>
      <c r="H160" s="415"/>
      <c r="I160" s="415"/>
      <c r="J160" s="415"/>
      <c r="K160" s="415"/>
      <c r="L160" s="415"/>
      <c r="M160" s="415"/>
      <c r="N160" s="414"/>
      <c r="O160" s="415"/>
      <c r="P160" s="415"/>
      <c r="Q160" s="415"/>
      <c r="R160" s="415"/>
      <c r="S160" s="415"/>
      <c r="T160" s="415"/>
      <c r="U160" s="415"/>
    </row>
    <row r="161" s="413" customFormat="1" ht="26.25" customHeight="1" spans="1:21">
      <c r="A161" s="414"/>
      <c r="B161" s="415"/>
      <c r="C161" s="415"/>
      <c r="D161" s="415"/>
      <c r="E161" s="415"/>
      <c r="F161" s="415"/>
      <c r="G161" s="415"/>
      <c r="H161" s="415"/>
      <c r="I161" s="415"/>
      <c r="J161" s="415"/>
      <c r="K161" s="415"/>
      <c r="L161" s="415"/>
      <c r="M161" s="415"/>
      <c r="N161" s="414"/>
      <c r="O161" s="415"/>
      <c r="P161" s="415"/>
      <c r="Q161" s="415"/>
      <c r="R161" s="415"/>
      <c r="S161" s="415"/>
      <c r="T161" s="415"/>
      <c r="U161" s="415"/>
    </row>
    <row r="162" s="413" customFormat="1" ht="26.25" customHeight="1" spans="1:21">
      <c r="A162" s="414"/>
      <c r="B162" s="415"/>
      <c r="C162" s="415"/>
      <c r="D162" s="415"/>
      <c r="E162" s="415"/>
      <c r="F162" s="415"/>
      <c r="G162" s="415"/>
      <c r="H162" s="415"/>
      <c r="I162" s="415"/>
      <c r="J162" s="415"/>
      <c r="K162" s="415"/>
      <c r="L162" s="415"/>
      <c r="M162" s="415"/>
      <c r="N162" s="414"/>
      <c r="O162" s="415"/>
      <c r="P162" s="415"/>
      <c r="Q162" s="415"/>
      <c r="R162" s="415"/>
      <c r="S162" s="415"/>
      <c r="T162" s="415"/>
      <c r="U162" s="415"/>
    </row>
    <row r="163" s="413" customFormat="1" ht="26.25" customHeight="1" spans="1:21">
      <c r="A163" s="414"/>
      <c r="B163" s="415"/>
      <c r="C163" s="415"/>
      <c r="D163" s="415"/>
      <c r="E163" s="415"/>
      <c r="F163" s="415"/>
      <c r="G163" s="415"/>
      <c r="H163" s="415"/>
      <c r="I163" s="415"/>
      <c r="J163" s="415"/>
      <c r="K163" s="415"/>
      <c r="L163" s="415"/>
      <c r="M163" s="415"/>
      <c r="N163" s="414"/>
      <c r="O163" s="415"/>
      <c r="P163" s="415"/>
      <c r="Q163" s="415"/>
      <c r="R163" s="415"/>
      <c r="S163" s="415"/>
      <c r="T163" s="415"/>
      <c r="U163" s="415"/>
    </row>
    <row r="164" s="413" customFormat="1" ht="26.25" customHeight="1" spans="1:21">
      <c r="A164" s="414"/>
      <c r="B164" s="415"/>
      <c r="C164" s="415"/>
      <c r="D164" s="415"/>
      <c r="E164" s="415"/>
      <c r="F164" s="415"/>
      <c r="G164" s="415"/>
      <c r="H164" s="415"/>
      <c r="I164" s="415"/>
      <c r="J164" s="415"/>
      <c r="K164" s="415"/>
      <c r="L164" s="415"/>
      <c r="M164" s="415"/>
      <c r="N164" s="414"/>
      <c r="O164" s="415"/>
      <c r="P164" s="415"/>
      <c r="Q164" s="415"/>
      <c r="R164" s="415"/>
      <c r="S164" s="415"/>
      <c r="T164" s="415"/>
      <c r="U164" s="415"/>
    </row>
    <row r="165" s="413" customFormat="1" ht="26.25" customHeight="1" spans="1:21">
      <c r="A165" s="414"/>
      <c r="B165" s="415"/>
      <c r="C165" s="415"/>
      <c r="D165" s="415"/>
      <c r="E165" s="415"/>
      <c r="F165" s="415"/>
      <c r="G165" s="415"/>
      <c r="H165" s="415"/>
      <c r="I165" s="415"/>
      <c r="J165" s="415"/>
      <c r="K165" s="415"/>
      <c r="L165" s="415"/>
      <c r="M165" s="415"/>
      <c r="N165" s="414"/>
      <c r="O165" s="415"/>
      <c r="P165" s="415"/>
      <c r="Q165" s="415"/>
      <c r="R165" s="415"/>
      <c r="S165" s="415"/>
      <c r="T165" s="415"/>
      <c r="U165" s="415"/>
    </row>
    <row r="166" s="413" customFormat="1" ht="26.25" customHeight="1" spans="1:21">
      <c r="A166" s="414"/>
      <c r="B166" s="415"/>
      <c r="C166" s="415"/>
      <c r="D166" s="415"/>
      <c r="E166" s="415"/>
      <c r="F166" s="415"/>
      <c r="G166" s="415"/>
      <c r="H166" s="415"/>
      <c r="I166" s="415"/>
      <c r="J166" s="415"/>
      <c r="K166" s="415"/>
      <c r="L166" s="415"/>
      <c r="M166" s="415"/>
      <c r="N166" s="414"/>
      <c r="O166" s="415"/>
      <c r="P166" s="415"/>
      <c r="Q166" s="415"/>
      <c r="R166" s="415"/>
      <c r="S166" s="415"/>
      <c r="T166" s="415"/>
      <c r="U166" s="415"/>
    </row>
    <row r="167" s="413" customFormat="1" ht="26.25" customHeight="1" spans="1:21">
      <c r="A167" s="414"/>
      <c r="B167" s="415"/>
      <c r="C167" s="415"/>
      <c r="D167" s="415"/>
      <c r="E167" s="415"/>
      <c r="F167" s="415"/>
      <c r="G167" s="415"/>
      <c r="H167" s="415"/>
      <c r="I167" s="415"/>
      <c r="J167" s="415"/>
      <c r="K167" s="415"/>
      <c r="L167" s="415"/>
      <c r="M167" s="415"/>
      <c r="N167" s="414"/>
      <c r="O167" s="415"/>
      <c r="P167" s="415"/>
      <c r="Q167" s="415"/>
      <c r="R167" s="415"/>
      <c r="S167" s="415"/>
      <c r="T167" s="415"/>
      <c r="U167" s="415"/>
    </row>
    <row r="168" s="413" customFormat="1" ht="26.25" customHeight="1" spans="1:21">
      <c r="A168" s="414"/>
      <c r="B168" s="415"/>
      <c r="C168" s="415"/>
      <c r="D168" s="415"/>
      <c r="E168" s="415"/>
      <c r="F168" s="415"/>
      <c r="G168" s="415"/>
      <c r="H168" s="415"/>
      <c r="I168" s="415"/>
      <c r="J168" s="415"/>
      <c r="K168" s="415"/>
      <c r="L168" s="415"/>
      <c r="M168" s="415"/>
      <c r="N168" s="414"/>
      <c r="O168" s="415"/>
      <c r="P168" s="415"/>
      <c r="Q168" s="415"/>
      <c r="R168" s="415"/>
      <c r="S168" s="415"/>
      <c r="T168" s="415"/>
      <c r="U168" s="415"/>
    </row>
    <row r="169" s="413" customFormat="1" ht="26.25" customHeight="1" spans="1:21">
      <c r="A169" s="414"/>
      <c r="B169" s="415"/>
      <c r="C169" s="415"/>
      <c r="D169" s="415"/>
      <c r="E169" s="415"/>
      <c r="F169" s="415"/>
      <c r="G169" s="415"/>
      <c r="H169" s="415"/>
      <c r="I169" s="415"/>
      <c r="J169" s="415"/>
      <c r="K169" s="415"/>
      <c r="L169" s="415"/>
      <c r="M169" s="415"/>
      <c r="N169" s="414"/>
      <c r="O169" s="415"/>
      <c r="P169" s="415"/>
      <c r="Q169" s="415"/>
      <c r="R169" s="415"/>
      <c r="S169" s="415"/>
      <c r="T169" s="415"/>
      <c r="U169" s="415"/>
    </row>
    <row r="170" s="413" customFormat="1" ht="26.25" customHeight="1" spans="1:21">
      <c r="A170" s="414"/>
      <c r="B170" s="415"/>
      <c r="C170" s="415"/>
      <c r="D170" s="415"/>
      <c r="E170" s="415"/>
      <c r="F170" s="415"/>
      <c r="G170" s="415"/>
      <c r="H170" s="415"/>
      <c r="I170" s="415"/>
      <c r="J170" s="415"/>
      <c r="K170" s="415"/>
      <c r="L170" s="415"/>
      <c r="M170" s="415"/>
      <c r="N170" s="414"/>
      <c r="O170" s="415"/>
      <c r="P170" s="415"/>
      <c r="Q170" s="415"/>
      <c r="R170" s="415"/>
      <c r="S170" s="415"/>
      <c r="T170" s="415"/>
      <c r="U170" s="415"/>
    </row>
    <row r="171" s="413" customFormat="1" ht="26.25" customHeight="1" spans="1:21">
      <c r="A171" s="414"/>
      <c r="B171" s="415"/>
      <c r="C171" s="415"/>
      <c r="D171" s="415"/>
      <c r="E171" s="415"/>
      <c r="F171" s="415"/>
      <c r="G171" s="415"/>
      <c r="H171" s="415"/>
      <c r="I171" s="415"/>
      <c r="J171" s="415"/>
      <c r="K171" s="415"/>
      <c r="L171" s="415"/>
      <c r="M171" s="415"/>
      <c r="N171" s="414"/>
      <c r="O171" s="415"/>
      <c r="P171" s="415"/>
      <c r="Q171" s="415"/>
      <c r="R171" s="415"/>
      <c r="S171" s="415"/>
      <c r="T171" s="415"/>
      <c r="U171" s="415"/>
    </row>
    <row r="172" s="413" customFormat="1" ht="26.25" customHeight="1" spans="1:21">
      <c r="A172" s="414"/>
      <c r="B172" s="415"/>
      <c r="C172" s="415"/>
      <c r="D172" s="415"/>
      <c r="E172" s="415"/>
      <c r="F172" s="415"/>
      <c r="G172" s="415"/>
      <c r="H172" s="415"/>
      <c r="I172" s="415"/>
      <c r="J172" s="415"/>
      <c r="K172" s="415"/>
      <c r="L172" s="415"/>
      <c r="M172" s="415"/>
      <c r="N172" s="414"/>
      <c r="O172" s="415"/>
      <c r="P172" s="415"/>
      <c r="Q172" s="415"/>
      <c r="R172" s="415"/>
      <c r="S172" s="415"/>
      <c r="T172" s="415"/>
      <c r="U172" s="415"/>
    </row>
    <row r="173" s="413" customFormat="1" ht="26.25" customHeight="1" spans="1:21">
      <c r="A173" s="414"/>
      <c r="B173" s="415"/>
      <c r="C173" s="415"/>
      <c r="D173" s="415"/>
      <c r="E173" s="415"/>
      <c r="F173" s="415"/>
      <c r="G173" s="415"/>
      <c r="H173" s="415"/>
      <c r="I173" s="415"/>
      <c r="J173" s="415"/>
      <c r="K173" s="415"/>
      <c r="L173" s="415"/>
      <c r="M173" s="415"/>
      <c r="N173" s="414"/>
      <c r="O173" s="415"/>
      <c r="P173" s="415"/>
      <c r="Q173" s="415"/>
      <c r="R173" s="415"/>
      <c r="S173" s="415"/>
      <c r="T173" s="415"/>
      <c r="U173" s="415"/>
    </row>
    <row r="174" s="413" customFormat="1" ht="26.25" customHeight="1" spans="1:21">
      <c r="A174" s="414"/>
      <c r="B174" s="415"/>
      <c r="C174" s="415"/>
      <c r="D174" s="415"/>
      <c r="E174" s="415"/>
      <c r="F174" s="415"/>
      <c r="G174" s="415"/>
      <c r="H174" s="415"/>
      <c r="I174" s="415"/>
      <c r="J174" s="415"/>
      <c r="K174" s="415"/>
      <c r="L174" s="415"/>
      <c r="M174" s="415"/>
      <c r="N174" s="414"/>
      <c r="O174" s="415"/>
      <c r="P174" s="415"/>
      <c r="Q174" s="415"/>
      <c r="R174" s="415"/>
      <c r="S174" s="415"/>
      <c r="T174" s="415"/>
      <c r="U174" s="415"/>
    </row>
    <row r="175" s="413" customFormat="1" ht="26.25" customHeight="1" spans="1:21">
      <c r="A175" s="414"/>
      <c r="B175" s="415"/>
      <c r="C175" s="415"/>
      <c r="D175" s="415"/>
      <c r="E175" s="415"/>
      <c r="F175" s="415"/>
      <c r="G175" s="415"/>
      <c r="H175" s="415"/>
      <c r="I175" s="415"/>
      <c r="J175" s="415"/>
      <c r="K175" s="415"/>
      <c r="L175" s="415"/>
      <c r="M175" s="415"/>
      <c r="N175" s="414"/>
      <c r="O175" s="415"/>
      <c r="P175" s="415"/>
      <c r="Q175" s="415"/>
      <c r="R175" s="415"/>
      <c r="S175" s="415"/>
      <c r="T175" s="415"/>
      <c r="U175" s="415"/>
    </row>
    <row r="176" s="413" customFormat="1" ht="26.25" customHeight="1" spans="1:21">
      <c r="A176" s="414"/>
      <c r="B176" s="415"/>
      <c r="C176" s="415"/>
      <c r="D176" s="415"/>
      <c r="E176" s="415"/>
      <c r="F176" s="415"/>
      <c r="G176" s="415"/>
      <c r="H176" s="415"/>
      <c r="I176" s="415"/>
      <c r="J176" s="415"/>
      <c r="K176" s="415"/>
      <c r="L176" s="415"/>
      <c r="M176" s="415"/>
      <c r="N176" s="414"/>
      <c r="O176" s="415"/>
      <c r="P176" s="415"/>
      <c r="Q176" s="415"/>
      <c r="R176" s="415"/>
      <c r="S176" s="415"/>
      <c r="T176" s="415"/>
      <c r="U176" s="415"/>
    </row>
    <row r="177" s="413" customFormat="1" ht="26.25" customHeight="1" spans="1:21">
      <c r="A177" s="414"/>
      <c r="B177" s="415"/>
      <c r="C177" s="415"/>
      <c r="D177" s="415"/>
      <c r="E177" s="415"/>
      <c r="F177" s="415"/>
      <c r="G177" s="415"/>
      <c r="H177" s="415"/>
      <c r="I177" s="415"/>
      <c r="J177" s="415"/>
      <c r="K177" s="415"/>
      <c r="L177" s="415"/>
      <c r="M177" s="415"/>
      <c r="N177" s="414"/>
      <c r="O177" s="415"/>
      <c r="P177" s="415"/>
      <c r="Q177" s="415"/>
      <c r="R177" s="415"/>
      <c r="S177" s="415"/>
      <c r="T177" s="415"/>
      <c r="U177" s="415"/>
    </row>
    <row r="178" s="413" customFormat="1" ht="26.25" customHeight="1" spans="1:21">
      <c r="A178" s="414"/>
      <c r="B178" s="415"/>
      <c r="C178" s="415"/>
      <c r="D178" s="415"/>
      <c r="E178" s="415"/>
      <c r="F178" s="415"/>
      <c r="G178" s="415"/>
      <c r="H178" s="415"/>
      <c r="I178" s="415"/>
      <c r="J178" s="415"/>
      <c r="K178" s="415"/>
      <c r="L178" s="415"/>
      <c r="M178" s="415"/>
      <c r="N178" s="414"/>
      <c r="O178" s="415"/>
      <c r="P178" s="415"/>
      <c r="Q178" s="415"/>
      <c r="R178" s="415"/>
      <c r="S178" s="415"/>
      <c r="T178" s="415"/>
      <c r="U178" s="415"/>
    </row>
    <row r="179" s="413" customFormat="1" ht="26.25" customHeight="1" spans="1:21">
      <c r="A179" s="414"/>
      <c r="B179" s="415"/>
      <c r="C179" s="415"/>
      <c r="D179" s="415"/>
      <c r="E179" s="415"/>
      <c r="F179" s="415"/>
      <c r="G179" s="415"/>
      <c r="H179" s="415"/>
      <c r="I179" s="415"/>
      <c r="J179" s="415"/>
      <c r="K179" s="415"/>
      <c r="L179" s="415"/>
      <c r="M179" s="415"/>
      <c r="N179" s="414"/>
      <c r="O179" s="415"/>
      <c r="P179" s="415"/>
      <c r="Q179" s="415"/>
      <c r="R179" s="415"/>
      <c r="S179" s="415"/>
      <c r="T179" s="415"/>
      <c r="U179" s="415"/>
    </row>
    <row r="180" s="413" customFormat="1" ht="26.25" customHeight="1" spans="1:21">
      <c r="A180" s="414"/>
      <c r="B180" s="415"/>
      <c r="C180" s="415"/>
      <c r="D180" s="415"/>
      <c r="E180" s="415"/>
      <c r="F180" s="415"/>
      <c r="G180" s="415"/>
      <c r="H180" s="415"/>
      <c r="I180" s="415"/>
      <c r="J180" s="415"/>
      <c r="K180" s="415"/>
      <c r="L180" s="415"/>
      <c r="M180" s="415"/>
      <c r="N180" s="414"/>
      <c r="O180" s="415"/>
      <c r="P180" s="415"/>
      <c r="Q180" s="415"/>
      <c r="R180" s="415"/>
      <c r="S180" s="415"/>
      <c r="T180" s="415"/>
      <c r="U180" s="415"/>
    </row>
    <row r="181" s="413" customFormat="1" ht="26.25" customHeight="1" spans="1:21">
      <c r="A181" s="414"/>
      <c r="B181" s="415"/>
      <c r="C181" s="415"/>
      <c r="D181" s="415"/>
      <c r="E181" s="415"/>
      <c r="F181" s="415"/>
      <c r="G181" s="415"/>
      <c r="H181" s="415"/>
      <c r="I181" s="415"/>
      <c r="J181" s="415"/>
      <c r="K181" s="415"/>
      <c r="L181" s="415"/>
      <c r="M181" s="415"/>
      <c r="N181" s="414"/>
      <c r="O181" s="415"/>
      <c r="P181" s="415"/>
      <c r="Q181" s="415"/>
      <c r="R181" s="415"/>
      <c r="S181" s="415"/>
      <c r="T181" s="415"/>
      <c r="U181" s="415"/>
    </row>
    <row r="182" s="413" customFormat="1" ht="26.25" customHeight="1" spans="1:21">
      <c r="A182" s="414"/>
      <c r="B182" s="415"/>
      <c r="C182" s="415"/>
      <c r="D182" s="415"/>
      <c r="E182" s="415"/>
      <c r="F182" s="415"/>
      <c r="G182" s="415"/>
      <c r="H182" s="415"/>
      <c r="I182" s="415"/>
      <c r="J182" s="415"/>
      <c r="K182" s="415"/>
      <c r="L182" s="415"/>
      <c r="M182" s="415"/>
      <c r="N182" s="414"/>
      <c r="O182" s="415"/>
      <c r="P182" s="415"/>
      <c r="Q182" s="415"/>
      <c r="R182" s="415"/>
      <c r="S182" s="415"/>
      <c r="T182" s="415"/>
      <c r="U182" s="415"/>
    </row>
    <row r="183" s="413" customFormat="1" ht="26.25" customHeight="1" spans="1:21">
      <c r="A183" s="414"/>
      <c r="B183" s="415"/>
      <c r="C183" s="415"/>
      <c r="D183" s="415"/>
      <c r="E183" s="415"/>
      <c r="F183" s="415"/>
      <c r="G183" s="415"/>
      <c r="H183" s="415"/>
      <c r="I183" s="415"/>
      <c r="J183" s="415"/>
      <c r="K183" s="415"/>
      <c r="L183" s="415"/>
      <c r="M183" s="415"/>
      <c r="N183" s="414"/>
      <c r="O183" s="415"/>
      <c r="P183" s="415"/>
      <c r="Q183" s="415"/>
      <c r="R183" s="415"/>
      <c r="S183" s="415"/>
      <c r="T183" s="415"/>
      <c r="U183" s="415"/>
    </row>
    <row r="184" s="413" customFormat="1" ht="26.25" customHeight="1" spans="1:21">
      <c r="A184" s="414"/>
      <c r="B184" s="415"/>
      <c r="C184" s="415"/>
      <c r="D184" s="415"/>
      <c r="E184" s="415"/>
      <c r="F184" s="415"/>
      <c r="G184" s="415"/>
      <c r="H184" s="415"/>
      <c r="I184" s="415"/>
      <c r="J184" s="415"/>
      <c r="K184" s="415"/>
      <c r="L184" s="415"/>
      <c r="M184" s="415"/>
      <c r="N184" s="414"/>
      <c r="O184" s="415"/>
      <c r="P184" s="415"/>
      <c r="Q184" s="415"/>
      <c r="R184" s="415"/>
      <c r="S184" s="415"/>
      <c r="T184" s="415"/>
      <c r="U184" s="415"/>
    </row>
    <row r="185" s="413" customFormat="1" ht="26.25" customHeight="1" spans="1:21">
      <c r="A185" s="414"/>
      <c r="B185" s="415"/>
      <c r="C185" s="415"/>
      <c r="D185" s="415"/>
      <c r="E185" s="415"/>
      <c r="F185" s="415"/>
      <c r="G185" s="415"/>
      <c r="H185" s="415"/>
      <c r="I185" s="415"/>
      <c r="J185" s="415"/>
      <c r="K185" s="415"/>
      <c r="L185" s="415"/>
      <c r="M185" s="415"/>
      <c r="N185" s="414"/>
      <c r="O185" s="415"/>
      <c r="P185" s="415"/>
      <c r="Q185" s="415"/>
      <c r="R185" s="415"/>
      <c r="S185" s="415"/>
      <c r="T185" s="415"/>
      <c r="U185" s="415"/>
    </row>
    <row r="186" s="413" customFormat="1" ht="26.25" customHeight="1" spans="1:21">
      <c r="A186" s="414"/>
      <c r="B186" s="415"/>
      <c r="C186" s="415"/>
      <c r="D186" s="415"/>
      <c r="E186" s="415"/>
      <c r="F186" s="415"/>
      <c r="G186" s="415"/>
      <c r="H186" s="415"/>
      <c r="I186" s="415"/>
      <c r="J186" s="415"/>
      <c r="K186" s="415"/>
      <c r="L186" s="415"/>
      <c r="M186" s="415"/>
      <c r="N186" s="414"/>
      <c r="O186" s="415"/>
      <c r="P186" s="415"/>
      <c r="Q186" s="415"/>
      <c r="R186" s="415"/>
      <c r="S186" s="415"/>
      <c r="T186" s="415"/>
      <c r="U186" s="415"/>
    </row>
    <row r="187" s="413" customFormat="1" ht="19.9" customHeight="1" spans="1:21">
      <c r="A187" s="414"/>
      <c r="B187" s="415"/>
      <c r="C187" s="415"/>
      <c r="D187" s="415"/>
      <c r="E187" s="415"/>
      <c r="F187" s="415"/>
      <c r="G187" s="415"/>
      <c r="H187" s="415"/>
      <c r="I187" s="415"/>
      <c r="J187" s="415"/>
      <c r="K187" s="415"/>
      <c r="L187" s="415"/>
      <c r="M187" s="415"/>
      <c r="N187" s="414"/>
      <c r="O187" s="415"/>
      <c r="P187" s="415"/>
      <c r="Q187" s="415"/>
      <c r="R187" s="415"/>
      <c r="S187" s="415"/>
      <c r="T187" s="415"/>
      <c r="U187" s="415"/>
    </row>
    <row r="188" s="413" customFormat="1" ht="19.9" customHeight="1" spans="1:21">
      <c r="A188" s="414"/>
      <c r="B188" s="415"/>
      <c r="C188" s="415"/>
      <c r="D188" s="415"/>
      <c r="E188" s="415"/>
      <c r="F188" s="415"/>
      <c r="G188" s="415"/>
      <c r="H188" s="415"/>
      <c r="I188" s="415"/>
      <c r="J188" s="415"/>
      <c r="K188" s="415"/>
      <c r="L188" s="415"/>
      <c r="M188" s="415"/>
      <c r="N188" s="414"/>
      <c r="O188" s="415"/>
      <c r="P188" s="415"/>
      <c r="Q188" s="415"/>
      <c r="R188" s="415"/>
      <c r="S188" s="415"/>
      <c r="T188" s="415"/>
      <c r="U188" s="415"/>
    </row>
    <row r="189" s="413" customFormat="1" ht="19.9" customHeight="1" spans="1:21">
      <c r="A189" s="414"/>
      <c r="B189" s="415"/>
      <c r="C189" s="415"/>
      <c r="D189" s="415"/>
      <c r="E189" s="415"/>
      <c r="F189" s="415"/>
      <c r="G189" s="415"/>
      <c r="H189" s="415"/>
      <c r="I189" s="415"/>
      <c r="J189" s="415"/>
      <c r="K189" s="415"/>
      <c r="L189" s="415"/>
      <c r="M189" s="415"/>
      <c r="N189" s="414"/>
      <c r="O189" s="415"/>
      <c r="P189" s="415"/>
      <c r="Q189" s="415"/>
      <c r="R189" s="415"/>
      <c r="S189" s="415"/>
      <c r="T189" s="415"/>
      <c r="U189" s="415"/>
    </row>
    <row r="190" s="413" customFormat="1" ht="19.9" customHeight="1" spans="1:21">
      <c r="A190" s="414"/>
      <c r="B190" s="415"/>
      <c r="C190" s="415"/>
      <c r="D190" s="415"/>
      <c r="E190" s="415"/>
      <c r="F190" s="415"/>
      <c r="G190" s="415"/>
      <c r="H190" s="415"/>
      <c r="I190" s="415"/>
      <c r="J190" s="415"/>
      <c r="K190" s="415"/>
      <c r="L190" s="415"/>
      <c r="M190" s="415"/>
      <c r="N190" s="414"/>
      <c r="O190" s="415"/>
      <c r="P190" s="415"/>
      <c r="Q190" s="415"/>
      <c r="R190" s="415"/>
      <c r="S190" s="415"/>
      <c r="T190" s="415"/>
      <c r="U190" s="415"/>
    </row>
  </sheetData>
  <mergeCells count="20">
    <mergeCell ref="A1:U1"/>
    <mergeCell ref="A3:D3"/>
    <mergeCell ref="F4:O4"/>
    <mergeCell ref="F5:G5"/>
    <mergeCell ref="H5:I5"/>
    <mergeCell ref="J5:K5"/>
    <mergeCell ref="L5:M5"/>
    <mergeCell ref="N5:O5"/>
    <mergeCell ref="A49:B49"/>
    <mergeCell ref="A50:U50"/>
    <mergeCell ref="A51:K51"/>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4"/>
  <sheetViews>
    <sheetView workbookViewId="0">
      <selection activeCell="M17" sqref="M17"/>
    </sheetView>
  </sheetViews>
  <sheetFormatPr defaultColWidth="9" defaultRowHeight="13.5"/>
  <cols>
    <col min="1" max="4" width="9" style="20"/>
    <col min="5" max="6" width="15.625" style="20" customWidth="1"/>
    <col min="7" max="16372" width="9" style="20"/>
  </cols>
  <sheetData>
    <row r="1" s="20" customFormat="1" ht="22.5" spans="1:10">
      <c r="A1" s="270" t="s">
        <v>725</v>
      </c>
      <c r="B1" s="270"/>
      <c r="C1" s="270"/>
      <c r="D1" s="270"/>
      <c r="E1" s="270"/>
      <c r="F1" s="270"/>
      <c r="G1" s="270"/>
      <c r="H1" s="270"/>
      <c r="I1" s="270"/>
      <c r="J1" s="270"/>
    </row>
    <row r="2" s="20" customFormat="1" ht="17.25" spans="1:10">
      <c r="A2" s="341"/>
      <c r="B2" s="341"/>
      <c r="C2" s="341"/>
      <c r="D2" s="341"/>
      <c r="E2" s="341"/>
      <c r="F2" s="341"/>
      <c r="G2" s="341"/>
      <c r="H2" s="341"/>
      <c r="I2" s="341"/>
      <c r="J2" s="341"/>
    </row>
    <row r="3" s="20" customFormat="1" ht="27" customHeight="1" spans="1:10">
      <c r="A3" s="380" t="s">
        <v>726</v>
      </c>
      <c r="B3" s="381"/>
      <c r="C3" s="382" t="s">
        <v>727</v>
      </c>
      <c r="D3" s="382"/>
      <c r="E3" s="382"/>
      <c r="F3" s="382"/>
      <c r="G3" s="382"/>
      <c r="H3" s="382"/>
      <c r="I3" s="382"/>
      <c r="J3" s="398"/>
    </row>
    <row r="4" s="20" customFormat="1" ht="27" customHeight="1" spans="1:10">
      <c r="A4" s="383" t="s">
        <v>728</v>
      </c>
      <c r="B4" s="278"/>
      <c r="C4" s="311" t="s">
        <v>582</v>
      </c>
      <c r="D4" s="311"/>
      <c r="E4" s="311"/>
      <c r="F4" s="278" t="s">
        <v>729</v>
      </c>
      <c r="G4" s="311" t="s">
        <v>582</v>
      </c>
      <c r="H4" s="311"/>
      <c r="I4" s="311"/>
      <c r="J4" s="399"/>
    </row>
    <row r="5" s="20" customFormat="1" ht="27" spans="1:10">
      <c r="A5" s="384" t="s">
        <v>730</v>
      </c>
      <c r="B5" s="342"/>
      <c r="C5" s="342"/>
      <c r="D5" s="342" t="s">
        <v>731</v>
      </c>
      <c r="E5" s="342" t="s">
        <v>518</v>
      </c>
      <c r="F5" s="342" t="s">
        <v>732</v>
      </c>
      <c r="G5" s="342" t="s">
        <v>733</v>
      </c>
      <c r="H5" s="342" t="s">
        <v>734</v>
      </c>
      <c r="I5" s="342" t="s">
        <v>735</v>
      </c>
      <c r="J5" s="400"/>
    </row>
    <row r="6" s="20" customFormat="1" ht="27" customHeight="1" spans="1:10">
      <c r="A6" s="383"/>
      <c r="B6" s="278"/>
      <c r="C6" s="278" t="s">
        <v>594</v>
      </c>
      <c r="D6" s="315">
        <v>0</v>
      </c>
      <c r="E6" s="315">
        <v>14647308.84</v>
      </c>
      <c r="F6" s="315">
        <v>14647308.84</v>
      </c>
      <c r="G6" s="278">
        <v>10</v>
      </c>
      <c r="H6" s="316">
        <f t="shared" ref="H6:H9" si="0">F6/E6*100%</f>
        <v>1</v>
      </c>
      <c r="I6" s="317">
        <v>10</v>
      </c>
      <c r="J6" s="401"/>
    </row>
    <row r="7" s="20" customFormat="1" ht="36" spans="1:10">
      <c r="A7" s="383"/>
      <c r="B7" s="278"/>
      <c r="C7" s="278" t="s">
        <v>736</v>
      </c>
      <c r="D7" s="315">
        <v>0</v>
      </c>
      <c r="E7" s="315">
        <v>14647308.84</v>
      </c>
      <c r="F7" s="315">
        <v>14647308.84</v>
      </c>
      <c r="G7" s="278" t="s">
        <v>522</v>
      </c>
      <c r="H7" s="316">
        <f t="shared" si="0"/>
        <v>1</v>
      </c>
      <c r="I7" s="317" t="s">
        <v>522</v>
      </c>
      <c r="J7" s="401"/>
    </row>
    <row r="8" s="20" customFormat="1" ht="27" customHeight="1" spans="1:10">
      <c r="A8" s="383"/>
      <c r="B8" s="278"/>
      <c r="C8" s="278" t="s">
        <v>601</v>
      </c>
      <c r="D8" s="317"/>
      <c r="E8" s="317"/>
      <c r="F8" s="317"/>
      <c r="G8" s="278" t="s">
        <v>522</v>
      </c>
      <c r="H8" s="316" t="e">
        <f t="shared" si="0"/>
        <v>#DIV/0!</v>
      </c>
      <c r="I8" s="317" t="s">
        <v>522</v>
      </c>
      <c r="J8" s="401"/>
    </row>
    <row r="9" s="20" customFormat="1" ht="29" customHeight="1" spans="1:10">
      <c r="A9" s="383"/>
      <c r="B9" s="278"/>
      <c r="C9" s="278" t="s">
        <v>737</v>
      </c>
      <c r="D9" s="317"/>
      <c r="E9" s="317"/>
      <c r="F9" s="317"/>
      <c r="G9" s="278" t="s">
        <v>522</v>
      </c>
      <c r="H9" s="316" t="e">
        <f t="shared" si="0"/>
        <v>#DIV/0!</v>
      </c>
      <c r="I9" s="317" t="s">
        <v>522</v>
      </c>
      <c r="J9" s="401"/>
    </row>
    <row r="10" s="20" customFormat="1" spans="1:10">
      <c r="A10" s="383" t="s">
        <v>738</v>
      </c>
      <c r="B10" s="278" t="s">
        <v>739</v>
      </c>
      <c r="C10" s="278"/>
      <c r="D10" s="278"/>
      <c r="E10" s="278"/>
      <c r="F10" s="317" t="s">
        <v>740</v>
      </c>
      <c r="G10" s="317"/>
      <c r="H10" s="317"/>
      <c r="I10" s="317"/>
      <c r="J10" s="401"/>
    </row>
    <row r="11" s="20" customFormat="1" ht="27" customHeight="1" spans="1:10">
      <c r="A11" s="383"/>
      <c r="B11" s="368" t="s">
        <v>741</v>
      </c>
      <c r="C11" s="368"/>
      <c r="D11" s="368"/>
      <c r="E11" s="368"/>
      <c r="F11" s="368" t="s">
        <v>742</v>
      </c>
      <c r="G11" s="368"/>
      <c r="H11" s="368"/>
      <c r="I11" s="368"/>
      <c r="J11" s="402"/>
    </row>
    <row r="12" s="20" customFormat="1" ht="27" customHeight="1" spans="1:10">
      <c r="A12" s="385" t="s">
        <v>607</v>
      </c>
      <c r="B12" s="344"/>
      <c r="C12" s="345"/>
      <c r="D12" s="343" t="s">
        <v>743</v>
      </c>
      <c r="E12" s="344"/>
      <c r="F12" s="345"/>
      <c r="G12" s="346" t="s">
        <v>744</v>
      </c>
      <c r="H12" s="346" t="s">
        <v>745</v>
      </c>
      <c r="I12" s="346" t="s">
        <v>735</v>
      </c>
      <c r="J12" s="403" t="s">
        <v>746</v>
      </c>
    </row>
    <row r="13" s="20" customFormat="1" ht="28" customHeight="1" spans="1:10">
      <c r="A13" s="386" t="s">
        <v>747</v>
      </c>
      <c r="B13" s="342" t="s">
        <v>614</v>
      </c>
      <c r="C13" s="342" t="s">
        <v>615</v>
      </c>
      <c r="D13" s="342" t="s">
        <v>748</v>
      </c>
      <c r="E13" s="342" t="s">
        <v>609</v>
      </c>
      <c r="F13" s="348" t="s">
        <v>749</v>
      </c>
      <c r="G13" s="349"/>
      <c r="H13" s="349"/>
      <c r="I13" s="349"/>
      <c r="J13" s="404"/>
    </row>
    <row r="14" s="20" customFormat="1" ht="27" customHeight="1" spans="1:10">
      <c r="A14" s="383" t="s">
        <v>750</v>
      </c>
      <c r="B14" s="363" t="s">
        <v>620</v>
      </c>
      <c r="C14" s="278" t="s">
        <v>751</v>
      </c>
      <c r="D14" s="387" t="s">
        <v>752</v>
      </c>
      <c r="E14" s="278">
        <v>1</v>
      </c>
      <c r="F14" s="327" t="s">
        <v>753</v>
      </c>
      <c r="G14" s="332">
        <v>1</v>
      </c>
      <c r="H14" s="328">
        <v>10</v>
      </c>
      <c r="I14" s="328">
        <v>10</v>
      </c>
      <c r="J14" s="405"/>
    </row>
    <row r="15" s="20" customFormat="1" ht="23" customHeight="1" spans="1:10">
      <c r="A15" s="383"/>
      <c r="B15" s="363" t="s">
        <v>640</v>
      </c>
      <c r="C15" s="388" t="s">
        <v>754</v>
      </c>
      <c r="D15" s="389" t="s">
        <v>755</v>
      </c>
      <c r="E15" s="388" t="s">
        <v>110</v>
      </c>
      <c r="F15" s="327" t="s">
        <v>756</v>
      </c>
      <c r="G15" s="329">
        <v>1</v>
      </c>
      <c r="H15" s="327">
        <v>10</v>
      </c>
      <c r="I15" s="327">
        <v>10</v>
      </c>
      <c r="J15" s="406"/>
    </row>
    <row r="16" s="20" customFormat="1" ht="24.75" customHeight="1" spans="1:10">
      <c r="A16" s="383"/>
      <c r="B16" s="363" t="s">
        <v>646</v>
      </c>
      <c r="C16" s="390" t="s">
        <v>646</v>
      </c>
      <c r="D16" s="388" t="s">
        <v>622</v>
      </c>
      <c r="E16" s="390">
        <v>14647308.84</v>
      </c>
      <c r="F16" s="327" t="s">
        <v>757</v>
      </c>
      <c r="G16" s="329">
        <v>1</v>
      </c>
      <c r="H16" s="328">
        <v>10</v>
      </c>
      <c r="I16" s="328">
        <v>10</v>
      </c>
      <c r="J16" s="405"/>
    </row>
    <row r="17" s="20" customFormat="1" ht="24" spans="1:10">
      <c r="A17" s="383" t="s">
        <v>758</v>
      </c>
      <c r="B17" s="278" t="s">
        <v>759</v>
      </c>
      <c r="C17" s="391" t="s">
        <v>655</v>
      </c>
      <c r="D17" s="388" t="s">
        <v>622</v>
      </c>
      <c r="E17" s="388" t="s">
        <v>78</v>
      </c>
      <c r="F17" s="327" t="s">
        <v>760</v>
      </c>
      <c r="G17" s="329">
        <v>1</v>
      </c>
      <c r="H17" s="328">
        <v>15</v>
      </c>
      <c r="I17" s="328">
        <v>15</v>
      </c>
      <c r="J17" s="405"/>
    </row>
    <row r="18" s="20" customFormat="1" ht="29" customHeight="1" spans="1:10">
      <c r="A18" s="392" t="s">
        <v>657</v>
      </c>
      <c r="B18" s="393" t="s">
        <v>658</v>
      </c>
      <c r="C18" s="278" t="s">
        <v>761</v>
      </c>
      <c r="D18" s="387" t="s">
        <v>632</v>
      </c>
      <c r="E18" s="311" t="s">
        <v>762</v>
      </c>
      <c r="F18" s="311" t="s">
        <v>628</v>
      </c>
      <c r="G18" s="311" t="s">
        <v>763</v>
      </c>
      <c r="H18" s="328">
        <v>10</v>
      </c>
      <c r="I18" s="328">
        <v>10</v>
      </c>
      <c r="J18" s="399"/>
    </row>
    <row r="19" s="20" customFormat="1" ht="29" customHeight="1" spans="1:10">
      <c r="A19" s="394" t="s">
        <v>764</v>
      </c>
      <c r="B19" s="338"/>
      <c r="C19" s="338"/>
      <c r="D19" s="395" t="s">
        <v>765</v>
      </c>
      <c r="E19" s="395"/>
      <c r="F19" s="395"/>
      <c r="G19" s="395"/>
      <c r="H19" s="395"/>
      <c r="I19" s="395"/>
      <c r="J19" s="407"/>
    </row>
    <row r="20" s="20" customFormat="1" ht="29" customHeight="1" spans="1:10">
      <c r="A20" s="396" t="s">
        <v>766</v>
      </c>
      <c r="B20" s="397"/>
      <c r="C20" s="397"/>
      <c r="D20" s="397"/>
      <c r="E20" s="397"/>
      <c r="F20" s="397"/>
      <c r="G20" s="397"/>
      <c r="H20" s="397">
        <v>100</v>
      </c>
      <c r="I20" s="397">
        <v>100</v>
      </c>
      <c r="J20" s="408" t="s">
        <v>767</v>
      </c>
    </row>
    <row r="21" s="20" customFormat="1" ht="23" customHeight="1" spans="1:10">
      <c r="A21" s="34" t="s">
        <v>768</v>
      </c>
      <c r="B21" s="34"/>
      <c r="C21" s="34"/>
      <c r="D21" s="34"/>
      <c r="E21" s="34"/>
      <c r="F21" s="34"/>
      <c r="G21" s="34"/>
      <c r="H21" s="34"/>
      <c r="I21" s="34"/>
      <c r="J21" s="34"/>
    </row>
    <row r="22" s="20" customFormat="1" ht="27" customHeight="1" spans="1:10">
      <c r="A22" s="34" t="s">
        <v>769</v>
      </c>
      <c r="B22" s="34"/>
      <c r="C22" s="34"/>
      <c r="D22" s="34"/>
      <c r="E22" s="34"/>
      <c r="F22" s="34"/>
      <c r="G22" s="34"/>
      <c r="H22" s="34"/>
      <c r="I22" s="34"/>
      <c r="J22" s="34"/>
    </row>
    <row r="23" s="20" customFormat="1" ht="23" customHeight="1" spans="1:10">
      <c r="A23" s="34" t="s">
        <v>770</v>
      </c>
      <c r="B23" s="34"/>
      <c r="C23" s="34"/>
      <c r="D23" s="34"/>
      <c r="E23" s="34"/>
      <c r="F23" s="34"/>
      <c r="G23" s="34"/>
      <c r="H23" s="34"/>
      <c r="I23" s="34"/>
      <c r="J23" s="34"/>
    </row>
    <row r="24" s="20" customFormat="1" ht="23" customHeight="1" spans="1:10">
      <c r="A24" s="34" t="s">
        <v>771</v>
      </c>
      <c r="B24" s="34"/>
      <c r="C24" s="34"/>
      <c r="D24" s="34"/>
      <c r="E24" s="34"/>
      <c r="F24" s="34"/>
      <c r="G24" s="34"/>
      <c r="H24" s="34"/>
      <c r="I24" s="34"/>
      <c r="J24" s="34"/>
    </row>
    <row r="25" s="20" customFormat="1" ht="23" customHeight="1" spans="1:10">
      <c r="A25" s="34" t="s">
        <v>772</v>
      </c>
      <c r="B25" s="34"/>
      <c r="C25" s="34"/>
      <c r="D25" s="34"/>
      <c r="E25" s="34"/>
      <c r="F25" s="34"/>
      <c r="G25" s="34"/>
      <c r="H25" s="34"/>
      <c r="I25" s="34"/>
      <c r="J25" s="34"/>
    </row>
    <row r="26" s="20" customFormat="1" ht="15" customHeight="1"/>
    <row r="27" s="20" customFormat="1"/>
    <row r="28" s="20" customFormat="1" ht="15" customHeight="1"/>
    <row r="29" s="20" customFormat="1" ht="24" customHeight="1"/>
    <row r="30" s="20" customFormat="1"/>
    <row r="31" s="20" customFormat="1"/>
    <row r="32" s="20" customFormat="1"/>
    <row r="33" s="20" customFormat="1"/>
    <row r="34" s="20" customFormat="1"/>
  </sheetData>
  <mergeCells count="33">
    <mergeCell ref="A1:J1"/>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1:J21"/>
    <mergeCell ref="A22:J22"/>
    <mergeCell ref="A23:J23"/>
    <mergeCell ref="A24:J24"/>
    <mergeCell ref="A25:J25"/>
    <mergeCell ref="A10:A11"/>
    <mergeCell ref="A14:A16"/>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2:IU28"/>
  <sheetViews>
    <sheetView workbookViewId="0">
      <selection activeCell="K16" sqref="K16"/>
    </sheetView>
  </sheetViews>
  <sheetFormatPr defaultColWidth="9" defaultRowHeight="13.5"/>
  <cols>
    <col min="1" max="1" width="9.75" style="266" customWidth="1"/>
    <col min="2" max="2" width="13.125" style="266" customWidth="1"/>
    <col min="3" max="3" width="14.75"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773</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6240480</v>
      </c>
      <c r="E7" s="315">
        <v>6322560</v>
      </c>
      <c r="F7" s="315">
        <v>6322560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6240480</v>
      </c>
      <c r="E8" s="315">
        <v>6322560</v>
      </c>
      <c r="F8" s="315">
        <v>6322560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v>0</v>
      </c>
      <c r="E9" s="317">
        <v>0</v>
      </c>
      <c r="F9" s="317">
        <v>0</v>
      </c>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317" t="s">
        <v>774</v>
      </c>
      <c r="C12" s="317"/>
      <c r="D12" s="317"/>
      <c r="E12" s="317"/>
      <c r="F12" s="317" t="s">
        <v>775</v>
      </c>
      <c r="G12" s="317"/>
      <c r="H12" s="317"/>
      <c r="I12" s="317"/>
      <c r="J12" s="317"/>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278">
        <v>40</v>
      </c>
      <c r="D15" s="579" t="s">
        <v>622</v>
      </c>
      <c r="E15" s="278" t="s">
        <v>776</v>
      </c>
      <c r="F15" s="327" t="s">
        <v>777</v>
      </c>
      <c r="G15" s="328">
        <v>40</v>
      </c>
      <c r="H15" s="328">
        <v>10</v>
      </c>
      <c r="I15" s="328">
        <v>10</v>
      </c>
      <c r="J15" s="328"/>
    </row>
    <row r="16" s="266" customFormat="1" ht="22.5" customHeight="1" spans="1:10">
      <c r="A16" s="278"/>
      <c r="B16" s="350" t="s">
        <v>624</v>
      </c>
      <c r="C16" s="278" t="s">
        <v>778</v>
      </c>
      <c r="D16" s="579" t="s">
        <v>622</v>
      </c>
      <c r="E16" s="278" t="s">
        <v>779</v>
      </c>
      <c r="F16" s="327"/>
      <c r="G16" s="329" t="s">
        <v>779</v>
      </c>
      <c r="H16" s="327">
        <v>20</v>
      </c>
      <c r="I16" s="327">
        <v>20</v>
      </c>
      <c r="J16" s="328"/>
    </row>
    <row r="17" s="266" customFormat="1" ht="22.5" customHeight="1" spans="1:10">
      <c r="A17" s="278"/>
      <c r="B17" s="350" t="s">
        <v>640</v>
      </c>
      <c r="C17" s="278">
        <v>2024</v>
      </c>
      <c r="D17" s="579" t="s">
        <v>622</v>
      </c>
      <c r="E17" s="278">
        <v>1</v>
      </c>
      <c r="F17" s="327" t="s">
        <v>760</v>
      </c>
      <c r="G17" s="327">
        <v>1</v>
      </c>
      <c r="H17" s="327">
        <v>10</v>
      </c>
      <c r="I17" s="327">
        <v>10</v>
      </c>
      <c r="J17" s="328"/>
    </row>
    <row r="18" s="266" customFormat="1" ht="22.5" customHeight="1" spans="1:10">
      <c r="A18" s="278"/>
      <c r="B18" s="314" t="s">
        <v>646</v>
      </c>
      <c r="C18" s="278">
        <v>3420</v>
      </c>
      <c r="D18" s="579" t="s">
        <v>622</v>
      </c>
      <c r="E18" s="278" t="s">
        <v>780</v>
      </c>
      <c r="F18" s="327" t="s">
        <v>757</v>
      </c>
      <c r="G18" s="329" t="s">
        <v>643</v>
      </c>
      <c r="H18" s="327">
        <v>10</v>
      </c>
      <c r="I18" s="327">
        <v>10</v>
      </c>
      <c r="J18" s="328"/>
    </row>
    <row r="19" s="266" customFormat="1" ht="39" customHeight="1" spans="1:10">
      <c r="A19" s="363" t="s">
        <v>758</v>
      </c>
      <c r="B19" s="314" t="s">
        <v>781</v>
      </c>
      <c r="C19" s="278" t="s">
        <v>782</v>
      </c>
      <c r="D19" s="579" t="s">
        <v>622</v>
      </c>
      <c r="E19" s="278" t="s">
        <v>783</v>
      </c>
      <c r="F19" s="327" t="s">
        <v>760</v>
      </c>
      <c r="G19" s="278" t="s">
        <v>783</v>
      </c>
      <c r="H19" s="328">
        <v>20</v>
      </c>
      <c r="I19" s="328">
        <v>20</v>
      </c>
      <c r="J19" s="328"/>
    </row>
    <row r="20" s="266" customFormat="1" ht="39" customHeight="1" spans="1:10">
      <c r="A20" s="356"/>
      <c r="B20" s="357" t="s">
        <v>784</v>
      </c>
      <c r="C20" s="278" t="s">
        <v>785</v>
      </c>
      <c r="D20" s="579" t="s">
        <v>622</v>
      </c>
      <c r="E20" s="278" t="s">
        <v>783</v>
      </c>
      <c r="F20" s="327" t="s">
        <v>760</v>
      </c>
      <c r="G20" s="278" t="s">
        <v>783</v>
      </c>
      <c r="H20" s="328">
        <v>10</v>
      </c>
      <c r="I20" s="328">
        <v>10</v>
      </c>
      <c r="J20" s="328"/>
    </row>
    <row r="21" s="266" customFormat="1" ht="46" customHeight="1" spans="1:10">
      <c r="A21" s="358" t="s">
        <v>657</v>
      </c>
      <c r="B21" s="359" t="s">
        <v>658</v>
      </c>
      <c r="C21" s="278" t="s">
        <v>786</v>
      </c>
      <c r="D21" s="379" t="s">
        <v>632</v>
      </c>
      <c r="E21" s="311" t="s">
        <v>762</v>
      </c>
      <c r="F21" s="311" t="s">
        <v>628</v>
      </c>
      <c r="G21" s="311" t="s">
        <v>787</v>
      </c>
      <c r="H21" s="328">
        <v>10</v>
      </c>
      <c r="I21" s="328">
        <v>10</v>
      </c>
      <c r="J21" s="311"/>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66" customFormat="1" ht="24" customHeight="1" spans="1:10">
      <c r="A24" s="34" t="s">
        <v>768</v>
      </c>
      <c r="B24" s="34"/>
      <c r="C24" s="34"/>
      <c r="D24" s="34"/>
      <c r="E24" s="34"/>
      <c r="F24" s="34"/>
      <c r="G24" s="34"/>
      <c r="H24" s="34"/>
      <c r="I24" s="34"/>
      <c r="J24" s="34"/>
    </row>
    <row r="25" ht="24" customHeight="1" spans="1:10">
      <c r="A25" s="34" t="s">
        <v>769</v>
      </c>
      <c r="B25" s="34"/>
      <c r="C25" s="34"/>
      <c r="D25" s="34"/>
      <c r="E25" s="34"/>
      <c r="F25" s="34"/>
      <c r="G25" s="34"/>
      <c r="H25" s="34"/>
      <c r="I25" s="34"/>
      <c r="J25" s="34"/>
    </row>
    <row r="26" ht="24" customHeight="1" spans="1:10">
      <c r="A26" s="34" t="s">
        <v>770</v>
      </c>
      <c r="B26" s="34"/>
      <c r="C26" s="34"/>
      <c r="D26" s="34"/>
      <c r="E26" s="34"/>
      <c r="F26" s="34"/>
      <c r="G26" s="34"/>
      <c r="H26" s="34"/>
      <c r="I26" s="34"/>
      <c r="J26" s="34"/>
    </row>
    <row r="27" ht="24" customHeight="1" spans="1:10">
      <c r="A27" s="34" t="s">
        <v>771</v>
      </c>
      <c r="B27" s="34"/>
      <c r="C27" s="34"/>
      <c r="D27" s="34"/>
      <c r="E27" s="34"/>
      <c r="F27" s="34"/>
      <c r="G27" s="34"/>
      <c r="H27" s="34"/>
      <c r="I27" s="34"/>
      <c r="J27" s="34"/>
    </row>
    <row r="28" ht="24"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2:IU25"/>
  <sheetViews>
    <sheetView workbookViewId="0">
      <selection activeCell="F11" sqref="F11:J11"/>
    </sheetView>
  </sheetViews>
  <sheetFormatPr defaultColWidth="9" defaultRowHeight="17" customHeight="1"/>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7" customHeight="1" spans="1:10">
      <c r="A2" s="270" t="s">
        <v>725</v>
      </c>
      <c r="B2" s="270"/>
      <c r="C2" s="270"/>
      <c r="D2" s="270"/>
      <c r="E2" s="270"/>
      <c r="F2" s="270"/>
      <c r="G2" s="270"/>
      <c r="H2" s="270"/>
      <c r="I2" s="270"/>
      <c r="J2" s="270"/>
    </row>
    <row r="3" s="267" customFormat="1" customHeight="1" spans="1:10">
      <c r="A3" s="341"/>
      <c r="B3" s="341"/>
      <c r="C3" s="341"/>
      <c r="D3" s="341"/>
      <c r="E3" s="341"/>
      <c r="F3" s="341"/>
      <c r="G3" s="341"/>
      <c r="H3" s="341"/>
      <c r="I3" s="341"/>
      <c r="J3" s="341"/>
    </row>
    <row r="4" s="309" customFormat="1" ht="23" customHeight="1" spans="1:255">
      <c r="A4" s="278" t="s">
        <v>726</v>
      </c>
      <c r="B4" s="278"/>
      <c r="C4" s="311" t="s">
        <v>788</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3"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3"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3" customHeight="1" spans="1:255">
      <c r="A7" s="278"/>
      <c r="B7" s="278"/>
      <c r="C7" s="278" t="s">
        <v>594</v>
      </c>
      <c r="D7" s="315">
        <v>5743634</v>
      </c>
      <c r="E7" s="315">
        <v>5743634</v>
      </c>
      <c r="F7" s="315">
        <v>5743634</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5" customHeight="1" spans="1:255">
      <c r="A8" s="278"/>
      <c r="B8" s="278"/>
      <c r="C8" s="278" t="s">
        <v>736</v>
      </c>
      <c r="D8" s="315">
        <v>5743634</v>
      </c>
      <c r="E8" s="315">
        <v>5743634</v>
      </c>
      <c r="F8" s="315">
        <v>5743634</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23"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23" customHeight="1" spans="1:10">
      <c r="A10" s="278"/>
      <c r="B10" s="278"/>
      <c r="C10" s="278" t="s">
        <v>789</v>
      </c>
      <c r="D10" s="317"/>
      <c r="E10" s="317"/>
      <c r="F10" s="317"/>
      <c r="G10" s="278" t="s">
        <v>522</v>
      </c>
      <c r="H10" s="316" t="e">
        <f t="shared" si="0"/>
        <v>#DIV/0!</v>
      </c>
      <c r="I10" s="317" t="s">
        <v>522</v>
      </c>
      <c r="J10" s="317"/>
    </row>
    <row r="11" s="266" customFormat="1" ht="23" customHeight="1" spans="1:10">
      <c r="A11" s="278" t="s">
        <v>738</v>
      </c>
      <c r="B11" s="278" t="s">
        <v>739</v>
      </c>
      <c r="C11" s="278"/>
      <c r="D11" s="278"/>
      <c r="E11" s="278"/>
      <c r="F11" s="317" t="s">
        <v>740</v>
      </c>
      <c r="G11" s="317"/>
      <c r="H11" s="317"/>
      <c r="I11" s="317"/>
      <c r="J11" s="317"/>
    </row>
    <row r="12" s="266" customFormat="1" ht="33" customHeight="1" spans="1:10">
      <c r="A12" s="278"/>
      <c r="B12" s="317" t="s">
        <v>790</v>
      </c>
      <c r="C12" s="317"/>
      <c r="D12" s="317"/>
      <c r="E12" s="317"/>
      <c r="F12" s="317" t="s">
        <v>775</v>
      </c>
      <c r="G12" s="317"/>
      <c r="H12" s="317"/>
      <c r="I12" s="317"/>
      <c r="J12" s="317"/>
    </row>
    <row r="13" s="266" customFormat="1" ht="23" customHeight="1" spans="1:10">
      <c r="A13" s="343" t="s">
        <v>607</v>
      </c>
      <c r="B13" s="344"/>
      <c r="C13" s="345"/>
      <c r="D13" s="343" t="s">
        <v>743</v>
      </c>
      <c r="E13" s="344"/>
      <c r="F13" s="345"/>
      <c r="G13" s="346" t="s">
        <v>744</v>
      </c>
      <c r="H13" s="346" t="s">
        <v>745</v>
      </c>
      <c r="I13" s="346" t="s">
        <v>735</v>
      </c>
      <c r="J13" s="346" t="s">
        <v>746</v>
      </c>
    </row>
    <row r="14" s="266" customFormat="1" ht="23" customHeight="1" spans="1:10">
      <c r="A14" s="347" t="s">
        <v>747</v>
      </c>
      <c r="B14" s="342" t="s">
        <v>614</v>
      </c>
      <c r="C14" s="342" t="s">
        <v>615</v>
      </c>
      <c r="D14" s="342" t="s">
        <v>748</v>
      </c>
      <c r="E14" s="342" t="s">
        <v>609</v>
      </c>
      <c r="F14" s="348" t="s">
        <v>749</v>
      </c>
      <c r="G14" s="349"/>
      <c r="H14" s="349"/>
      <c r="I14" s="349"/>
      <c r="J14" s="349"/>
    </row>
    <row r="15" s="266" customFormat="1" ht="29" customHeight="1" spans="1:10">
      <c r="A15" s="278" t="s">
        <v>750</v>
      </c>
      <c r="B15" s="350" t="s">
        <v>620</v>
      </c>
      <c r="C15" s="291" t="s">
        <v>791</v>
      </c>
      <c r="D15" s="363" t="s">
        <v>622</v>
      </c>
      <c r="E15" s="378">
        <v>100</v>
      </c>
      <c r="F15" s="327" t="s">
        <v>628</v>
      </c>
      <c r="G15" s="278">
        <v>100</v>
      </c>
      <c r="H15" s="328">
        <v>30</v>
      </c>
      <c r="I15" s="328">
        <v>30</v>
      </c>
      <c r="J15" s="328"/>
    </row>
    <row r="16" s="266" customFormat="1" ht="23" customHeight="1" spans="1:10">
      <c r="A16" s="278"/>
      <c r="B16" s="350" t="s">
        <v>640</v>
      </c>
      <c r="C16" s="291" t="s">
        <v>792</v>
      </c>
      <c r="D16" s="367"/>
      <c r="E16" s="278">
        <v>100</v>
      </c>
      <c r="F16" s="327" t="s">
        <v>628</v>
      </c>
      <c r="G16" s="278">
        <v>100</v>
      </c>
      <c r="H16" s="327">
        <v>20</v>
      </c>
      <c r="I16" s="328">
        <v>20</v>
      </c>
      <c r="J16" s="328"/>
    </row>
    <row r="17" s="266" customFormat="1" ht="28" customHeight="1" spans="1:10">
      <c r="A17" s="363" t="s">
        <v>758</v>
      </c>
      <c r="B17" s="314" t="s">
        <v>781</v>
      </c>
      <c r="C17" s="291" t="s">
        <v>793</v>
      </c>
      <c r="D17" s="367"/>
      <c r="E17" s="278">
        <v>100</v>
      </c>
      <c r="F17" s="327" t="s">
        <v>628</v>
      </c>
      <c r="G17" s="278">
        <v>100</v>
      </c>
      <c r="H17" s="328">
        <v>20</v>
      </c>
      <c r="I17" s="328">
        <v>20</v>
      </c>
      <c r="J17" s="328"/>
    </row>
    <row r="18" s="266" customFormat="1" ht="31" customHeight="1" spans="1:10">
      <c r="A18" s="358" t="s">
        <v>657</v>
      </c>
      <c r="B18" s="359" t="s">
        <v>658</v>
      </c>
      <c r="C18" s="291" t="s">
        <v>794</v>
      </c>
      <c r="D18" s="367"/>
      <c r="E18" s="278">
        <v>100</v>
      </c>
      <c r="F18" s="327" t="s">
        <v>628</v>
      </c>
      <c r="G18" s="278">
        <v>100</v>
      </c>
      <c r="H18" s="328">
        <v>20</v>
      </c>
      <c r="I18" s="328">
        <v>20</v>
      </c>
      <c r="J18" s="311"/>
    </row>
    <row r="19" s="266" customFormat="1" ht="23" customHeight="1" spans="1:10">
      <c r="A19" s="338" t="s">
        <v>764</v>
      </c>
      <c r="B19" s="338"/>
      <c r="C19" s="338"/>
      <c r="D19" s="338" t="s">
        <v>578</v>
      </c>
      <c r="E19" s="338"/>
      <c r="F19" s="338"/>
      <c r="G19" s="338"/>
      <c r="H19" s="338"/>
      <c r="I19" s="338"/>
      <c r="J19" s="338"/>
    </row>
    <row r="20" s="266" customFormat="1" ht="23" customHeight="1" spans="1:10">
      <c r="A20" s="338" t="s">
        <v>766</v>
      </c>
      <c r="B20" s="338"/>
      <c r="C20" s="338"/>
      <c r="D20" s="338"/>
      <c r="E20" s="338"/>
      <c r="F20" s="338"/>
      <c r="G20" s="338"/>
      <c r="H20" s="338">
        <v>100</v>
      </c>
      <c r="I20" s="338">
        <v>100</v>
      </c>
      <c r="J20" s="338" t="s">
        <v>767</v>
      </c>
    </row>
    <row r="21" s="266" customFormat="1" ht="24" customHeight="1" spans="1:10">
      <c r="A21" s="34" t="s">
        <v>768</v>
      </c>
      <c r="B21" s="34"/>
      <c r="C21" s="34"/>
      <c r="D21" s="34"/>
      <c r="E21" s="34"/>
      <c r="F21" s="34"/>
      <c r="G21" s="34"/>
      <c r="H21" s="34"/>
      <c r="I21" s="34"/>
      <c r="J21" s="34"/>
    </row>
    <row r="22" ht="24" customHeight="1" spans="1:10">
      <c r="A22" s="34" t="s">
        <v>769</v>
      </c>
      <c r="B22" s="34"/>
      <c r="C22" s="34"/>
      <c r="D22" s="34"/>
      <c r="E22" s="34"/>
      <c r="F22" s="34"/>
      <c r="G22" s="34"/>
      <c r="H22" s="34"/>
      <c r="I22" s="34"/>
      <c r="J22" s="34"/>
    </row>
    <row r="23" ht="24" customHeight="1" spans="1:10">
      <c r="A23" s="34" t="s">
        <v>770</v>
      </c>
      <c r="B23" s="34"/>
      <c r="C23" s="34"/>
      <c r="D23" s="34"/>
      <c r="E23" s="34"/>
      <c r="F23" s="34"/>
      <c r="G23" s="34"/>
      <c r="H23" s="34"/>
      <c r="I23" s="34"/>
      <c r="J23" s="34"/>
    </row>
    <row r="24" ht="24" customHeight="1" spans="1:10">
      <c r="A24" s="34" t="s">
        <v>771</v>
      </c>
      <c r="B24" s="34"/>
      <c r="C24" s="34"/>
      <c r="D24" s="34"/>
      <c r="E24" s="34"/>
      <c r="F24" s="34"/>
      <c r="G24" s="34"/>
      <c r="H24" s="34"/>
      <c r="I24" s="34"/>
      <c r="J24" s="34"/>
    </row>
    <row r="25" ht="24" customHeight="1" spans="1:10">
      <c r="A25" s="34" t="s">
        <v>772</v>
      </c>
      <c r="B25" s="34"/>
      <c r="C25" s="34"/>
      <c r="D25" s="34"/>
      <c r="E25" s="34"/>
      <c r="F25" s="34"/>
      <c r="G25" s="34"/>
      <c r="H25" s="34"/>
      <c r="I25" s="34"/>
      <c r="J25"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1:J21"/>
    <mergeCell ref="A22:J22"/>
    <mergeCell ref="A23:J23"/>
    <mergeCell ref="A24:J24"/>
    <mergeCell ref="A25:J25"/>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2:IU26"/>
  <sheetViews>
    <sheetView workbookViewId="0">
      <selection activeCell="L11" sqref="L11"/>
    </sheetView>
  </sheetViews>
  <sheetFormatPr defaultColWidth="9" defaultRowHeight="13.5"/>
  <cols>
    <col min="1" max="1" width="9.75" style="266" customWidth="1"/>
    <col min="2" max="2" width="13.125" style="266" customWidth="1"/>
    <col min="3" max="3" width="18.3416666666667" style="266" customWidth="1"/>
    <col min="4" max="4" width="15.125" style="266" customWidth="1"/>
    <col min="5" max="5" width="14.125" style="266" customWidth="1"/>
    <col min="6" max="6" width="16.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795</v>
      </c>
      <c r="D4" s="311"/>
      <c r="E4" s="311"/>
      <c r="F4" s="311"/>
      <c r="G4" s="311"/>
      <c r="H4" s="311"/>
      <c r="I4" s="311"/>
      <c r="J4" s="311"/>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2"/>
      <c r="BO4" s="362"/>
      <c r="BP4" s="362"/>
      <c r="BQ4" s="362"/>
      <c r="BR4" s="362"/>
      <c r="BS4" s="362"/>
      <c r="BT4" s="362"/>
      <c r="BU4" s="362"/>
      <c r="BV4" s="362"/>
      <c r="BW4" s="362"/>
      <c r="BX4" s="362"/>
      <c r="BY4" s="362"/>
      <c r="BZ4" s="362"/>
      <c r="CA4" s="362"/>
      <c r="CB4" s="362"/>
      <c r="CC4" s="362"/>
      <c r="CD4" s="362"/>
      <c r="CE4" s="362"/>
      <c r="CF4" s="362"/>
      <c r="CG4" s="362"/>
      <c r="CH4" s="362"/>
      <c r="CI4" s="362"/>
      <c r="CJ4" s="362"/>
      <c r="CK4" s="362"/>
      <c r="CL4" s="362"/>
      <c r="CM4" s="362"/>
      <c r="CN4" s="362"/>
      <c r="CO4" s="362"/>
      <c r="CP4" s="362"/>
      <c r="CQ4" s="362"/>
      <c r="CR4" s="362"/>
      <c r="CS4" s="362"/>
      <c r="CT4" s="362"/>
      <c r="CU4" s="362"/>
      <c r="CV4" s="362"/>
      <c r="CW4" s="362"/>
      <c r="CX4" s="362"/>
      <c r="CY4" s="362"/>
      <c r="CZ4" s="362"/>
      <c r="DA4" s="362"/>
      <c r="DB4" s="362"/>
      <c r="DC4" s="362"/>
      <c r="DD4" s="362"/>
      <c r="DE4" s="362"/>
      <c r="DF4" s="362"/>
      <c r="DG4" s="362"/>
      <c r="DH4" s="362"/>
      <c r="DI4" s="362"/>
      <c r="DJ4" s="362"/>
      <c r="DK4" s="362"/>
      <c r="DL4" s="362"/>
      <c r="DM4" s="362"/>
      <c r="DN4" s="362"/>
      <c r="DO4" s="362"/>
      <c r="DP4" s="362"/>
      <c r="DQ4" s="362"/>
      <c r="DR4" s="362"/>
      <c r="DS4" s="362"/>
      <c r="DT4" s="362"/>
      <c r="DU4" s="362"/>
      <c r="DV4" s="362"/>
      <c r="DW4" s="362"/>
      <c r="DX4" s="362"/>
      <c r="DY4" s="362"/>
      <c r="DZ4" s="362"/>
      <c r="EA4" s="362"/>
      <c r="EB4" s="362"/>
      <c r="EC4" s="362"/>
      <c r="ED4" s="362"/>
      <c r="EE4" s="362"/>
      <c r="EF4" s="362"/>
      <c r="EG4" s="362"/>
      <c r="EH4" s="362"/>
      <c r="EI4" s="362"/>
      <c r="EJ4" s="362"/>
      <c r="EK4" s="362"/>
      <c r="EL4" s="362"/>
      <c r="EM4" s="362"/>
      <c r="EN4" s="362"/>
      <c r="EO4" s="362"/>
      <c r="EP4" s="362"/>
      <c r="EQ4" s="362"/>
      <c r="ER4" s="362"/>
      <c r="ES4" s="362"/>
      <c r="ET4" s="362"/>
      <c r="EU4" s="362"/>
      <c r="EV4" s="362"/>
      <c r="EW4" s="362"/>
      <c r="EX4" s="362"/>
      <c r="EY4" s="362"/>
      <c r="EZ4" s="362"/>
      <c r="FA4" s="362"/>
      <c r="FB4" s="362"/>
      <c r="FC4" s="362"/>
      <c r="FD4" s="362"/>
      <c r="FE4" s="362"/>
      <c r="FF4" s="362"/>
      <c r="FG4" s="362"/>
      <c r="FH4" s="362"/>
      <c r="FI4" s="362"/>
      <c r="FJ4" s="362"/>
      <c r="FK4" s="362"/>
      <c r="FL4" s="362"/>
      <c r="FM4" s="362"/>
      <c r="FN4" s="362"/>
      <c r="FO4" s="362"/>
      <c r="FP4" s="362"/>
      <c r="FQ4" s="362"/>
      <c r="FR4" s="362"/>
      <c r="FS4" s="362"/>
      <c r="FT4" s="362"/>
      <c r="FU4" s="362"/>
      <c r="FV4" s="362"/>
      <c r="FW4" s="362"/>
      <c r="FX4" s="362"/>
      <c r="FY4" s="362"/>
      <c r="FZ4" s="362"/>
      <c r="GA4" s="362"/>
      <c r="GB4" s="362"/>
      <c r="GC4" s="362"/>
      <c r="GD4" s="362"/>
      <c r="GE4" s="362"/>
      <c r="GF4" s="362"/>
      <c r="GG4" s="362"/>
      <c r="GH4" s="362"/>
      <c r="GI4" s="362"/>
      <c r="GJ4" s="362"/>
      <c r="GK4" s="362"/>
      <c r="GL4" s="362"/>
      <c r="GM4" s="362"/>
      <c r="GN4" s="362"/>
      <c r="GO4" s="362"/>
      <c r="GP4" s="362"/>
      <c r="GQ4" s="362"/>
      <c r="GR4" s="362"/>
      <c r="GS4" s="362"/>
      <c r="GT4" s="362"/>
      <c r="GU4" s="362"/>
      <c r="GV4" s="362"/>
      <c r="GW4" s="362"/>
      <c r="GX4" s="362"/>
      <c r="GY4" s="362"/>
      <c r="GZ4" s="362"/>
      <c r="HA4" s="362"/>
      <c r="HB4" s="362"/>
      <c r="HC4" s="362"/>
      <c r="HD4" s="362"/>
      <c r="HE4" s="362"/>
      <c r="HF4" s="362"/>
      <c r="HG4" s="362"/>
      <c r="HH4" s="362"/>
      <c r="HI4" s="362"/>
      <c r="HJ4" s="362"/>
      <c r="HK4" s="362"/>
      <c r="HL4" s="362"/>
      <c r="HM4" s="362"/>
      <c r="HN4" s="362"/>
      <c r="HO4" s="362"/>
      <c r="HP4" s="362"/>
      <c r="HQ4" s="362"/>
      <c r="HR4" s="362"/>
      <c r="HS4" s="362"/>
      <c r="HT4" s="362"/>
      <c r="HU4" s="362"/>
      <c r="HV4" s="362"/>
      <c r="HW4" s="362"/>
      <c r="HX4" s="362"/>
      <c r="HY4" s="362"/>
      <c r="HZ4" s="362"/>
      <c r="IA4" s="362"/>
      <c r="IB4" s="362"/>
      <c r="IC4" s="362"/>
      <c r="ID4" s="362"/>
      <c r="IE4" s="362"/>
      <c r="IF4" s="362"/>
      <c r="IG4" s="362"/>
      <c r="IH4" s="362"/>
      <c r="II4" s="362"/>
      <c r="IJ4" s="362"/>
      <c r="IK4" s="362"/>
      <c r="IL4" s="362"/>
      <c r="IM4" s="362"/>
      <c r="IN4" s="362"/>
      <c r="IO4" s="362"/>
      <c r="IP4" s="362"/>
      <c r="IQ4" s="362"/>
      <c r="IR4" s="362"/>
      <c r="IS4" s="362"/>
      <c r="IT4" s="362"/>
      <c r="IU4" s="362"/>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340" customFormat="1" ht="22.5" customHeight="1" spans="1:255">
      <c r="A6" s="278" t="s">
        <v>730</v>
      </c>
      <c r="B6" s="278"/>
      <c r="C6" s="278"/>
      <c r="D6" s="278" t="s">
        <v>731</v>
      </c>
      <c r="E6" s="278" t="s">
        <v>518</v>
      </c>
      <c r="F6" s="278" t="s">
        <v>732</v>
      </c>
      <c r="G6" s="278" t="s">
        <v>733</v>
      </c>
      <c r="H6" s="278" t="s">
        <v>734</v>
      </c>
      <c r="I6" s="278" t="s">
        <v>735</v>
      </c>
      <c r="J6" s="278"/>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c r="DU6" s="362"/>
      <c r="DV6" s="362"/>
      <c r="DW6" s="362"/>
      <c r="DX6" s="362"/>
      <c r="DY6" s="362"/>
      <c r="DZ6" s="362"/>
      <c r="EA6" s="362"/>
      <c r="EB6" s="362"/>
      <c r="EC6" s="362"/>
      <c r="ED6" s="362"/>
      <c r="EE6" s="362"/>
      <c r="EF6" s="362"/>
      <c r="EG6" s="362"/>
      <c r="EH6" s="362"/>
      <c r="EI6" s="362"/>
      <c r="EJ6" s="362"/>
      <c r="EK6" s="362"/>
      <c r="EL6" s="362"/>
      <c r="EM6" s="362"/>
      <c r="EN6" s="362"/>
      <c r="EO6" s="362"/>
      <c r="EP6" s="362"/>
      <c r="EQ6" s="362"/>
      <c r="ER6" s="362"/>
      <c r="ES6" s="362"/>
      <c r="ET6" s="362"/>
      <c r="EU6" s="362"/>
      <c r="EV6" s="362"/>
      <c r="EW6" s="362"/>
      <c r="EX6" s="362"/>
      <c r="EY6" s="362"/>
      <c r="EZ6" s="362"/>
      <c r="FA6" s="362"/>
      <c r="FB6" s="362"/>
      <c r="FC6" s="362"/>
      <c r="FD6" s="362"/>
      <c r="FE6" s="362"/>
      <c r="FF6" s="362"/>
      <c r="FG6" s="362"/>
      <c r="FH6" s="362"/>
      <c r="FI6" s="362"/>
      <c r="FJ6" s="362"/>
      <c r="FK6" s="362"/>
      <c r="FL6" s="362"/>
      <c r="FM6" s="362"/>
      <c r="FN6" s="362"/>
      <c r="FO6" s="362"/>
      <c r="FP6" s="362"/>
      <c r="FQ6" s="362"/>
      <c r="FR6" s="362"/>
      <c r="FS6" s="362"/>
      <c r="FT6" s="362"/>
      <c r="FU6" s="362"/>
      <c r="FV6" s="362"/>
      <c r="FW6" s="362"/>
      <c r="FX6" s="362"/>
      <c r="FY6" s="362"/>
      <c r="FZ6" s="362"/>
      <c r="GA6" s="362"/>
      <c r="GB6" s="362"/>
      <c r="GC6" s="362"/>
      <c r="GD6" s="362"/>
      <c r="GE6" s="362"/>
      <c r="GF6" s="362"/>
      <c r="GG6" s="362"/>
      <c r="GH6" s="362"/>
      <c r="GI6" s="362"/>
      <c r="GJ6" s="362"/>
      <c r="GK6" s="362"/>
      <c r="GL6" s="362"/>
      <c r="GM6" s="362"/>
      <c r="GN6" s="362"/>
      <c r="GO6" s="362"/>
      <c r="GP6" s="362"/>
      <c r="GQ6" s="362"/>
      <c r="GR6" s="362"/>
      <c r="GS6" s="362"/>
      <c r="GT6" s="362"/>
      <c r="GU6" s="362"/>
      <c r="GV6" s="362"/>
      <c r="GW6" s="362"/>
      <c r="GX6" s="362"/>
      <c r="GY6" s="362"/>
      <c r="GZ6" s="362"/>
      <c r="HA6" s="362"/>
      <c r="HB6" s="362"/>
      <c r="HC6" s="362"/>
      <c r="HD6" s="362"/>
      <c r="HE6" s="362"/>
      <c r="HF6" s="362"/>
      <c r="HG6" s="362"/>
      <c r="HH6" s="362"/>
      <c r="HI6" s="362"/>
      <c r="HJ6" s="362"/>
      <c r="HK6" s="362"/>
      <c r="HL6" s="362"/>
      <c r="HM6" s="362"/>
      <c r="HN6" s="362"/>
      <c r="HO6" s="362"/>
      <c r="HP6" s="362"/>
      <c r="HQ6" s="362"/>
      <c r="HR6" s="362"/>
      <c r="HS6" s="362"/>
      <c r="HT6" s="362"/>
      <c r="HU6" s="362"/>
      <c r="HV6" s="362"/>
      <c r="HW6" s="362"/>
      <c r="HX6" s="362"/>
      <c r="HY6" s="362"/>
      <c r="HZ6" s="362"/>
      <c r="IA6" s="362"/>
      <c r="IB6" s="362"/>
      <c r="IC6" s="362"/>
      <c r="ID6" s="362"/>
      <c r="IE6" s="362"/>
      <c r="IF6" s="362"/>
      <c r="IG6" s="362"/>
      <c r="IH6" s="362"/>
      <c r="II6" s="362"/>
      <c r="IJ6" s="362"/>
      <c r="IK6" s="362"/>
      <c r="IL6" s="362"/>
      <c r="IM6" s="362"/>
      <c r="IN6" s="362"/>
      <c r="IO6" s="362"/>
      <c r="IP6" s="362"/>
      <c r="IQ6" s="362"/>
      <c r="IR6" s="362"/>
      <c r="IS6" s="362"/>
      <c r="IT6" s="362"/>
      <c r="IU6" s="362"/>
    </row>
    <row r="7" s="340" customFormat="1" ht="22.5" customHeight="1" spans="1:255">
      <c r="A7" s="278"/>
      <c r="B7" s="278"/>
      <c r="C7" s="278" t="s">
        <v>594</v>
      </c>
      <c r="D7" s="372">
        <v>6600451.11</v>
      </c>
      <c r="E7" s="372">
        <v>6600451.11</v>
      </c>
      <c r="F7" s="372">
        <v>6600451.11</v>
      </c>
      <c r="G7" s="278">
        <v>10</v>
      </c>
      <c r="H7" s="316">
        <f t="shared" ref="H7:H10" si="0">F7/E7*100%</f>
        <v>1</v>
      </c>
      <c r="I7" s="317">
        <v>10</v>
      </c>
      <c r="J7" s="317"/>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c r="CT7" s="362"/>
      <c r="CU7" s="362"/>
      <c r="CV7" s="362"/>
      <c r="CW7" s="362"/>
      <c r="CX7" s="362"/>
      <c r="CY7" s="362"/>
      <c r="CZ7" s="362"/>
      <c r="DA7" s="362"/>
      <c r="DB7" s="362"/>
      <c r="DC7" s="362"/>
      <c r="DD7" s="362"/>
      <c r="DE7" s="362"/>
      <c r="DF7" s="362"/>
      <c r="DG7" s="362"/>
      <c r="DH7" s="362"/>
      <c r="DI7" s="362"/>
      <c r="DJ7" s="362"/>
      <c r="DK7" s="362"/>
      <c r="DL7" s="362"/>
      <c r="DM7" s="362"/>
      <c r="DN7" s="362"/>
      <c r="DO7" s="362"/>
      <c r="DP7" s="362"/>
      <c r="DQ7" s="362"/>
      <c r="DR7" s="362"/>
      <c r="DS7" s="362"/>
      <c r="DT7" s="362"/>
      <c r="DU7" s="362"/>
      <c r="DV7" s="362"/>
      <c r="DW7" s="362"/>
      <c r="DX7" s="362"/>
      <c r="DY7" s="362"/>
      <c r="DZ7" s="362"/>
      <c r="EA7" s="362"/>
      <c r="EB7" s="362"/>
      <c r="EC7" s="362"/>
      <c r="ED7" s="362"/>
      <c r="EE7" s="362"/>
      <c r="EF7" s="362"/>
      <c r="EG7" s="362"/>
      <c r="EH7" s="362"/>
      <c r="EI7" s="362"/>
      <c r="EJ7" s="362"/>
      <c r="EK7" s="362"/>
      <c r="EL7" s="362"/>
      <c r="EM7" s="362"/>
      <c r="EN7" s="362"/>
      <c r="EO7" s="362"/>
      <c r="EP7" s="362"/>
      <c r="EQ7" s="362"/>
      <c r="ER7" s="362"/>
      <c r="ES7" s="362"/>
      <c r="ET7" s="362"/>
      <c r="EU7" s="362"/>
      <c r="EV7" s="362"/>
      <c r="EW7" s="362"/>
      <c r="EX7" s="362"/>
      <c r="EY7" s="362"/>
      <c r="EZ7" s="362"/>
      <c r="FA7" s="362"/>
      <c r="FB7" s="362"/>
      <c r="FC7" s="362"/>
      <c r="FD7" s="362"/>
      <c r="FE7" s="362"/>
      <c r="FF7" s="362"/>
      <c r="FG7" s="362"/>
      <c r="FH7" s="362"/>
      <c r="FI7" s="362"/>
      <c r="FJ7" s="362"/>
      <c r="FK7" s="362"/>
      <c r="FL7" s="362"/>
      <c r="FM7" s="362"/>
      <c r="FN7" s="362"/>
      <c r="FO7" s="362"/>
      <c r="FP7" s="362"/>
      <c r="FQ7" s="362"/>
      <c r="FR7" s="362"/>
      <c r="FS7" s="362"/>
      <c r="FT7" s="362"/>
      <c r="FU7" s="362"/>
      <c r="FV7" s="362"/>
      <c r="FW7" s="362"/>
      <c r="FX7" s="362"/>
      <c r="FY7" s="362"/>
      <c r="FZ7" s="362"/>
      <c r="GA7" s="362"/>
      <c r="GB7" s="362"/>
      <c r="GC7" s="362"/>
      <c r="GD7" s="362"/>
      <c r="GE7" s="362"/>
      <c r="GF7" s="362"/>
      <c r="GG7" s="362"/>
      <c r="GH7" s="362"/>
      <c r="GI7" s="362"/>
      <c r="GJ7" s="362"/>
      <c r="GK7" s="362"/>
      <c r="GL7" s="362"/>
      <c r="GM7" s="362"/>
      <c r="GN7" s="362"/>
      <c r="GO7" s="362"/>
      <c r="GP7" s="362"/>
      <c r="GQ7" s="362"/>
      <c r="GR7" s="362"/>
      <c r="GS7" s="362"/>
      <c r="GT7" s="362"/>
      <c r="GU7" s="362"/>
      <c r="GV7" s="362"/>
      <c r="GW7" s="362"/>
      <c r="GX7" s="362"/>
      <c r="GY7" s="362"/>
      <c r="GZ7" s="362"/>
      <c r="HA7" s="362"/>
      <c r="HB7" s="362"/>
      <c r="HC7" s="362"/>
      <c r="HD7" s="362"/>
      <c r="HE7" s="362"/>
      <c r="HF7" s="362"/>
      <c r="HG7" s="362"/>
      <c r="HH7" s="362"/>
      <c r="HI7" s="362"/>
      <c r="HJ7" s="362"/>
      <c r="HK7" s="362"/>
      <c r="HL7" s="362"/>
      <c r="HM7" s="362"/>
      <c r="HN7" s="362"/>
      <c r="HO7" s="362"/>
      <c r="HP7" s="362"/>
      <c r="HQ7" s="362"/>
      <c r="HR7" s="362"/>
      <c r="HS7" s="362"/>
      <c r="HT7" s="362"/>
      <c r="HU7" s="362"/>
      <c r="HV7" s="362"/>
      <c r="HW7" s="362"/>
      <c r="HX7" s="362"/>
      <c r="HY7" s="362"/>
      <c r="HZ7" s="362"/>
      <c r="IA7" s="362"/>
      <c r="IB7" s="362"/>
      <c r="IC7" s="362"/>
      <c r="ID7" s="362"/>
      <c r="IE7" s="362"/>
      <c r="IF7" s="362"/>
      <c r="IG7" s="362"/>
      <c r="IH7" s="362"/>
      <c r="II7" s="362"/>
      <c r="IJ7" s="362"/>
      <c r="IK7" s="362"/>
      <c r="IL7" s="362"/>
      <c r="IM7" s="362"/>
      <c r="IN7" s="362"/>
      <c r="IO7" s="362"/>
      <c r="IP7" s="362"/>
      <c r="IQ7" s="362"/>
      <c r="IR7" s="362"/>
      <c r="IS7" s="362"/>
      <c r="IT7" s="362"/>
      <c r="IU7" s="362"/>
    </row>
    <row r="8" s="340" customFormat="1" ht="30" customHeight="1" spans="1:255">
      <c r="A8" s="278"/>
      <c r="B8" s="278"/>
      <c r="C8" s="278" t="s">
        <v>736</v>
      </c>
      <c r="D8" s="372">
        <v>6600451.11</v>
      </c>
      <c r="E8" s="372">
        <v>6600451.11</v>
      </c>
      <c r="F8" s="372">
        <v>6600451.11</v>
      </c>
      <c r="G8" s="278">
        <v>10</v>
      </c>
      <c r="H8" s="316">
        <f t="shared" si="0"/>
        <v>1</v>
      </c>
      <c r="I8" s="317" t="s">
        <v>522</v>
      </c>
      <c r="J8" s="317"/>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c r="CZ8" s="362"/>
      <c r="DA8" s="362"/>
      <c r="DB8" s="362"/>
      <c r="DC8" s="362"/>
      <c r="DD8" s="362"/>
      <c r="DE8" s="362"/>
      <c r="DF8" s="362"/>
      <c r="DG8" s="362"/>
      <c r="DH8" s="362"/>
      <c r="DI8" s="362"/>
      <c r="DJ8" s="362"/>
      <c r="DK8" s="362"/>
      <c r="DL8" s="362"/>
      <c r="DM8" s="362"/>
      <c r="DN8" s="362"/>
      <c r="DO8" s="362"/>
      <c r="DP8" s="362"/>
      <c r="DQ8" s="362"/>
      <c r="DR8" s="362"/>
      <c r="DS8" s="362"/>
      <c r="DT8" s="362"/>
      <c r="DU8" s="362"/>
      <c r="DV8" s="362"/>
      <c r="DW8" s="362"/>
      <c r="DX8" s="362"/>
      <c r="DY8" s="362"/>
      <c r="DZ8" s="362"/>
      <c r="EA8" s="362"/>
      <c r="EB8" s="362"/>
      <c r="EC8" s="362"/>
      <c r="ED8" s="362"/>
      <c r="EE8" s="362"/>
      <c r="EF8" s="362"/>
      <c r="EG8" s="362"/>
      <c r="EH8" s="362"/>
      <c r="EI8" s="362"/>
      <c r="EJ8" s="362"/>
      <c r="EK8" s="362"/>
      <c r="EL8" s="362"/>
      <c r="EM8" s="362"/>
      <c r="EN8" s="362"/>
      <c r="EO8" s="362"/>
      <c r="EP8" s="362"/>
      <c r="EQ8" s="362"/>
      <c r="ER8" s="362"/>
      <c r="ES8" s="362"/>
      <c r="ET8" s="362"/>
      <c r="EU8" s="362"/>
      <c r="EV8" s="362"/>
      <c r="EW8" s="362"/>
      <c r="EX8" s="362"/>
      <c r="EY8" s="362"/>
      <c r="EZ8" s="362"/>
      <c r="FA8" s="362"/>
      <c r="FB8" s="362"/>
      <c r="FC8" s="362"/>
      <c r="FD8" s="362"/>
      <c r="FE8" s="362"/>
      <c r="FF8" s="362"/>
      <c r="FG8" s="362"/>
      <c r="FH8" s="362"/>
      <c r="FI8" s="362"/>
      <c r="FJ8" s="362"/>
      <c r="FK8" s="362"/>
      <c r="FL8" s="362"/>
      <c r="FM8" s="362"/>
      <c r="FN8" s="362"/>
      <c r="FO8" s="362"/>
      <c r="FP8" s="362"/>
      <c r="FQ8" s="362"/>
      <c r="FR8" s="362"/>
      <c r="FS8" s="362"/>
      <c r="FT8" s="362"/>
      <c r="FU8" s="362"/>
      <c r="FV8" s="362"/>
      <c r="FW8" s="362"/>
      <c r="FX8" s="362"/>
      <c r="FY8" s="362"/>
      <c r="FZ8" s="362"/>
      <c r="GA8" s="362"/>
      <c r="GB8" s="362"/>
      <c r="GC8" s="362"/>
      <c r="GD8" s="362"/>
      <c r="GE8" s="362"/>
      <c r="GF8" s="362"/>
      <c r="GG8" s="362"/>
      <c r="GH8" s="362"/>
      <c r="GI8" s="362"/>
      <c r="GJ8" s="362"/>
      <c r="GK8" s="362"/>
      <c r="GL8" s="362"/>
      <c r="GM8" s="362"/>
      <c r="GN8" s="362"/>
      <c r="GO8" s="362"/>
      <c r="GP8" s="362"/>
      <c r="GQ8" s="362"/>
      <c r="GR8" s="362"/>
      <c r="GS8" s="362"/>
      <c r="GT8" s="362"/>
      <c r="GU8" s="362"/>
      <c r="GV8" s="362"/>
      <c r="GW8" s="362"/>
      <c r="GX8" s="362"/>
      <c r="GY8" s="362"/>
      <c r="GZ8" s="362"/>
      <c r="HA8" s="362"/>
      <c r="HB8" s="362"/>
      <c r="HC8" s="362"/>
      <c r="HD8" s="362"/>
      <c r="HE8" s="362"/>
      <c r="HF8" s="362"/>
      <c r="HG8" s="362"/>
      <c r="HH8" s="362"/>
      <c r="HI8" s="362"/>
      <c r="HJ8" s="362"/>
      <c r="HK8" s="362"/>
      <c r="HL8" s="362"/>
      <c r="HM8" s="362"/>
      <c r="HN8" s="362"/>
      <c r="HO8" s="362"/>
      <c r="HP8" s="362"/>
      <c r="HQ8" s="362"/>
      <c r="HR8" s="362"/>
      <c r="HS8" s="362"/>
      <c r="HT8" s="362"/>
      <c r="HU8" s="362"/>
      <c r="HV8" s="362"/>
      <c r="HW8" s="362"/>
      <c r="HX8" s="362"/>
      <c r="HY8" s="362"/>
      <c r="HZ8" s="362"/>
      <c r="IA8" s="362"/>
      <c r="IB8" s="362"/>
      <c r="IC8" s="362"/>
      <c r="ID8" s="362"/>
      <c r="IE8" s="362"/>
      <c r="IF8" s="362"/>
      <c r="IG8" s="362"/>
      <c r="IH8" s="362"/>
      <c r="II8" s="362"/>
      <c r="IJ8" s="362"/>
      <c r="IK8" s="362"/>
      <c r="IL8" s="362"/>
      <c r="IM8" s="362"/>
      <c r="IN8" s="362"/>
      <c r="IO8" s="362"/>
      <c r="IP8" s="362"/>
      <c r="IQ8" s="362"/>
      <c r="IR8" s="362"/>
      <c r="IS8" s="362"/>
      <c r="IT8" s="362"/>
      <c r="IU8" s="362"/>
    </row>
    <row r="9" s="340" customFormat="1" ht="30" customHeight="1" spans="1:255">
      <c r="A9" s="278"/>
      <c r="B9" s="278"/>
      <c r="C9" s="278" t="s">
        <v>601</v>
      </c>
      <c r="D9" s="317">
        <v>0</v>
      </c>
      <c r="E9" s="317">
        <v>0</v>
      </c>
      <c r="F9" s="317">
        <v>0</v>
      </c>
      <c r="G9" s="278" t="s">
        <v>522</v>
      </c>
      <c r="H9" s="316" t="e">
        <f t="shared" si="0"/>
        <v>#DIV/0!</v>
      </c>
      <c r="I9" s="317" t="s">
        <v>522</v>
      </c>
      <c r="J9" s="317"/>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c r="BW9" s="362"/>
      <c r="BX9" s="362"/>
      <c r="BY9" s="362"/>
      <c r="BZ9" s="362"/>
      <c r="CA9" s="362"/>
      <c r="CB9" s="362"/>
      <c r="CC9" s="362"/>
      <c r="CD9" s="362"/>
      <c r="CE9" s="362"/>
      <c r="CF9" s="362"/>
      <c r="CG9" s="362"/>
      <c r="CH9" s="362"/>
      <c r="CI9" s="362"/>
      <c r="CJ9" s="362"/>
      <c r="CK9" s="362"/>
      <c r="CL9" s="362"/>
      <c r="CM9" s="362"/>
      <c r="CN9" s="362"/>
      <c r="CO9" s="362"/>
      <c r="CP9" s="362"/>
      <c r="CQ9" s="362"/>
      <c r="CR9" s="362"/>
      <c r="CS9" s="362"/>
      <c r="CT9" s="362"/>
      <c r="CU9" s="362"/>
      <c r="CV9" s="362"/>
      <c r="CW9" s="362"/>
      <c r="CX9" s="362"/>
      <c r="CY9" s="362"/>
      <c r="CZ9" s="362"/>
      <c r="DA9" s="362"/>
      <c r="DB9" s="362"/>
      <c r="DC9" s="362"/>
      <c r="DD9" s="362"/>
      <c r="DE9" s="362"/>
      <c r="DF9" s="362"/>
      <c r="DG9" s="362"/>
      <c r="DH9" s="362"/>
      <c r="DI9" s="362"/>
      <c r="DJ9" s="362"/>
      <c r="DK9" s="362"/>
      <c r="DL9" s="362"/>
      <c r="DM9" s="362"/>
      <c r="DN9" s="362"/>
      <c r="DO9" s="362"/>
      <c r="DP9" s="362"/>
      <c r="DQ9" s="362"/>
      <c r="DR9" s="362"/>
      <c r="DS9" s="362"/>
      <c r="DT9" s="362"/>
      <c r="DU9" s="362"/>
      <c r="DV9" s="362"/>
      <c r="DW9" s="362"/>
      <c r="DX9" s="362"/>
      <c r="DY9" s="362"/>
      <c r="DZ9" s="362"/>
      <c r="EA9" s="362"/>
      <c r="EB9" s="362"/>
      <c r="EC9" s="362"/>
      <c r="ED9" s="362"/>
      <c r="EE9" s="362"/>
      <c r="EF9" s="362"/>
      <c r="EG9" s="362"/>
      <c r="EH9" s="362"/>
      <c r="EI9" s="362"/>
      <c r="EJ9" s="362"/>
      <c r="EK9" s="362"/>
      <c r="EL9" s="362"/>
      <c r="EM9" s="362"/>
      <c r="EN9" s="362"/>
      <c r="EO9" s="362"/>
      <c r="EP9" s="362"/>
      <c r="EQ9" s="362"/>
      <c r="ER9" s="362"/>
      <c r="ES9" s="362"/>
      <c r="ET9" s="362"/>
      <c r="EU9" s="362"/>
      <c r="EV9" s="362"/>
      <c r="EW9" s="362"/>
      <c r="EX9" s="362"/>
      <c r="EY9" s="362"/>
      <c r="EZ9" s="362"/>
      <c r="FA9" s="362"/>
      <c r="FB9" s="362"/>
      <c r="FC9" s="362"/>
      <c r="FD9" s="362"/>
      <c r="FE9" s="362"/>
      <c r="FF9" s="362"/>
      <c r="FG9" s="362"/>
      <c r="FH9" s="362"/>
      <c r="FI9" s="362"/>
      <c r="FJ9" s="362"/>
      <c r="FK9" s="362"/>
      <c r="FL9" s="362"/>
      <c r="FM9" s="362"/>
      <c r="FN9" s="362"/>
      <c r="FO9" s="362"/>
      <c r="FP9" s="362"/>
      <c r="FQ9" s="362"/>
      <c r="FR9" s="362"/>
      <c r="FS9" s="362"/>
      <c r="FT9" s="362"/>
      <c r="FU9" s="362"/>
      <c r="FV9" s="362"/>
      <c r="FW9" s="362"/>
      <c r="FX9" s="362"/>
      <c r="FY9" s="362"/>
      <c r="FZ9" s="362"/>
      <c r="GA9" s="362"/>
      <c r="GB9" s="362"/>
      <c r="GC9" s="362"/>
      <c r="GD9" s="362"/>
      <c r="GE9" s="362"/>
      <c r="GF9" s="362"/>
      <c r="GG9" s="362"/>
      <c r="GH9" s="362"/>
      <c r="GI9" s="362"/>
      <c r="GJ9" s="362"/>
      <c r="GK9" s="362"/>
      <c r="GL9" s="362"/>
      <c r="GM9" s="362"/>
      <c r="GN9" s="362"/>
      <c r="GO9" s="362"/>
      <c r="GP9" s="362"/>
      <c r="GQ9" s="362"/>
      <c r="GR9" s="362"/>
      <c r="GS9" s="362"/>
      <c r="GT9" s="362"/>
      <c r="GU9" s="362"/>
      <c r="GV9" s="362"/>
      <c r="GW9" s="362"/>
      <c r="GX9" s="362"/>
      <c r="GY9" s="362"/>
      <c r="GZ9" s="362"/>
      <c r="HA9" s="362"/>
      <c r="HB9" s="362"/>
      <c r="HC9" s="362"/>
      <c r="HD9" s="362"/>
      <c r="HE9" s="362"/>
      <c r="HF9" s="362"/>
      <c r="HG9" s="362"/>
      <c r="HH9" s="362"/>
      <c r="HI9" s="362"/>
      <c r="HJ9" s="362"/>
      <c r="HK9" s="362"/>
      <c r="HL9" s="362"/>
      <c r="HM9" s="362"/>
      <c r="HN9" s="362"/>
      <c r="HO9" s="362"/>
      <c r="HP9" s="362"/>
      <c r="HQ9" s="362"/>
      <c r="HR9" s="362"/>
      <c r="HS9" s="362"/>
      <c r="HT9" s="362"/>
      <c r="HU9" s="362"/>
      <c r="HV9" s="362"/>
      <c r="HW9" s="362"/>
      <c r="HX9" s="362"/>
      <c r="HY9" s="362"/>
      <c r="HZ9" s="362"/>
      <c r="IA9" s="362"/>
      <c r="IB9" s="362"/>
      <c r="IC9" s="362"/>
      <c r="ID9" s="362"/>
      <c r="IE9" s="362"/>
      <c r="IF9" s="362"/>
      <c r="IG9" s="362"/>
      <c r="IH9" s="362"/>
      <c r="II9" s="362"/>
      <c r="IJ9" s="362"/>
      <c r="IK9" s="362"/>
      <c r="IL9" s="362"/>
      <c r="IM9" s="362"/>
      <c r="IN9" s="362"/>
      <c r="IO9" s="362"/>
      <c r="IP9" s="362"/>
      <c r="IQ9" s="362"/>
      <c r="IR9" s="362"/>
      <c r="IS9" s="362"/>
      <c r="IT9" s="362"/>
      <c r="IU9" s="362"/>
    </row>
    <row r="10" s="362" customFormat="1" ht="36" customHeight="1" spans="1:10">
      <c r="A10" s="278"/>
      <c r="B10" s="278"/>
      <c r="C10" s="278" t="s">
        <v>737</v>
      </c>
      <c r="D10" s="278" t="s">
        <v>522</v>
      </c>
      <c r="E10" s="278" t="s">
        <v>522</v>
      </c>
      <c r="F10" s="278" t="s">
        <v>522</v>
      </c>
      <c r="G10" s="278" t="s">
        <v>522</v>
      </c>
      <c r="H10" s="316" t="e">
        <f t="shared" si="0"/>
        <v>#VALUE!</v>
      </c>
      <c r="I10" s="317" t="s">
        <v>522</v>
      </c>
      <c r="J10" s="317"/>
    </row>
    <row r="11" s="362" customFormat="1" ht="30.75" customHeight="1" spans="1:10">
      <c r="A11" s="278" t="s">
        <v>738</v>
      </c>
      <c r="B11" s="278" t="s">
        <v>739</v>
      </c>
      <c r="C11" s="278"/>
      <c r="D11" s="278"/>
      <c r="E11" s="278"/>
      <c r="F11" s="317" t="s">
        <v>740</v>
      </c>
      <c r="G11" s="317"/>
      <c r="H11" s="317"/>
      <c r="I11" s="317"/>
      <c r="J11" s="317"/>
    </row>
    <row r="12" s="362" customFormat="1" ht="30.75" customHeight="1" spans="1:10">
      <c r="A12" s="278"/>
      <c r="B12" s="317" t="s">
        <v>796</v>
      </c>
      <c r="C12" s="317"/>
      <c r="D12" s="317"/>
      <c r="E12" s="317"/>
      <c r="F12" s="317" t="s">
        <v>797</v>
      </c>
      <c r="G12" s="317"/>
      <c r="H12" s="317"/>
      <c r="I12" s="317"/>
      <c r="J12" s="317"/>
    </row>
    <row r="13" s="362" customFormat="1" ht="22.5" customHeight="1" spans="1:10">
      <c r="A13" s="373" t="s">
        <v>607</v>
      </c>
      <c r="B13" s="374"/>
      <c r="C13" s="375"/>
      <c r="D13" s="373" t="s">
        <v>743</v>
      </c>
      <c r="E13" s="374"/>
      <c r="F13" s="375"/>
      <c r="G13" s="376" t="s">
        <v>744</v>
      </c>
      <c r="H13" s="376" t="s">
        <v>745</v>
      </c>
      <c r="I13" s="376" t="s">
        <v>735</v>
      </c>
      <c r="J13" s="376" t="s">
        <v>746</v>
      </c>
    </row>
    <row r="14" s="362" customFormat="1" ht="22.5" customHeight="1" spans="1:10">
      <c r="A14" s="377" t="s">
        <v>747</v>
      </c>
      <c r="B14" s="278" t="s">
        <v>614</v>
      </c>
      <c r="C14" s="278" t="s">
        <v>615</v>
      </c>
      <c r="D14" s="278" t="s">
        <v>748</v>
      </c>
      <c r="E14" s="278" t="s">
        <v>609</v>
      </c>
      <c r="F14" s="327" t="s">
        <v>749</v>
      </c>
      <c r="G14" s="328"/>
      <c r="H14" s="328"/>
      <c r="I14" s="328"/>
      <c r="J14" s="328"/>
    </row>
    <row r="15" s="362" customFormat="1" ht="22.5" customHeight="1" spans="1:10">
      <c r="A15" s="278" t="s">
        <v>750</v>
      </c>
      <c r="B15" s="350" t="s">
        <v>620</v>
      </c>
      <c r="C15" s="278" t="s">
        <v>798</v>
      </c>
      <c r="D15" s="278" t="s">
        <v>622</v>
      </c>
      <c r="E15" s="278">
        <v>15</v>
      </c>
      <c r="F15" s="327" t="s">
        <v>777</v>
      </c>
      <c r="G15" s="328">
        <v>15</v>
      </c>
      <c r="H15" s="328">
        <v>20</v>
      </c>
      <c r="I15" s="328">
        <v>20</v>
      </c>
      <c r="J15" s="328"/>
    </row>
    <row r="16" s="362" customFormat="1" ht="22.5" customHeight="1" spans="1:10">
      <c r="A16" s="278"/>
      <c r="B16" s="350" t="s">
        <v>624</v>
      </c>
      <c r="C16" s="278" t="s">
        <v>799</v>
      </c>
      <c r="D16" s="278" t="s">
        <v>622</v>
      </c>
      <c r="E16" s="278">
        <v>100</v>
      </c>
      <c r="F16" s="327" t="s">
        <v>628</v>
      </c>
      <c r="G16" s="329">
        <v>1</v>
      </c>
      <c r="H16" s="327">
        <v>20</v>
      </c>
      <c r="I16" s="327">
        <v>20</v>
      </c>
      <c r="J16" s="328"/>
    </row>
    <row r="17" s="362" customFormat="1" ht="39" customHeight="1" spans="1:10">
      <c r="A17" s="278"/>
      <c r="B17" s="350" t="s">
        <v>640</v>
      </c>
      <c r="C17" s="278" t="s">
        <v>800</v>
      </c>
      <c r="D17" s="278" t="s">
        <v>801</v>
      </c>
      <c r="E17" s="278">
        <v>9</v>
      </c>
      <c r="F17" s="327" t="s">
        <v>643</v>
      </c>
      <c r="G17" s="327">
        <v>9</v>
      </c>
      <c r="H17" s="327">
        <v>20</v>
      </c>
      <c r="I17" s="327">
        <v>20</v>
      </c>
      <c r="J17" s="328"/>
    </row>
    <row r="18" s="362" customFormat="1" ht="24" spans="1:10">
      <c r="A18" s="363" t="s">
        <v>758</v>
      </c>
      <c r="B18" s="314" t="s">
        <v>781</v>
      </c>
      <c r="C18" s="278" t="s">
        <v>802</v>
      </c>
      <c r="D18" s="278" t="s">
        <v>622</v>
      </c>
      <c r="E18" s="278">
        <v>100</v>
      </c>
      <c r="F18" s="327" t="s">
        <v>628</v>
      </c>
      <c r="G18" s="332">
        <v>1</v>
      </c>
      <c r="H18" s="328">
        <v>20</v>
      </c>
      <c r="I18" s="328">
        <v>20</v>
      </c>
      <c r="J18" s="328"/>
    </row>
    <row r="19" s="362" customFormat="1" ht="24" spans="1:10">
      <c r="A19" s="358" t="s">
        <v>657</v>
      </c>
      <c r="B19" s="359" t="s">
        <v>658</v>
      </c>
      <c r="C19" s="278" t="s">
        <v>803</v>
      </c>
      <c r="D19" s="367" t="s">
        <v>622</v>
      </c>
      <c r="E19" s="311" t="s">
        <v>627</v>
      </c>
      <c r="F19" s="311" t="s">
        <v>628</v>
      </c>
      <c r="G19" s="311" t="s">
        <v>763</v>
      </c>
      <c r="H19" s="328">
        <v>20</v>
      </c>
      <c r="I19" s="328">
        <v>10</v>
      </c>
      <c r="J19" s="311"/>
    </row>
    <row r="20" s="362" customFormat="1" ht="24" customHeight="1" spans="1:10">
      <c r="A20" s="338" t="s">
        <v>764</v>
      </c>
      <c r="B20" s="338"/>
      <c r="C20" s="338"/>
      <c r="D20" s="338" t="s">
        <v>578</v>
      </c>
      <c r="E20" s="338"/>
      <c r="F20" s="338"/>
      <c r="G20" s="338"/>
      <c r="H20" s="338"/>
      <c r="I20" s="338"/>
      <c r="J20" s="338"/>
    </row>
    <row r="21" s="362" customFormat="1" ht="24" customHeight="1" spans="1:10">
      <c r="A21" s="338" t="s">
        <v>766</v>
      </c>
      <c r="B21" s="338"/>
      <c r="C21" s="338"/>
      <c r="D21" s="338"/>
      <c r="E21" s="338"/>
      <c r="F21" s="338"/>
      <c r="G21" s="338"/>
      <c r="H21" s="338">
        <v>100</v>
      </c>
      <c r="I21" s="338">
        <v>100</v>
      </c>
      <c r="J21" s="338" t="s">
        <v>767</v>
      </c>
    </row>
    <row r="22" s="20" customFormat="1" ht="23" customHeight="1" spans="1:10">
      <c r="A22" s="34" t="s">
        <v>768</v>
      </c>
      <c r="B22" s="34"/>
      <c r="C22" s="34"/>
      <c r="D22" s="34"/>
      <c r="E22" s="34"/>
      <c r="F22" s="34"/>
      <c r="G22" s="34"/>
      <c r="H22" s="34"/>
      <c r="I22" s="34"/>
      <c r="J22" s="34"/>
    </row>
    <row r="23" s="20" customFormat="1" ht="27" customHeight="1" spans="1:10">
      <c r="A23" s="34" t="s">
        <v>769</v>
      </c>
      <c r="B23" s="34"/>
      <c r="C23" s="34"/>
      <c r="D23" s="34"/>
      <c r="E23" s="34"/>
      <c r="F23" s="34"/>
      <c r="G23" s="34"/>
      <c r="H23" s="34"/>
      <c r="I23" s="34"/>
      <c r="J23" s="34"/>
    </row>
    <row r="24" s="20" customFormat="1" ht="23" customHeight="1" spans="1:10">
      <c r="A24" s="34" t="s">
        <v>770</v>
      </c>
      <c r="B24" s="34"/>
      <c r="C24" s="34"/>
      <c r="D24" s="34"/>
      <c r="E24" s="34"/>
      <c r="F24" s="34"/>
      <c r="G24" s="34"/>
      <c r="H24" s="34"/>
      <c r="I24" s="34"/>
      <c r="J24" s="34"/>
    </row>
    <row r="25" s="20" customFormat="1" ht="23" customHeight="1" spans="1:10">
      <c r="A25" s="34" t="s">
        <v>771</v>
      </c>
      <c r="B25" s="34"/>
      <c r="C25" s="34"/>
      <c r="D25" s="34"/>
      <c r="E25" s="34"/>
      <c r="F25" s="34"/>
      <c r="G25" s="34"/>
      <c r="H25" s="34"/>
      <c r="I25" s="34"/>
      <c r="J25" s="34"/>
    </row>
    <row r="26" s="20" customFormat="1" ht="23" customHeight="1" spans="1:10">
      <c r="A26" s="34" t="s">
        <v>772</v>
      </c>
      <c r="B26" s="34"/>
      <c r="C26" s="34"/>
      <c r="D26" s="34"/>
      <c r="E26" s="34"/>
      <c r="F26" s="34"/>
      <c r="G26" s="34"/>
      <c r="H26" s="34"/>
      <c r="I26" s="34"/>
      <c r="J26" s="34"/>
    </row>
  </sheetData>
  <mergeCells count="33">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24:J24"/>
    <mergeCell ref="A25:J25"/>
    <mergeCell ref="A26:J26"/>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2:IU28"/>
  <sheetViews>
    <sheetView workbookViewId="0">
      <selection activeCell="A24" sqref="$A24:$XFD28"/>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804</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5000000</v>
      </c>
      <c r="E7" s="315">
        <v>5000000</v>
      </c>
      <c r="F7" s="315">
        <v>5000000</v>
      </c>
      <c r="G7" s="278">
        <v>10</v>
      </c>
      <c r="H7" s="316">
        <f>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5000000</v>
      </c>
      <c r="E8" s="315">
        <v>5000000</v>
      </c>
      <c r="F8" s="315">
        <v>5000000</v>
      </c>
      <c r="G8" s="278" t="s">
        <v>522</v>
      </c>
      <c r="H8" s="316">
        <f>F8/E8*100%</f>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v>0</v>
      </c>
      <c r="E9" s="317">
        <v>0</v>
      </c>
      <c r="F9" s="317">
        <v>0</v>
      </c>
      <c r="G9" s="278" t="s">
        <v>522</v>
      </c>
      <c r="H9" s="316">
        <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v>0</v>
      </c>
      <c r="E10" s="317">
        <v>0</v>
      </c>
      <c r="F10" s="317">
        <v>0</v>
      </c>
      <c r="G10" s="278" t="s">
        <v>522</v>
      </c>
      <c r="H10" s="316">
        <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9" customHeight="1" spans="1:10">
      <c r="A12" s="278"/>
      <c r="B12" s="368" t="s">
        <v>805</v>
      </c>
      <c r="C12" s="368"/>
      <c r="D12" s="368"/>
      <c r="E12" s="368"/>
      <c r="F12" s="317" t="s">
        <v>806</v>
      </c>
      <c r="G12" s="317"/>
      <c r="H12" s="317"/>
      <c r="I12" s="317"/>
      <c r="J12" s="317"/>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291" t="s">
        <v>807</v>
      </c>
      <c r="D15" s="579" t="s">
        <v>622</v>
      </c>
      <c r="E15" s="369" t="s">
        <v>808</v>
      </c>
      <c r="F15" s="288" t="s">
        <v>753</v>
      </c>
      <c r="G15" s="332">
        <v>1</v>
      </c>
      <c r="H15" s="328">
        <v>15</v>
      </c>
      <c r="I15" s="328">
        <v>15</v>
      </c>
      <c r="J15" s="188" t="s">
        <v>809</v>
      </c>
    </row>
    <row r="16" s="266" customFormat="1" ht="22.5" customHeight="1" spans="1:10">
      <c r="A16" s="278"/>
      <c r="B16" s="350" t="s">
        <v>624</v>
      </c>
      <c r="C16" s="291" t="s">
        <v>810</v>
      </c>
      <c r="D16" s="579" t="s">
        <v>622</v>
      </c>
      <c r="E16" s="370" t="s">
        <v>811</v>
      </c>
      <c r="F16" s="288" t="s">
        <v>753</v>
      </c>
      <c r="G16" s="332">
        <v>1</v>
      </c>
      <c r="H16" s="328">
        <v>10</v>
      </c>
      <c r="I16" s="328">
        <v>10</v>
      </c>
      <c r="J16" s="188" t="s">
        <v>809</v>
      </c>
    </row>
    <row r="17" s="266" customFormat="1" ht="35" customHeight="1" spans="1:10">
      <c r="A17" s="278"/>
      <c r="B17" s="350" t="s">
        <v>640</v>
      </c>
      <c r="C17" s="369" t="s">
        <v>812</v>
      </c>
      <c r="D17" s="579" t="s">
        <v>622</v>
      </c>
      <c r="E17" s="370" t="s">
        <v>813</v>
      </c>
      <c r="F17" s="288" t="s">
        <v>753</v>
      </c>
      <c r="G17" s="332">
        <v>1</v>
      </c>
      <c r="H17" s="328">
        <v>10</v>
      </c>
      <c r="I17" s="328">
        <v>10</v>
      </c>
      <c r="J17" s="188" t="s">
        <v>809</v>
      </c>
    </row>
    <row r="18" s="266" customFormat="1" ht="22.5" customHeight="1" spans="1:10">
      <c r="A18" s="278"/>
      <c r="B18" s="314" t="s">
        <v>646</v>
      </c>
      <c r="C18" s="369" t="s">
        <v>814</v>
      </c>
      <c r="D18" s="579" t="s">
        <v>622</v>
      </c>
      <c r="E18" s="370" t="s">
        <v>813</v>
      </c>
      <c r="F18" s="288" t="s">
        <v>753</v>
      </c>
      <c r="G18" s="332">
        <v>1</v>
      </c>
      <c r="H18" s="328">
        <v>10</v>
      </c>
      <c r="I18" s="328">
        <v>10</v>
      </c>
      <c r="J18" s="188" t="s">
        <v>809</v>
      </c>
    </row>
    <row r="19" s="266" customFormat="1" ht="39" customHeight="1" spans="1:10">
      <c r="A19" s="363" t="s">
        <v>758</v>
      </c>
      <c r="B19" s="314" t="s">
        <v>781</v>
      </c>
      <c r="C19" s="369" t="s">
        <v>815</v>
      </c>
      <c r="D19" s="579" t="s">
        <v>622</v>
      </c>
      <c r="E19" s="370" t="s">
        <v>816</v>
      </c>
      <c r="F19" s="288" t="s">
        <v>753</v>
      </c>
      <c r="G19" s="332">
        <v>1</v>
      </c>
      <c r="H19" s="328">
        <v>15</v>
      </c>
      <c r="I19" s="328">
        <v>15</v>
      </c>
      <c r="J19" s="188" t="s">
        <v>809</v>
      </c>
    </row>
    <row r="20" s="266" customFormat="1" ht="69" customHeight="1" spans="1:10">
      <c r="A20" s="356"/>
      <c r="B20" s="357" t="s">
        <v>784</v>
      </c>
      <c r="C20" s="369" t="s">
        <v>812</v>
      </c>
      <c r="D20" s="579" t="s">
        <v>622</v>
      </c>
      <c r="E20" s="370" t="s">
        <v>817</v>
      </c>
      <c r="F20" s="288" t="s">
        <v>753</v>
      </c>
      <c r="G20" s="332">
        <v>1</v>
      </c>
      <c r="H20" s="328">
        <v>15</v>
      </c>
      <c r="I20" s="328">
        <v>15</v>
      </c>
      <c r="J20" s="188" t="s">
        <v>809</v>
      </c>
    </row>
    <row r="21" s="266" customFormat="1" ht="46" customHeight="1" spans="1:10">
      <c r="A21" s="358" t="s">
        <v>657</v>
      </c>
      <c r="B21" s="359" t="s">
        <v>658</v>
      </c>
      <c r="C21" s="369" t="s">
        <v>818</v>
      </c>
      <c r="D21" s="579" t="s">
        <v>622</v>
      </c>
      <c r="E21" s="371" t="s">
        <v>819</v>
      </c>
      <c r="F21" s="288" t="s">
        <v>753</v>
      </c>
      <c r="G21" s="332">
        <v>1</v>
      </c>
      <c r="H21" s="328">
        <v>15</v>
      </c>
      <c r="I21" s="328">
        <v>15</v>
      </c>
      <c r="J21" s="188" t="s">
        <v>809</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66"/>
  <sheetViews>
    <sheetView workbookViewId="0">
      <pane xSplit="4" ySplit="9" topLeftCell="E10" activePane="bottomRight" state="frozen"/>
      <selection/>
      <selection pane="topRight"/>
      <selection pane="bottomLeft"/>
      <selection pane="bottomRight" activeCell="D57" sqref="D57"/>
    </sheetView>
  </sheetViews>
  <sheetFormatPr defaultColWidth="9" defaultRowHeight="13.5"/>
  <cols>
    <col min="1" max="3" width="3.25" customWidth="1"/>
    <col min="4" max="4" width="46.875" customWidth="1"/>
    <col min="5" max="8" width="18.75" customWidth="1"/>
    <col min="9" max="9" width="17.875" customWidth="1"/>
    <col min="10" max="12" width="18.75" customWidth="1"/>
    <col min="13" max="13" width="12.625"/>
  </cols>
  <sheetData>
    <row r="1" s="409" customFormat="1" ht="29.25" customHeight="1" spans="1:12">
      <c r="A1" s="571" t="s">
        <v>113</v>
      </c>
      <c r="B1" s="571"/>
      <c r="C1" s="571"/>
      <c r="D1" s="571"/>
      <c r="E1" s="571"/>
      <c r="F1" s="571"/>
      <c r="G1" s="571"/>
      <c r="H1" s="571"/>
      <c r="I1" s="571"/>
      <c r="J1" s="571"/>
      <c r="K1" s="571"/>
      <c r="L1" s="571"/>
    </row>
    <row r="2" s="409" customFormat="1" ht="18" customHeight="1" spans="1:12">
      <c r="A2" s="541"/>
      <c r="B2" s="541"/>
      <c r="C2" s="541"/>
      <c r="D2" s="541"/>
      <c r="E2" s="541"/>
      <c r="F2" s="541"/>
      <c r="G2" s="541"/>
      <c r="H2" s="541"/>
      <c r="I2" s="541"/>
      <c r="J2" s="541"/>
      <c r="K2" s="541"/>
      <c r="L2" s="549" t="s">
        <v>114</v>
      </c>
    </row>
    <row r="3" s="409" customFormat="1" ht="18" customHeight="1" spans="1:12">
      <c r="A3" s="543" t="s">
        <v>2</v>
      </c>
      <c r="B3" s="543"/>
      <c r="C3" s="543"/>
      <c r="D3" s="543"/>
      <c r="E3" s="541"/>
      <c r="F3" s="541"/>
      <c r="G3" s="544"/>
      <c r="H3" s="541"/>
      <c r="I3" s="541"/>
      <c r="J3" s="541"/>
      <c r="K3" s="541"/>
      <c r="L3" s="549" t="s">
        <v>3</v>
      </c>
    </row>
    <row r="4" ht="19.5" customHeight="1" spans="1:12">
      <c r="A4" s="531" t="s">
        <v>6</v>
      </c>
      <c r="B4" s="531"/>
      <c r="C4" s="531"/>
      <c r="D4" s="531"/>
      <c r="E4" s="530" t="s">
        <v>97</v>
      </c>
      <c r="F4" s="530" t="s">
        <v>115</v>
      </c>
      <c r="G4" s="530" t="s">
        <v>116</v>
      </c>
      <c r="H4" s="530" t="s">
        <v>117</v>
      </c>
      <c r="I4" s="530"/>
      <c r="J4" s="530" t="s">
        <v>118</v>
      </c>
      <c r="K4" s="530" t="s">
        <v>119</v>
      </c>
      <c r="L4" s="530" t="s">
        <v>120</v>
      </c>
    </row>
    <row r="5" ht="19.5" customHeight="1" spans="1:12">
      <c r="A5" s="530" t="s">
        <v>121</v>
      </c>
      <c r="B5" s="530"/>
      <c r="C5" s="530"/>
      <c r="D5" s="531" t="s">
        <v>122</v>
      </c>
      <c r="E5" s="530"/>
      <c r="F5" s="530"/>
      <c r="G5" s="530"/>
      <c r="H5" s="530" t="s">
        <v>123</v>
      </c>
      <c r="I5" s="530" t="s">
        <v>124</v>
      </c>
      <c r="J5" s="530"/>
      <c r="K5" s="530"/>
      <c r="L5" s="530" t="s">
        <v>123</v>
      </c>
    </row>
    <row r="6" ht="19.5" customHeight="1" spans="1:12">
      <c r="A6" s="530"/>
      <c r="B6" s="530"/>
      <c r="C6" s="530"/>
      <c r="D6" s="531"/>
      <c r="E6" s="530"/>
      <c r="F6" s="530"/>
      <c r="G6" s="530"/>
      <c r="H6" s="530"/>
      <c r="I6" s="530"/>
      <c r="J6" s="530"/>
      <c r="K6" s="530"/>
      <c r="L6" s="530"/>
    </row>
    <row r="7" ht="19.5" customHeight="1" spans="1:12">
      <c r="A7" s="530"/>
      <c r="B7" s="530"/>
      <c r="C7" s="530"/>
      <c r="D7" s="531"/>
      <c r="E7" s="530"/>
      <c r="F7" s="530"/>
      <c r="G7" s="530"/>
      <c r="H7" s="530"/>
      <c r="I7" s="530"/>
      <c r="J7" s="530"/>
      <c r="K7" s="530"/>
      <c r="L7" s="530"/>
    </row>
    <row r="8" ht="19.5" customHeight="1" spans="1:12">
      <c r="A8" s="531" t="s">
        <v>125</v>
      </c>
      <c r="B8" s="531" t="s">
        <v>126</v>
      </c>
      <c r="C8" s="531" t="s">
        <v>127</v>
      </c>
      <c r="D8" s="531" t="s">
        <v>10</v>
      </c>
      <c r="E8" s="530" t="s">
        <v>11</v>
      </c>
      <c r="F8" s="530" t="s">
        <v>12</v>
      </c>
      <c r="G8" s="530" t="s">
        <v>20</v>
      </c>
      <c r="H8" s="530" t="s">
        <v>24</v>
      </c>
      <c r="I8" s="530" t="s">
        <v>28</v>
      </c>
      <c r="J8" s="530" t="s">
        <v>32</v>
      </c>
      <c r="K8" s="530" t="s">
        <v>36</v>
      </c>
      <c r="L8" s="530" t="s">
        <v>40</v>
      </c>
    </row>
    <row r="9" ht="19.5" customHeight="1" spans="1:12">
      <c r="A9" s="531"/>
      <c r="B9" s="531"/>
      <c r="C9" s="531"/>
      <c r="D9" s="531" t="s">
        <v>128</v>
      </c>
      <c r="E9" s="525">
        <f>E10+E30+E33+E38+E46+E52+E55+E58+E62</f>
        <v>972247872.85</v>
      </c>
      <c r="F9" s="525">
        <f t="shared" ref="F9:L9" si="0">F10+F30+F33+F38+F46+F52+F55+F58+F62</f>
        <v>950023478.81</v>
      </c>
      <c r="G9" s="525">
        <f t="shared" si="0"/>
        <v>0</v>
      </c>
      <c r="H9" s="525">
        <f t="shared" si="0"/>
        <v>4684492.17</v>
      </c>
      <c r="I9" s="525">
        <f t="shared" si="0"/>
        <v>0</v>
      </c>
      <c r="J9" s="525">
        <f t="shared" si="0"/>
        <v>0</v>
      </c>
      <c r="K9" s="525">
        <f t="shared" si="0"/>
        <v>0</v>
      </c>
      <c r="L9" s="525">
        <f t="shared" si="0"/>
        <v>17539901.87</v>
      </c>
    </row>
    <row r="10" s="534" customFormat="1" ht="19.5" customHeight="1" spans="1:12">
      <c r="A10" s="535">
        <v>205</v>
      </c>
      <c r="B10" s="536"/>
      <c r="C10" s="537"/>
      <c r="D10" s="564" t="s">
        <v>129</v>
      </c>
      <c r="E10" s="539">
        <f>E11+E14+E20+E22+E25+E28</f>
        <v>840021409.34</v>
      </c>
      <c r="F10" s="539">
        <f t="shared" ref="F10:L10" si="1">F11+F14+F20+F22+F25+F28</f>
        <v>817817015.3</v>
      </c>
      <c r="G10" s="539">
        <f t="shared" si="1"/>
        <v>0</v>
      </c>
      <c r="H10" s="539">
        <f t="shared" si="1"/>
        <v>4684492.17</v>
      </c>
      <c r="I10" s="539">
        <f t="shared" si="1"/>
        <v>0</v>
      </c>
      <c r="J10" s="539">
        <f t="shared" si="1"/>
        <v>0</v>
      </c>
      <c r="K10" s="539">
        <f t="shared" si="1"/>
        <v>0</v>
      </c>
      <c r="L10" s="539">
        <f t="shared" si="1"/>
        <v>17519901.87</v>
      </c>
    </row>
    <row r="11" s="534" customFormat="1" ht="19.5" customHeight="1" spans="1:12">
      <c r="A11" s="535">
        <v>20501</v>
      </c>
      <c r="B11" s="536"/>
      <c r="C11" s="537"/>
      <c r="D11" s="564" t="s">
        <v>130</v>
      </c>
      <c r="E11" s="539">
        <f>E12+E13</f>
        <v>10512288.45</v>
      </c>
      <c r="F11" s="539">
        <f t="shared" ref="F11:L11" si="2">F12+F13</f>
        <v>10438967.85</v>
      </c>
      <c r="G11" s="539">
        <f t="shared" si="2"/>
        <v>0</v>
      </c>
      <c r="H11" s="539">
        <f t="shared" si="2"/>
        <v>0</v>
      </c>
      <c r="I11" s="539">
        <f t="shared" si="2"/>
        <v>0</v>
      </c>
      <c r="J11" s="539">
        <f t="shared" si="2"/>
        <v>0</v>
      </c>
      <c r="K11" s="539">
        <f t="shared" si="2"/>
        <v>0</v>
      </c>
      <c r="L11" s="539">
        <f t="shared" si="2"/>
        <v>73320.6</v>
      </c>
    </row>
    <row r="12" s="534" customFormat="1" ht="19.5" customHeight="1" spans="1:12">
      <c r="A12" s="538" t="s">
        <v>131</v>
      </c>
      <c r="B12" s="538"/>
      <c r="C12" s="538"/>
      <c r="D12" s="538" t="s">
        <v>132</v>
      </c>
      <c r="E12" s="539">
        <v>3759607.17</v>
      </c>
      <c r="F12" s="539">
        <v>3759607.17</v>
      </c>
      <c r="G12" s="539">
        <v>0</v>
      </c>
      <c r="H12" s="539">
        <v>0</v>
      </c>
      <c r="I12" s="539">
        <v>0</v>
      </c>
      <c r="J12" s="539">
        <v>0</v>
      </c>
      <c r="K12" s="539">
        <v>0</v>
      </c>
      <c r="L12" s="539">
        <v>0</v>
      </c>
    </row>
    <row r="13" s="534" customFormat="1" ht="19.5" customHeight="1" spans="1:12">
      <c r="A13" s="538" t="s">
        <v>133</v>
      </c>
      <c r="B13" s="538"/>
      <c r="C13" s="538"/>
      <c r="D13" s="538" t="s">
        <v>134</v>
      </c>
      <c r="E13" s="539">
        <v>6752681.28</v>
      </c>
      <c r="F13" s="539">
        <v>6679360.68</v>
      </c>
      <c r="G13" s="539">
        <v>0</v>
      </c>
      <c r="H13" s="539">
        <v>0</v>
      </c>
      <c r="I13" s="539">
        <v>0</v>
      </c>
      <c r="J13" s="539">
        <v>0</v>
      </c>
      <c r="K13" s="539">
        <v>0</v>
      </c>
      <c r="L13" s="539">
        <v>73320.6</v>
      </c>
    </row>
    <row r="14" s="534" customFormat="1" ht="19.5" customHeight="1" spans="1:12">
      <c r="A14" s="535">
        <v>20502</v>
      </c>
      <c r="B14" s="536"/>
      <c r="C14" s="537"/>
      <c r="D14" s="564" t="s">
        <v>135</v>
      </c>
      <c r="E14" s="539">
        <f>E15+E16+E17+E18+E19</f>
        <v>725225501.85</v>
      </c>
      <c r="F14" s="539">
        <f t="shared" ref="F14:L14" si="3">F15+F16+F17+F18+F19</f>
        <v>703094428.41</v>
      </c>
      <c r="G14" s="539">
        <f t="shared" si="3"/>
        <v>0</v>
      </c>
      <c r="H14" s="539">
        <f t="shared" si="3"/>
        <v>4684492.17</v>
      </c>
      <c r="I14" s="539">
        <f t="shared" si="3"/>
        <v>0</v>
      </c>
      <c r="J14" s="539">
        <f t="shared" si="3"/>
        <v>0</v>
      </c>
      <c r="K14" s="539">
        <f t="shared" si="3"/>
        <v>0</v>
      </c>
      <c r="L14" s="539">
        <f t="shared" si="3"/>
        <v>17446581.27</v>
      </c>
    </row>
    <row r="15" s="534" customFormat="1" ht="19.5" customHeight="1" spans="1:12">
      <c r="A15" s="538" t="s">
        <v>136</v>
      </c>
      <c r="B15" s="538"/>
      <c r="C15" s="538"/>
      <c r="D15" s="538" t="s">
        <v>137</v>
      </c>
      <c r="E15" s="539">
        <v>107395069.26</v>
      </c>
      <c r="F15" s="539">
        <v>107395069.26</v>
      </c>
      <c r="G15" s="539">
        <v>0</v>
      </c>
      <c r="H15" s="539">
        <v>0</v>
      </c>
      <c r="I15" s="539">
        <v>0</v>
      </c>
      <c r="J15" s="539">
        <v>0</v>
      </c>
      <c r="K15" s="539">
        <v>0</v>
      </c>
      <c r="L15" s="539">
        <v>0</v>
      </c>
    </row>
    <row r="16" s="534" customFormat="1" ht="19.5" customHeight="1" spans="1:12">
      <c r="A16" s="538" t="s">
        <v>138</v>
      </c>
      <c r="B16" s="538"/>
      <c r="C16" s="538"/>
      <c r="D16" s="538" t="s">
        <v>139</v>
      </c>
      <c r="E16" s="539">
        <v>306120041.23</v>
      </c>
      <c r="F16" s="539">
        <v>295236736.13</v>
      </c>
      <c r="G16" s="539">
        <v>0</v>
      </c>
      <c r="H16" s="539">
        <v>40000</v>
      </c>
      <c r="I16" s="539">
        <v>0</v>
      </c>
      <c r="J16" s="539">
        <v>0</v>
      </c>
      <c r="K16" s="539">
        <v>0</v>
      </c>
      <c r="L16" s="539">
        <v>10843305.1</v>
      </c>
    </row>
    <row r="17" s="534" customFormat="1" ht="19.5" customHeight="1" spans="1:12">
      <c r="A17" s="538" t="s">
        <v>140</v>
      </c>
      <c r="B17" s="538"/>
      <c r="C17" s="538"/>
      <c r="D17" s="538" t="s">
        <v>141</v>
      </c>
      <c r="E17" s="539">
        <v>145548408.54</v>
      </c>
      <c r="F17" s="539">
        <v>143299839.71</v>
      </c>
      <c r="G17" s="539">
        <v>0</v>
      </c>
      <c r="H17" s="539">
        <v>182217.18</v>
      </c>
      <c r="I17" s="539">
        <v>0</v>
      </c>
      <c r="J17" s="539">
        <v>0</v>
      </c>
      <c r="K17" s="539">
        <v>0</v>
      </c>
      <c r="L17" s="539">
        <v>2066351.65</v>
      </c>
    </row>
    <row r="18" s="534" customFormat="1" ht="19.5" customHeight="1" spans="1:12">
      <c r="A18" s="538" t="s">
        <v>142</v>
      </c>
      <c r="B18" s="538"/>
      <c r="C18" s="538"/>
      <c r="D18" s="538" t="s">
        <v>143</v>
      </c>
      <c r="E18" s="539">
        <v>104200380.78</v>
      </c>
      <c r="F18" s="539">
        <v>100847269.26</v>
      </c>
      <c r="G18" s="539">
        <v>0</v>
      </c>
      <c r="H18" s="539">
        <v>3289618.76</v>
      </c>
      <c r="I18" s="539">
        <v>0</v>
      </c>
      <c r="J18" s="539">
        <v>0</v>
      </c>
      <c r="K18" s="539">
        <v>0</v>
      </c>
      <c r="L18" s="539">
        <v>63492.76</v>
      </c>
    </row>
    <row r="19" s="534" customFormat="1" ht="19.5" customHeight="1" spans="1:12">
      <c r="A19" s="538" t="s">
        <v>144</v>
      </c>
      <c r="B19" s="538"/>
      <c r="C19" s="538"/>
      <c r="D19" s="538" t="s">
        <v>145</v>
      </c>
      <c r="E19" s="539">
        <v>61961602.04</v>
      </c>
      <c r="F19" s="539">
        <v>56315514.05</v>
      </c>
      <c r="G19" s="539">
        <v>0</v>
      </c>
      <c r="H19" s="539">
        <v>1172656.23</v>
      </c>
      <c r="I19" s="539">
        <v>0</v>
      </c>
      <c r="J19" s="539">
        <v>0</v>
      </c>
      <c r="K19" s="539">
        <v>0</v>
      </c>
      <c r="L19" s="539">
        <v>4473431.76</v>
      </c>
    </row>
    <row r="20" s="534" customFormat="1" ht="19.5" customHeight="1" spans="1:12">
      <c r="A20" s="535">
        <v>20507</v>
      </c>
      <c r="B20" s="536"/>
      <c r="C20" s="537"/>
      <c r="D20" s="564" t="s">
        <v>146</v>
      </c>
      <c r="E20" s="539">
        <f>E21</f>
        <v>2603693.54</v>
      </c>
      <c r="F20" s="539">
        <f t="shared" ref="F20:L20" si="4">F21</f>
        <v>2603693.54</v>
      </c>
      <c r="G20" s="539">
        <f t="shared" si="4"/>
        <v>0</v>
      </c>
      <c r="H20" s="539">
        <f t="shared" si="4"/>
        <v>0</v>
      </c>
      <c r="I20" s="539">
        <f t="shared" si="4"/>
        <v>0</v>
      </c>
      <c r="J20" s="539">
        <f t="shared" si="4"/>
        <v>0</v>
      </c>
      <c r="K20" s="539">
        <f t="shared" si="4"/>
        <v>0</v>
      </c>
      <c r="L20" s="539">
        <f t="shared" si="4"/>
        <v>0</v>
      </c>
    </row>
    <row r="21" s="534" customFormat="1" ht="19.5" customHeight="1" spans="1:12">
      <c r="A21" s="538" t="s">
        <v>147</v>
      </c>
      <c r="B21" s="538"/>
      <c r="C21" s="538"/>
      <c r="D21" s="538" t="s">
        <v>148</v>
      </c>
      <c r="E21" s="539">
        <v>2603693.54</v>
      </c>
      <c r="F21" s="539">
        <v>2603693.54</v>
      </c>
      <c r="G21" s="539">
        <v>0</v>
      </c>
      <c r="H21" s="539">
        <v>0</v>
      </c>
      <c r="I21" s="539">
        <v>0</v>
      </c>
      <c r="J21" s="539">
        <v>0</v>
      </c>
      <c r="K21" s="539">
        <v>0</v>
      </c>
      <c r="L21" s="539">
        <v>0</v>
      </c>
    </row>
    <row r="22" s="534" customFormat="1" ht="19.5" customHeight="1" spans="1:12">
      <c r="A22" s="535">
        <v>20508</v>
      </c>
      <c r="B22" s="536"/>
      <c r="C22" s="537"/>
      <c r="D22" s="564" t="s">
        <v>149</v>
      </c>
      <c r="E22" s="539">
        <f>E23+E24</f>
        <v>505700</v>
      </c>
      <c r="F22" s="539">
        <f t="shared" ref="F22:L22" si="5">F23+F24</f>
        <v>505700</v>
      </c>
      <c r="G22" s="539">
        <f t="shared" si="5"/>
        <v>0</v>
      </c>
      <c r="H22" s="539">
        <f t="shared" si="5"/>
        <v>0</v>
      </c>
      <c r="I22" s="539">
        <f t="shared" si="5"/>
        <v>0</v>
      </c>
      <c r="J22" s="539">
        <f t="shared" si="5"/>
        <v>0</v>
      </c>
      <c r="K22" s="539">
        <f t="shared" si="5"/>
        <v>0</v>
      </c>
      <c r="L22" s="539">
        <f t="shared" si="5"/>
        <v>0</v>
      </c>
    </row>
    <row r="23" s="534" customFormat="1" ht="19.5" customHeight="1" spans="1:12">
      <c r="A23" s="538" t="s">
        <v>150</v>
      </c>
      <c r="B23" s="538"/>
      <c r="C23" s="538"/>
      <c r="D23" s="538" t="s">
        <v>151</v>
      </c>
      <c r="E23" s="539">
        <v>500000</v>
      </c>
      <c r="F23" s="539">
        <v>500000</v>
      </c>
      <c r="G23" s="539">
        <v>0</v>
      </c>
      <c r="H23" s="539">
        <v>0</v>
      </c>
      <c r="I23" s="539">
        <v>0</v>
      </c>
      <c r="J23" s="539">
        <v>0</v>
      </c>
      <c r="K23" s="539">
        <v>0</v>
      </c>
      <c r="L23" s="539">
        <v>0</v>
      </c>
    </row>
    <row r="24" s="534" customFormat="1" ht="19.5" customHeight="1" spans="1:12">
      <c r="A24" s="538" t="s">
        <v>152</v>
      </c>
      <c r="B24" s="538"/>
      <c r="C24" s="538"/>
      <c r="D24" s="538" t="s">
        <v>153</v>
      </c>
      <c r="E24" s="539">
        <v>5700</v>
      </c>
      <c r="F24" s="539">
        <v>5700</v>
      </c>
      <c r="G24" s="539">
        <v>0</v>
      </c>
      <c r="H24" s="539">
        <v>0</v>
      </c>
      <c r="I24" s="539">
        <v>0</v>
      </c>
      <c r="J24" s="539">
        <v>0</v>
      </c>
      <c r="K24" s="539">
        <v>0</v>
      </c>
      <c r="L24" s="539">
        <v>0</v>
      </c>
    </row>
    <row r="25" s="534" customFormat="1" ht="19.5" customHeight="1" spans="1:12">
      <c r="A25" s="535">
        <v>20509</v>
      </c>
      <c r="B25" s="536"/>
      <c r="C25" s="537"/>
      <c r="D25" s="564" t="s">
        <v>154</v>
      </c>
      <c r="E25" s="539">
        <f>E26+E27</f>
        <v>87770810.95</v>
      </c>
      <c r="F25" s="539">
        <f t="shared" ref="F25:L25" si="6">F26+F27</f>
        <v>87770810.95</v>
      </c>
      <c r="G25" s="539">
        <f t="shared" si="6"/>
        <v>0</v>
      </c>
      <c r="H25" s="539">
        <f t="shared" si="6"/>
        <v>0</v>
      </c>
      <c r="I25" s="539">
        <f t="shared" si="6"/>
        <v>0</v>
      </c>
      <c r="J25" s="539">
        <f t="shared" si="6"/>
        <v>0</v>
      </c>
      <c r="K25" s="539">
        <f t="shared" si="6"/>
        <v>0</v>
      </c>
      <c r="L25" s="539">
        <f t="shared" si="6"/>
        <v>0</v>
      </c>
    </row>
    <row r="26" s="534" customFormat="1" ht="19.5" customHeight="1" spans="1:12">
      <c r="A26" s="538" t="s">
        <v>155</v>
      </c>
      <c r="B26" s="538"/>
      <c r="C26" s="538"/>
      <c r="D26" s="538" t="s">
        <v>156</v>
      </c>
      <c r="E26" s="539">
        <v>82770810.95</v>
      </c>
      <c r="F26" s="539">
        <v>82770810.95</v>
      </c>
      <c r="G26" s="539">
        <v>0</v>
      </c>
      <c r="H26" s="539">
        <v>0</v>
      </c>
      <c r="I26" s="539">
        <v>0</v>
      </c>
      <c r="J26" s="539">
        <v>0</v>
      </c>
      <c r="K26" s="539">
        <v>0</v>
      </c>
      <c r="L26" s="539">
        <v>0</v>
      </c>
    </row>
    <row r="27" s="534" customFormat="1" ht="19.5" customHeight="1" spans="1:12">
      <c r="A27" s="538" t="s">
        <v>157</v>
      </c>
      <c r="B27" s="538"/>
      <c r="C27" s="538"/>
      <c r="D27" s="538" t="s">
        <v>158</v>
      </c>
      <c r="E27" s="539">
        <v>5000000</v>
      </c>
      <c r="F27" s="539">
        <v>5000000</v>
      </c>
      <c r="G27" s="539">
        <v>0</v>
      </c>
      <c r="H27" s="539">
        <v>0</v>
      </c>
      <c r="I27" s="539">
        <v>0</v>
      </c>
      <c r="J27" s="539">
        <v>0</v>
      </c>
      <c r="K27" s="539">
        <v>0</v>
      </c>
      <c r="L27" s="539">
        <v>0</v>
      </c>
    </row>
    <row r="28" s="534" customFormat="1" ht="19.5" customHeight="1" spans="1:12">
      <c r="A28" s="535">
        <v>20599</v>
      </c>
      <c r="B28" s="536"/>
      <c r="C28" s="537"/>
      <c r="D28" s="564" t="s">
        <v>159</v>
      </c>
      <c r="E28" s="539">
        <f>E29</f>
        <v>13403414.55</v>
      </c>
      <c r="F28" s="539">
        <f t="shared" ref="F28:L28" si="7">F29</f>
        <v>13403414.55</v>
      </c>
      <c r="G28" s="539">
        <f t="shared" si="7"/>
        <v>0</v>
      </c>
      <c r="H28" s="539">
        <f t="shared" si="7"/>
        <v>0</v>
      </c>
      <c r="I28" s="539">
        <f t="shared" si="7"/>
        <v>0</v>
      </c>
      <c r="J28" s="539">
        <f t="shared" si="7"/>
        <v>0</v>
      </c>
      <c r="K28" s="539">
        <f t="shared" si="7"/>
        <v>0</v>
      </c>
      <c r="L28" s="539">
        <f t="shared" si="7"/>
        <v>0</v>
      </c>
    </row>
    <row r="29" s="534" customFormat="1" ht="19.5" customHeight="1" spans="1:12">
      <c r="A29" s="538" t="s">
        <v>160</v>
      </c>
      <c r="B29" s="538"/>
      <c r="C29" s="538"/>
      <c r="D29" s="538" t="s">
        <v>161</v>
      </c>
      <c r="E29" s="539">
        <v>13403414.55</v>
      </c>
      <c r="F29" s="539">
        <v>13403414.55</v>
      </c>
      <c r="G29" s="539">
        <v>0</v>
      </c>
      <c r="H29" s="539">
        <v>0</v>
      </c>
      <c r="I29" s="539">
        <v>0</v>
      </c>
      <c r="J29" s="539">
        <v>0</v>
      </c>
      <c r="K29" s="539">
        <v>0</v>
      </c>
      <c r="L29" s="539">
        <v>0</v>
      </c>
    </row>
    <row r="30" s="534" customFormat="1" ht="19.5" customHeight="1" spans="1:12">
      <c r="A30" s="538">
        <v>206</v>
      </c>
      <c r="B30" s="538"/>
      <c r="C30" s="538"/>
      <c r="D30" s="538" t="s">
        <v>162</v>
      </c>
      <c r="E30" s="539">
        <f>E31</f>
        <v>50000</v>
      </c>
      <c r="F30" s="539">
        <f t="shared" ref="F30:L30" si="8">F31</f>
        <v>50000</v>
      </c>
      <c r="G30" s="539">
        <f t="shared" si="8"/>
        <v>0</v>
      </c>
      <c r="H30" s="539">
        <f t="shared" si="8"/>
        <v>0</v>
      </c>
      <c r="I30" s="539">
        <f t="shared" si="8"/>
        <v>0</v>
      </c>
      <c r="J30" s="539">
        <f t="shared" si="8"/>
        <v>0</v>
      </c>
      <c r="K30" s="539">
        <f t="shared" si="8"/>
        <v>0</v>
      </c>
      <c r="L30" s="539">
        <f t="shared" si="8"/>
        <v>0</v>
      </c>
    </row>
    <row r="31" s="534" customFormat="1" ht="19.5" customHeight="1" spans="1:12">
      <c r="A31" s="538">
        <v>20607</v>
      </c>
      <c r="B31" s="538"/>
      <c r="C31" s="538"/>
      <c r="D31" s="564" t="s">
        <v>163</v>
      </c>
      <c r="E31" s="539">
        <f>E32</f>
        <v>50000</v>
      </c>
      <c r="F31" s="539">
        <f t="shared" ref="F31:L31" si="9">F32</f>
        <v>50000</v>
      </c>
      <c r="G31" s="539">
        <f t="shared" si="9"/>
        <v>0</v>
      </c>
      <c r="H31" s="539">
        <f t="shared" si="9"/>
        <v>0</v>
      </c>
      <c r="I31" s="539">
        <f t="shared" si="9"/>
        <v>0</v>
      </c>
      <c r="J31" s="539">
        <f t="shared" si="9"/>
        <v>0</v>
      </c>
      <c r="K31" s="539">
        <f t="shared" si="9"/>
        <v>0</v>
      </c>
      <c r="L31" s="539">
        <f t="shared" si="9"/>
        <v>0</v>
      </c>
    </row>
    <row r="32" s="534" customFormat="1" ht="19.5" customHeight="1" spans="1:12">
      <c r="A32" s="538" t="s">
        <v>164</v>
      </c>
      <c r="B32" s="538"/>
      <c r="C32" s="538"/>
      <c r="D32" s="538" t="s">
        <v>165</v>
      </c>
      <c r="E32" s="539">
        <v>50000</v>
      </c>
      <c r="F32" s="539">
        <v>50000</v>
      </c>
      <c r="G32" s="539">
        <v>0</v>
      </c>
      <c r="H32" s="539">
        <v>0</v>
      </c>
      <c r="I32" s="539">
        <v>0</v>
      </c>
      <c r="J32" s="539">
        <v>0</v>
      </c>
      <c r="K32" s="539">
        <v>0</v>
      </c>
      <c r="L32" s="539">
        <v>0</v>
      </c>
    </row>
    <row r="33" s="534" customFormat="1" ht="19.5" customHeight="1" spans="1:12">
      <c r="A33" s="535">
        <v>207</v>
      </c>
      <c r="B33" s="536"/>
      <c r="C33" s="537"/>
      <c r="D33" s="564" t="s">
        <v>166</v>
      </c>
      <c r="E33" s="539">
        <f>E34</f>
        <v>1338350</v>
      </c>
      <c r="F33" s="539">
        <f t="shared" ref="F33:L33" si="10">F34</f>
        <v>1318350</v>
      </c>
      <c r="G33" s="539">
        <f t="shared" si="10"/>
        <v>0</v>
      </c>
      <c r="H33" s="539">
        <f t="shared" si="10"/>
        <v>0</v>
      </c>
      <c r="I33" s="539">
        <f t="shared" si="10"/>
        <v>0</v>
      </c>
      <c r="J33" s="539">
        <f t="shared" si="10"/>
        <v>0</v>
      </c>
      <c r="K33" s="539">
        <f t="shared" si="10"/>
        <v>0</v>
      </c>
      <c r="L33" s="539">
        <f t="shared" si="10"/>
        <v>20000</v>
      </c>
    </row>
    <row r="34" s="534" customFormat="1" ht="19.5" customHeight="1" spans="1:12">
      <c r="A34" s="535">
        <v>20703</v>
      </c>
      <c r="B34" s="536"/>
      <c r="C34" s="537"/>
      <c r="D34" s="564" t="s">
        <v>167</v>
      </c>
      <c r="E34" s="539">
        <f>E35+E36+E37</f>
        <v>1338350</v>
      </c>
      <c r="F34" s="539">
        <f t="shared" ref="F34:L34" si="11">F35+F36+F37</f>
        <v>1318350</v>
      </c>
      <c r="G34" s="539">
        <f t="shared" si="11"/>
        <v>0</v>
      </c>
      <c r="H34" s="539">
        <f t="shared" si="11"/>
        <v>0</v>
      </c>
      <c r="I34" s="539">
        <f t="shared" si="11"/>
        <v>0</v>
      </c>
      <c r="J34" s="539">
        <f t="shared" si="11"/>
        <v>0</v>
      </c>
      <c r="K34" s="539">
        <f t="shared" si="11"/>
        <v>0</v>
      </c>
      <c r="L34" s="539">
        <f t="shared" si="11"/>
        <v>20000</v>
      </c>
    </row>
    <row r="35" s="534" customFormat="1" ht="19.5" customHeight="1" spans="1:12">
      <c r="A35" s="538" t="s">
        <v>168</v>
      </c>
      <c r="B35" s="538"/>
      <c r="C35" s="538"/>
      <c r="D35" s="538" t="s">
        <v>169</v>
      </c>
      <c r="E35" s="539">
        <v>818350</v>
      </c>
      <c r="F35" s="539">
        <v>818350</v>
      </c>
      <c r="G35" s="539">
        <v>0</v>
      </c>
      <c r="H35" s="539">
        <v>0</v>
      </c>
      <c r="I35" s="539">
        <v>0</v>
      </c>
      <c r="J35" s="539">
        <v>0</v>
      </c>
      <c r="K35" s="539">
        <v>0</v>
      </c>
      <c r="L35" s="539">
        <v>0</v>
      </c>
    </row>
    <row r="36" s="534" customFormat="1" ht="19.5" customHeight="1" spans="1:12">
      <c r="A36" s="538" t="s">
        <v>170</v>
      </c>
      <c r="B36" s="538"/>
      <c r="C36" s="538"/>
      <c r="D36" s="538" t="s">
        <v>171</v>
      </c>
      <c r="E36" s="539">
        <v>20000</v>
      </c>
      <c r="F36" s="539">
        <v>0</v>
      </c>
      <c r="G36" s="539">
        <v>0</v>
      </c>
      <c r="H36" s="539">
        <v>0</v>
      </c>
      <c r="I36" s="539">
        <v>0</v>
      </c>
      <c r="J36" s="539">
        <v>0</v>
      </c>
      <c r="K36" s="539">
        <v>0</v>
      </c>
      <c r="L36" s="539">
        <v>20000</v>
      </c>
    </row>
    <row r="37" s="534" customFormat="1" ht="19.5" customHeight="1" spans="1:12">
      <c r="A37" s="538" t="s">
        <v>172</v>
      </c>
      <c r="B37" s="538"/>
      <c r="C37" s="538"/>
      <c r="D37" s="538" t="s">
        <v>173</v>
      </c>
      <c r="E37" s="539">
        <v>500000</v>
      </c>
      <c r="F37" s="539">
        <v>500000</v>
      </c>
      <c r="G37" s="539">
        <v>0</v>
      </c>
      <c r="H37" s="539">
        <v>0</v>
      </c>
      <c r="I37" s="539">
        <v>0</v>
      </c>
      <c r="J37" s="539">
        <v>0</v>
      </c>
      <c r="K37" s="539">
        <v>0</v>
      </c>
      <c r="L37" s="539">
        <v>0</v>
      </c>
    </row>
    <row r="38" s="534" customFormat="1" ht="19.5" customHeight="1" spans="1:12">
      <c r="A38" s="535">
        <v>208</v>
      </c>
      <c r="B38" s="536"/>
      <c r="C38" s="537"/>
      <c r="D38" s="564" t="s">
        <v>174</v>
      </c>
      <c r="E38" s="539">
        <f>E39+E44</f>
        <v>56714654.62</v>
      </c>
      <c r="F38" s="539">
        <f t="shared" ref="F38:L38" si="12">F39+F44</f>
        <v>56714654.62</v>
      </c>
      <c r="G38" s="539">
        <f t="shared" si="12"/>
        <v>0</v>
      </c>
      <c r="H38" s="539">
        <f t="shared" si="12"/>
        <v>0</v>
      </c>
      <c r="I38" s="539">
        <f t="shared" si="12"/>
        <v>0</v>
      </c>
      <c r="J38" s="539">
        <f t="shared" si="12"/>
        <v>0</v>
      </c>
      <c r="K38" s="539">
        <f t="shared" si="12"/>
        <v>0</v>
      </c>
      <c r="L38" s="539">
        <f t="shared" si="12"/>
        <v>0</v>
      </c>
    </row>
    <row r="39" s="534" customFormat="1" ht="19.5" customHeight="1" spans="1:12">
      <c r="A39" s="535">
        <v>20805</v>
      </c>
      <c r="B39" s="536"/>
      <c r="C39" s="537"/>
      <c r="D39" s="564" t="s">
        <v>175</v>
      </c>
      <c r="E39" s="539">
        <f>E40+E41+E42+E43</f>
        <v>55701276.84</v>
      </c>
      <c r="F39" s="539">
        <f t="shared" ref="F39:L39" si="13">F40+F41+F42+F43</f>
        <v>55701276.84</v>
      </c>
      <c r="G39" s="539">
        <f t="shared" si="13"/>
        <v>0</v>
      </c>
      <c r="H39" s="539">
        <f t="shared" si="13"/>
        <v>0</v>
      </c>
      <c r="I39" s="539">
        <f t="shared" si="13"/>
        <v>0</v>
      </c>
      <c r="J39" s="539">
        <f t="shared" si="13"/>
        <v>0</v>
      </c>
      <c r="K39" s="539">
        <f t="shared" si="13"/>
        <v>0</v>
      </c>
      <c r="L39" s="539">
        <f t="shared" si="13"/>
        <v>0</v>
      </c>
    </row>
    <row r="40" s="534" customFormat="1" ht="19.5" customHeight="1" spans="1:12">
      <c r="A40" s="538" t="s">
        <v>176</v>
      </c>
      <c r="B40" s="538"/>
      <c r="C40" s="538"/>
      <c r="D40" s="538" t="s">
        <v>177</v>
      </c>
      <c r="E40" s="539">
        <v>516726</v>
      </c>
      <c r="F40" s="539">
        <v>516726</v>
      </c>
      <c r="G40" s="539">
        <v>0</v>
      </c>
      <c r="H40" s="539">
        <v>0</v>
      </c>
      <c r="I40" s="539">
        <v>0</v>
      </c>
      <c r="J40" s="539">
        <v>0</v>
      </c>
      <c r="K40" s="539">
        <v>0</v>
      </c>
      <c r="L40" s="539">
        <v>0</v>
      </c>
    </row>
    <row r="41" s="534" customFormat="1" ht="19.5" customHeight="1" spans="1:12">
      <c r="A41" s="538" t="s">
        <v>178</v>
      </c>
      <c r="B41" s="538"/>
      <c r="C41" s="538"/>
      <c r="D41" s="538" t="s">
        <v>179</v>
      </c>
      <c r="E41" s="539">
        <v>16627162.92</v>
      </c>
      <c r="F41" s="539">
        <v>16627162.92</v>
      </c>
      <c r="G41" s="539">
        <v>0</v>
      </c>
      <c r="H41" s="539">
        <v>0</v>
      </c>
      <c r="I41" s="539">
        <v>0</v>
      </c>
      <c r="J41" s="539">
        <v>0</v>
      </c>
      <c r="K41" s="539">
        <v>0</v>
      </c>
      <c r="L41" s="539">
        <v>0</v>
      </c>
    </row>
    <row r="42" s="534" customFormat="1" ht="19.5" customHeight="1" spans="1:12">
      <c r="A42" s="538" t="s">
        <v>180</v>
      </c>
      <c r="B42" s="538"/>
      <c r="C42" s="538"/>
      <c r="D42" s="538" t="s">
        <v>181</v>
      </c>
      <c r="E42" s="539">
        <v>34583982.05</v>
      </c>
      <c r="F42" s="539">
        <v>34583982.05</v>
      </c>
      <c r="G42" s="539">
        <v>0</v>
      </c>
      <c r="H42" s="539">
        <v>0</v>
      </c>
      <c r="I42" s="539">
        <v>0</v>
      </c>
      <c r="J42" s="539">
        <v>0</v>
      </c>
      <c r="K42" s="539">
        <v>0</v>
      </c>
      <c r="L42" s="539">
        <v>0</v>
      </c>
    </row>
    <row r="43" s="534" customFormat="1" ht="19.5" customHeight="1" spans="1:12">
      <c r="A43" s="538" t="s">
        <v>182</v>
      </c>
      <c r="B43" s="538"/>
      <c r="C43" s="538"/>
      <c r="D43" s="538" t="s">
        <v>183</v>
      </c>
      <c r="E43" s="539">
        <v>3973405.87</v>
      </c>
      <c r="F43" s="539">
        <v>3973405.87</v>
      </c>
      <c r="G43" s="539">
        <v>0</v>
      </c>
      <c r="H43" s="539">
        <v>0</v>
      </c>
      <c r="I43" s="539">
        <v>0</v>
      </c>
      <c r="J43" s="539">
        <v>0</v>
      </c>
      <c r="K43" s="539">
        <v>0</v>
      </c>
      <c r="L43" s="539">
        <v>0</v>
      </c>
    </row>
    <row r="44" s="534" customFormat="1" ht="19.5" customHeight="1" spans="1:12">
      <c r="A44" s="535">
        <v>20808</v>
      </c>
      <c r="B44" s="536"/>
      <c r="C44" s="537"/>
      <c r="D44" s="564" t="s">
        <v>184</v>
      </c>
      <c r="E44" s="539">
        <f>E45</f>
        <v>1013377.78</v>
      </c>
      <c r="F44" s="539">
        <f t="shared" ref="F44:L44" si="14">F45</f>
        <v>1013377.78</v>
      </c>
      <c r="G44" s="539">
        <f t="shared" si="14"/>
        <v>0</v>
      </c>
      <c r="H44" s="539">
        <f t="shared" si="14"/>
        <v>0</v>
      </c>
      <c r="I44" s="539">
        <f t="shared" si="14"/>
        <v>0</v>
      </c>
      <c r="J44" s="539">
        <f t="shared" si="14"/>
        <v>0</v>
      </c>
      <c r="K44" s="539">
        <f t="shared" si="14"/>
        <v>0</v>
      </c>
      <c r="L44" s="539">
        <f t="shared" si="14"/>
        <v>0</v>
      </c>
    </row>
    <row r="45" s="534" customFormat="1" ht="19.5" customHeight="1" spans="1:12">
      <c r="A45" s="538" t="s">
        <v>185</v>
      </c>
      <c r="B45" s="538"/>
      <c r="C45" s="538"/>
      <c r="D45" s="538" t="s">
        <v>186</v>
      </c>
      <c r="E45" s="539">
        <v>1013377.78</v>
      </c>
      <c r="F45" s="539">
        <v>1013377.78</v>
      </c>
      <c r="G45" s="539">
        <v>0</v>
      </c>
      <c r="H45" s="539">
        <v>0</v>
      </c>
      <c r="I45" s="539">
        <v>0</v>
      </c>
      <c r="J45" s="539">
        <v>0</v>
      </c>
      <c r="K45" s="539">
        <v>0</v>
      </c>
      <c r="L45" s="539">
        <v>0</v>
      </c>
    </row>
    <row r="46" s="534" customFormat="1" ht="19.5" customHeight="1" spans="1:12">
      <c r="A46" s="535">
        <v>210</v>
      </c>
      <c r="B46" s="536"/>
      <c r="C46" s="537"/>
      <c r="D46" s="564" t="s">
        <v>187</v>
      </c>
      <c r="E46" s="539">
        <f>E47</f>
        <v>29120088.63</v>
      </c>
      <c r="F46" s="539">
        <f t="shared" ref="F46:L46" si="15">F47</f>
        <v>29120088.63</v>
      </c>
      <c r="G46" s="539">
        <f t="shared" si="15"/>
        <v>0</v>
      </c>
      <c r="H46" s="539">
        <f t="shared" si="15"/>
        <v>0</v>
      </c>
      <c r="I46" s="539">
        <f t="shared" si="15"/>
        <v>0</v>
      </c>
      <c r="J46" s="539">
        <f t="shared" si="15"/>
        <v>0</v>
      </c>
      <c r="K46" s="539">
        <f t="shared" si="15"/>
        <v>0</v>
      </c>
      <c r="L46" s="539">
        <f t="shared" si="15"/>
        <v>0</v>
      </c>
    </row>
    <row r="47" s="534" customFormat="1" ht="19.5" customHeight="1" spans="1:12">
      <c r="A47" s="535">
        <v>21011</v>
      </c>
      <c r="B47" s="536"/>
      <c r="C47" s="537"/>
      <c r="D47" s="564" t="s">
        <v>188</v>
      </c>
      <c r="E47" s="539">
        <f>E48+E49+E50+E51</f>
        <v>29120088.63</v>
      </c>
      <c r="F47" s="539">
        <f t="shared" ref="F47:L47" si="16">F48+F49+F50+F51</f>
        <v>29120088.63</v>
      </c>
      <c r="G47" s="539">
        <f t="shared" si="16"/>
        <v>0</v>
      </c>
      <c r="H47" s="539">
        <f t="shared" si="16"/>
        <v>0</v>
      </c>
      <c r="I47" s="539">
        <f t="shared" si="16"/>
        <v>0</v>
      </c>
      <c r="J47" s="539">
        <f t="shared" si="16"/>
        <v>0</v>
      </c>
      <c r="K47" s="539">
        <f t="shared" si="16"/>
        <v>0</v>
      </c>
      <c r="L47" s="539">
        <f t="shared" si="16"/>
        <v>0</v>
      </c>
    </row>
    <row r="48" s="534" customFormat="1" ht="19.5" customHeight="1" spans="1:12">
      <c r="A48" s="538" t="s">
        <v>189</v>
      </c>
      <c r="B48" s="538"/>
      <c r="C48" s="538"/>
      <c r="D48" s="538" t="s">
        <v>190</v>
      </c>
      <c r="E48" s="539">
        <v>125163.04</v>
      </c>
      <c r="F48" s="539">
        <v>125163.04</v>
      </c>
      <c r="G48" s="539">
        <v>0</v>
      </c>
      <c r="H48" s="539">
        <v>0</v>
      </c>
      <c r="I48" s="539">
        <v>0</v>
      </c>
      <c r="J48" s="539">
        <v>0</v>
      </c>
      <c r="K48" s="539">
        <v>0</v>
      </c>
      <c r="L48" s="539">
        <v>0</v>
      </c>
    </row>
    <row r="49" s="534" customFormat="1" ht="19.5" customHeight="1" spans="1:12">
      <c r="A49" s="538" t="s">
        <v>191</v>
      </c>
      <c r="B49" s="538"/>
      <c r="C49" s="538"/>
      <c r="D49" s="538" t="s">
        <v>192</v>
      </c>
      <c r="E49" s="539">
        <v>16214094.18</v>
      </c>
      <c r="F49" s="539">
        <v>16214094.18</v>
      </c>
      <c r="G49" s="539">
        <v>0</v>
      </c>
      <c r="H49" s="539">
        <v>0</v>
      </c>
      <c r="I49" s="539">
        <v>0</v>
      </c>
      <c r="J49" s="539">
        <v>0</v>
      </c>
      <c r="K49" s="539">
        <v>0</v>
      </c>
      <c r="L49" s="539">
        <v>0</v>
      </c>
    </row>
    <row r="50" s="534" customFormat="1" ht="19.5" customHeight="1" spans="1:12">
      <c r="A50" s="538" t="s">
        <v>193</v>
      </c>
      <c r="B50" s="538"/>
      <c r="C50" s="538"/>
      <c r="D50" s="538" t="s">
        <v>194</v>
      </c>
      <c r="E50" s="539">
        <v>10462773.38</v>
      </c>
      <c r="F50" s="539">
        <v>10462773.38</v>
      </c>
      <c r="G50" s="539">
        <v>0</v>
      </c>
      <c r="H50" s="539">
        <v>0</v>
      </c>
      <c r="I50" s="539">
        <v>0</v>
      </c>
      <c r="J50" s="539">
        <v>0</v>
      </c>
      <c r="K50" s="539">
        <v>0</v>
      </c>
      <c r="L50" s="539">
        <v>0</v>
      </c>
    </row>
    <row r="51" s="534" customFormat="1" ht="19.5" customHeight="1" spans="1:12">
      <c r="A51" s="538" t="s">
        <v>195</v>
      </c>
      <c r="B51" s="538"/>
      <c r="C51" s="538"/>
      <c r="D51" s="538" t="s">
        <v>196</v>
      </c>
      <c r="E51" s="539">
        <v>2318058.03</v>
      </c>
      <c r="F51" s="539">
        <v>2318058.03</v>
      </c>
      <c r="G51" s="539">
        <v>0</v>
      </c>
      <c r="H51" s="539">
        <v>0</v>
      </c>
      <c r="I51" s="539">
        <v>0</v>
      </c>
      <c r="J51" s="539">
        <v>0</v>
      </c>
      <c r="K51" s="539">
        <v>0</v>
      </c>
      <c r="L51" s="539">
        <v>0</v>
      </c>
    </row>
    <row r="52" s="534" customFormat="1" ht="19.5" customHeight="1" spans="1:12">
      <c r="A52" s="535">
        <v>211</v>
      </c>
      <c r="B52" s="536"/>
      <c r="C52" s="537"/>
      <c r="D52" s="564" t="s">
        <v>197</v>
      </c>
      <c r="E52" s="539">
        <f>E53</f>
        <v>6950000</v>
      </c>
      <c r="F52" s="539">
        <f t="shared" ref="F52:L52" si="17">F53</f>
        <v>6950000</v>
      </c>
      <c r="G52" s="539">
        <f t="shared" si="17"/>
        <v>0</v>
      </c>
      <c r="H52" s="539">
        <f t="shared" si="17"/>
        <v>0</v>
      </c>
      <c r="I52" s="539">
        <f t="shared" si="17"/>
        <v>0</v>
      </c>
      <c r="J52" s="539">
        <f t="shared" si="17"/>
        <v>0</v>
      </c>
      <c r="K52" s="539">
        <f t="shared" si="17"/>
        <v>0</v>
      </c>
      <c r="L52" s="539">
        <f t="shared" si="17"/>
        <v>0</v>
      </c>
    </row>
    <row r="53" s="534" customFormat="1" ht="19.5" customHeight="1" spans="1:12">
      <c r="A53" s="535">
        <v>21103</v>
      </c>
      <c r="B53" s="536"/>
      <c r="C53" s="537"/>
      <c r="D53" s="564" t="s">
        <v>198</v>
      </c>
      <c r="E53" s="539">
        <f>E54</f>
        <v>6950000</v>
      </c>
      <c r="F53" s="539">
        <f t="shared" ref="F53:L53" si="18">F54</f>
        <v>6950000</v>
      </c>
      <c r="G53" s="539">
        <f t="shared" si="18"/>
        <v>0</v>
      </c>
      <c r="H53" s="539">
        <f t="shared" si="18"/>
        <v>0</v>
      </c>
      <c r="I53" s="539">
        <f t="shared" si="18"/>
        <v>0</v>
      </c>
      <c r="J53" s="539">
        <f t="shared" si="18"/>
        <v>0</v>
      </c>
      <c r="K53" s="539">
        <f t="shared" si="18"/>
        <v>0</v>
      </c>
      <c r="L53" s="539">
        <f t="shared" si="18"/>
        <v>0</v>
      </c>
    </row>
    <row r="54" s="534" customFormat="1" ht="19.5" customHeight="1" spans="1:12">
      <c r="A54" s="538" t="s">
        <v>199</v>
      </c>
      <c r="B54" s="538"/>
      <c r="C54" s="538"/>
      <c r="D54" s="538" t="s">
        <v>200</v>
      </c>
      <c r="E54" s="539">
        <v>6950000</v>
      </c>
      <c r="F54" s="539">
        <v>6950000</v>
      </c>
      <c r="G54" s="539">
        <v>0</v>
      </c>
      <c r="H54" s="539">
        <v>0</v>
      </c>
      <c r="I54" s="539">
        <v>0</v>
      </c>
      <c r="J54" s="539">
        <v>0</v>
      </c>
      <c r="K54" s="539">
        <v>0</v>
      </c>
      <c r="L54" s="539">
        <v>0</v>
      </c>
    </row>
    <row r="55" s="534" customFormat="1" ht="19.5" customHeight="1" spans="1:12">
      <c r="A55" s="535">
        <v>212</v>
      </c>
      <c r="B55" s="536"/>
      <c r="C55" s="537"/>
      <c r="D55" s="564" t="s">
        <v>201</v>
      </c>
      <c r="E55" s="539">
        <f>E56</f>
        <v>279850</v>
      </c>
      <c r="F55" s="539">
        <f t="shared" ref="F55:L55" si="19">F56</f>
        <v>279850</v>
      </c>
      <c r="G55" s="539">
        <f t="shared" si="19"/>
        <v>0</v>
      </c>
      <c r="H55" s="539">
        <f t="shared" si="19"/>
        <v>0</v>
      </c>
      <c r="I55" s="539">
        <f t="shared" si="19"/>
        <v>0</v>
      </c>
      <c r="J55" s="539">
        <f t="shared" si="19"/>
        <v>0</v>
      </c>
      <c r="K55" s="539">
        <f t="shared" si="19"/>
        <v>0</v>
      </c>
      <c r="L55" s="539">
        <f t="shared" si="19"/>
        <v>0</v>
      </c>
    </row>
    <row r="56" s="534" customFormat="1" ht="19.5" customHeight="1" spans="1:12">
      <c r="A56" s="535">
        <v>21299</v>
      </c>
      <c r="B56" s="536"/>
      <c r="C56" s="537"/>
      <c r="D56" s="564" t="s">
        <v>202</v>
      </c>
      <c r="E56" s="539">
        <f>E57</f>
        <v>279850</v>
      </c>
      <c r="F56" s="539">
        <f t="shared" ref="F56:L56" si="20">F57</f>
        <v>279850</v>
      </c>
      <c r="G56" s="539">
        <f t="shared" si="20"/>
        <v>0</v>
      </c>
      <c r="H56" s="539">
        <f t="shared" si="20"/>
        <v>0</v>
      </c>
      <c r="I56" s="539">
        <f t="shared" si="20"/>
        <v>0</v>
      </c>
      <c r="J56" s="539">
        <f t="shared" si="20"/>
        <v>0</v>
      </c>
      <c r="K56" s="539">
        <f t="shared" si="20"/>
        <v>0</v>
      </c>
      <c r="L56" s="539">
        <f t="shared" si="20"/>
        <v>0</v>
      </c>
    </row>
    <row r="57" s="534" customFormat="1" ht="19.5" customHeight="1" spans="1:12">
      <c r="A57" s="538" t="s">
        <v>203</v>
      </c>
      <c r="B57" s="538"/>
      <c r="C57" s="538"/>
      <c r="D57" s="538" t="s">
        <v>204</v>
      </c>
      <c r="E57" s="539">
        <v>279850</v>
      </c>
      <c r="F57" s="539">
        <v>279850</v>
      </c>
      <c r="G57" s="539">
        <v>0</v>
      </c>
      <c r="H57" s="539">
        <v>0</v>
      </c>
      <c r="I57" s="539">
        <v>0</v>
      </c>
      <c r="J57" s="539">
        <v>0</v>
      </c>
      <c r="K57" s="539">
        <v>0</v>
      </c>
      <c r="L57" s="539">
        <v>0</v>
      </c>
    </row>
    <row r="58" s="534" customFormat="1" ht="19.5" customHeight="1" spans="1:12">
      <c r="A58" s="535">
        <v>221</v>
      </c>
      <c r="B58" s="536"/>
      <c r="C58" s="537"/>
      <c r="D58" s="564" t="s">
        <v>205</v>
      </c>
      <c r="E58" s="539">
        <f>E59</f>
        <v>35516877</v>
      </c>
      <c r="F58" s="539">
        <f t="shared" ref="F58:L58" si="21">F59</f>
        <v>35516877</v>
      </c>
      <c r="G58" s="539">
        <f t="shared" si="21"/>
        <v>0</v>
      </c>
      <c r="H58" s="539">
        <f t="shared" si="21"/>
        <v>0</v>
      </c>
      <c r="I58" s="539">
        <f t="shared" si="21"/>
        <v>0</v>
      </c>
      <c r="J58" s="539">
        <f t="shared" si="21"/>
        <v>0</v>
      </c>
      <c r="K58" s="539">
        <f t="shared" si="21"/>
        <v>0</v>
      </c>
      <c r="L58" s="539">
        <f t="shared" si="21"/>
        <v>0</v>
      </c>
    </row>
    <row r="59" s="534" customFormat="1" ht="19.5" customHeight="1" spans="1:12">
      <c r="A59" s="535">
        <v>22102</v>
      </c>
      <c r="B59" s="536"/>
      <c r="C59" s="537"/>
      <c r="D59" s="564" t="s">
        <v>206</v>
      </c>
      <c r="E59" s="539">
        <f>E60+E61</f>
        <v>35516877</v>
      </c>
      <c r="F59" s="539">
        <f t="shared" ref="F59:L59" si="22">F60+F61</f>
        <v>35516877</v>
      </c>
      <c r="G59" s="539">
        <f t="shared" si="22"/>
        <v>0</v>
      </c>
      <c r="H59" s="539">
        <f t="shared" si="22"/>
        <v>0</v>
      </c>
      <c r="I59" s="539">
        <f t="shared" si="22"/>
        <v>0</v>
      </c>
      <c r="J59" s="539">
        <f t="shared" si="22"/>
        <v>0</v>
      </c>
      <c r="K59" s="539">
        <f t="shared" si="22"/>
        <v>0</v>
      </c>
      <c r="L59" s="539">
        <f t="shared" si="22"/>
        <v>0</v>
      </c>
    </row>
    <row r="60" s="534" customFormat="1" ht="19.5" customHeight="1" spans="1:12">
      <c r="A60" s="538" t="s">
        <v>207</v>
      </c>
      <c r="B60" s="538"/>
      <c r="C60" s="538"/>
      <c r="D60" s="538" t="s">
        <v>208</v>
      </c>
      <c r="E60" s="539">
        <v>34265217</v>
      </c>
      <c r="F60" s="539">
        <v>34265217</v>
      </c>
      <c r="G60" s="539">
        <v>0</v>
      </c>
      <c r="H60" s="539">
        <v>0</v>
      </c>
      <c r="I60" s="539">
        <v>0</v>
      </c>
      <c r="J60" s="539">
        <v>0</v>
      </c>
      <c r="K60" s="539">
        <v>0</v>
      </c>
      <c r="L60" s="539">
        <v>0</v>
      </c>
    </row>
    <row r="61" s="534" customFormat="1" ht="19.5" customHeight="1" spans="1:12">
      <c r="A61" s="538" t="s">
        <v>209</v>
      </c>
      <c r="B61" s="538"/>
      <c r="C61" s="538"/>
      <c r="D61" s="538" t="s">
        <v>210</v>
      </c>
      <c r="E61" s="539">
        <v>1251660</v>
      </c>
      <c r="F61" s="539">
        <v>1251660</v>
      </c>
      <c r="G61" s="539">
        <v>0</v>
      </c>
      <c r="H61" s="539">
        <v>0</v>
      </c>
      <c r="I61" s="539">
        <v>0</v>
      </c>
      <c r="J61" s="539">
        <v>0</v>
      </c>
      <c r="K61" s="539">
        <v>0</v>
      </c>
      <c r="L61" s="539">
        <v>0</v>
      </c>
    </row>
    <row r="62" s="534" customFormat="1" ht="19.5" customHeight="1" spans="1:12">
      <c r="A62" s="535">
        <v>229</v>
      </c>
      <c r="B62" s="536"/>
      <c r="C62" s="537"/>
      <c r="D62" s="538" t="s">
        <v>211</v>
      </c>
      <c r="E62" s="539">
        <f>E63</f>
        <v>2256643.26</v>
      </c>
      <c r="F62" s="539">
        <f t="shared" ref="F62:L62" si="23">F63</f>
        <v>2256643.26</v>
      </c>
      <c r="G62" s="539">
        <f t="shared" si="23"/>
        <v>0</v>
      </c>
      <c r="H62" s="539">
        <f t="shared" si="23"/>
        <v>0</v>
      </c>
      <c r="I62" s="539">
        <f t="shared" si="23"/>
        <v>0</v>
      </c>
      <c r="J62" s="539">
        <f t="shared" si="23"/>
        <v>0</v>
      </c>
      <c r="K62" s="539">
        <f t="shared" si="23"/>
        <v>0</v>
      </c>
      <c r="L62" s="539">
        <f t="shared" si="23"/>
        <v>0</v>
      </c>
    </row>
    <row r="63" s="534" customFormat="1" ht="19.5" customHeight="1" spans="1:12">
      <c r="A63" s="535">
        <v>22960</v>
      </c>
      <c r="B63" s="536"/>
      <c r="C63" s="537"/>
      <c r="D63" s="538" t="s">
        <v>212</v>
      </c>
      <c r="E63" s="539">
        <f>E64+E65</f>
        <v>2256643.26</v>
      </c>
      <c r="F63" s="539">
        <f t="shared" ref="F63:L63" si="24">F64+F65</f>
        <v>2256643.26</v>
      </c>
      <c r="G63" s="539">
        <f t="shared" si="24"/>
        <v>0</v>
      </c>
      <c r="H63" s="539">
        <f t="shared" si="24"/>
        <v>0</v>
      </c>
      <c r="I63" s="539">
        <f t="shared" si="24"/>
        <v>0</v>
      </c>
      <c r="J63" s="539">
        <f t="shared" si="24"/>
        <v>0</v>
      </c>
      <c r="K63" s="539">
        <f t="shared" si="24"/>
        <v>0</v>
      </c>
      <c r="L63" s="539">
        <f t="shared" si="24"/>
        <v>0</v>
      </c>
    </row>
    <row r="64" s="534" customFormat="1" ht="19.5" customHeight="1" spans="1:12">
      <c r="A64" s="538" t="s">
        <v>213</v>
      </c>
      <c r="B64" s="538"/>
      <c r="C64" s="538"/>
      <c r="D64" s="538" t="s">
        <v>214</v>
      </c>
      <c r="E64" s="539">
        <v>2236671.26</v>
      </c>
      <c r="F64" s="539">
        <v>2236671.26</v>
      </c>
      <c r="G64" s="539">
        <v>0</v>
      </c>
      <c r="H64" s="539">
        <v>0</v>
      </c>
      <c r="I64" s="539">
        <v>0</v>
      </c>
      <c r="J64" s="539">
        <v>0</v>
      </c>
      <c r="K64" s="539">
        <v>0</v>
      </c>
      <c r="L64" s="539">
        <v>0</v>
      </c>
    </row>
    <row r="65" s="534" customFormat="1" ht="19.5" customHeight="1" spans="1:12">
      <c r="A65" s="538" t="s">
        <v>215</v>
      </c>
      <c r="B65" s="538"/>
      <c r="C65" s="538"/>
      <c r="D65" s="538" t="s">
        <v>216</v>
      </c>
      <c r="E65" s="539">
        <v>19972</v>
      </c>
      <c r="F65" s="539">
        <v>19972</v>
      </c>
      <c r="G65" s="539">
        <v>0</v>
      </c>
      <c r="H65" s="539">
        <v>0</v>
      </c>
      <c r="I65" s="539">
        <v>0</v>
      </c>
      <c r="J65" s="539">
        <v>0</v>
      </c>
      <c r="K65" s="539">
        <v>0</v>
      </c>
      <c r="L65" s="539">
        <v>0</v>
      </c>
    </row>
    <row r="66" s="534" customFormat="1" ht="19.5" customHeight="1" spans="1:12">
      <c r="A66" s="538" t="s">
        <v>217</v>
      </c>
      <c r="B66" s="538"/>
      <c r="C66" s="538"/>
      <c r="D66" s="538"/>
      <c r="E66" s="538"/>
      <c r="F66" s="538"/>
      <c r="G66" s="538"/>
      <c r="H66" s="538"/>
      <c r="I66" s="538"/>
      <c r="J66" s="538"/>
      <c r="K66" s="538"/>
      <c r="L66" s="538"/>
    </row>
  </sheetData>
  <mergeCells count="74">
    <mergeCell ref="A1:L1"/>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2:IU27"/>
  <sheetViews>
    <sheetView workbookViewId="0">
      <selection activeCell="A23" sqref="$A23:$XFD27"/>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3.625" style="266" customWidth="1"/>
    <col min="6" max="6" width="15.25" style="266" customWidth="1"/>
    <col min="7" max="7" width="13.62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820</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2110537.95</v>
      </c>
      <c r="E7" s="315">
        <v>2110537.95</v>
      </c>
      <c r="F7" s="315">
        <v>2110537.95</v>
      </c>
      <c r="G7" s="278">
        <v>10</v>
      </c>
      <c r="H7" s="316">
        <f>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2110537.95</v>
      </c>
      <c r="E8" s="315">
        <v>2110537.95</v>
      </c>
      <c r="F8" s="315">
        <v>2110537.95</v>
      </c>
      <c r="G8" s="278" t="s">
        <v>522</v>
      </c>
      <c r="H8" s="316">
        <f>F8/E8*100%</f>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279" t="s">
        <v>522</v>
      </c>
      <c r="E9" s="279" t="s">
        <v>522</v>
      </c>
      <c r="F9" s="279" t="s">
        <v>522</v>
      </c>
      <c r="G9" s="272" t="s">
        <v>522</v>
      </c>
      <c r="H9" s="316"/>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279" t="s">
        <v>522</v>
      </c>
      <c r="E10" s="279" t="s">
        <v>522</v>
      </c>
      <c r="F10" s="279" t="s">
        <v>522</v>
      </c>
      <c r="G10" s="272" t="s">
        <v>522</v>
      </c>
      <c r="H10" s="316"/>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317" t="s">
        <v>821</v>
      </c>
      <c r="C12" s="317"/>
      <c r="D12" s="317"/>
      <c r="E12" s="317"/>
      <c r="F12" s="317" t="s">
        <v>822</v>
      </c>
      <c r="G12" s="317"/>
      <c r="H12" s="317"/>
      <c r="I12" s="317"/>
      <c r="J12" s="317"/>
    </row>
    <row r="13" s="266" customFormat="1" ht="22.5" customHeight="1" spans="1:10">
      <c r="A13" s="343" t="s">
        <v>607</v>
      </c>
      <c r="B13" s="344"/>
      <c r="C13" s="345"/>
      <c r="D13" s="343" t="s">
        <v>743</v>
      </c>
      <c r="E13" s="344"/>
      <c r="F13" s="345"/>
      <c r="G13" s="346" t="s">
        <v>744</v>
      </c>
      <c r="H13" s="346" t="s">
        <v>745</v>
      </c>
      <c r="I13" s="346" t="s">
        <v>735</v>
      </c>
      <c r="J13" s="188" t="s">
        <v>809</v>
      </c>
    </row>
    <row r="14" s="266" customFormat="1" ht="22.5" customHeight="1" spans="1:10">
      <c r="A14" s="347" t="s">
        <v>747</v>
      </c>
      <c r="B14" s="342" t="s">
        <v>614</v>
      </c>
      <c r="C14" s="342" t="s">
        <v>615</v>
      </c>
      <c r="D14" s="342" t="s">
        <v>748</v>
      </c>
      <c r="E14" s="342" t="s">
        <v>609</v>
      </c>
      <c r="F14" s="348" t="s">
        <v>749</v>
      </c>
      <c r="G14" s="349"/>
      <c r="H14" s="349"/>
      <c r="I14" s="349"/>
      <c r="J14" s="188" t="s">
        <v>809</v>
      </c>
    </row>
    <row r="15" s="266" customFormat="1" ht="22.5" customHeight="1" spans="1:10">
      <c r="A15" s="278" t="s">
        <v>750</v>
      </c>
      <c r="B15" s="350" t="s">
        <v>620</v>
      </c>
      <c r="C15" s="291" t="s">
        <v>823</v>
      </c>
      <c r="D15" s="278" t="s">
        <v>632</v>
      </c>
      <c r="E15" s="278">
        <v>6</v>
      </c>
      <c r="F15" s="327" t="s">
        <v>753</v>
      </c>
      <c r="G15" s="328">
        <v>10</v>
      </c>
      <c r="H15" s="328">
        <v>20</v>
      </c>
      <c r="I15" s="328">
        <v>20</v>
      </c>
      <c r="J15" s="188" t="s">
        <v>809</v>
      </c>
    </row>
    <row r="16" s="266" customFormat="1" ht="22.5" customHeight="1" spans="1:10">
      <c r="A16" s="278"/>
      <c r="B16" s="350" t="s">
        <v>620</v>
      </c>
      <c r="C16" s="291" t="s">
        <v>824</v>
      </c>
      <c r="D16" s="278" t="s">
        <v>632</v>
      </c>
      <c r="E16" s="278">
        <v>3</v>
      </c>
      <c r="F16" s="327" t="s">
        <v>825</v>
      </c>
      <c r="G16" s="328"/>
      <c r="H16" s="328">
        <v>20</v>
      </c>
      <c r="I16" s="328">
        <v>20</v>
      </c>
      <c r="J16" s="188" t="s">
        <v>809</v>
      </c>
    </row>
    <row r="17" s="266" customFormat="1" ht="22.5" customHeight="1" spans="1:10">
      <c r="A17" s="278"/>
      <c r="B17" s="350" t="s">
        <v>624</v>
      </c>
      <c r="C17" s="291" t="s">
        <v>826</v>
      </c>
      <c r="D17" s="278" t="s">
        <v>632</v>
      </c>
      <c r="E17" s="278">
        <v>90</v>
      </c>
      <c r="F17" s="288" t="s">
        <v>628</v>
      </c>
      <c r="G17" s="329">
        <v>1</v>
      </c>
      <c r="H17" s="327">
        <v>20</v>
      </c>
      <c r="I17" s="327">
        <v>20</v>
      </c>
      <c r="J17" s="188" t="s">
        <v>809</v>
      </c>
    </row>
    <row r="18" s="266" customFormat="1" ht="22.5" customHeight="1" spans="1:10">
      <c r="A18" s="278"/>
      <c r="B18" s="350" t="s">
        <v>640</v>
      </c>
      <c r="C18" s="291" t="s">
        <v>827</v>
      </c>
      <c r="D18" s="278" t="s">
        <v>632</v>
      </c>
      <c r="E18" s="366">
        <v>45657</v>
      </c>
      <c r="F18" s="327"/>
      <c r="G18" s="366">
        <v>45657</v>
      </c>
      <c r="H18" s="327">
        <v>10</v>
      </c>
      <c r="I18" s="327">
        <v>10</v>
      </c>
      <c r="J18" s="188" t="s">
        <v>809</v>
      </c>
    </row>
    <row r="19" s="266" customFormat="1" ht="33" customHeight="1" spans="1:10">
      <c r="A19" s="363" t="s">
        <v>758</v>
      </c>
      <c r="B19" s="314" t="s">
        <v>781</v>
      </c>
      <c r="C19" s="291" t="s">
        <v>828</v>
      </c>
      <c r="D19" s="278" t="s">
        <v>829</v>
      </c>
      <c r="E19" s="272" t="s">
        <v>830</v>
      </c>
      <c r="F19" s="288" t="s">
        <v>628</v>
      </c>
      <c r="G19" s="272" t="s">
        <v>830</v>
      </c>
      <c r="H19" s="328">
        <v>10</v>
      </c>
      <c r="I19" s="328">
        <v>10</v>
      </c>
      <c r="J19" s="188" t="s">
        <v>809</v>
      </c>
    </row>
    <row r="20" s="266" customFormat="1" ht="34" customHeight="1" spans="1:10">
      <c r="A20" s="358" t="s">
        <v>657</v>
      </c>
      <c r="B20" s="359" t="s">
        <v>658</v>
      </c>
      <c r="C20" s="291" t="s">
        <v>831</v>
      </c>
      <c r="D20" s="367" t="s">
        <v>632</v>
      </c>
      <c r="E20" s="273" t="s">
        <v>832</v>
      </c>
      <c r="F20" s="273" t="s">
        <v>628</v>
      </c>
      <c r="G20" s="311" t="s">
        <v>833</v>
      </c>
      <c r="H20" s="328">
        <v>10</v>
      </c>
      <c r="I20" s="328">
        <v>10</v>
      </c>
      <c r="J20" s="188" t="s">
        <v>809</v>
      </c>
    </row>
    <row r="21" s="266" customFormat="1" ht="22.5" customHeight="1" spans="1:10">
      <c r="A21" s="338" t="s">
        <v>764</v>
      </c>
      <c r="B21" s="338"/>
      <c r="C21" s="338"/>
      <c r="D21" s="338" t="s">
        <v>578</v>
      </c>
      <c r="E21" s="338"/>
      <c r="F21" s="338"/>
      <c r="G21" s="338"/>
      <c r="H21" s="338"/>
      <c r="I21" s="338"/>
      <c r="J21" s="338"/>
    </row>
    <row r="22" s="266" customFormat="1" ht="22.5" customHeight="1" spans="1:10">
      <c r="A22" s="338" t="s">
        <v>766</v>
      </c>
      <c r="B22" s="338"/>
      <c r="C22" s="338"/>
      <c r="D22" s="338"/>
      <c r="E22" s="338"/>
      <c r="F22" s="338"/>
      <c r="G22" s="338"/>
      <c r="H22" s="338">
        <v>100</v>
      </c>
      <c r="I22" s="338">
        <v>100</v>
      </c>
      <c r="J22" s="338" t="s">
        <v>767</v>
      </c>
    </row>
    <row r="23" s="20" customFormat="1" ht="23" customHeight="1" spans="1:10">
      <c r="A23" s="34" t="s">
        <v>768</v>
      </c>
      <c r="B23" s="34"/>
      <c r="C23" s="34"/>
      <c r="D23" s="34"/>
      <c r="E23" s="34"/>
      <c r="F23" s="34"/>
      <c r="G23" s="34"/>
      <c r="H23" s="34"/>
      <c r="I23" s="34"/>
      <c r="J23" s="34"/>
    </row>
    <row r="24" s="20" customFormat="1" ht="27" customHeight="1" spans="1:10">
      <c r="A24" s="34" t="s">
        <v>769</v>
      </c>
      <c r="B24" s="34"/>
      <c r="C24" s="34"/>
      <c r="D24" s="34"/>
      <c r="E24" s="34"/>
      <c r="F24" s="34"/>
      <c r="G24" s="34"/>
      <c r="H24" s="34"/>
      <c r="I24" s="34"/>
      <c r="J24" s="34"/>
    </row>
    <row r="25" s="20" customFormat="1" ht="23" customHeight="1" spans="1:10">
      <c r="A25" s="34" t="s">
        <v>770</v>
      </c>
      <c r="B25" s="34"/>
      <c r="C25" s="34"/>
      <c r="D25" s="34"/>
      <c r="E25" s="34"/>
      <c r="F25" s="34"/>
      <c r="G25" s="34"/>
      <c r="H25" s="34"/>
      <c r="I25" s="34"/>
      <c r="J25" s="34"/>
    </row>
    <row r="26" s="20" customFormat="1" ht="23" customHeight="1" spans="1:10">
      <c r="A26" s="34" t="s">
        <v>771</v>
      </c>
      <c r="B26" s="34"/>
      <c r="C26" s="34"/>
      <c r="D26" s="34"/>
      <c r="E26" s="34"/>
      <c r="F26" s="34"/>
      <c r="G26" s="34"/>
      <c r="H26" s="34"/>
      <c r="I26" s="34"/>
      <c r="J26" s="34"/>
    </row>
    <row r="27" s="20" customFormat="1" ht="23" customHeight="1" spans="1:10">
      <c r="A27" s="34" t="s">
        <v>772</v>
      </c>
      <c r="B27" s="34"/>
      <c r="C27" s="34"/>
      <c r="D27" s="34"/>
      <c r="E27" s="34"/>
      <c r="F27" s="34"/>
      <c r="G27" s="34"/>
      <c r="H27" s="34"/>
      <c r="I27" s="34"/>
      <c r="J27" s="34"/>
    </row>
  </sheetData>
  <mergeCells count="32">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11:A12"/>
    <mergeCell ref="A15:A18"/>
    <mergeCell ref="G13:G14"/>
    <mergeCell ref="H13:H14"/>
    <mergeCell ref="I13:I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2:IU28"/>
  <sheetViews>
    <sheetView workbookViewId="0">
      <selection activeCell="F21" sqref="F21"/>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4.4"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834</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20000000</v>
      </c>
      <c r="E7" s="315">
        <v>20000000</v>
      </c>
      <c r="F7" s="315">
        <v>20000000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0</v>
      </c>
      <c r="F8" s="315">
        <v>0</v>
      </c>
      <c r="G8" s="278" t="s">
        <v>522</v>
      </c>
      <c r="H8" s="316" t="e">
        <f t="shared" si="0"/>
        <v>#DIV/0!</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5">
        <v>20000000</v>
      </c>
      <c r="E9" s="315">
        <v>20000000</v>
      </c>
      <c r="F9" s="315">
        <v>20000000</v>
      </c>
      <c r="G9" s="278" t="s">
        <v>522</v>
      </c>
      <c r="H9" s="316">
        <f t="shared" si="0"/>
        <v>1</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835</v>
      </c>
      <c r="C12" s="279"/>
      <c r="D12" s="279"/>
      <c r="E12" s="279"/>
      <c r="F12" s="279" t="s">
        <v>836</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837</v>
      </c>
      <c r="D15" s="351" t="s">
        <v>829</v>
      </c>
      <c r="E15" s="352">
        <v>1</v>
      </c>
      <c r="F15" s="353" t="s">
        <v>777</v>
      </c>
      <c r="G15" s="354">
        <v>1</v>
      </c>
      <c r="H15" s="354">
        <v>20</v>
      </c>
      <c r="I15" s="354">
        <v>20</v>
      </c>
      <c r="J15" s="354"/>
    </row>
    <row r="16" s="266" customFormat="1" ht="22.5" customHeight="1" spans="1:10">
      <c r="A16" s="278"/>
      <c r="B16" s="350" t="s">
        <v>624</v>
      </c>
      <c r="C16" s="350" t="s">
        <v>838</v>
      </c>
      <c r="D16" s="351" t="s">
        <v>829</v>
      </c>
      <c r="E16" s="352">
        <v>100</v>
      </c>
      <c r="F16" s="353" t="s">
        <v>628</v>
      </c>
      <c r="G16" s="355">
        <v>1</v>
      </c>
      <c r="H16" s="353">
        <v>20</v>
      </c>
      <c r="I16" s="353">
        <v>20</v>
      </c>
      <c r="J16" s="354"/>
    </row>
    <row r="17" s="266" customFormat="1" ht="22.5" customHeight="1" spans="1:10">
      <c r="A17" s="278"/>
      <c r="B17" s="350" t="s">
        <v>640</v>
      </c>
      <c r="C17" s="350" t="s">
        <v>839</v>
      </c>
      <c r="D17" s="351" t="s">
        <v>755</v>
      </c>
      <c r="E17" s="352">
        <v>5</v>
      </c>
      <c r="F17" s="353" t="s">
        <v>760</v>
      </c>
      <c r="G17" s="353" t="s">
        <v>840</v>
      </c>
      <c r="H17" s="353">
        <v>10</v>
      </c>
      <c r="I17" s="353">
        <v>10</v>
      </c>
      <c r="J17" s="354"/>
    </row>
    <row r="18" s="266" customFormat="1" ht="22.5" customHeight="1" spans="1:10">
      <c r="A18" s="278"/>
      <c r="B18" s="314" t="s">
        <v>646</v>
      </c>
      <c r="C18" s="350" t="s">
        <v>841</v>
      </c>
      <c r="D18" s="351" t="s">
        <v>755</v>
      </c>
      <c r="E18" s="352">
        <v>100</v>
      </c>
      <c r="F18" s="353" t="s">
        <v>628</v>
      </c>
      <c r="G18" s="355">
        <v>1</v>
      </c>
      <c r="H18" s="353">
        <v>10</v>
      </c>
      <c r="I18" s="353">
        <v>10</v>
      </c>
      <c r="J18" s="354"/>
    </row>
    <row r="19" s="266" customFormat="1" ht="66" customHeight="1" spans="1:10">
      <c r="A19" s="363" t="s">
        <v>758</v>
      </c>
      <c r="B19" s="314" t="s">
        <v>781</v>
      </c>
      <c r="C19" s="350" t="s">
        <v>842</v>
      </c>
      <c r="D19" s="351" t="s">
        <v>632</v>
      </c>
      <c r="E19" s="352">
        <v>95</v>
      </c>
      <c r="F19" s="353" t="s">
        <v>628</v>
      </c>
      <c r="G19" s="364">
        <v>0.95</v>
      </c>
      <c r="H19" s="354">
        <v>10</v>
      </c>
      <c r="I19" s="354">
        <v>10</v>
      </c>
      <c r="J19" s="188" t="s">
        <v>843</v>
      </c>
    </row>
    <row r="20" s="266" customFormat="1" ht="39" customHeight="1" spans="1:10">
      <c r="A20" s="356"/>
      <c r="B20" s="357" t="s">
        <v>784</v>
      </c>
      <c r="C20" s="350" t="s">
        <v>844</v>
      </c>
      <c r="D20" s="351" t="s">
        <v>829</v>
      </c>
      <c r="E20" s="352">
        <v>50</v>
      </c>
      <c r="F20" s="353" t="s">
        <v>760</v>
      </c>
      <c r="G20" s="354" t="s">
        <v>845</v>
      </c>
      <c r="H20" s="354">
        <v>10</v>
      </c>
      <c r="I20" s="354">
        <v>10</v>
      </c>
      <c r="J20" s="354"/>
    </row>
    <row r="21" s="266" customFormat="1" ht="46" customHeight="1" spans="1:10">
      <c r="A21" s="358" t="s">
        <v>657</v>
      </c>
      <c r="B21" s="359" t="s">
        <v>658</v>
      </c>
      <c r="C21" s="350" t="s">
        <v>846</v>
      </c>
      <c r="D21" s="360" t="s">
        <v>632</v>
      </c>
      <c r="E21" s="361" t="s">
        <v>832</v>
      </c>
      <c r="F21" s="361" t="s">
        <v>628</v>
      </c>
      <c r="G21" s="361" t="s">
        <v>847</v>
      </c>
      <c r="H21" s="354">
        <v>10</v>
      </c>
      <c r="I21" s="354">
        <v>10</v>
      </c>
      <c r="J21" s="36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2:IU28"/>
  <sheetViews>
    <sheetView workbookViewId="0">
      <selection activeCell="A26" sqref="A26:J26"/>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849</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5500000</v>
      </c>
      <c r="F7" s="315">
        <v>5500000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5500000</v>
      </c>
      <c r="F8" s="315">
        <v>5500000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850</v>
      </c>
      <c r="C12" s="279"/>
      <c r="D12" s="279"/>
      <c r="E12" s="279"/>
      <c r="F12" s="279" t="s">
        <v>851</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837</v>
      </c>
      <c r="D15" s="351" t="s">
        <v>829</v>
      </c>
      <c r="E15" s="352">
        <v>1</v>
      </c>
      <c r="F15" s="353" t="s">
        <v>777</v>
      </c>
      <c r="G15" s="354">
        <v>1</v>
      </c>
      <c r="H15" s="354">
        <v>20</v>
      </c>
      <c r="I15" s="354">
        <v>20</v>
      </c>
      <c r="J15" s="354"/>
    </row>
    <row r="16" s="266" customFormat="1" ht="22.5" customHeight="1" spans="1:10">
      <c r="A16" s="278"/>
      <c r="B16" s="350" t="s">
        <v>624</v>
      </c>
      <c r="C16" s="350" t="s">
        <v>838</v>
      </c>
      <c r="D16" s="351" t="s">
        <v>829</v>
      </c>
      <c r="E16" s="352">
        <v>100</v>
      </c>
      <c r="F16" s="353" t="s">
        <v>628</v>
      </c>
      <c r="G16" s="355">
        <v>1</v>
      </c>
      <c r="H16" s="353">
        <v>20</v>
      </c>
      <c r="I16" s="353">
        <v>20</v>
      </c>
      <c r="J16" s="354"/>
    </row>
    <row r="17" s="266" customFormat="1" ht="22.5" customHeight="1" spans="1:10">
      <c r="A17" s="278"/>
      <c r="B17" s="350" t="s">
        <v>640</v>
      </c>
      <c r="C17" s="350" t="s">
        <v>839</v>
      </c>
      <c r="D17" s="351" t="s">
        <v>829</v>
      </c>
      <c r="E17" s="352">
        <v>1</v>
      </c>
      <c r="F17" s="353" t="s">
        <v>760</v>
      </c>
      <c r="G17" s="353" t="s">
        <v>840</v>
      </c>
      <c r="H17" s="353">
        <v>10</v>
      </c>
      <c r="I17" s="353">
        <v>10</v>
      </c>
      <c r="J17" s="354"/>
    </row>
    <row r="18" s="266" customFormat="1" ht="22.5" customHeight="1" spans="1:10">
      <c r="A18" s="278"/>
      <c r="B18" s="314" t="s">
        <v>646</v>
      </c>
      <c r="C18" s="350" t="s">
        <v>841</v>
      </c>
      <c r="D18" s="351" t="s">
        <v>755</v>
      </c>
      <c r="E18" s="352">
        <v>100</v>
      </c>
      <c r="F18" s="353" t="s">
        <v>628</v>
      </c>
      <c r="G18" s="355">
        <v>1</v>
      </c>
      <c r="H18" s="353">
        <v>10</v>
      </c>
      <c r="I18" s="353">
        <v>10</v>
      </c>
      <c r="J18" s="354"/>
    </row>
    <row r="19" s="266" customFormat="1" ht="66" customHeight="1" spans="1:10">
      <c r="A19" s="363" t="s">
        <v>758</v>
      </c>
      <c r="B19" s="314" t="s">
        <v>781</v>
      </c>
      <c r="C19" s="350" t="s">
        <v>842</v>
      </c>
      <c r="D19" s="351" t="s">
        <v>632</v>
      </c>
      <c r="E19" s="352">
        <v>95</v>
      </c>
      <c r="F19" s="353" t="s">
        <v>628</v>
      </c>
      <c r="G19" s="364">
        <v>0.95</v>
      </c>
      <c r="H19" s="354">
        <v>10</v>
      </c>
      <c r="I19" s="354">
        <v>10</v>
      </c>
      <c r="J19" s="188" t="s">
        <v>843</v>
      </c>
    </row>
    <row r="20" s="266" customFormat="1" ht="39" customHeight="1" spans="1:10">
      <c r="A20" s="356"/>
      <c r="B20" s="357" t="s">
        <v>784</v>
      </c>
      <c r="C20" s="350" t="s">
        <v>844</v>
      </c>
      <c r="D20" s="351" t="s">
        <v>829</v>
      </c>
      <c r="E20" s="352">
        <v>50</v>
      </c>
      <c r="F20" s="353" t="s">
        <v>760</v>
      </c>
      <c r="G20" s="354" t="s">
        <v>845</v>
      </c>
      <c r="H20" s="354">
        <v>10</v>
      </c>
      <c r="I20" s="354">
        <v>10</v>
      </c>
      <c r="J20" s="354"/>
    </row>
    <row r="21" s="266" customFormat="1" ht="46" customHeight="1" spans="1:10">
      <c r="A21" s="358" t="s">
        <v>657</v>
      </c>
      <c r="B21" s="359" t="s">
        <v>658</v>
      </c>
      <c r="C21" s="350" t="s">
        <v>846</v>
      </c>
      <c r="D21" s="360" t="s">
        <v>632</v>
      </c>
      <c r="E21" s="361" t="s">
        <v>832</v>
      </c>
      <c r="F21" s="361" t="s">
        <v>628</v>
      </c>
      <c r="G21" s="361" t="s">
        <v>847</v>
      </c>
      <c r="H21" s="354">
        <v>10</v>
      </c>
      <c r="I21" s="354">
        <v>10</v>
      </c>
      <c r="J21" s="36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2:IU27"/>
  <sheetViews>
    <sheetView workbookViewId="0">
      <selection activeCell="N21" sqref="N21"/>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852</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50000000</v>
      </c>
      <c r="F7" s="315">
        <v>50000000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50000000</v>
      </c>
      <c r="F8" s="315">
        <v>50000000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48" customHeight="1" spans="1:10">
      <c r="A12" s="278"/>
      <c r="B12" s="279" t="s">
        <v>853</v>
      </c>
      <c r="C12" s="279"/>
      <c r="D12" s="279"/>
      <c r="E12" s="279"/>
      <c r="F12" s="279" t="s">
        <v>854</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855</v>
      </c>
      <c r="D15" s="580" t="s">
        <v>622</v>
      </c>
      <c r="E15" s="352">
        <v>2</v>
      </c>
      <c r="F15" s="353" t="s">
        <v>753</v>
      </c>
      <c r="G15" s="354">
        <v>2</v>
      </c>
      <c r="H15" s="354">
        <v>20</v>
      </c>
      <c r="I15" s="354">
        <v>20</v>
      </c>
      <c r="J15" s="354"/>
    </row>
    <row r="16" s="266" customFormat="1" ht="49" customHeight="1" spans="1:10">
      <c r="A16" s="278"/>
      <c r="B16" s="350" t="s">
        <v>624</v>
      </c>
      <c r="C16" s="350" t="s">
        <v>838</v>
      </c>
      <c r="D16" s="351" t="s">
        <v>829</v>
      </c>
      <c r="E16" s="352">
        <v>100</v>
      </c>
      <c r="F16" s="353" t="s">
        <v>628</v>
      </c>
      <c r="G16" s="355">
        <v>1</v>
      </c>
      <c r="H16" s="353">
        <v>20</v>
      </c>
      <c r="I16" s="353">
        <v>19</v>
      </c>
      <c r="J16" s="354" t="s">
        <v>856</v>
      </c>
    </row>
    <row r="17" s="266" customFormat="1" ht="49" customHeight="1" spans="1:10">
      <c r="A17" s="278"/>
      <c r="B17" s="314" t="s">
        <v>646</v>
      </c>
      <c r="C17" s="350" t="s">
        <v>857</v>
      </c>
      <c r="D17" s="351" t="s">
        <v>755</v>
      </c>
      <c r="E17" s="352">
        <v>26707.13</v>
      </c>
      <c r="F17" s="353" t="s">
        <v>648</v>
      </c>
      <c r="G17" s="365">
        <v>22398.93</v>
      </c>
      <c r="H17" s="353">
        <v>10</v>
      </c>
      <c r="I17" s="353">
        <v>10</v>
      </c>
      <c r="J17" s="354"/>
    </row>
    <row r="18" s="266" customFormat="1" ht="22.5" customHeight="1" spans="1:10">
      <c r="A18" s="278"/>
      <c r="B18" s="314" t="s">
        <v>646</v>
      </c>
      <c r="C18" s="350" t="s">
        <v>857</v>
      </c>
      <c r="D18" s="351" t="s">
        <v>755</v>
      </c>
      <c r="E18" s="352">
        <v>55614.1</v>
      </c>
      <c r="F18" s="353" t="s">
        <v>648</v>
      </c>
      <c r="G18" s="365">
        <v>49580.13</v>
      </c>
      <c r="H18" s="353">
        <v>10</v>
      </c>
      <c r="I18" s="353">
        <v>10</v>
      </c>
      <c r="J18" s="354"/>
    </row>
    <row r="19" s="266" customFormat="1" ht="39" customHeight="1" spans="1:10">
      <c r="A19" s="356" t="s">
        <v>758</v>
      </c>
      <c r="B19" s="357" t="s">
        <v>784</v>
      </c>
      <c r="C19" s="350" t="s">
        <v>844</v>
      </c>
      <c r="D19" s="351" t="s">
        <v>829</v>
      </c>
      <c r="E19" s="352">
        <v>50</v>
      </c>
      <c r="F19" s="353" t="s">
        <v>760</v>
      </c>
      <c r="G19" s="354" t="s">
        <v>845</v>
      </c>
      <c r="H19" s="354">
        <v>20</v>
      </c>
      <c r="I19" s="354">
        <v>20</v>
      </c>
      <c r="J19" s="354"/>
    </row>
    <row r="20" s="266" customFormat="1" ht="46" customHeight="1" spans="1:10">
      <c r="A20" s="358" t="s">
        <v>657</v>
      </c>
      <c r="B20" s="359" t="s">
        <v>658</v>
      </c>
      <c r="C20" s="350" t="s">
        <v>846</v>
      </c>
      <c r="D20" s="360" t="s">
        <v>632</v>
      </c>
      <c r="E20" s="361" t="s">
        <v>832</v>
      </c>
      <c r="F20" s="361" t="s">
        <v>628</v>
      </c>
      <c r="G20" s="361" t="s">
        <v>847</v>
      </c>
      <c r="H20" s="354">
        <v>10</v>
      </c>
      <c r="I20" s="354">
        <v>10</v>
      </c>
      <c r="J20" s="361" t="s">
        <v>848</v>
      </c>
    </row>
    <row r="21" s="266" customFormat="1" ht="22.5" customHeight="1" spans="1:10">
      <c r="A21" s="338" t="s">
        <v>764</v>
      </c>
      <c r="B21" s="338"/>
      <c r="C21" s="338"/>
      <c r="D21" s="338" t="s">
        <v>578</v>
      </c>
      <c r="E21" s="338"/>
      <c r="F21" s="338"/>
      <c r="G21" s="338"/>
      <c r="H21" s="338"/>
      <c r="I21" s="338"/>
      <c r="J21" s="338"/>
    </row>
    <row r="22" s="266" customFormat="1" ht="22.5" customHeight="1" spans="1:10">
      <c r="A22" s="338" t="s">
        <v>766</v>
      </c>
      <c r="B22" s="338"/>
      <c r="C22" s="338"/>
      <c r="D22" s="338"/>
      <c r="E22" s="338"/>
      <c r="F22" s="338"/>
      <c r="G22" s="338"/>
      <c r="H22" s="338">
        <v>100</v>
      </c>
      <c r="I22" s="338">
        <v>99</v>
      </c>
      <c r="J22" s="338" t="s">
        <v>767</v>
      </c>
    </row>
    <row r="23" s="20" customFormat="1" ht="23" customHeight="1" spans="1:10">
      <c r="A23" s="34" t="s">
        <v>768</v>
      </c>
      <c r="B23" s="34"/>
      <c r="C23" s="34"/>
      <c r="D23" s="34"/>
      <c r="E23" s="34"/>
      <c r="F23" s="34"/>
      <c r="G23" s="34"/>
      <c r="H23" s="34"/>
      <c r="I23" s="34"/>
      <c r="J23" s="34"/>
    </row>
    <row r="24" s="20" customFormat="1" ht="27" customHeight="1" spans="1:10">
      <c r="A24" s="34" t="s">
        <v>769</v>
      </c>
      <c r="B24" s="34"/>
      <c r="C24" s="34"/>
      <c r="D24" s="34"/>
      <c r="E24" s="34"/>
      <c r="F24" s="34"/>
      <c r="G24" s="34"/>
      <c r="H24" s="34"/>
      <c r="I24" s="34"/>
      <c r="J24" s="34"/>
    </row>
    <row r="25" s="20" customFormat="1" ht="23" customHeight="1" spans="1:10">
      <c r="A25" s="34" t="s">
        <v>770</v>
      </c>
      <c r="B25" s="34"/>
      <c r="C25" s="34"/>
      <c r="D25" s="34"/>
      <c r="E25" s="34"/>
      <c r="F25" s="34"/>
      <c r="G25" s="34"/>
      <c r="H25" s="34"/>
      <c r="I25" s="34"/>
      <c r="J25" s="34"/>
    </row>
    <row r="26" s="20" customFormat="1" ht="23" customHeight="1" spans="1:10">
      <c r="A26" s="34" t="s">
        <v>771</v>
      </c>
      <c r="B26" s="34"/>
      <c r="C26" s="34"/>
      <c r="D26" s="34"/>
      <c r="E26" s="34"/>
      <c r="F26" s="34"/>
      <c r="G26" s="34"/>
      <c r="H26" s="34"/>
      <c r="I26" s="34"/>
      <c r="J26" s="34"/>
    </row>
    <row r="27" s="20" customFormat="1" ht="23" customHeight="1" spans="1:10">
      <c r="A27" s="34" t="s">
        <v>772</v>
      </c>
      <c r="B27" s="34"/>
      <c r="C27" s="34"/>
      <c r="D27" s="34"/>
      <c r="E27" s="34"/>
      <c r="F27" s="34"/>
      <c r="G27" s="34"/>
      <c r="H27" s="34"/>
      <c r="I27" s="34"/>
      <c r="J27" s="34"/>
    </row>
  </sheetData>
  <mergeCells count="33">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11:A12"/>
    <mergeCell ref="A15:A18"/>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2:IU28"/>
  <sheetViews>
    <sheetView workbookViewId="0">
      <selection activeCell="J3" sqref="J3"/>
    </sheetView>
  </sheetViews>
  <sheetFormatPr defaultColWidth="9" defaultRowHeight="13.5"/>
  <cols>
    <col min="1" max="1" width="10.25" style="266" customWidth="1"/>
    <col min="2" max="2" width="12.75" style="266" customWidth="1"/>
    <col min="3" max="3" width="23.75" style="266" customWidth="1"/>
    <col min="4" max="6" width="17.875" style="266" customWidth="1"/>
    <col min="7" max="7" width="12.25" style="266" customWidth="1"/>
    <col min="8" max="8" width="10.125" style="266" customWidth="1"/>
    <col min="9" max="9" width="9.125" style="266" customWidth="1"/>
    <col min="10" max="256" width="26.375" style="266" customWidth="1"/>
    <col min="257"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10"/>
      <c r="B3" s="310"/>
      <c r="C3" s="310"/>
      <c r="D3" s="310"/>
      <c r="E3" s="310"/>
      <c r="F3" s="310"/>
      <c r="G3" s="310"/>
      <c r="H3" s="310"/>
      <c r="I3" s="310"/>
      <c r="J3" s="339"/>
    </row>
    <row r="4" s="309" customFormat="1" ht="22.5" customHeight="1" spans="1:255">
      <c r="A4" s="278" t="s">
        <v>726</v>
      </c>
      <c r="B4" s="278"/>
      <c r="C4" s="311" t="s">
        <v>858</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22.5" customHeight="1" spans="1:255">
      <c r="A5" s="312" t="s">
        <v>728</v>
      </c>
      <c r="B5" s="312"/>
      <c r="C5" s="313" t="s">
        <v>582</v>
      </c>
      <c r="D5" s="313"/>
      <c r="E5" s="313"/>
      <c r="F5" s="312" t="s">
        <v>729</v>
      </c>
      <c r="G5" s="313" t="s">
        <v>582</v>
      </c>
      <c r="H5" s="313"/>
      <c r="I5" s="313"/>
      <c r="J5" s="31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22.5" customHeight="1" spans="1:255">
      <c r="A6" s="312" t="s">
        <v>730</v>
      </c>
      <c r="B6" s="312"/>
      <c r="C6" s="312"/>
      <c r="D6" s="312" t="s">
        <v>731</v>
      </c>
      <c r="E6" s="312" t="s">
        <v>518</v>
      </c>
      <c r="F6" s="312" t="s">
        <v>732</v>
      </c>
      <c r="G6" s="312" t="s">
        <v>733</v>
      </c>
      <c r="H6" s="312" t="s">
        <v>734</v>
      </c>
      <c r="I6" s="312" t="s">
        <v>735</v>
      </c>
      <c r="J6" s="31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314" t="s">
        <v>594</v>
      </c>
      <c r="D7" s="315">
        <v>15066400</v>
      </c>
      <c r="E7" s="315">
        <v>15066400</v>
      </c>
      <c r="F7" s="315">
        <v>15066400</v>
      </c>
      <c r="G7" s="278">
        <v>10</v>
      </c>
      <c r="H7" s="316">
        <f>F7/E7</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314" t="s">
        <v>859</v>
      </c>
      <c r="D8" s="315">
        <v>15066400</v>
      </c>
      <c r="E8" s="315">
        <v>15066400</v>
      </c>
      <c r="F8" s="315">
        <v>15066400</v>
      </c>
      <c r="G8" s="278" t="s">
        <v>522</v>
      </c>
      <c r="H8" s="316"/>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314" t="s">
        <v>601</v>
      </c>
      <c r="D9" s="317"/>
      <c r="E9" s="317"/>
      <c r="F9" s="317"/>
      <c r="G9" s="278" t="s">
        <v>522</v>
      </c>
      <c r="H9" s="316"/>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22.5" customHeight="1" spans="1:10">
      <c r="A10" s="278"/>
      <c r="B10" s="278"/>
      <c r="C10" s="278" t="s">
        <v>737</v>
      </c>
      <c r="D10" s="317" t="s">
        <v>522</v>
      </c>
      <c r="E10" s="317" t="s">
        <v>522</v>
      </c>
      <c r="F10" s="317" t="s">
        <v>522</v>
      </c>
      <c r="G10" s="278" t="s">
        <v>522</v>
      </c>
      <c r="H10" s="317"/>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44" customHeight="1" spans="1:10">
      <c r="A12" s="278"/>
      <c r="B12" s="317" t="s">
        <v>860</v>
      </c>
      <c r="C12" s="317"/>
      <c r="D12" s="317"/>
      <c r="E12" s="317"/>
      <c r="F12" s="317" t="s">
        <v>861</v>
      </c>
      <c r="G12" s="317"/>
      <c r="H12" s="317"/>
      <c r="I12" s="317"/>
      <c r="J12" s="317"/>
    </row>
    <row r="13" s="266" customFormat="1" ht="22.5" customHeight="1" spans="1:10">
      <c r="A13" s="318" t="s">
        <v>607</v>
      </c>
      <c r="B13" s="319"/>
      <c r="C13" s="320"/>
      <c r="D13" s="318" t="s">
        <v>743</v>
      </c>
      <c r="E13" s="319"/>
      <c r="F13" s="320"/>
      <c r="G13" s="321" t="s">
        <v>744</v>
      </c>
      <c r="H13" s="321" t="s">
        <v>745</v>
      </c>
      <c r="I13" s="321" t="s">
        <v>735</v>
      </c>
      <c r="J13" s="321" t="s">
        <v>746</v>
      </c>
    </row>
    <row r="14" s="266" customFormat="1" ht="22.5" customHeight="1" spans="1:10">
      <c r="A14" s="322" t="s">
        <v>747</v>
      </c>
      <c r="B14" s="312" t="s">
        <v>614</v>
      </c>
      <c r="C14" s="312" t="s">
        <v>615</v>
      </c>
      <c r="D14" s="312" t="s">
        <v>748</v>
      </c>
      <c r="E14" s="312" t="s">
        <v>609</v>
      </c>
      <c r="F14" s="323" t="s">
        <v>749</v>
      </c>
      <c r="G14" s="324"/>
      <c r="H14" s="324"/>
      <c r="I14" s="324"/>
      <c r="J14" s="324"/>
    </row>
    <row r="15" s="266" customFormat="1" ht="22.5" customHeight="1" spans="1:10">
      <c r="A15" s="325" t="s">
        <v>750</v>
      </c>
      <c r="B15" s="326" t="s">
        <v>620</v>
      </c>
      <c r="C15" s="314" t="s">
        <v>837</v>
      </c>
      <c r="D15" s="325" t="s">
        <v>632</v>
      </c>
      <c r="E15" s="278">
        <v>1</v>
      </c>
      <c r="F15" s="327" t="s">
        <v>777</v>
      </c>
      <c r="G15" s="328">
        <v>1</v>
      </c>
      <c r="H15" s="328">
        <v>20</v>
      </c>
      <c r="I15" s="328">
        <v>20</v>
      </c>
      <c r="J15" s="328"/>
    </row>
    <row r="16" s="266" customFormat="1" ht="22.5" customHeight="1" spans="1:10">
      <c r="A16" s="325"/>
      <c r="B16" s="326" t="s">
        <v>624</v>
      </c>
      <c r="C16" s="314" t="s">
        <v>838</v>
      </c>
      <c r="D16" s="325" t="s">
        <v>829</v>
      </c>
      <c r="E16" s="278">
        <v>100</v>
      </c>
      <c r="F16" s="327" t="s">
        <v>628</v>
      </c>
      <c r="G16" s="329">
        <v>1</v>
      </c>
      <c r="H16" s="327">
        <v>20</v>
      </c>
      <c r="I16" s="327">
        <v>20</v>
      </c>
      <c r="J16" s="328"/>
    </row>
    <row r="17" s="266" customFormat="1" ht="54" customHeight="1" spans="1:10">
      <c r="A17" s="325"/>
      <c r="B17" s="326" t="s">
        <v>640</v>
      </c>
      <c r="C17" s="314" t="s">
        <v>839</v>
      </c>
      <c r="D17" s="325" t="s">
        <v>829</v>
      </c>
      <c r="E17" s="278">
        <v>2</v>
      </c>
      <c r="F17" s="327" t="s">
        <v>760</v>
      </c>
      <c r="G17" s="327" t="s">
        <v>862</v>
      </c>
      <c r="H17" s="327">
        <v>10</v>
      </c>
      <c r="I17" s="327">
        <v>10</v>
      </c>
      <c r="J17" s="328"/>
    </row>
    <row r="18" s="266" customFormat="1" ht="22.5" customHeight="1" spans="1:10">
      <c r="A18" s="325"/>
      <c r="B18" s="330" t="s">
        <v>646</v>
      </c>
      <c r="C18" s="314" t="s">
        <v>863</v>
      </c>
      <c r="D18" s="325" t="s">
        <v>755</v>
      </c>
      <c r="E18" s="278">
        <v>100</v>
      </c>
      <c r="F18" s="327" t="s">
        <v>628</v>
      </c>
      <c r="G18" s="329">
        <v>1</v>
      </c>
      <c r="H18" s="327">
        <v>10</v>
      </c>
      <c r="I18" s="327">
        <v>10</v>
      </c>
      <c r="J18" s="328"/>
    </row>
    <row r="19" s="266" customFormat="1" ht="68" customHeight="1" spans="1:10">
      <c r="A19" s="331" t="s">
        <v>758</v>
      </c>
      <c r="B19" s="330" t="s">
        <v>781</v>
      </c>
      <c r="C19" s="314" t="s">
        <v>864</v>
      </c>
      <c r="D19" s="325" t="s">
        <v>632</v>
      </c>
      <c r="E19" s="278">
        <v>95</v>
      </c>
      <c r="F19" s="327" t="s">
        <v>628</v>
      </c>
      <c r="G19" s="332">
        <v>0.95</v>
      </c>
      <c r="H19" s="328">
        <v>10</v>
      </c>
      <c r="I19" s="328">
        <v>10</v>
      </c>
      <c r="J19" s="328" t="s">
        <v>843</v>
      </c>
    </row>
    <row r="20" s="266" customFormat="1" ht="39" customHeight="1" spans="1:10">
      <c r="A20" s="333"/>
      <c r="B20" s="334" t="s">
        <v>784</v>
      </c>
      <c r="C20" s="314" t="s">
        <v>844</v>
      </c>
      <c r="D20" s="325" t="s">
        <v>829</v>
      </c>
      <c r="E20" s="278">
        <v>50</v>
      </c>
      <c r="F20" s="327" t="s">
        <v>760</v>
      </c>
      <c r="G20" s="328" t="s">
        <v>845</v>
      </c>
      <c r="H20" s="328">
        <v>10</v>
      </c>
      <c r="I20" s="328">
        <v>10</v>
      </c>
      <c r="J20" s="328"/>
    </row>
    <row r="21" s="266" customFormat="1" ht="33" customHeight="1" spans="1:10">
      <c r="A21" s="335" t="s">
        <v>657</v>
      </c>
      <c r="B21" s="336" t="s">
        <v>658</v>
      </c>
      <c r="C21" s="314" t="s">
        <v>846</v>
      </c>
      <c r="D21" s="337" t="s">
        <v>632</v>
      </c>
      <c r="E21" s="311" t="s">
        <v>832</v>
      </c>
      <c r="F21" s="311" t="s">
        <v>628</v>
      </c>
      <c r="G21" s="311" t="s">
        <v>847</v>
      </c>
      <c r="H21" s="328">
        <v>10</v>
      </c>
      <c r="I21" s="328">
        <v>10</v>
      </c>
      <c r="J21" s="31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2:IU28"/>
  <sheetViews>
    <sheetView workbookViewId="0">
      <selection activeCell="J3" sqref="J3"/>
    </sheetView>
  </sheetViews>
  <sheetFormatPr defaultColWidth="9" defaultRowHeight="13.5"/>
  <cols>
    <col min="1" max="1" width="9.99166666666667" style="266" customWidth="1"/>
    <col min="2" max="2" width="18.9583333333333" style="266" customWidth="1"/>
    <col min="3" max="3" width="16.875" style="266" customWidth="1"/>
    <col min="4" max="6" width="16.125" style="266" customWidth="1"/>
    <col min="7" max="9" width="9.11666666666667" style="266" customWidth="1"/>
    <col min="10" max="10" width="20.62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10"/>
      <c r="B3" s="310"/>
      <c r="C3" s="310"/>
      <c r="D3" s="310"/>
      <c r="E3" s="310"/>
      <c r="F3" s="310"/>
      <c r="G3" s="310"/>
      <c r="H3" s="310"/>
      <c r="I3" s="310"/>
      <c r="J3" s="339"/>
    </row>
    <row r="4" s="309" customFormat="1" ht="22.5" customHeight="1" spans="1:255">
      <c r="A4" s="278" t="s">
        <v>726</v>
      </c>
      <c r="B4" s="278"/>
      <c r="C4" s="311" t="s">
        <v>865</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22.5" customHeight="1" spans="1:255">
      <c r="A5" s="312" t="s">
        <v>728</v>
      </c>
      <c r="B5" s="312"/>
      <c r="C5" s="313" t="s">
        <v>582</v>
      </c>
      <c r="D5" s="313"/>
      <c r="E5" s="313"/>
      <c r="F5" s="312" t="s">
        <v>729</v>
      </c>
      <c r="G5" s="313" t="s">
        <v>582</v>
      </c>
      <c r="H5" s="313"/>
      <c r="I5" s="313"/>
      <c r="J5" s="31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22.5" customHeight="1" spans="1:255">
      <c r="A6" s="312" t="s">
        <v>730</v>
      </c>
      <c r="B6" s="312"/>
      <c r="C6" s="312"/>
      <c r="D6" s="312" t="s">
        <v>731</v>
      </c>
      <c r="E6" s="312" t="s">
        <v>518</v>
      </c>
      <c r="F6" s="312" t="s">
        <v>732</v>
      </c>
      <c r="G6" s="312" t="s">
        <v>733</v>
      </c>
      <c r="H6" s="312" t="s">
        <v>734</v>
      </c>
      <c r="I6" s="312" t="s">
        <v>735</v>
      </c>
      <c r="J6" s="31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314" t="s">
        <v>594</v>
      </c>
      <c r="D7" s="315">
        <v>20000000</v>
      </c>
      <c r="E7" s="315">
        <v>20000000</v>
      </c>
      <c r="F7" s="315">
        <v>20000000</v>
      </c>
      <c r="G7" s="278">
        <v>10</v>
      </c>
      <c r="H7" s="316">
        <f>F7/E7</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314" t="s">
        <v>859</v>
      </c>
      <c r="D8" s="315">
        <v>20000000</v>
      </c>
      <c r="E8" s="315">
        <v>20000000</v>
      </c>
      <c r="F8" s="315">
        <v>20000000</v>
      </c>
      <c r="G8" s="278" t="s">
        <v>522</v>
      </c>
      <c r="H8" s="316"/>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314" t="s">
        <v>601</v>
      </c>
      <c r="D9" s="317"/>
      <c r="E9" s="317"/>
      <c r="F9" s="317"/>
      <c r="G9" s="278" t="s">
        <v>522</v>
      </c>
      <c r="H9" s="316"/>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22.5" customHeight="1" spans="1:10">
      <c r="A10" s="278"/>
      <c r="B10" s="278"/>
      <c r="C10" s="278" t="s">
        <v>737</v>
      </c>
      <c r="D10" s="317" t="s">
        <v>522</v>
      </c>
      <c r="E10" s="317" t="s">
        <v>522</v>
      </c>
      <c r="F10" s="317" t="s">
        <v>522</v>
      </c>
      <c r="G10" s="278" t="s">
        <v>522</v>
      </c>
      <c r="H10" s="317"/>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44" customHeight="1" spans="1:10">
      <c r="A12" s="278"/>
      <c r="B12" s="317" t="s">
        <v>860</v>
      </c>
      <c r="C12" s="317"/>
      <c r="D12" s="317"/>
      <c r="E12" s="317"/>
      <c r="F12" s="317" t="s">
        <v>861</v>
      </c>
      <c r="G12" s="317"/>
      <c r="H12" s="317"/>
      <c r="I12" s="317"/>
      <c r="J12" s="317"/>
    </row>
    <row r="13" s="266" customFormat="1" ht="22.5" customHeight="1" spans="1:10">
      <c r="A13" s="318" t="s">
        <v>607</v>
      </c>
      <c r="B13" s="319"/>
      <c r="C13" s="320"/>
      <c r="D13" s="318" t="s">
        <v>743</v>
      </c>
      <c r="E13" s="319"/>
      <c r="F13" s="320"/>
      <c r="G13" s="321" t="s">
        <v>744</v>
      </c>
      <c r="H13" s="321" t="s">
        <v>745</v>
      </c>
      <c r="I13" s="321" t="s">
        <v>735</v>
      </c>
      <c r="J13" s="321" t="s">
        <v>746</v>
      </c>
    </row>
    <row r="14" s="266" customFormat="1" ht="22.5" customHeight="1" spans="1:10">
      <c r="A14" s="322" t="s">
        <v>747</v>
      </c>
      <c r="B14" s="312" t="s">
        <v>614</v>
      </c>
      <c r="C14" s="312" t="s">
        <v>615</v>
      </c>
      <c r="D14" s="312" t="s">
        <v>748</v>
      </c>
      <c r="E14" s="312" t="s">
        <v>609</v>
      </c>
      <c r="F14" s="323" t="s">
        <v>749</v>
      </c>
      <c r="G14" s="324"/>
      <c r="H14" s="324"/>
      <c r="I14" s="324"/>
      <c r="J14" s="324"/>
    </row>
    <row r="15" s="266" customFormat="1" ht="22.5" customHeight="1" spans="1:10">
      <c r="A15" s="325" t="s">
        <v>750</v>
      </c>
      <c r="B15" s="326" t="s">
        <v>620</v>
      </c>
      <c r="C15" s="314" t="s">
        <v>837</v>
      </c>
      <c r="D15" s="325" t="s">
        <v>632</v>
      </c>
      <c r="E15" s="278">
        <v>1</v>
      </c>
      <c r="F15" s="327" t="s">
        <v>777</v>
      </c>
      <c r="G15" s="328">
        <v>1</v>
      </c>
      <c r="H15" s="328">
        <v>20</v>
      </c>
      <c r="I15" s="328">
        <v>20</v>
      </c>
      <c r="J15" s="328"/>
    </row>
    <row r="16" s="266" customFormat="1" ht="22.5" customHeight="1" spans="1:10">
      <c r="A16" s="325"/>
      <c r="B16" s="326" t="s">
        <v>624</v>
      </c>
      <c r="C16" s="314" t="s">
        <v>838</v>
      </c>
      <c r="D16" s="325" t="s">
        <v>829</v>
      </c>
      <c r="E16" s="278">
        <v>100</v>
      </c>
      <c r="F16" s="327" t="s">
        <v>628</v>
      </c>
      <c r="G16" s="329">
        <v>1</v>
      </c>
      <c r="H16" s="327">
        <v>20</v>
      </c>
      <c r="I16" s="327">
        <v>20</v>
      </c>
      <c r="J16" s="328"/>
    </row>
    <row r="17" s="266" customFormat="1" ht="26" customHeight="1" spans="1:10">
      <c r="A17" s="325"/>
      <c r="B17" s="326" t="s">
        <v>640</v>
      </c>
      <c r="C17" s="314" t="s">
        <v>839</v>
      </c>
      <c r="D17" s="325" t="s">
        <v>829</v>
      </c>
      <c r="E17" s="278">
        <v>2</v>
      </c>
      <c r="F17" s="327" t="s">
        <v>760</v>
      </c>
      <c r="G17" s="327" t="s">
        <v>862</v>
      </c>
      <c r="H17" s="327">
        <v>10</v>
      </c>
      <c r="I17" s="327">
        <v>10</v>
      </c>
      <c r="J17" s="328"/>
    </row>
    <row r="18" s="266" customFormat="1" ht="22.5" customHeight="1" spans="1:10">
      <c r="A18" s="325"/>
      <c r="B18" s="330" t="s">
        <v>646</v>
      </c>
      <c r="C18" s="314" t="s">
        <v>863</v>
      </c>
      <c r="D18" s="325" t="s">
        <v>755</v>
      </c>
      <c r="E18" s="278">
        <v>100</v>
      </c>
      <c r="F18" s="327" t="s">
        <v>628</v>
      </c>
      <c r="G18" s="329">
        <v>1</v>
      </c>
      <c r="H18" s="327">
        <v>10</v>
      </c>
      <c r="I18" s="327">
        <v>10</v>
      </c>
      <c r="J18" s="328"/>
    </row>
    <row r="19" s="266" customFormat="1" ht="51" customHeight="1" spans="1:10">
      <c r="A19" s="331" t="s">
        <v>758</v>
      </c>
      <c r="B19" s="330" t="s">
        <v>781</v>
      </c>
      <c r="C19" s="314" t="s">
        <v>864</v>
      </c>
      <c r="D19" s="325" t="s">
        <v>632</v>
      </c>
      <c r="E19" s="278">
        <v>95</v>
      </c>
      <c r="F19" s="327" t="s">
        <v>628</v>
      </c>
      <c r="G19" s="332">
        <v>0.95</v>
      </c>
      <c r="H19" s="328">
        <v>10</v>
      </c>
      <c r="I19" s="328">
        <v>10</v>
      </c>
      <c r="J19" s="328" t="s">
        <v>843</v>
      </c>
    </row>
    <row r="20" s="266" customFormat="1" ht="39" customHeight="1" spans="1:10">
      <c r="A20" s="333"/>
      <c r="B20" s="334" t="s">
        <v>784</v>
      </c>
      <c r="C20" s="314" t="s">
        <v>844</v>
      </c>
      <c r="D20" s="325" t="s">
        <v>829</v>
      </c>
      <c r="E20" s="278">
        <v>50</v>
      </c>
      <c r="F20" s="327" t="s">
        <v>760</v>
      </c>
      <c r="G20" s="328" t="s">
        <v>845</v>
      </c>
      <c r="H20" s="328">
        <v>10</v>
      </c>
      <c r="I20" s="328">
        <v>10</v>
      </c>
      <c r="J20" s="328"/>
    </row>
    <row r="21" s="266" customFormat="1" ht="22.5" customHeight="1" spans="1:10">
      <c r="A21" s="335" t="s">
        <v>657</v>
      </c>
      <c r="B21" s="336" t="s">
        <v>658</v>
      </c>
      <c r="C21" s="314" t="s">
        <v>846</v>
      </c>
      <c r="D21" s="337" t="s">
        <v>632</v>
      </c>
      <c r="E21" s="311" t="s">
        <v>832</v>
      </c>
      <c r="F21" s="311" t="s">
        <v>628</v>
      </c>
      <c r="G21" s="311" t="s">
        <v>847</v>
      </c>
      <c r="H21" s="328">
        <v>10</v>
      </c>
      <c r="I21" s="328">
        <v>10</v>
      </c>
      <c r="J21" s="31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2:IU28"/>
  <sheetViews>
    <sheetView workbookViewId="0">
      <selection activeCell="B12" sqref="B12:E12"/>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866</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32000000</v>
      </c>
      <c r="F7" s="315">
        <v>32000000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32000000</v>
      </c>
      <c r="F8" s="315">
        <v>32000000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867</v>
      </c>
      <c r="C12" s="279"/>
      <c r="D12" s="279"/>
      <c r="E12" s="279"/>
      <c r="F12" s="279" t="s">
        <v>868</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837</v>
      </c>
      <c r="D15" s="351" t="s">
        <v>632</v>
      </c>
      <c r="E15" s="352">
        <v>1</v>
      </c>
      <c r="F15" s="353" t="s">
        <v>777</v>
      </c>
      <c r="G15" s="354">
        <v>1</v>
      </c>
      <c r="H15" s="354">
        <v>20</v>
      </c>
      <c r="I15" s="354">
        <v>20</v>
      </c>
      <c r="J15" s="354"/>
    </row>
    <row r="16" s="266" customFormat="1" ht="22.5" customHeight="1" spans="1:10">
      <c r="A16" s="278"/>
      <c r="B16" s="350" t="s">
        <v>624</v>
      </c>
      <c r="C16" s="350" t="s">
        <v>838</v>
      </c>
      <c r="D16" s="351" t="s">
        <v>829</v>
      </c>
      <c r="E16" s="352">
        <v>100</v>
      </c>
      <c r="F16" s="353" t="s">
        <v>628</v>
      </c>
      <c r="G16" s="355">
        <v>1</v>
      </c>
      <c r="H16" s="353">
        <v>20</v>
      </c>
      <c r="I16" s="353">
        <v>20</v>
      </c>
      <c r="J16" s="354"/>
    </row>
    <row r="17" s="266" customFormat="1" ht="22.5" customHeight="1" spans="1:10">
      <c r="A17" s="278"/>
      <c r="B17" s="350" t="s">
        <v>640</v>
      </c>
      <c r="C17" s="350" t="s">
        <v>839</v>
      </c>
      <c r="D17" s="351" t="s">
        <v>829</v>
      </c>
      <c r="E17" s="352">
        <v>2</v>
      </c>
      <c r="F17" s="353" t="s">
        <v>760</v>
      </c>
      <c r="G17" s="353" t="s">
        <v>862</v>
      </c>
      <c r="H17" s="353">
        <v>10</v>
      </c>
      <c r="I17" s="353">
        <v>10</v>
      </c>
      <c r="J17" s="354"/>
    </row>
    <row r="18" s="266" customFormat="1" ht="22.5" customHeight="1" spans="1:10">
      <c r="A18" s="278"/>
      <c r="B18" s="314" t="s">
        <v>646</v>
      </c>
      <c r="C18" s="350" t="s">
        <v>863</v>
      </c>
      <c r="D18" s="351" t="s">
        <v>755</v>
      </c>
      <c r="E18" s="352">
        <v>100</v>
      </c>
      <c r="F18" s="353" t="s">
        <v>628</v>
      </c>
      <c r="G18" s="355">
        <v>1</v>
      </c>
      <c r="H18" s="353">
        <v>10</v>
      </c>
      <c r="I18" s="353">
        <v>10</v>
      </c>
      <c r="J18" s="354"/>
    </row>
    <row r="19" s="266" customFormat="1" ht="66" customHeight="1" spans="1:10">
      <c r="A19" s="363" t="s">
        <v>758</v>
      </c>
      <c r="B19" s="314" t="s">
        <v>781</v>
      </c>
      <c r="C19" s="350" t="s">
        <v>842</v>
      </c>
      <c r="D19" s="351" t="s">
        <v>632</v>
      </c>
      <c r="E19" s="352">
        <v>95</v>
      </c>
      <c r="F19" s="353" t="s">
        <v>628</v>
      </c>
      <c r="G19" s="364">
        <v>0.95</v>
      </c>
      <c r="H19" s="354">
        <v>10</v>
      </c>
      <c r="I19" s="354">
        <v>10</v>
      </c>
      <c r="J19" s="188"/>
    </row>
    <row r="20" s="266" customFormat="1" ht="39" customHeight="1" spans="1:10">
      <c r="A20" s="356"/>
      <c r="B20" s="357" t="s">
        <v>784</v>
      </c>
      <c r="C20" s="350" t="s">
        <v>844</v>
      </c>
      <c r="D20" s="351" t="s">
        <v>829</v>
      </c>
      <c r="E20" s="352">
        <v>50</v>
      </c>
      <c r="F20" s="353" t="s">
        <v>760</v>
      </c>
      <c r="G20" s="354" t="s">
        <v>845</v>
      </c>
      <c r="H20" s="354">
        <v>10</v>
      </c>
      <c r="I20" s="354">
        <v>10</v>
      </c>
      <c r="J20" s="354"/>
    </row>
    <row r="21" s="266" customFormat="1" ht="46" customHeight="1" spans="1:10">
      <c r="A21" s="358" t="s">
        <v>657</v>
      </c>
      <c r="B21" s="359" t="s">
        <v>658</v>
      </c>
      <c r="C21" s="350" t="s">
        <v>846</v>
      </c>
      <c r="D21" s="360" t="s">
        <v>632</v>
      </c>
      <c r="E21" s="361" t="s">
        <v>832</v>
      </c>
      <c r="F21" s="361" t="s">
        <v>628</v>
      </c>
      <c r="G21" s="361" t="s">
        <v>847</v>
      </c>
      <c r="H21" s="354">
        <v>10</v>
      </c>
      <c r="I21" s="354">
        <v>10</v>
      </c>
      <c r="J21" s="36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2:IU28"/>
  <sheetViews>
    <sheetView workbookViewId="0">
      <selection activeCell="L20" sqref="L20"/>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869</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49000000</v>
      </c>
      <c r="F7" s="315">
        <v>49000000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49000000</v>
      </c>
      <c r="F8" s="315">
        <v>49000000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860</v>
      </c>
      <c r="C12" s="279"/>
      <c r="D12" s="279"/>
      <c r="E12" s="279"/>
      <c r="F12" s="279" t="s">
        <v>861</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837</v>
      </c>
      <c r="D15" s="351" t="s">
        <v>632</v>
      </c>
      <c r="E15" s="352">
        <v>1</v>
      </c>
      <c r="F15" s="353" t="s">
        <v>777</v>
      </c>
      <c r="G15" s="354">
        <v>1</v>
      </c>
      <c r="H15" s="354">
        <v>20</v>
      </c>
      <c r="I15" s="354">
        <v>20</v>
      </c>
      <c r="J15" s="354"/>
    </row>
    <row r="16" s="266" customFormat="1" ht="22.5" customHeight="1" spans="1:10">
      <c r="A16" s="278"/>
      <c r="B16" s="350" t="s">
        <v>624</v>
      </c>
      <c r="C16" s="350" t="s">
        <v>838</v>
      </c>
      <c r="D16" s="351" t="s">
        <v>829</v>
      </c>
      <c r="E16" s="352">
        <v>100</v>
      </c>
      <c r="F16" s="353" t="s">
        <v>628</v>
      </c>
      <c r="G16" s="355">
        <v>1</v>
      </c>
      <c r="H16" s="353">
        <v>20</v>
      </c>
      <c r="I16" s="353">
        <v>20</v>
      </c>
      <c r="J16" s="354"/>
    </row>
    <row r="17" s="266" customFormat="1" ht="22.5" customHeight="1" spans="1:10">
      <c r="A17" s="278"/>
      <c r="B17" s="350" t="s">
        <v>640</v>
      </c>
      <c r="C17" s="350" t="s">
        <v>839</v>
      </c>
      <c r="D17" s="351" t="s">
        <v>829</v>
      </c>
      <c r="E17" s="352">
        <v>2</v>
      </c>
      <c r="F17" s="353" t="s">
        <v>760</v>
      </c>
      <c r="G17" s="353" t="s">
        <v>862</v>
      </c>
      <c r="H17" s="353">
        <v>10</v>
      </c>
      <c r="I17" s="353">
        <v>10</v>
      </c>
      <c r="J17" s="354"/>
    </row>
    <row r="18" s="266" customFormat="1" ht="22.5" customHeight="1" spans="1:10">
      <c r="A18" s="278"/>
      <c r="B18" s="314" t="s">
        <v>646</v>
      </c>
      <c r="C18" s="350" t="s">
        <v>863</v>
      </c>
      <c r="D18" s="351" t="s">
        <v>755</v>
      </c>
      <c r="E18" s="352">
        <v>100</v>
      </c>
      <c r="F18" s="353" t="s">
        <v>628</v>
      </c>
      <c r="G18" s="355">
        <v>1</v>
      </c>
      <c r="H18" s="353">
        <v>10</v>
      </c>
      <c r="I18" s="353">
        <v>10</v>
      </c>
      <c r="J18" s="354"/>
    </row>
    <row r="19" s="266" customFormat="1" ht="66" customHeight="1" spans="1:10">
      <c r="A19" s="363" t="s">
        <v>758</v>
      </c>
      <c r="B19" s="314" t="s">
        <v>781</v>
      </c>
      <c r="C19" s="350" t="s">
        <v>842</v>
      </c>
      <c r="D19" s="351" t="s">
        <v>632</v>
      </c>
      <c r="E19" s="352">
        <v>95</v>
      </c>
      <c r="F19" s="353" t="s">
        <v>628</v>
      </c>
      <c r="G19" s="364">
        <v>0.95</v>
      </c>
      <c r="H19" s="354">
        <v>10</v>
      </c>
      <c r="I19" s="354">
        <v>10</v>
      </c>
      <c r="J19" s="188" t="s">
        <v>843</v>
      </c>
    </row>
    <row r="20" s="266" customFormat="1" ht="39" customHeight="1" spans="1:10">
      <c r="A20" s="356"/>
      <c r="B20" s="357" t="s">
        <v>784</v>
      </c>
      <c r="C20" s="350" t="s">
        <v>844</v>
      </c>
      <c r="D20" s="351" t="s">
        <v>829</v>
      </c>
      <c r="E20" s="352">
        <v>50</v>
      </c>
      <c r="F20" s="353" t="s">
        <v>760</v>
      </c>
      <c r="G20" s="354" t="s">
        <v>845</v>
      </c>
      <c r="H20" s="354">
        <v>10</v>
      </c>
      <c r="I20" s="354">
        <v>10</v>
      </c>
      <c r="J20" s="354"/>
    </row>
    <row r="21" s="266" customFormat="1" ht="46" customHeight="1" spans="1:10">
      <c r="A21" s="358" t="s">
        <v>657</v>
      </c>
      <c r="B21" s="359" t="s">
        <v>658</v>
      </c>
      <c r="C21" s="350" t="s">
        <v>846</v>
      </c>
      <c r="D21" s="360" t="s">
        <v>632</v>
      </c>
      <c r="E21" s="361" t="s">
        <v>832</v>
      </c>
      <c r="F21" s="361" t="s">
        <v>628</v>
      </c>
      <c r="G21" s="361" t="s">
        <v>847</v>
      </c>
      <c r="H21" s="354">
        <v>10</v>
      </c>
      <c r="I21" s="354">
        <v>10</v>
      </c>
      <c r="J21" s="36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2:IU28"/>
  <sheetViews>
    <sheetView workbookViewId="0">
      <selection activeCell="C5" sqref="C5:E5"/>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870</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3070810.95</v>
      </c>
      <c r="F7" s="315">
        <v>3070810.95</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3070810.95</v>
      </c>
      <c r="F8" s="315">
        <v>3070810.95</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871</v>
      </c>
      <c r="C12" s="279"/>
      <c r="D12" s="279"/>
      <c r="E12" s="279"/>
      <c r="F12" s="279" t="s">
        <v>872</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837</v>
      </c>
      <c r="D15" s="351" t="s">
        <v>622</v>
      </c>
      <c r="E15" s="352">
        <v>1</v>
      </c>
      <c r="F15" s="353" t="s">
        <v>777</v>
      </c>
      <c r="G15" s="354">
        <v>1</v>
      </c>
      <c r="H15" s="354">
        <v>20</v>
      </c>
      <c r="I15" s="354">
        <v>20</v>
      </c>
      <c r="J15" s="354"/>
    </row>
    <row r="16" s="266" customFormat="1" ht="22.5" customHeight="1" spans="1:10">
      <c r="A16" s="278"/>
      <c r="B16" s="350" t="s">
        <v>624</v>
      </c>
      <c r="C16" s="350" t="s">
        <v>838</v>
      </c>
      <c r="D16" s="351" t="s">
        <v>829</v>
      </c>
      <c r="E16" s="352">
        <v>100</v>
      </c>
      <c r="F16" s="353" t="s">
        <v>628</v>
      </c>
      <c r="G16" s="355">
        <v>1</v>
      </c>
      <c r="H16" s="353">
        <v>20</v>
      </c>
      <c r="I16" s="353">
        <v>20</v>
      </c>
      <c r="J16" s="354"/>
    </row>
    <row r="17" s="266" customFormat="1" ht="22.5" customHeight="1" spans="1:10">
      <c r="A17" s="278"/>
      <c r="B17" s="350" t="s">
        <v>640</v>
      </c>
      <c r="C17" s="350" t="s">
        <v>839</v>
      </c>
      <c r="D17" s="351" t="s">
        <v>829</v>
      </c>
      <c r="E17" s="352">
        <v>2</v>
      </c>
      <c r="F17" s="353" t="s">
        <v>760</v>
      </c>
      <c r="G17" s="353" t="s">
        <v>862</v>
      </c>
      <c r="H17" s="353">
        <v>10</v>
      </c>
      <c r="I17" s="353">
        <v>10</v>
      </c>
      <c r="J17" s="354"/>
    </row>
    <row r="18" s="266" customFormat="1" ht="22.5" customHeight="1" spans="1:10">
      <c r="A18" s="278"/>
      <c r="B18" s="314" t="s">
        <v>646</v>
      </c>
      <c r="C18" s="350" t="s">
        <v>863</v>
      </c>
      <c r="D18" s="351" t="s">
        <v>755</v>
      </c>
      <c r="E18" s="352">
        <v>100</v>
      </c>
      <c r="F18" s="353" t="s">
        <v>628</v>
      </c>
      <c r="G18" s="355">
        <v>1</v>
      </c>
      <c r="H18" s="353">
        <v>10</v>
      </c>
      <c r="I18" s="353">
        <v>10</v>
      </c>
      <c r="J18" s="354"/>
    </row>
    <row r="19" s="266" customFormat="1" ht="66" customHeight="1" spans="1:10">
      <c r="A19" s="363" t="s">
        <v>758</v>
      </c>
      <c r="B19" s="314" t="s">
        <v>781</v>
      </c>
      <c r="C19" s="350" t="s">
        <v>842</v>
      </c>
      <c r="D19" s="351" t="s">
        <v>632</v>
      </c>
      <c r="E19" s="352">
        <v>95</v>
      </c>
      <c r="F19" s="353" t="s">
        <v>628</v>
      </c>
      <c r="G19" s="364">
        <v>0.95</v>
      </c>
      <c r="H19" s="354">
        <v>10</v>
      </c>
      <c r="I19" s="354">
        <v>10</v>
      </c>
      <c r="J19" s="188" t="s">
        <v>843</v>
      </c>
    </row>
    <row r="20" s="266" customFormat="1" ht="39" customHeight="1" spans="1:10">
      <c r="A20" s="356"/>
      <c r="B20" s="357" t="s">
        <v>784</v>
      </c>
      <c r="C20" s="350" t="s">
        <v>844</v>
      </c>
      <c r="D20" s="351" t="s">
        <v>829</v>
      </c>
      <c r="E20" s="352">
        <v>50</v>
      </c>
      <c r="F20" s="353" t="s">
        <v>760</v>
      </c>
      <c r="G20" s="354" t="s">
        <v>845</v>
      </c>
      <c r="H20" s="354">
        <v>10</v>
      </c>
      <c r="I20" s="354">
        <v>10</v>
      </c>
      <c r="J20" s="354"/>
    </row>
    <row r="21" s="266" customFormat="1" ht="46" customHeight="1" spans="1:10">
      <c r="A21" s="358" t="s">
        <v>657</v>
      </c>
      <c r="B21" s="359" t="s">
        <v>658</v>
      </c>
      <c r="C21" s="350" t="s">
        <v>846</v>
      </c>
      <c r="D21" s="360" t="s">
        <v>632</v>
      </c>
      <c r="E21" s="361" t="s">
        <v>832</v>
      </c>
      <c r="F21" s="361" t="s">
        <v>628</v>
      </c>
      <c r="G21" s="361" t="s">
        <v>847</v>
      </c>
      <c r="H21" s="354">
        <v>10</v>
      </c>
      <c r="I21" s="354">
        <v>10</v>
      </c>
      <c r="J21" s="36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4">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2:IU26"/>
  <sheetViews>
    <sheetView workbookViewId="0">
      <selection activeCell="K6" sqref="K6"/>
    </sheetView>
  </sheetViews>
  <sheetFormatPr defaultColWidth="9" defaultRowHeight="13.5"/>
  <cols>
    <col min="1" max="1" width="9.75" style="266" customWidth="1"/>
    <col min="2" max="2" width="13.125" style="266" customWidth="1"/>
    <col min="3" max="3" width="18.3416666666667" style="266" customWidth="1"/>
    <col min="4" max="4" width="13.375" style="266" customWidth="1"/>
    <col min="5" max="5" width="12.5" style="266" customWidth="1"/>
    <col min="6" max="6" width="15.25" style="266" customWidth="1"/>
    <col min="7" max="7" width="11.75" style="266" customWidth="1"/>
    <col min="8" max="8" width="13.125" style="266" customWidth="1"/>
    <col min="9" max="9" width="7" style="266" customWidth="1"/>
    <col min="10" max="10" width="17.7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41"/>
      <c r="B3" s="341"/>
      <c r="C3" s="341"/>
      <c r="D3" s="341"/>
      <c r="E3" s="341"/>
      <c r="F3" s="341"/>
      <c r="G3" s="341"/>
      <c r="H3" s="341"/>
      <c r="I3" s="341"/>
      <c r="J3" s="341"/>
    </row>
    <row r="4" s="309" customFormat="1" ht="22.5" customHeight="1" spans="1:255">
      <c r="A4" s="278" t="s">
        <v>726</v>
      </c>
      <c r="B4" s="278"/>
      <c r="C4" s="311" t="s">
        <v>873</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340" customFormat="1" ht="22.5" customHeight="1" spans="1:255">
      <c r="A5" s="278" t="s">
        <v>728</v>
      </c>
      <c r="B5" s="278"/>
      <c r="C5" s="311" t="s">
        <v>582</v>
      </c>
      <c r="D5" s="311"/>
      <c r="E5" s="311"/>
      <c r="F5" s="278" t="s">
        <v>729</v>
      </c>
      <c r="G5" s="311" t="s">
        <v>582</v>
      </c>
      <c r="H5" s="311"/>
      <c r="I5" s="311"/>
      <c r="J5" s="311"/>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row>
    <row r="6" s="269" customFormat="1" ht="22.5" customHeight="1" spans="1:255">
      <c r="A6" s="342" t="s">
        <v>730</v>
      </c>
      <c r="B6" s="342"/>
      <c r="C6" s="342"/>
      <c r="D6" s="342" t="s">
        <v>731</v>
      </c>
      <c r="E6" s="342" t="s">
        <v>518</v>
      </c>
      <c r="F6" s="342" t="s">
        <v>732</v>
      </c>
      <c r="G6" s="342" t="s">
        <v>733</v>
      </c>
      <c r="H6" s="342" t="s">
        <v>734</v>
      </c>
      <c r="I6" s="342" t="s">
        <v>735</v>
      </c>
      <c r="J6" s="34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278" t="s">
        <v>594</v>
      </c>
      <c r="D7" s="315">
        <v>0</v>
      </c>
      <c r="E7" s="315">
        <v>5000000</v>
      </c>
      <c r="F7" s="315">
        <v>5000000</v>
      </c>
      <c r="G7" s="278">
        <v>10</v>
      </c>
      <c r="H7" s="316">
        <f t="shared" ref="H7:H10" si="0">F7/E7*100%</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278" t="s">
        <v>736</v>
      </c>
      <c r="D8" s="315">
        <v>0</v>
      </c>
      <c r="E8" s="315">
        <v>5000000</v>
      </c>
      <c r="F8" s="315">
        <v>5000000</v>
      </c>
      <c r="G8" s="278" t="s">
        <v>522</v>
      </c>
      <c r="H8" s="316">
        <f t="shared" si="0"/>
        <v>1</v>
      </c>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278" t="s">
        <v>601</v>
      </c>
      <c r="D9" s="317"/>
      <c r="E9" s="317"/>
      <c r="F9" s="317"/>
      <c r="G9" s="278" t="s">
        <v>522</v>
      </c>
      <c r="H9" s="316" t="e">
        <f t="shared" si="0"/>
        <v>#DIV/0!</v>
      </c>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8"/>
      <c r="B10" s="278"/>
      <c r="C10" s="278" t="s">
        <v>737</v>
      </c>
      <c r="D10" s="317"/>
      <c r="E10" s="317"/>
      <c r="F10" s="317"/>
      <c r="G10" s="278" t="s">
        <v>522</v>
      </c>
      <c r="H10" s="316" t="e">
        <f t="shared" si="0"/>
        <v>#DIV/0!</v>
      </c>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30.75" customHeight="1" spans="1:10">
      <c r="A12" s="278"/>
      <c r="B12" s="279" t="s">
        <v>874</v>
      </c>
      <c r="C12" s="279"/>
      <c r="D12" s="279"/>
      <c r="E12" s="279"/>
      <c r="F12" s="279" t="s">
        <v>875</v>
      </c>
      <c r="G12" s="279"/>
      <c r="H12" s="279"/>
      <c r="I12" s="279"/>
      <c r="J12" s="279"/>
    </row>
    <row r="13" s="266" customFormat="1" ht="22.5" customHeight="1" spans="1:10">
      <c r="A13" s="343" t="s">
        <v>607</v>
      </c>
      <c r="B13" s="344"/>
      <c r="C13" s="345"/>
      <c r="D13" s="343" t="s">
        <v>743</v>
      </c>
      <c r="E13" s="344"/>
      <c r="F13" s="345"/>
      <c r="G13" s="346" t="s">
        <v>744</v>
      </c>
      <c r="H13" s="346" t="s">
        <v>745</v>
      </c>
      <c r="I13" s="346" t="s">
        <v>735</v>
      </c>
      <c r="J13" s="346" t="s">
        <v>746</v>
      </c>
    </row>
    <row r="14" s="266" customFormat="1" ht="22.5" customHeight="1" spans="1:10">
      <c r="A14" s="347" t="s">
        <v>747</v>
      </c>
      <c r="B14" s="342" t="s">
        <v>614</v>
      </c>
      <c r="C14" s="342" t="s">
        <v>615</v>
      </c>
      <c r="D14" s="342" t="s">
        <v>748</v>
      </c>
      <c r="E14" s="342" t="s">
        <v>609</v>
      </c>
      <c r="F14" s="348" t="s">
        <v>749</v>
      </c>
      <c r="G14" s="349"/>
      <c r="H14" s="349"/>
      <c r="I14" s="349"/>
      <c r="J14" s="349"/>
    </row>
    <row r="15" s="266" customFormat="1" ht="22.5" customHeight="1" spans="1:10">
      <c r="A15" s="278" t="s">
        <v>750</v>
      </c>
      <c r="B15" s="350" t="s">
        <v>620</v>
      </c>
      <c r="C15" s="350" t="s">
        <v>855</v>
      </c>
      <c r="D15" s="351" t="s">
        <v>632</v>
      </c>
      <c r="E15" s="352">
        <v>5</v>
      </c>
      <c r="F15" s="353" t="s">
        <v>753</v>
      </c>
      <c r="G15" s="354">
        <v>10</v>
      </c>
      <c r="H15" s="354">
        <v>20</v>
      </c>
      <c r="I15" s="354">
        <v>20</v>
      </c>
      <c r="J15" s="354"/>
    </row>
    <row r="16" s="266" customFormat="1" ht="49" customHeight="1" spans="1:10">
      <c r="A16" s="278"/>
      <c r="B16" s="350" t="s">
        <v>624</v>
      </c>
      <c r="C16" s="350" t="s">
        <v>876</v>
      </c>
      <c r="D16" s="351" t="s">
        <v>829</v>
      </c>
      <c r="E16" s="352">
        <v>100</v>
      </c>
      <c r="F16" s="353" t="s">
        <v>628</v>
      </c>
      <c r="G16" s="355">
        <v>1</v>
      </c>
      <c r="H16" s="353">
        <v>20</v>
      </c>
      <c r="I16" s="353">
        <v>20</v>
      </c>
      <c r="J16" s="354"/>
    </row>
    <row r="17" s="266" customFormat="1" ht="22.5" customHeight="1" spans="1:10">
      <c r="A17" s="278"/>
      <c r="B17" s="314" t="s">
        <v>646</v>
      </c>
      <c r="C17" s="350" t="s">
        <v>646</v>
      </c>
      <c r="D17" s="351" t="s">
        <v>829</v>
      </c>
      <c r="E17" s="352">
        <v>500</v>
      </c>
      <c r="F17" s="353" t="s">
        <v>877</v>
      </c>
      <c r="G17" s="355" t="s">
        <v>878</v>
      </c>
      <c r="H17" s="353">
        <v>20</v>
      </c>
      <c r="I17" s="353">
        <v>20</v>
      </c>
      <c r="J17" s="354"/>
    </row>
    <row r="18" s="266" customFormat="1" ht="39" customHeight="1" spans="1:10">
      <c r="A18" s="356" t="s">
        <v>758</v>
      </c>
      <c r="B18" s="357" t="s">
        <v>784</v>
      </c>
      <c r="C18" s="350" t="s">
        <v>844</v>
      </c>
      <c r="D18" s="351" t="s">
        <v>829</v>
      </c>
      <c r="E18" s="352">
        <v>50</v>
      </c>
      <c r="F18" s="353" t="s">
        <v>760</v>
      </c>
      <c r="G18" s="354" t="s">
        <v>845</v>
      </c>
      <c r="H18" s="354">
        <v>20</v>
      </c>
      <c r="I18" s="354">
        <v>19</v>
      </c>
      <c r="J18" s="354" t="s">
        <v>879</v>
      </c>
    </row>
    <row r="19" s="266" customFormat="1" ht="46" customHeight="1" spans="1:10">
      <c r="A19" s="358" t="s">
        <v>657</v>
      </c>
      <c r="B19" s="359" t="s">
        <v>658</v>
      </c>
      <c r="C19" s="350" t="s">
        <v>880</v>
      </c>
      <c r="D19" s="360" t="s">
        <v>632</v>
      </c>
      <c r="E19" s="361" t="s">
        <v>832</v>
      </c>
      <c r="F19" s="361" t="s">
        <v>628</v>
      </c>
      <c r="G19" s="361" t="s">
        <v>847</v>
      </c>
      <c r="H19" s="354">
        <v>10</v>
      </c>
      <c r="I19" s="354">
        <v>10</v>
      </c>
      <c r="J19" s="361" t="s">
        <v>848</v>
      </c>
    </row>
    <row r="20" s="266" customFormat="1" ht="22.5" customHeight="1" spans="1:10">
      <c r="A20" s="338" t="s">
        <v>764</v>
      </c>
      <c r="B20" s="338"/>
      <c r="C20" s="338"/>
      <c r="D20" s="338" t="s">
        <v>578</v>
      </c>
      <c r="E20" s="338"/>
      <c r="F20" s="338"/>
      <c r="G20" s="338"/>
      <c r="H20" s="338"/>
      <c r="I20" s="338"/>
      <c r="J20" s="338"/>
    </row>
    <row r="21" s="266" customFormat="1" ht="22.5" customHeight="1" spans="1:10">
      <c r="A21" s="338" t="s">
        <v>766</v>
      </c>
      <c r="B21" s="338"/>
      <c r="C21" s="338"/>
      <c r="D21" s="338"/>
      <c r="E21" s="338"/>
      <c r="F21" s="338"/>
      <c r="G21" s="338"/>
      <c r="H21" s="338">
        <v>100</v>
      </c>
      <c r="I21" s="338">
        <v>99</v>
      </c>
      <c r="J21" s="338" t="s">
        <v>767</v>
      </c>
    </row>
    <row r="22" s="20" customFormat="1" ht="23" customHeight="1" spans="1:10">
      <c r="A22" s="34" t="s">
        <v>768</v>
      </c>
      <c r="B22" s="34"/>
      <c r="C22" s="34"/>
      <c r="D22" s="34"/>
      <c r="E22" s="34"/>
      <c r="F22" s="34"/>
      <c r="G22" s="34"/>
      <c r="H22" s="34"/>
      <c r="I22" s="34"/>
      <c r="J22" s="34"/>
    </row>
    <row r="23" s="20" customFormat="1" ht="27" customHeight="1" spans="1:10">
      <c r="A23" s="34" t="s">
        <v>769</v>
      </c>
      <c r="B23" s="34"/>
      <c r="C23" s="34"/>
      <c r="D23" s="34"/>
      <c r="E23" s="34"/>
      <c r="F23" s="34"/>
      <c r="G23" s="34"/>
      <c r="H23" s="34"/>
      <c r="I23" s="34"/>
      <c r="J23" s="34"/>
    </row>
    <row r="24" s="20" customFormat="1" ht="23" customHeight="1" spans="1:10">
      <c r="A24" s="34" t="s">
        <v>770</v>
      </c>
      <c r="B24" s="34"/>
      <c r="C24" s="34"/>
      <c r="D24" s="34"/>
      <c r="E24" s="34"/>
      <c r="F24" s="34"/>
      <c r="G24" s="34"/>
      <c r="H24" s="34"/>
      <c r="I24" s="34"/>
      <c r="J24" s="34"/>
    </row>
    <row r="25" s="20" customFormat="1" ht="23" customHeight="1" spans="1:10">
      <c r="A25" s="34" t="s">
        <v>771</v>
      </c>
      <c r="B25" s="34"/>
      <c r="C25" s="34"/>
      <c r="D25" s="34"/>
      <c r="E25" s="34"/>
      <c r="F25" s="34"/>
      <c r="G25" s="34"/>
      <c r="H25" s="34"/>
      <c r="I25" s="34"/>
      <c r="J25" s="34"/>
    </row>
    <row r="26" s="20" customFormat="1" ht="23" customHeight="1" spans="1:10">
      <c r="A26" s="34" t="s">
        <v>772</v>
      </c>
      <c r="B26" s="34"/>
      <c r="C26" s="34"/>
      <c r="D26" s="34"/>
      <c r="E26" s="34"/>
      <c r="F26" s="34"/>
      <c r="G26" s="34"/>
      <c r="H26" s="34"/>
      <c r="I26" s="34"/>
      <c r="J26" s="34"/>
    </row>
  </sheetData>
  <mergeCells count="33">
    <mergeCell ref="A2:J2"/>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24:J24"/>
    <mergeCell ref="A25:J25"/>
    <mergeCell ref="A26:J26"/>
    <mergeCell ref="A11:A12"/>
    <mergeCell ref="A15:A17"/>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67"/>
  <sheetViews>
    <sheetView workbookViewId="0">
      <pane xSplit="4" ySplit="9" topLeftCell="E10" activePane="bottomRight" state="frozen"/>
      <selection/>
      <selection pane="topRight"/>
      <selection pane="bottomLeft"/>
      <selection pane="bottomRight" activeCell="D59" sqref="D59"/>
    </sheetView>
  </sheetViews>
  <sheetFormatPr defaultColWidth="9" defaultRowHeight="13.5"/>
  <cols>
    <col min="1" max="3" width="3.25" customWidth="1"/>
    <col min="4" max="4" width="46.875" customWidth="1"/>
    <col min="5" max="10" width="18.75" customWidth="1"/>
  </cols>
  <sheetData>
    <row r="1" s="409" customFormat="1" ht="36" customHeight="1" spans="1:10">
      <c r="A1" s="542" t="s">
        <v>218</v>
      </c>
      <c r="B1" s="542"/>
      <c r="C1" s="542"/>
      <c r="D1" s="542"/>
      <c r="E1" s="542"/>
      <c r="F1" s="542"/>
      <c r="G1" s="542"/>
      <c r="H1" s="542"/>
      <c r="I1" s="542"/>
      <c r="J1" s="542"/>
    </row>
    <row r="2" s="409" customFormat="1" ht="18" customHeight="1" spans="1:10">
      <c r="A2" s="541"/>
      <c r="B2" s="541"/>
      <c r="C2" s="541"/>
      <c r="D2" s="541"/>
      <c r="E2" s="541"/>
      <c r="F2" s="541"/>
      <c r="G2" s="541"/>
      <c r="H2" s="541"/>
      <c r="I2" s="541"/>
      <c r="J2" s="549" t="s">
        <v>219</v>
      </c>
    </row>
    <row r="3" s="409" customFormat="1" ht="18" customHeight="1" spans="1:10">
      <c r="A3" s="554" t="s">
        <v>2</v>
      </c>
      <c r="B3" s="541"/>
      <c r="C3" s="541"/>
      <c r="D3" s="541"/>
      <c r="E3" s="541"/>
      <c r="F3" s="544"/>
      <c r="G3" s="541"/>
      <c r="H3" s="541"/>
      <c r="I3" s="541"/>
      <c r="J3" s="549" t="s">
        <v>3</v>
      </c>
    </row>
    <row r="4" ht="19.5" customHeight="1" spans="1:10">
      <c r="A4" s="531" t="s">
        <v>6</v>
      </c>
      <c r="B4" s="531"/>
      <c r="C4" s="531"/>
      <c r="D4" s="531"/>
      <c r="E4" s="530" t="s">
        <v>99</v>
      </c>
      <c r="F4" s="530" t="s">
        <v>220</v>
      </c>
      <c r="G4" s="530" t="s">
        <v>221</v>
      </c>
      <c r="H4" s="530" t="s">
        <v>222</v>
      </c>
      <c r="I4" s="530" t="s">
        <v>223</v>
      </c>
      <c r="J4" s="530" t="s">
        <v>224</v>
      </c>
    </row>
    <row r="5" ht="19.5" customHeight="1" spans="1:10">
      <c r="A5" s="530" t="s">
        <v>121</v>
      </c>
      <c r="B5" s="530"/>
      <c r="C5" s="530"/>
      <c r="D5" s="531" t="s">
        <v>122</v>
      </c>
      <c r="E5" s="530"/>
      <c r="F5" s="530"/>
      <c r="G5" s="530"/>
      <c r="H5" s="530"/>
      <c r="I5" s="530"/>
      <c r="J5" s="530"/>
    </row>
    <row r="6" ht="19.5" customHeight="1" spans="1:10">
      <c r="A6" s="530"/>
      <c r="B6" s="530"/>
      <c r="C6" s="530"/>
      <c r="D6" s="531"/>
      <c r="E6" s="530"/>
      <c r="F6" s="530"/>
      <c r="G6" s="530"/>
      <c r="H6" s="530"/>
      <c r="I6" s="530"/>
      <c r="J6" s="530"/>
    </row>
    <row r="7" ht="19.5" customHeight="1" spans="1:10">
      <c r="A7" s="530"/>
      <c r="B7" s="530"/>
      <c r="C7" s="530"/>
      <c r="D7" s="531"/>
      <c r="E7" s="530"/>
      <c r="F7" s="530"/>
      <c r="G7" s="530"/>
      <c r="H7" s="530"/>
      <c r="I7" s="530"/>
      <c r="J7" s="530"/>
    </row>
    <row r="8" ht="19.5" customHeight="1" spans="1:10">
      <c r="A8" s="531" t="s">
        <v>125</v>
      </c>
      <c r="B8" s="531" t="s">
        <v>126</v>
      </c>
      <c r="C8" s="531" t="s">
        <v>127</v>
      </c>
      <c r="D8" s="531" t="s">
        <v>10</v>
      </c>
      <c r="E8" s="530" t="s">
        <v>11</v>
      </c>
      <c r="F8" s="530" t="s">
        <v>12</v>
      </c>
      <c r="G8" s="530" t="s">
        <v>20</v>
      </c>
      <c r="H8" s="530" t="s">
        <v>24</v>
      </c>
      <c r="I8" s="530" t="s">
        <v>28</v>
      </c>
      <c r="J8" s="530" t="s">
        <v>32</v>
      </c>
    </row>
    <row r="9" ht="19.5" customHeight="1" spans="1:10">
      <c r="A9" s="531"/>
      <c r="B9" s="531"/>
      <c r="C9" s="531"/>
      <c r="D9" s="531" t="s">
        <v>128</v>
      </c>
      <c r="E9" s="525">
        <f t="shared" ref="E9:J9" si="0">E10+E31+E34+E39+E47+E53+E56+E59+E63</f>
        <v>972249212.2</v>
      </c>
      <c r="F9" s="525">
        <f t="shared" si="0"/>
        <v>548189426.18</v>
      </c>
      <c r="G9" s="525">
        <f t="shared" si="0"/>
        <v>424059786.02</v>
      </c>
      <c r="H9" s="525">
        <f t="shared" si="0"/>
        <v>0</v>
      </c>
      <c r="I9" s="525">
        <f t="shared" si="0"/>
        <v>0</v>
      </c>
      <c r="J9" s="525">
        <f t="shared" si="0"/>
        <v>0</v>
      </c>
    </row>
    <row r="10" s="534" customFormat="1" ht="19.5" customHeight="1" spans="1:10">
      <c r="A10" s="535">
        <v>205</v>
      </c>
      <c r="B10" s="536"/>
      <c r="C10" s="537"/>
      <c r="D10" s="564" t="s">
        <v>129</v>
      </c>
      <c r="E10" s="539">
        <f t="shared" ref="E10:J10" si="1">E11+E14+E20+E22+E25+E29</f>
        <v>839851559.69</v>
      </c>
      <c r="F10" s="539">
        <f t="shared" si="1"/>
        <v>426837805.93</v>
      </c>
      <c r="G10" s="539">
        <f t="shared" si="1"/>
        <v>413013753.76</v>
      </c>
      <c r="H10" s="539">
        <f t="shared" si="1"/>
        <v>0</v>
      </c>
      <c r="I10" s="539">
        <f t="shared" si="1"/>
        <v>0</v>
      </c>
      <c r="J10" s="539">
        <f t="shared" si="1"/>
        <v>0</v>
      </c>
    </row>
    <row r="11" s="534" customFormat="1" ht="19.5" customHeight="1" spans="1:10">
      <c r="A11" s="535">
        <v>20501</v>
      </c>
      <c r="B11" s="536"/>
      <c r="C11" s="537"/>
      <c r="D11" s="564" t="s">
        <v>130</v>
      </c>
      <c r="E11" s="539">
        <f t="shared" ref="E11:J11" si="2">E12+E13</f>
        <v>10639509.79</v>
      </c>
      <c r="F11" s="539">
        <f t="shared" si="2"/>
        <v>9508840.06</v>
      </c>
      <c r="G11" s="539">
        <f t="shared" si="2"/>
        <v>1130669.73</v>
      </c>
      <c r="H11" s="539">
        <f t="shared" si="2"/>
        <v>0</v>
      </c>
      <c r="I11" s="539">
        <f t="shared" si="2"/>
        <v>0</v>
      </c>
      <c r="J11" s="539">
        <f t="shared" si="2"/>
        <v>0</v>
      </c>
    </row>
    <row r="12" s="534" customFormat="1" ht="19.5" customHeight="1" spans="1:10">
      <c r="A12" s="538" t="s">
        <v>131</v>
      </c>
      <c r="B12" s="538"/>
      <c r="C12" s="538"/>
      <c r="D12" s="538" t="s">
        <v>132</v>
      </c>
      <c r="E12" s="539">
        <v>3759607.17</v>
      </c>
      <c r="F12" s="539">
        <v>3759607.17</v>
      </c>
      <c r="G12" s="539">
        <v>0</v>
      </c>
      <c r="H12" s="539">
        <v>0</v>
      </c>
      <c r="I12" s="539">
        <v>0</v>
      </c>
      <c r="J12" s="539">
        <v>0</v>
      </c>
    </row>
    <row r="13" s="534" customFormat="1" ht="19.5" customHeight="1" spans="1:10">
      <c r="A13" s="538" t="s">
        <v>133</v>
      </c>
      <c r="B13" s="538"/>
      <c r="C13" s="538"/>
      <c r="D13" s="538" t="s">
        <v>225</v>
      </c>
      <c r="E13" s="539">
        <v>6879902.62</v>
      </c>
      <c r="F13" s="539">
        <v>5749232.89</v>
      </c>
      <c r="G13" s="539">
        <v>1130669.73</v>
      </c>
      <c r="H13" s="539">
        <v>0</v>
      </c>
      <c r="I13" s="539">
        <v>0</v>
      </c>
      <c r="J13" s="539">
        <v>0</v>
      </c>
    </row>
    <row r="14" s="534" customFormat="1" ht="19.5" customHeight="1" spans="1:10">
      <c r="A14" s="535">
        <v>20502</v>
      </c>
      <c r="B14" s="536"/>
      <c r="C14" s="537"/>
      <c r="D14" s="564" t="s">
        <v>135</v>
      </c>
      <c r="E14" s="539">
        <f t="shared" ref="E14:J14" si="3">E15+E16+E17+E18+E19</f>
        <v>724868289.57</v>
      </c>
      <c r="F14" s="539">
        <f t="shared" si="3"/>
        <v>417323265.87</v>
      </c>
      <c r="G14" s="539">
        <f t="shared" si="3"/>
        <v>307545023.7</v>
      </c>
      <c r="H14" s="539">
        <f t="shared" si="3"/>
        <v>0</v>
      </c>
      <c r="I14" s="539">
        <f t="shared" si="3"/>
        <v>0</v>
      </c>
      <c r="J14" s="539">
        <f t="shared" si="3"/>
        <v>0</v>
      </c>
    </row>
    <row r="15" s="534" customFormat="1" ht="19.5" customHeight="1" spans="1:10">
      <c r="A15" s="538" t="s">
        <v>136</v>
      </c>
      <c r="B15" s="538"/>
      <c r="C15" s="538"/>
      <c r="D15" s="538" t="s">
        <v>137</v>
      </c>
      <c r="E15" s="539">
        <v>107827892.38</v>
      </c>
      <c r="F15" s="539">
        <v>86303423.74</v>
      </c>
      <c r="G15" s="539">
        <v>21524468.64</v>
      </c>
      <c r="H15" s="539">
        <v>0</v>
      </c>
      <c r="I15" s="539">
        <v>0</v>
      </c>
      <c r="J15" s="539">
        <v>0</v>
      </c>
    </row>
    <row r="16" s="534" customFormat="1" ht="19.5" customHeight="1" spans="1:10">
      <c r="A16" s="538" t="s">
        <v>138</v>
      </c>
      <c r="B16" s="538"/>
      <c r="C16" s="538"/>
      <c r="D16" s="538" t="s">
        <v>139</v>
      </c>
      <c r="E16" s="539">
        <v>306349211.56</v>
      </c>
      <c r="F16" s="539">
        <v>190646187.09</v>
      </c>
      <c r="G16" s="539">
        <v>115703024.47</v>
      </c>
      <c r="H16" s="539">
        <v>0</v>
      </c>
      <c r="I16" s="539">
        <v>0</v>
      </c>
      <c r="J16" s="539">
        <v>0</v>
      </c>
    </row>
    <row r="17" s="534" customFormat="1" ht="19.5" customHeight="1" spans="1:10">
      <c r="A17" s="538" t="s">
        <v>140</v>
      </c>
      <c r="B17" s="538"/>
      <c r="C17" s="538"/>
      <c r="D17" s="538" t="s">
        <v>141</v>
      </c>
      <c r="E17" s="539">
        <v>145573754.54</v>
      </c>
      <c r="F17" s="539">
        <v>82960971.87</v>
      </c>
      <c r="G17" s="539">
        <v>62612782.67</v>
      </c>
      <c r="H17" s="539">
        <v>0</v>
      </c>
      <c r="I17" s="539">
        <v>0</v>
      </c>
      <c r="J17" s="539">
        <v>0</v>
      </c>
    </row>
    <row r="18" s="534" customFormat="1" ht="19.5" customHeight="1" spans="1:10">
      <c r="A18" s="538" t="s">
        <v>142</v>
      </c>
      <c r="B18" s="538"/>
      <c r="C18" s="538"/>
      <c r="D18" s="538" t="s">
        <v>143</v>
      </c>
      <c r="E18" s="539">
        <v>104248824.98</v>
      </c>
      <c r="F18" s="539">
        <v>57412683.17</v>
      </c>
      <c r="G18" s="539">
        <v>46836141.81</v>
      </c>
      <c r="H18" s="539">
        <v>0</v>
      </c>
      <c r="I18" s="539">
        <v>0</v>
      </c>
      <c r="J18" s="539">
        <v>0</v>
      </c>
    </row>
    <row r="19" s="534" customFormat="1" ht="19.5" customHeight="1" spans="1:10">
      <c r="A19" s="538" t="s">
        <v>144</v>
      </c>
      <c r="B19" s="538"/>
      <c r="C19" s="538"/>
      <c r="D19" s="538" t="s">
        <v>145</v>
      </c>
      <c r="E19" s="539">
        <v>60868606.11</v>
      </c>
      <c r="F19" s="539">
        <v>0</v>
      </c>
      <c r="G19" s="539">
        <v>60868606.11</v>
      </c>
      <c r="H19" s="539">
        <v>0</v>
      </c>
      <c r="I19" s="539">
        <v>0</v>
      </c>
      <c r="J19" s="539">
        <v>0</v>
      </c>
    </row>
    <row r="20" s="534" customFormat="1" ht="19.5" customHeight="1" spans="1:10">
      <c r="A20" s="535">
        <v>20507</v>
      </c>
      <c r="B20" s="536"/>
      <c r="C20" s="537"/>
      <c r="D20" s="564" t="s">
        <v>146</v>
      </c>
      <c r="E20" s="539">
        <f t="shared" ref="E20:J20" si="4">E21</f>
        <v>2610576.54</v>
      </c>
      <c r="F20" s="539">
        <f t="shared" si="4"/>
        <v>0</v>
      </c>
      <c r="G20" s="539">
        <f t="shared" si="4"/>
        <v>2610576.54</v>
      </c>
      <c r="H20" s="539">
        <f t="shared" si="4"/>
        <v>0</v>
      </c>
      <c r="I20" s="539">
        <f t="shared" si="4"/>
        <v>0</v>
      </c>
      <c r="J20" s="539">
        <f t="shared" si="4"/>
        <v>0</v>
      </c>
    </row>
    <row r="21" s="534" customFormat="1" ht="19.5" customHeight="1" spans="1:10">
      <c r="A21" s="538" t="s">
        <v>147</v>
      </c>
      <c r="B21" s="538"/>
      <c r="C21" s="538"/>
      <c r="D21" s="538" t="s">
        <v>148</v>
      </c>
      <c r="E21" s="539">
        <v>2610576.54</v>
      </c>
      <c r="F21" s="539">
        <v>0</v>
      </c>
      <c r="G21" s="539">
        <v>2610576.54</v>
      </c>
      <c r="H21" s="539">
        <v>0</v>
      </c>
      <c r="I21" s="539">
        <v>0</v>
      </c>
      <c r="J21" s="539">
        <v>0</v>
      </c>
    </row>
    <row r="22" s="534" customFormat="1" ht="19.5" customHeight="1" spans="1:10">
      <c r="A22" s="535">
        <v>20508</v>
      </c>
      <c r="B22" s="536"/>
      <c r="C22" s="537"/>
      <c r="D22" s="564" t="s">
        <v>149</v>
      </c>
      <c r="E22" s="539">
        <f t="shared" ref="E22:J22" si="5">E23+E24</f>
        <v>505700</v>
      </c>
      <c r="F22" s="539">
        <f t="shared" si="5"/>
        <v>5700</v>
      </c>
      <c r="G22" s="539">
        <f t="shared" si="5"/>
        <v>500000</v>
      </c>
      <c r="H22" s="539">
        <f t="shared" si="5"/>
        <v>0</v>
      </c>
      <c r="I22" s="539">
        <f t="shared" si="5"/>
        <v>0</v>
      </c>
      <c r="J22" s="539">
        <f t="shared" si="5"/>
        <v>0</v>
      </c>
    </row>
    <row r="23" s="534" customFormat="1" ht="19.5" customHeight="1" spans="1:10">
      <c r="A23" s="538" t="s">
        <v>150</v>
      </c>
      <c r="B23" s="538"/>
      <c r="C23" s="538"/>
      <c r="D23" s="538" t="s">
        <v>151</v>
      </c>
      <c r="E23" s="539">
        <v>500000</v>
      </c>
      <c r="F23" s="539">
        <v>0</v>
      </c>
      <c r="G23" s="539">
        <v>500000</v>
      </c>
      <c r="H23" s="539">
        <v>0</v>
      </c>
      <c r="I23" s="539">
        <v>0</v>
      </c>
      <c r="J23" s="539">
        <v>0</v>
      </c>
    </row>
    <row r="24" s="534" customFormat="1" ht="19.5" customHeight="1" spans="1:10">
      <c r="A24" s="538" t="s">
        <v>152</v>
      </c>
      <c r="B24" s="538"/>
      <c r="C24" s="538"/>
      <c r="D24" s="538" t="s">
        <v>153</v>
      </c>
      <c r="E24" s="539">
        <v>5700</v>
      </c>
      <c r="F24" s="539">
        <v>5700</v>
      </c>
      <c r="G24" s="539">
        <v>0</v>
      </c>
      <c r="H24" s="539">
        <v>0</v>
      </c>
      <c r="I24" s="539">
        <v>0</v>
      </c>
      <c r="J24" s="539">
        <v>0</v>
      </c>
    </row>
    <row r="25" s="534" customFormat="1" ht="19.5" customHeight="1" spans="1:10">
      <c r="A25" s="535">
        <v>20509</v>
      </c>
      <c r="B25" s="536"/>
      <c r="C25" s="537"/>
      <c r="D25" s="564" t="s">
        <v>154</v>
      </c>
      <c r="E25" s="539">
        <f t="shared" ref="E25:J25" si="6">E26+E27+E28</f>
        <v>87787160.95</v>
      </c>
      <c r="F25" s="539">
        <f t="shared" si="6"/>
        <v>0</v>
      </c>
      <c r="G25" s="539">
        <f t="shared" si="6"/>
        <v>87787160.95</v>
      </c>
      <c r="H25" s="539">
        <f t="shared" si="6"/>
        <v>0</v>
      </c>
      <c r="I25" s="539">
        <f t="shared" si="6"/>
        <v>0</v>
      </c>
      <c r="J25" s="539">
        <f t="shared" si="6"/>
        <v>0</v>
      </c>
    </row>
    <row r="26" s="534" customFormat="1" ht="19.5" customHeight="1" spans="1:10">
      <c r="A26" s="538" t="s">
        <v>226</v>
      </c>
      <c r="B26" s="538"/>
      <c r="C26" s="538"/>
      <c r="D26" s="538" t="s">
        <v>227</v>
      </c>
      <c r="E26" s="539">
        <v>16350</v>
      </c>
      <c r="F26" s="539">
        <v>0</v>
      </c>
      <c r="G26" s="539">
        <v>16350</v>
      </c>
      <c r="H26" s="539">
        <v>0</v>
      </c>
      <c r="I26" s="539">
        <v>0</v>
      </c>
      <c r="J26" s="539">
        <v>0</v>
      </c>
    </row>
    <row r="27" s="534" customFormat="1" ht="19.5" customHeight="1" spans="1:10">
      <c r="A27" s="538" t="s">
        <v>155</v>
      </c>
      <c r="B27" s="538"/>
      <c r="C27" s="538"/>
      <c r="D27" s="538" t="s">
        <v>156</v>
      </c>
      <c r="E27" s="539">
        <v>82770810.95</v>
      </c>
      <c r="F27" s="539">
        <v>0</v>
      </c>
      <c r="G27" s="539">
        <v>82770810.95</v>
      </c>
      <c r="H27" s="539">
        <v>0</v>
      </c>
      <c r="I27" s="539">
        <v>0</v>
      </c>
      <c r="J27" s="539">
        <v>0</v>
      </c>
    </row>
    <row r="28" s="534" customFormat="1" ht="19.5" customHeight="1" spans="1:10">
      <c r="A28" s="538" t="s">
        <v>157</v>
      </c>
      <c r="B28" s="538"/>
      <c r="C28" s="538"/>
      <c r="D28" s="538" t="s">
        <v>158</v>
      </c>
      <c r="E28" s="539">
        <v>5000000</v>
      </c>
      <c r="F28" s="539">
        <v>0</v>
      </c>
      <c r="G28" s="539">
        <v>5000000</v>
      </c>
      <c r="H28" s="539">
        <v>0</v>
      </c>
      <c r="I28" s="539">
        <v>0</v>
      </c>
      <c r="J28" s="539">
        <v>0</v>
      </c>
    </row>
    <row r="29" s="534" customFormat="1" ht="19.5" customHeight="1" spans="1:10">
      <c r="A29" s="535">
        <v>20599</v>
      </c>
      <c r="B29" s="536"/>
      <c r="C29" s="537"/>
      <c r="D29" s="564" t="s">
        <v>159</v>
      </c>
      <c r="E29" s="539">
        <f t="shared" ref="E29:J29" si="7">E30</f>
        <v>13440322.84</v>
      </c>
      <c r="F29" s="539">
        <f t="shared" si="7"/>
        <v>0</v>
      </c>
      <c r="G29" s="539">
        <f t="shared" si="7"/>
        <v>13440322.84</v>
      </c>
      <c r="H29" s="539">
        <f t="shared" si="7"/>
        <v>0</v>
      </c>
      <c r="I29" s="539">
        <f t="shared" si="7"/>
        <v>0</v>
      </c>
      <c r="J29" s="539">
        <f t="shared" si="7"/>
        <v>0</v>
      </c>
    </row>
    <row r="30" s="534" customFormat="1" ht="19.5" customHeight="1" spans="1:10">
      <c r="A30" s="538" t="s">
        <v>160</v>
      </c>
      <c r="B30" s="538"/>
      <c r="C30" s="538"/>
      <c r="D30" s="538" t="s">
        <v>161</v>
      </c>
      <c r="E30" s="539">
        <v>13440322.84</v>
      </c>
      <c r="F30" s="539">
        <v>0</v>
      </c>
      <c r="G30" s="539">
        <v>13440322.84</v>
      </c>
      <c r="H30" s="539">
        <v>0</v>
      </c>
      <c r="I30" s="539">
        <v>0</v>
      </c>
      <c r="J30" s="539">
        <v>0</v>
      </c>
    </row>
    <row r="31" s="534" customFormat="1" ht="19.5" customHeight="1" spans="1:10">
      <c r="A31" s="538">
        <v>206</v>
      </c>
      <c r="B31" s="538"/>
      <c r="C31" s="538"/>
      <c r="D31" s="538" t="s">
        <v>162</v>
      </c>
      <c r="E31" s="539">
        <f t="shared" ref="E31:J31" si="8">E32</f>
        <v>50000</v>
      </c>
      <c r="F31" s="539">
        <f t="shared" si="8"/>
        <v>0</v>
      </c>
      <c r="G31" s="539">
        <f t="shared" si="8"/>
        <v>50000</v>
      </c>
      <c r="H31" s="539">
        <f t="shared" si="8"/>
        <v>0</v>
      </c>
      <c r="I31" s="539">
        <f t="shared" si="8"/>
        <v>0</v>
      </c>
      <c r="J31" s="539">
        <f t="shared" si="8"/>
        <v>0</v>
      </c>
    </row>
    <row r="32" s="534" customFormat="1" ht="19.5" customHeight="1" spans="1:10">
      <c r="A32" s="538">
        <v>20607</v>
      </c>
      <c r="B32" s="538"/>
      <c r="C32" s="538"/>
      <c r="D32" s="564" t="s">
        <v>163</v>
      </c>
      <c r="E32" s="539">
        <f t="shared" ref="E32:J32" si="9">E33</f>
        <v>50000</v>
      </c>
      <c r="F32" s="539">
        <f t="shared" si="9"/>
        <v>0</v>
      </c>
      <c r="G32" s="539">
        <f t="shared" si="9"/>
        <v>50000</v>
      </c>
      <c r="H32" s="539">
        <f t="shared" si="9"/>
        <v>0</v>
      </c>
      <c r="I32" s="539">
        <f t="shared" si="9"/>
        <v>0</v>
      </c>
      <c r="J32" s="539">
        <f t="shared" si="9"/>
        <v>0</v>
      </c>
    </row>
    <row r="33" s="534" customFormat="1" ht="19.5" customHeight="1" spans="1:10">
      <c r="A33" s="538" t="s">
        <v>164</v>
      </c>
      <c r="B33" s="538"/>
      <c r="C33" s="538"/>
      <c r="D33" s="538" t="s">
        <v>165</v>
      </c>
      <c r="E33" s="539">
        <v>50000</v>
      </c>
      <c r="F33" s="539">
        <v>0</v>
      </c>
      <c r="G33" s="539">
        <v>50000</v>
      </c>
      <c r="H33" s="539">
        <v>0</v>
      </c>
      <c r="I33" s="539">
        <v>0</v>
      </c>
      <c r="J33" s="539">
        <v>0</v>
      </c>
    </row>
    <row r="34" s="534" customFormat="1" ht="19.5" customHeight="1" spans="1:10">
      <c r="A34" s="535">
        <v>207</v>
      </c>
      <c r="B34" s="536"/>
      <c r="C34" s="537"/>
      <c r="D34" s="564" t="s">
        <v>166</v>
      </c>
      <c r="E34" s="539">
        <f t="shared" ref="E34:J34" si="10">E35</f>
        <v>1427358.7</v>
      </c>
      <c r="F34" s="539">
        <f t="shared" si="10"/>
        <v>0</v>
      </c>
      <c r="G34" s="539">
        <f t="shared" si="10"/>
        <v>1427358.7</v>
      </c>
      <c r="H34" s="539">
        <f t="shared" si="10"/>
        <v>0</v>
      </c>
      <c r="I34" s="539">
        <f t="shared" si="10"/>
        <v>0</v>
      </c>
      <c r="J34" s="539">
        <f t="shared" si="10"/>
        <v>0</v>
      </c>
    </row>
    <row r="35" s="534" customFormat="1" ht="19.5" customHeight="1" spans="1:10">
      <c r="A35" s="535">
        <v>20703</v>
      </c>
      <c r="B35" s="536"/>
      <c r="C35" s="537"/>
      <c r="D35" s="564" t="s">
        <v>167</v>
      </c>
      <c r="E35" s="539">
        <f t="shared" ref="E35:J35" si="11">E36+E37+E38</f>
        <v>1427358.7</v>
      </c>
      <c r="F35" s="539">
        <f t="shared" si="11"/>
        <v>0</v>
      </c>
      <c r="G35" s="539">
        <f t="shared" si="11"/>
        <v>1427358.7</v>
      </c>
      <c r="H35" s="539">
        <f t="shared" si="11"/>
        <v>0</v>
      </c>
      <c r="I35" s="539">
        <f t="shared" si="11"/>
        <v>0</v>
      </c>
      <c r="J35" s="539">
        <f t="shared" si="11"/>
        <v>0</v>
      </c>
    </row>
    <row r="36" s="534" customFormat="1" ht="19.5" customHeight="1" spans="1:10">
      <c r="A36" s="538" t="s">
        <v>168</v>
      </c>
      <c r="B36" s="538"/>
      <c r="C36" s="538"/>
      <c r="D36" s="538" t="s">
        <v>169</v>
      </c>
      <c r="E36" s="539">
        <v>872906.6</v>
      </c>
      <c r="F36" s="539">
        <v>0</v>
      </c>
      <c r="G36" s="539">
        <v>872906.6</v>
      </c>
      <c r="H36" s="539">
        <v>0</v>
      </c>
      <c r="I36" s="539">
        <v>0</v>
      </c>
      <c r="J36" s="539">
        <v>0</v>
      </c>
    </row>
    <row r="37" s="534" customFormat="1" ht="19.5" customHeight="1" spans="1:10">
      <c r="A37" s="538" t="s">
        <v>170</v>
      </c>
      <c r="B37" s="538"/>
      <c r="C37" s="538"/>
      <c r="D37" s="538" t="s">
        <v>171</v>
      </c>
      <c r="E37" s="539">
        <v>20000</v>
      </c>
      <c r="F37" s="539">
        <v>0</v>
      </c>
      <c r="G37" s="539">
        <v>20000</v>
      </c>
      <c r="H37" s="539">
        <v>0</v>
      </c>
      <c r="I37" s="539">
        <v>0</v>
      </c>
      <c r="J37" s="539">
        <v>0</v>
      </c>
    </row>
    <row r="38" s="534" customFormat="1" ht="19.5" customHeight="1" spans="1:10">
      <c r="A38" s="538" t="s">
        <v>172</v>
      </c>
      <c r="B38" s="538"/>
      <c r="C38" s="538"/>
      <c r="D38" s="538" t="s">
        <v>173</v>
      </c>
      <c r="E38" s="539">
        <v>534452.1</v>
      </c>
      <c r="F38" s="539">
        <v>0</v>
      </c>
      <c r="G38" s="539">
        <v>534452.1</v>
      </c>
      <c r="H38" s="539">
        <v>0</v>
      </c>
      <c r="I38" s="539">
        <v>0</v>
      </c>
      <c r="J38" s="539">
        <v>0</v>
      </c>
    </row>
    <row r="39" s="534" customFormat="1" ht="19.5" customHeight="1" spans="1:10">
      <c r="A39" s="535">
        <v>208</v>
      </c>
      <c r="B39" s="536"/>
      <c r="C39" s="537"/>
      <c r="D39" s="564" t="s">
        <v>174</v>
      </c>
      <c r="E39" s="539">
        <f t="shared" ref="E39:J39" si="12">E40+E45</f>
        <v>56714654.62</v>
      </c>
      <c r="F39" s="539">
        <f t="shared" si="12"/>
        <v>56714654.62</v>
      </c>
      <c r="G39" s="539">
        <f t="shared" si="12"/>
        <v>0</v>
      </c>
      <c r="H39" s="539">
        <f t="shared" si="12"/>
        <v>0</v>
      </c>
      <c r="I39" s="539">
        <f t="shared" si="12"/>
        <v>0</v>
      </c>
      <c r="J39" s="539">
        <f t="shared" si="12"/>
        <v>0</v>
      </c>
    </row>
    <row r="40" s="534" customFormat="1" ht="19.5" customHeight="1" spans="1:10">
      <c r="A40" s="535">
        <v>20805</v>
      </c>
      <c r="B40" s="536"/>
      <c r="C40" s="537"/>
      <c r="D40" s="564" t="s">
        <v>175</v>
      </c>
      <c r="E40" s="539">
        <f t="shared" ref="E40:J40" si="13">E41+E42+E43+E44</f>
        <v>55701276.84</v>
      </c>
      <c r="F40" s="539">
        <f t="shared" si="13"/>
        <v>55701276.84</v>
      </c>
      <c r="G40" s="539">
        <f t="shared" si="13"/>
        <v>0</v>
      </c>
      <c r="H40" s="539">
        <f t="shared" si="13"/>
        <v>0</v>
      </c>
      <c r="I40" s="539">
        <f t="shared" si="13"/>
        <v>0</v>
      </c>
      <c r="J40" s="539">
        <f t="shared" si="13"/>
        <v>0</v>
      </c>
    </row>
    <row r="41" s="534" customFormat="1" ht="19.5" customHeight="1" spans="1:10">
      <c r="A41" s="538" t="s">
        <v>176</v>
      </c>
      <c r="B41" s="538"/>
      <c r="C41" s="538"/>
      <c r="D41" s="538" t="s">
        <v>177</v>
      </c>
      <c r="E41" s="539">
        <v>516726</v>
      </c>
      <c r="F41" s="539">
        <v>516726</v>
      </c>
      <c r="G41" s="539">
        <v>0</v>
      </c>
      <c r="H41" s="539">
        <v>0</v>
      </c>
      <c r="I41" s="539">
        <v>0</v>
      </c>
      <c r="J41" s="539">
        <v>0</v>
      </c>
    </row>
    <row r="42" s="534" customFormat="1" ht="19.5" customHeight="1" spans="1:10">
      <c r="A42" s="538" t="s">
        <v>178</v>
      </c>
      <c r="B42" s="538"/>
      <c r="C42" s="538"/>
      <c r="D42" s="538" t="s">
        <v>179</v>
      </c>
      <c r="E42" s="539">
        <v>16627162.92</v>
      </c>
      <c r="F42" s="539">
        <v>16627162.92</v>
      </c>
      <c r="G42" s="539">
        <v>0</v>
      </c>
      <c r="H42" s="539">
        <v>0</v>
      </c>
      <c r="I42" s="539">
        <v>0</v>
      </c>
      <c r="J42" s="539">
        <v>0</v>
      </c>
    </row>
    <row r="43" s="534" customFormat="1" ht="19.5" customHeight="1" spans="1:10">
      <c r="A43" s="538" t="s">
        <v>180</v>
      </c>
      <c r="B43" s="538"/>
      <c r="C43" s="538"/>
      <c r="D43" s="538" t="s">
        <v>181</v>
      </c>
      <c r="E43" s="539">
        <v>34583982.05</v>
      </c>
      <c r="F43" s="539">
        <v>34583982.05</v>
      </c>
      <c r="G43" s="539">
        <v>0</v>
      </c>
      <c r="H43" s="539">
        <v>0</v>
      </c>
      <c r="I43" s="539">
        <v>0</v>
      </c>
      <c r="J43" s="539">
        <v>0</v>
      </c>
    </row>
    <row r="44" s="534" customFormat="1" ht="19.5" customHeight="1" spans="1:10">
      <c r="A44" s="538" t="s">
        <v>182</v>
      </c>
      <c r="B44" s="538"/>
      <c r="C44" s="538"/>
      <c r="D44" s="538" t="s">
        <v>183</v>
      </c>
      <c r="E44" s="539">
        <v>3973405.87</v>
      </c>
      <c r="F44" s="539">
        <v>3973405.87</v>
      </c>
      <c r="G44" s="539">
        <v>0</v>
      </c>
      <c r="H44" s="539">
        <v>0</v>
      </c>
      <c r="I44" s="539">
        <v>0</v>
      </c>
      <c r="J44" s="539">
        <v>0</v>
      </c>
    </row>
    <row r="45" s="534" customFormat="1" ht="19.5" customHeight="1" spans="1:10">
      <c r="A45" s="535">
        <v>20808</v>
      </c>
      <c r="B45" s="536"/>
      <c r="C45" s="537"/>
      <c r="D45" s="564" t="s">
        <v>184</v>
      </c>
      <c r="E45" s="539">
        <f t="shared" ref="E45:J45" si="14">E46</f>
        <v>1013377.78</v>
      </c>
      <c r="F45" s="539">
        <f t="shared" si="14"/>
        <v>1013377.78</v>
      </c>
      <c r="G45" s="539">
        <f t="shared" si="14"/>
        <v>0</v>
      </c>
      <c r="H45" s="539">
        <f t="shared" si="14"/>
        <v>0</v>
      </c>
      <c r="I45" s="539">
        <f t="shared" si="14"/>
        <v>0</v>
      </c>
      <c r="J45" s="539">
        <f t="shared" si="14"/>
        <v>0</v>
      </c>
    </row>
    <row r="46" s="534" customFormat="1" ht="19.5" customHeight="1" spans="1:10">
      <c r="A46" s="538" t="s">
        <v>185</v>
      </c>
      <c r="B46" s="538"/>
      <c r="C46" s="538"/>
      <c r="D46" s="538" t="s">
        <v>186</v>
      </c>
      <c r="E46" s="539">
        <v>1013377.78</v>
      </c>
      <c r="F46" s="539">
        <v>1013377.78</v>
      </c>
      <c r="G46" s="539">
        <v>0</v>
      </c>
      <c r="H46" s="539">
        <v>0</v>
      </c>
      <c r="I46" s="539">
        <v>0</v>
      </c>
      <c r="J46" s="539">
        <v>0</v>
      </c>
    </row>
    <row r="47" s="534" customFormat="1" ht="19.5" customHeight="1" spans="1:10">
      <c r="A47" s="535">
        <v>210</v>
      </c>
      <c r="B47" s="536"/>
      <c r="C47" s="537"/>
      <c r="D47" s="564" t="s">
        <v>187</v>
      </c>
      <c r="E47" s="539">
        <f t="shared" ref="E47:J47" si="15">E48</f>
        <v>29120088.63</v>
      </c>
      <c r="F47" s="539">
        <f t="shared" si="15"/>
        <v>29120088.63</v>
      </c>
      <c r="G47" s="539">
        <f t="shared" si="15"/>
        <v>0</v>
      </c>
      <c r="H47" s="539">
        <f t="shared" si="15"/>
        <v>0</v>
      </c>
      <c r="I47" s="539">
        <f t="shared" si="15"/>
        <v>0</v>
      </c>
      <c r="J47" s="539">
        <f t="shared" si="15"/>
        <v>0</v>
      </c>
    </row>
    <row r="48" s="534" customFormat="1" ht="19.5" customHeight="1" spans="1:10">
      <c r="A48" s="535">
        <v>21011</v>
      </c>
      <c r="B48" s="536"/>
      <c r="C48" s="537"/>
      <c r="D48" s="564" t="s">
        <v>188</v>
      </c>
      <c r="E48" s="539">
        <f t="shared" ref="E48:J48" si="16">E49+E50+E51+E52</f>
        <v>29120088.63</v>
      </c>
      <c r="F48" s="539">
        <f t="shared" si="16"/>
        <v>29120088.63</v>
      </c>
      <c r="G48" s="539">
        <f t="shared" si="16"/>
        <v>0</v>
      </c>
      <c r="H48" s="539">
        <f t="shared" si="16"/>
        <v>0</v>
      </c>
      <c r="I48" s="539">
        <f t="shared" si="16"/>
        <v>0</v>
      </c>
      <c r="J48" s="539">
        <f t="shared" si="16"/>
        <v>0</v>
      </c>
    </row>
    <row r="49" s="534" customFormat="1" ht="19.5" customHeight="1" spans="1:10">
      <c r="A49" s="538" t="s">
        <v>189</v>
      </c>
      <c r="B49" s="538"/>
      <c r="C49" s="538"/>
      <c r="D49" s="538" t="s">
        <v>190</v>
      </c>
      <c r="E49" s="539">
        <v>125163.04</v>
      </c>
      <c r="F49" s="539">
        <v>125163.04</v>
      </c>
      <c r="G49" s="539">
        <v>0</v>
      </c>
      <c r="H49" s="539">
        <v>0</v>
      </c>
      <c r="I49" s="539">
        <v>0</v>
      </c>
      <c r="J49" s="539">
        <v>0</v>
      </c>
    </row>
    <row r="50" s="534" customFormat="1" ht="19.5" customHeight="1" spans="1:10">
      <c r="A50" s="538" t="s">
        <v>191</v>
      </c>
      <c r="B50" s="538"/>
      <c r="C50" s="538"/>
      <c r="D50" s="538" t="s">
        <v>192</v>
      </c>
      <c r="E50" s="539">
        <v>16214094.18</v>
      </c>
      <c r="F50" s="539">
        <v>16214094.18</v>
      </c>
      <c r="G50" s="539">
        <v>0</v>
      </c>
      <c r="H50" s="539">
        <v>0</v>
      </c>
      <c r="I50" s="539">
        <v>0</v>
      </c>
      <c r="J50" s="539">
        <v>0</v>
      </c>
    </row>
    <row r="51" s="534" customFormat="1" ht="19.5" customHeight="1" spans="1:10">
      <c r="A51" s="538" t="s">
        <v>193</v>
      </c>
      <c r="B51" s="538"/>
      <c r="C51" s="538"/>
      <c r="D51" s="538" t="s">
        <v>194</v>
      </c>
      <c r="E51" s="539">
        <v>10462773.38</v>
      </c>
      <c r="F51" s="539">
        <v>10462773.38</v>
      </c>
      <c r="G51" s="539">
        <v>0</v>
      </c>
      <c r="H51" s="539">
        <v>0</v>
      </c>
      <c r="I51" s="539">
        <v>0</v>
      </c>
      <c r="J51" s="539">
        <v>0</v>
      </c>
    </row>
    <row r="52" s="534" customFormat="1" ht="19.5" customHeight="1" spans="1:10">
      <c r="A52" s="538" t="s">
        <v>195</v>
      </c>
      <c r="B52" s="538"/>
      <c r="C52" s="538"/>
      <c r="D52" s="538" t="s">
        <v>196</v>
      </c>
      <c r="E52" s="539">
        <v>2318058.03</v>
      </c>
      <c r="F52" s="539">
        <v>2318058.03</v>
      </c>
      <c r="G52" s="539">
        <v>0</v>
      </c>
      <c r="H52" s="539">
        <v>0</v>
      </c>
      <c r="I52" s="539">
        <v>0</v>
      </c>
      <c r="J52" s="539">
        <v>0</v>
      </c>
    </row>
    <row r="53" s="534" customFormat="1" ht="19.5" customHeight="1" spans="1:10">
      <c r="A53" s="535">
        <v>211</v>
      </c>
      <c r="B53" s="536"/>
      <c r="C53" s="537"/>
      <c r="D53" s="564" t="s">
        <v>197</v>
      </c>
      <c r="E53" s="539">
        <f t="shared" ref="E53:J53" si="17">E54</f>
        <v>6950000</v>
      </c>
      <c r="F53" s="539">
        <f t="shared" si="17"/>
        <v>0</v>
      </c>
      <c r="G53" s="539">
        <f t="shared" si="17"/>
        <v>6950000</v>
      </c>
      <c r="H53" s="539">
        <f t="shared" si="17"/>
        <v>0</v>
      </c>
      <c r="I53" s="539">
        <f t="shared" si="17"/>
        <v>0</v>
      </c>
      <c r="J53" s="539">
        <f t="shared" si="17"/>
        <v>0</v>
      </c>
    </row>
    <row r="54" s="534" customFormat="1" ht="19.5" customHeight="1" spans="1:10">
      <c r="A54" s="535">
        <v>21103</v>
      </c>
      <c r="B54" s="536"/>
      <c r="C54" s="537"/>
      <c r="D54" s="564" t="s">
        <v>198</v>
      </c>
      <c r="E54" s="539">
        <f t="shared" ref="E54:J54" si="18">E55</f>
        <v>6950000</v>
      </c>
      <c r="F54" s="539">
        <f t="shared" si="18"/>
        <v>0</v>
      </c>
      <c r="G54" s="539">
        <f t="shared" si="18"/>
        <v>6950000</v>
      </c>
      <c r="H54" s="539">
        <f t="shared" si="18"/>
        <v>0</v>
      </c>
      <c r="I54" s="539">
        <f t="shared" si="18"/>
        <v>0</v>
      </c>
      <c r="J54" s="539">
        <f t="shared" si="18"/>
        <v>0</v>
      </c>
    </row>
    <row r="55" s="534" customFormat="1" ht="19.5" customHeight="1" spans="1:10">
      <c r="A55" s="538" t="s">
        <v>199</v>
      </c>
      <c r="B55" s="538"/>
      <c r="C55" s="538"/>
      <c r="D55" s="538" t="s">
        <v>200</v>
      </c>
      <c r="E55" s="539">
        <v>6950000</v>
      </c>
      <c r="F55" s="539">
        <v>0</v>
      </c>
      <c r="G55" s="539">
        <v>6950000</v>
      </c>
      <c r="H55" s="539">
        <v>0</v>
      </c>
      <c r="I55" s="539">
        <v>0</v>
      </c>
      <c r="J55" s="539">
        <v>0</v>
      </c>
    </row>
    <row r="56" s="534" customFormat="1" ht="19.5" customHeight="1" spans="1:10">
      <c r="A56" s="535">
        <v>212</v>
      </c>
      <c r="B56" s="536"/>
      <c r="C56" s="537"/>
      <c r="D56" s="564" t="s">
        <v>201</v>
      </c>
      <c r="E56" s="539">
        <f t="shared" ref="E56:J56" si="19">E57</f>
        <v>279850</v>
      </c>
      <c r="F56" s="539">
        <f t="shared" si="19"/>
        <v>0</v>
      </c>
      <c r="G56" s="539">
        <f t="shared" si="19"/>
        <v>279850</v>
      </c>
      <c r="H56" s="539">
        <f t="shared" si="19"/>
        <v>0</v>
      </c>
      <c r="I56" s="539">
        <f t="shared" si="19"/>
        <v>0</v>
      </c>
      <c r="J56" s="539">
        <f t="shared" si="19"/>
        <v>0</v>
      </c>
    </row>
    <row r="57" s="534" customFormat="1" ht="19.5" customHeight="1" spans="1:10">
      <c r="A57" s="535">
        <v>21299</v>
      </c>
      <c r="B57" s="536"/>
      <c r="C57" s="537"/>
      <c r="D57" s="564" t="s">
        <v>202</v>
      </c>
      <c r="E57" s="539">
        <f t="shared" ref="E57:J57" si="20">E58</f>
        <v>279850</v>
      </c>
      <c r="F57" s="539">
        <f t="shared" si="20"/>
        <v>0</v>
      </c>
      <c r="G57" s="539">
        <f t="shared" si="20"/>
        <v>279850</v>
      </c>
      <c r="H57" s="539">
        <f t="shared" si="20"/>
        <v>0</v>
      </c>
      <c r="I57" s="539">
        <f t="shared" si="20"/>
        <v>0</v>
      </c>
      <c r="J57" s="539">
        <f t="shared" si="20"/>
        <v>0</v>
      </c>
    </row>
    <row r="58" s="534" customFormat="1" ht="19.5" customHeight="1" spans="1:10">
      <c r="A58" s="538" t="s">
        <v>203</v>
      </c>
      <c r="B58" s="538"/>
      <c r="C58" s="538"/>
      <c r="D58" s="538" t="s">
        <v>204</v>
      </c>
      <c r="E58" s="539">
        <v>279850</v>
      </c>
      <c r="F58" s="539">
        <v>0</v>
      </c>
      <c r="G58" s="539">
        <v>279850</v>
      </c>
      <c r="H58" s="539">
        <v>0</v>
      </c>
      <c r="I58" s="539">
        <v>0</v>
      </c>
      <c r="J58" s="539">
        <v>0</v>
      </c>
    </row>
    <row r="59" s="534" customFormat="1" ht="19.5" customHeight="1" spans="1:10">
      <c r="A59" s="535">
        <v>221</v>
      </c>
      <c r="B59" s="536"/>
      <c r="C59" s="537"/>
      <c r="D59" s="564" t="s">
        <v>205</v>
      </c>
      <c r="E59" s="539">
        <f t="shared" ref="E59:J59" si="21">E60</f>
        <v>35516877</v>
      </c>
      <c r="F59" s="539">
        <f t="shared" si="21"/>
        <v>35516877</v>
      </c>
      <c r="G59" s="539">
        <f t="shared" si="21"/>
        <v>0</v>
      </c>
      <c r="H59" s="539">
        <f t="shared" si="21"/>
        <v>0</v>
      </c>
      <c r="I59" s="539">
        <f t="shared" si="21"/>
        <v>0</v>
      </c>
      <c r="J59" s="539">
        <f t="shared" si="21"/>
        <v>0</v>
      </c>
    </row>
    <row r="60" s="534" customFormat="1" ht="19.5" customHeight="1" spans="1:10">
      <c r="A60" s="535">
        <v>22102</v>
      </c>
      <c r="B60" s="536"/>
      <c r="C60" s="537"/>
      <c r="D60" s="564" t="s">
        <v>206</v>
      </c>
      <c r="E60" s="539">
        <f t="shared" ref="E60:J60" si="22">E61+E62</f>
        <v>35516877</v>
      </c>
      <c r="F60" s="539">
        <f t="shared" si="22"/>
        <v>35516877</v>
      </c>
      <c r="G60" s="539">
        <f t="shared" si="22"/>
        <v>0</v>
      </c>
      <c r="H60" s="539">
        <f t="shared" si="22"/>
        <v>0</v>
      </c>
      <c r="I60" s="539">
        <f t="shared" si="22"/>
        <v>0</v>
      </c>
      <c r="J60" s="539">
        <f t="shared" si="22"/>
        <v>0</v>
      </c>
    </row>
    <row r="61" s="534" customFormat="1" ht="19.5" customHeight="1" spans="1:10">
      <c r="A61" s="538" t="s">
        <v>207</v>
      </c>
      <c r="B61" s="538"/>
      <c r="C61" s="538"/>
      <c r="D61" s="538" t="s">
        <v>228</v>
      </c>
      <c r="E61" s="539">
        <v>34265217</v>
      </c>
      <c r="F61" s="539">
        <v>34265217</v>
      </c>
      <c r="G61" s="539">
        <v>0</v>
      </c>
      <c r="H61" s="539">
        <v>0</v>
      </c>
      <c r="I61" s="539">
        <v>0</v>
      </c>
      <c r="J61" s="539">
        <v>0</v>
      </c>
    </row>
    <row r="62" s="534" customFormat="1" ht="19.5" customHeight="1" spans="1:10">
      <c r="A62" s="538" t="s">
        <v>209</v>
      </c>
      <c r="B62" s="538"/>
      <c r="C62" s="538"/>
      <c r="D62" s="538" t="s">
        <v>229</v>
      </c>
      <c r="E62" s="539">
        <v>1251660</v>
      </c>
      <c r="F62" s="539">
        <v>1251660</v>
      </c>
      <c r="G62" s="539">
        <v>0</v>
      </c>
      <c r="H62" s="539">
        <v>0</v>
      </c>
      <c r="I62" s="539">
        <v>0</v>
      </c>
      <c r="J62" s="539">
        <v>0</v>
      </c>
    </row>
    <row r="63" s="534" customFormat="1" ht="19.5" customHeight="1" spans="1:10">
      <c r="A63" s="535">
        <v>229</v>
      </c>
      <c r="B63" s="536"/>
      <c r="C63" s="537"/>
      <c r="D63" s="538" t="s">
        <v>211</v>
      </c>
      <c r="E63" s="539">
        <f t="shared" ref="E63:J63" si="23">E64</f>
        <v>2338823.56</v>
      </c>
      <c r="F63" s="539">
        <f t="shared" si="23"/>
        <v>0</v>
      </c>
      <c r="G63" s="539">
        <f t="shared" si="23"/>
        <v>2338823.56</v>
      </c>
      <c r="H63" s="539">
        <f t="shared" si="23"/>
        <v>0</v>
      </c>
      <c r="I63" s="539">
        <f t="shared" si="23"/>
        <v>0</v>
      </c>
      <c r="J63" s="539">
        <f t="shared" si="23"/>
        <v>0</v>
      </c>
    </row>
    <row r="64" s="534" customFormat="1" ht="19.5" customHeight="1" spans="1:10">
      <c r="A64" s="535">
        <v>22960</v>
      </c>
      <c r="B64" s="536"/>
      <c r="C64" s="537"/>
      <c r="D64" s="538" t="s">
        <v>212</v>
      </c>
      <c r="E64" s="539">
        <f t="shared" ref="E64:J64" si="24">E65+E66</f>
        <v>2338823.56</v>
      </c>
      <c r="F64" s="539">
        <f t="shared" si="24"/>
        <v>0</v>
      </c>
      <c r="G64" s="539">
        <f t="shared" si="24"/>
        <v>2338823.56</v>
      </c>
      <c r="H64" s="539">
        <f t="shared" si="24"/>
        <v>0</v>
      </c>
      <c r="I64" s="539">
        <f t="shared" si="24"/>
        <v>0</v>
      </c>
      <c r="J64" s="539">
        <f t="shared" si="24"/>
        <v>0</v>
      </c>
    </row>
    <row r="65" s="534" customFormat="1" ht="19.5" customHeight="1" spans="1:10">
      <c r="A65" s="538" t="s">
        <v>213</v>
      </c>
      <c r="B65" s="538"/>
      <c r="C65" s="538"/>
      <c r="D65" s="538" t="s">
        <v>214</v>
      </c>
      <c r="E65" s="539">
        <v>2318851.56</v>
      </c>
      <c r="F65" s="539">
        <v>0</v>
      </c>
      <c r="G65" s="539">
        <v>2318851.56</v>
      </c>
      <c r="H65" s="539">
        <v>0</v>
      </c>
      <c r="I65" s="539">
        <v>0</v>
      </c>
      <c r="J65" s="539">
        <v>0</v>
      </c>
    </row>
    <row r="66" s="534" customFormat="1" ht="19.5" customHeight="1" spans="1:10">
      <c r="A66" s="538" t="s">
        <v>215</v>
      </c>
      <c r="B66" s="538"/>
      <c r="C66" s="538"/>
      <c r="D66" s="538" t="s">
        <v>216</v>
      </c>
      <c r="E66" s="539">
        <v>19972</v>
      </c>
      <c r="F66" s="539">
        <v>0</v>
      </c>
      <c r="G66" s="539">
        <v>19972</v>
      </c>
      <c r="H66" s="539">
        <v>0</v>
      </c>
      <c r="I66" s="539">
        <v>0</v>
      </c>
      <c r="J66" s="539">
        <v>0</v>
      </c>
    </row>
    <row r="67" s="534" customFormat="1" ht="19.5" customHeight="1" spans="1:10">
      <c r="A67" s="538" t="s">
        <v>230</v>
      </c>
      <c r="B67" s="538"/>
      <c r="C67" s="538"/>
      <c r="D67" s="538"/>
      <c r="E67" s="538"/>
      <c r="F67" s="538"/>
      <c r="G67" s="538"/>
      <c r="H67" s="538"/>
      <c r="I67" s="538"/>
      <c r="J67" s="538"/>
    </row>
  </sheetData>
  <mergeCells count="7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2:IU28"/>
  <sheetViews>
    <sheetView workbookViewId="0">
      <selection activeCell="J3" sqref="J3"/>
    </sheetView>
  </sheetViews>
  <sheetFormatPr defaultColWidth="9" defaultRowHeight="13.5"/>
  <cols>
    <col min="1" max="1" width="10.375" style="266" customWidth="1"/>
    <col min="2" max="3" width="22.875" style="266" customWidth="1"/>
    <col min="4" max="6" width="13" style="266" customWidth="1"/>
    <col min="7" max="7" width="8.375" style="266" customWidth="1"/>
    <col min="8" max="8" width="14.75" style="266" customWidth="1"/>
    <col min="9" max="9" width="11.875" style="266" customWidth="1"/>
    <col min="10" max="256" width="22.875" style="266" customWidth="1"/>
    <col min="257"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10"/>
      <c r="B3" s="310"/>
      <c r="C3" s="310"/>
      <c r="D3" s="310"/>
      <c r="E3" s="310"/>
      <c r="F3" s="310"/>
      <c r="G3" s="310"/>
      <c r="H3" s="310"/>
      <c r="I3" s="310"/>
      <c r="J3" s="339"/>
    </row>
    <row r="4" s="309" customFormat="1" ht="22.5" customHeight="1" spans="1:255">
      <c r="A4" s="278" t="s">
        <v>726</v>
      </c>
      <c r="B4" s="278"/>
      <c r="C4" s="311" t="s">
        <v>881</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22.5" customHeight="1" spans="1:255">
      <c r="A5" s="312" t="s">
        <v>728</v>
      </c>
      <c r="B5" s="312"/>
      <c r="C5" s="313" t="s">
        <v>582</v>
      </c>
      <c r="D5" s="313"/>
      <c r="E5" s="313"/>
      <c r="F5" s="312" t="s">
        <v>729</v>
      </c>
      <c r="G5" s="313" t="s">
        <v>882</v>
      </c>
      <c r="H5" s="313"/>
      <c r="I5" s="313"/>
      <c r="J5" s="31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22.5" customHeight="1" spans="1:255">
      <c r="A6" s="312" t="s">
        <v>730</v>
      </c>
      <c r="B6" s="312"/>
      <c r="C6" s="312"/>
      <c r="D6" s="312" t="s">
        <v>731</v>
      </c>
      <c r="E6" s="312" t="s">
        <v>518</v>
      </c>
      <c r="F6" s="312" t="s">
        <v>732</v>
      </c>
      <c r="G6" s="312" t="s">
        <v>733</v>
      </c>
      <c r="H6" s="312" t="s">
        <v>734</v>
      </c>
      <c r="I6" s="312" t="s">
        <v>735</v>
      </c>
      <c r="J6" s="31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314" t="s">
        <v>594</v>
      </c>
      <c r="D7" s="315">
        <v>0</v>
      </c>
      <c r="E7" s="315">
        <v>2500000</v>
      </c>
      <c r="F7" s="315">
        <v>2500000</v>
      </c>
      <c r="G7" s="278">
        <v>10</v>
      </c>
      <c r="H7" s="316">
        <f>F7/E7</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314" t="s">
        <v>859</v>
      </c>
      <c r="D8" s="315">
        <v>0</v>
      </c>
      <c r="E8" s="315">
        <v>2500000</v>
      </c>
      <c r="F8" s="315">
        <v>2500000</v>
      </c>
      <c r="G8" s="278" t="s">
        <v>522</v>
      </c>
      <c r="H8" s="316"/>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314" t="s">
        <v>601</v>
      </c>
      <c r="D9" s="317"/>
      <c r="E9" s="317"/>
      <c r="F9" s="317"/>
      <c r="G9" s="278" t="s">
        <v>522</v>
      </c>
      <c r="H9" s="316"/>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22.5" customHeight="1" spans="1:10">
      <c r="A10" s="278"/>
      <c r="B10" s="278"/>
      <c r="C10" s="278" t="s">
        <v>737</v>
      </c>
      <c r="D10" s="317" t="s">
        <v>522</v>
      </c>
      <c r="E10" s="317" t="s">
        <v>522</v>
      </c>
      <c r="F10" s="317" t="s">
        <v>522</v>
      </c>
      <c r="G10" s="278" t="s">
        <v>522</v>
      </c>
      <c r="H10" s="317"/>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44" customHeight="1" spans="1:10">
      <c r="A12" s="278"/>
      <c r="B12" s="317" t="s">
        <v>883</v>
      </c>
      <c r="C12" s="317"/>
      <c r="D12" s="317"/>
      <c r="E12" s="317"/>
      <c r="F12" s="317" t="s">
        <v>884</v>
      </c>
      <c r="G12" s="317"/>
      <c r="H12" s="317"/>
      <c r="I12" s="317"/>
      <c r="J12" s="317"/>
    </row>
    <row r="13" s="266" customFormat="1" ht="22.5" customHeight="1" spans="1:10">
      <c r="A13" s="318" t="s">
        <v>607</v>
      </c>
      <c r="B13" s="319"/>
      <c r="C13" s="320"/>
      <c r="D13" s="318" t="s">
        <v>743</v>
      </c>
      <c r="E13" s="319"/>
      <c r="F13" s="320"/>
      <c r="G13" s="321" t="s">
        <v>744</v>
      </c>
      <c r="H13" s="321" t="s">
        <v>745</v>
      </c>
      <c r="I13" s="321" t="s">
        <v>735</v>
      </c>
      <c r="J13" s="321" t="s">
        <v>746</v>
      </c>
    </row>
    <row r="14" s="266" customFormat="1" ht="22.5" customHeight="1" spans="1:10">
      <c r="A14" s="322" t="s">
        <v>747</v>
      </c>
      <c r="B14" s="312" t="s">
        <v>614</v>
      </c>
      <c r="C14" s="312" t="s">
        <v>615</v>
      </c>
      <c r="D14" s="312" t="s">
        <v>748</v>
      </c>
      <c r="E14" s="312" t="s">
        <v>609</v>
      </c>
      <c r="F14" s="323" t="s">
        <v>749</v>
      </c>
      <c r="G14" s="324"/>
      <c r="H14" s="324"/>
      <c r="I14" s="324"/>
      <c r="J14" s="324"/>
    </row>
    <row r="15" s="266" customFormat="1" ht="22.5" customHeight="1" spans="1:10">
      <c r="A15" s="325" t="s">
        <v>750</v>
      </c>
      <c r="B15" s="326" t="s">
        <v>620</v>
      </c>
      <c r="C15" s="314" t="s">
        <v>837</v>
      </c>
      <c r="D15" s="325" t="s">
        <v>829</v>
      </c>
      <c r="E15" s="278">
        <v>1</v>
      </c>
      <c r="F15" s="327" t="s">
        <v>777</v>
      </c>
      <c r="G15" s="328">
        <v>1</v>
      </c>
      <c r="H15" s="328">
        <v>20</v>
      </c>
      <c r="I15" s="328">
        <v>20</v>
      </c>
      <c r="J15" s="328"/>
    </row>
    <row r="16" s="266" customFormat="1" ht="22.5" customHeight="1" spans="1:10">
      <c r="A16" s="325"/>
      <c r="B16" s="326" t="s">
        <v>624</v>
      </c>
      <c r="C16" s="314" t="s">
        <v>885</v>
      </c>
      <c r="D16" s="325" t="s">
        <v>829</v>
      </c>
      <c r="E16" s="278">
        <v>100</v>
      </c>
      <c r="F16" s="327" t="s">
        <v>628</v>
      </c>
      <c r="G16" s="329">
        <v>1</v>
      </c>
      <c r="H16" s="327">
        <v>20</v>
      </c>
      <c r="I16" s="327">
        <v>20</v>
      </c>
      <c r="J16" s="328"/>
    </row>
    <row r="17" s="266" customFormat="1" ht="54" customHeight="1" spans="1:10">
      <c r="A17" s="325"/>
      <c r="B17" s="326" t="s">
        <v>640</v>
      </c>
      <c r="C17" s="314" t="s">
        <v>886</v>
      </c>
      <c r="D17" s="325" t="s">
        <v>829</v>
      </c>
      <c r="E17" s="278">
        <v>6</v>
      </c>
      <c r="F17" s="327" t="s">
        <v>887</v>
      </c>
      <c r="G17" s="329" t="s">
        <v>888</v>
      </c>
      <c r="H17" s="327">
        <v>10</v>
      </c>
      <c r="I17" s="327">
        <v>10</v>
      </c>
      <c r="J17" s="328"/>
    </row>
    <row r="18" s="266" customFormat="1" ht="22.5" customHeight="1" spans="1:10">
      <c r="A18" s="325"/>
      <c r="B18" s="330" t="s">
        <v>646</v>
      </c>
      <c r="C18" s="314" t="s">
        <v>863</v>
      </c>
      <c r="D18" s="325" t="s">
        <v>755</v>
      </c>
      <c r="E18" s="278">
        <v>100</v>
      </c>
      <c r="F18" s="327" t="s">
        <v>628</v>
      </c>
      <c r="G18" s="329">
        <v>1</v>
      </c>
      <c r="H18" s="327">
        <v>10</v>
      </c>
      <c r="I18" s="327">
        <v>10</v>
      </c>
      <c r="J18" s="328"/>
    </row>
    <row r="19" s="266" customFormat="1" ht="54" customHeight="1" spans="1:10">
      <c r="A19" s="331" t="s">
        <v>758</v>
      </c>
      <c r="B19" s="330" t="s">
        <v>781</v>
      </c>
      <c r="C19" s="314" t="s">
        <v>889</v>
      </c>
      <c r="D19" s="325" t="s">
        <v>632</v>
      </c>
      <c r="E19" s="278">
        <v>90</v>
      </c>
      <c r="F19" s="327" t="s">
        <v>628</v>
      </c>
      <c r="G19" s="332">
        <v>0.9</v>
      </c>
      <c r="H19" s="328">
        <v>10</v>
      </c>
      <c r="I19" s="328">
        <v>10</v>
      </c>
      <c r="J19" s="328"/>
    </row>
    <row r="20" s="266" customFormat="1" ht="39" customHeight="1" spans="1:10">
      <c r="A20" s="333"/>
      <c r="B20" s="334" t="s">
        <v>784</v>
      </c>
      <c r="C20" s="314" t="s">
        <v>890</v>
      </c>
      <c r="D20" s="325" t="s">
        <v>632</v>
      </c>
      <c r="E20" s="278">
        <v>90</v>
      </c>
      <c r="F20" s="327" t="s">
        <v>628</v>
      </c>
      <c r="G20" s="332">
        <v>0.9</v>
      </c>
      <c r="H20" s="328">
        <v>10</v>
      </c>
      <c r="I20" s="328">
        <v>10</v>
      </c>
      <c r="J20" s="328"/>
    </row>
    <row r="21" s="266" customFormat="1" ht="22.5" customHeight="1" spans="1:10">
      <c r="A21" s="335" t="s">
        <v>657</v>
      </c>
      <c r="B21" s="336" t="s">
        <v>658</v>
      </c>
      <c r="C21" s="314" t="s">
        <v>891</v>
      </c>
      <c r="D21" s="325" t="s">
        <v>632</v>
      </c>
      <c r="E21" s="311" t="s">
        <v>762</v>
      </c>
      <c r="F21" s="311" t="s">
        <v>628</v>
      </c>
      <c r="G21" s="311" t="s">
        <v>892</v>
      </c>
      <c r="H21" s="328">
        <v>10</v>
      </c>
      <c r="I21" s="328">
        <v>10</v>
      </c>
      <c r="J21" s="31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2:IU28"/>
  <sheetViews>
    <sheetView workbookViewId="0">
      <selection activeCell="J3" sqref="J3"/>
    </sheetView>
  </sheetViews>
  <sheetFormatPr defaultColWidth="9" defaultRowHeight="13.5"/>
  <cols>
    <col min="1" max="1" width="13.3416666666667" style="266" customWidth="1"/>
    <col min="2" max="2" width="18.9583333333333" style="266" customWidth="1"/>
    <col min="3" max="3" width="18.675" style="266" customWidth="1"/>
    <col min="4" max="4" width="14.1166666666667" style="266" customWidth="1"/>
    <col min="5" max="6" width="15.5" style="266" customWidth="1"/>
    <col min="7" max="9" width="13.675" style="266" customWidth="1"/>
    <col min="10" max="10" width="20.625" style="266" customWidth="1"/>
    <col min="11" max="16384" width="9" style="266"/>
  </cols>
  <sheetData>
    <row r="2" s="266" customFormat="1" ht="28.5" customHeight="1" spans="1:10">
      <c r="A2" s="270" t="s">
        <v>725</v>
      </c>
      <c r="B2" s="270"/>
      <c r="C2" s="270"/>
      <c r="D2" s="270"/>
      <c r="E2" s="270"/>
      <c r="F2" s="270"/>
      <c r="G2" s="270"/>
      <c r="H2" s="270"/>
      <c r="I2" s="270"/>
      <c r="J2" s="270"/>
    </row>
    <row r="3" s="267" customFormat="1" ht="22.5" customHeight="1" spans="1:10">
      <c r="A3" s="310"/>
      <c r="B3" s="310"/>
      <c r="C3" s="310"/>
      <c r="D3" s="310"/>
      <c r="E3" s="310"/>
      <c r="F3" s="310"/>
      <c r="G3" s="310"/>
      <c r="H3" s="310"/>
      <c r="I3" s="310"/>
      <c r="J3" s="339"/>
    </row>
    <row r="4" s="309" customFormat="1" ht="22.5" customHeight="1" spans="1:255">
      <c r="A4" s="278" t="s">
        <v>726</v>
      </c>
      <c r="B4" s="278"/>
      <c r="C4" s="311" t="s">
        <v>893</v>
      </c>
      <c r="D4" s="311"/>
      <c r="E4" s="311"/>
      <c r="F4" s="311"/>
      <c r="G4" s="311"/>
      <c r="H4" s="311"/>
      <c r="I4" s="311"/>
      <c r="J4" s="311"/>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22.5" customHeight="1" spans="1:255">
      <c r="A5" s="312" t="s">
        <v>728</v>
      </c>
      <c r="B5" s="312"/>
      <c r="C5" s="313" t="s">
        <v>582</v>
      </c>
      <c r="D5" s="313"/>
      <c r="E5" s="313"/>
      <c r="F5" s="312" t="s">
        <v>729</v>
      </c>
      <c r="G5" s="313" t="s">
        <v>582</v>
      </c>
      <c r="H5" s="313"/>
      <c r="I5" s="313"/>
      <c r="J5" s="31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22.5" customHeight="1" spans="1:255">
      <c r="A6" s="312" t="s">
        <v>730</v>
      </c>
      <c r="B6" s="312"/>
      <c r="C6" s="312"/>
      <c r="D6" s="312" t="s">
        <v>731</v>
      </c>
      <c r="E6" s="312" t="s">
        <v>518</v>
      </c>
      <c r="F6" s="312" t="s">
        <v>732</v>
      </c>
      <c r="G6" s="312" t="s">
        <v>733</v>
      </c>
      <c r="H6" s="312" t="s">
        <v>734</v>
      </c>
      <c r="I6" s="312" t="s">
        <v>735</v>
      </c>
      <c r="J6" s="31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22.5" customHeight="1" spans="1:255">
      <c r="A7" s="278"/>
      <c r="B7" s="278"/>
      <c r="C7" s="314" t="s">
        <v>594</v>
      </c>
      <c r="D7" s="315">
        <v>0</v>
      </c>
      <c r="E7" s="315">
        <v>4450000</v>
      </c>
      <c r="F7" s="315">
        <v>4450000</v>
      </c>
      <c r="G7" s="278">
        <v>10</v>
      </c>
      <c r="H7" s="316">
        <f>F7/E7</f>
        <v>1</v>
      </c>
      <c r="I7" s="317">
        <v>10</v>
      </c>
      <c r="J7" s="317"/>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0" customHeight="1" spans="1:255">
      <c r="A8" s="278"/>
      <c r="B8" s="278"/>
      <c r="C8" s="314" t="s">
        <v>859</v>
      </c>
      <c r="D8" s="315">
        <v>0</v>
      </c>
      <c r="E8" s="315">
        <v>4450000</v>
      </c>
      <c r="F8" s="315">
        <v>4450000</v>
      </c>
      <c r="G8" s="278" t="s">
        <v>522</v>
      </c>
      <c r="H8" s="316"/>
      <c r="I8" s="317" t="s">
        <v>522</v>
      </c>
      <c r="J8" s="317"/>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0" customHeight="1" spans="1:255">
      <c r="A9" s="278"/>
      <c r="B9" s="278"/>
      <c r="C9" s="314" t="s">
        <v>601</v>
      </c>
      <c r="D9" s="317"/>
      <c r="E9" s="317"/>
      <c r="F9" s="317"/>
      <c r="G9" s="278" t="s">
        <v>522</v>
      </c>
      <c r="H9" s="316"/>
      <c r="I9" s="317" t="s">
        <v>522</v>
      </c>
      <c r="J9" s="317"/>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22.5" customHeight="1" spans="1:10">
      <c r="A10" s="278"/>
      <c r="B10" s="278"/>
      <c r="C10" s="278" t="s">
        <v>737</v>
      </c>
      <c r="D10" s="317" t="s">
        <v>522</v>
      </c>
      <c r="E10" s="317" t="s">
        <v>522</v>
      </c>
      <c r="F10" s="317" t="s">
        <v>522</v>
      </c>
      <c r="G10" s="278" t="s">
        <v>522</v>
      </c>
      <c r="H10" s="317"/>
      <c r="I10" s="317" t="s">
        <v>522</v>
      </c>
      <c r="J10" s="317"/>
    </row>
    <row r="11" s="266" customFormat="1" ht="30.75" customHeight="1" spans="1:10">
      <c r="A11" s="278" t="s">
        <v>738</v>
      </c>
      <c r="B11" s="278" t="s">
        <v>739</v>
      </c>
      <c r="C11" s="278"/>
      <c r="D11" s="278"/>
      <c r="E11" s="278"/>
      <c r="F11" s="317" t="s">
        <v>740</v>
      </c>
      <c r="G11" s="317"/>
      <c r="H11" s="317"/>
      <c r="I11" s="317"/>
      <c r="J11" s="317"/>
    </row>
    <row r="12" s="266" customFormat="1" ht="44" customHeight="1" spans="1:10">
      <c r="A12" s="278"/>
      <c r="B12" s="317" t="s">
        <v>894</v>
      </c>
      <c r="C12" s="317"/>
      <c r="D12" s="317"/>
      <c r="E12" s="317"/>
      <c r="F12" s="317" t="s">
        <v>894</v>
      </c>
      <c r="G12" s="317"/>
      <c r="H12" s="317"/>
      <c r="I12" s="317"/>
      <c r="J12" s="317"/>
    </row>
    <row r="13" s="266" customFormat="1" ht="22.5" customHeight="1" spans="1:10">
      <c r="A13" s="318" t="s">
        <v>607</v>
      </c>
      <c r="B13" s="319"/>
      <c r="C13" s="320"/>
      <c r="D13" s="318" t="s">
        <v>743</v>
      </c>
      <c r="E13" s="319"/>
      <c r="F13" s="320"/>
      <c r="G13" s="321" t="s">
        <v>744</v>
      </c>
      <c r="H13" s="321" t="s">
        <v>745</v>
      </c>
      <c r="I13" s="321" t="s">
        <v>735</v>
      </c>
      <c r="J13" s="321" t="s">
        <v>746</v>
      </c>
    </row>
    <row r="14" s="266" customFormat="1" ht="22.5" customHeight="1" spans="1:10">
      <c r="A14" s="322" t="s">
        <v>747</v>
      </c>
      <c r="B14" s="312" t="s">
        <v>614</v>
      </c>
      <c r="C14" s="312" t="s">
        <v>615</v>
      </c>
      <c r="D14" s="312" t="s">
        <v>748</v>
      </c>
      <c r="E14" s="312" t="s">
        <v>609</v>
      </c>
      <c r="F14" s="323" t="s">
        <v>749</v>
      </c>
      <c r="G14" s="324"/>
      <c r="H14" s="324"/>
      <c r="I14" s="324"/>
      <c r="J14" s="324"/>
    </row>
    <row r="15" s="266" customFormat="1" ht="22.5" customHeight="1" spans="1:10">
      <c r="A15" s="325" t="s">
        <v>750</v>
      </c>
      <c r="B15" s="326" t="s">
        <v>620</v>
      </c>
      <c r="C15" s="314" t="s">
        <v>837</v>
      </c>
      <c r="D15" s="325" t="s">
        <v>829</v>
      </c>
      <c r="E15" s="278">
        <v>1</v>
      </c>
      <c r="F15" s="327" t="s">
        <v>777</v>
      </c>
      <c r="G15" s="328">
        <v>1</v>
      </c>
      <c r="H15" s="328">
        <v>20</v>
      </c>
      <c r="I15" s="328">
        <v>20</v>
      </c>
      <c r="J15" s="328"/>
    </row>
    <row r="16" s="266" customFormat="1" ht="22.5" customHeight="1" spans="1:10">
      <c r="A16" s="325"/>
      <c r="B16" s="326" t="s">
        <v>624</v>
      </c>
      <c r="C16" s="314" t="s">
        <v>838</v>
      </c>
      <c r="D16" s="325" t="s">
        <v>829</v>
      </c>
      <c r="E16" s="278">
        <v>100</v>
      </c>
      <c r="F16" s="327" t="s">
        <v>628</v>
      </c>
      <c r="G16" s="329">
        <v>1</v>
      </c>
      <c r="H16" s="327">
        <v>20</v>
      </c>
      <c r="I16" s="327">
        <v>20</v>
      </c>
      <c r="J16" s="328"/>
    </row>
    <row r="17" s="266" customFormat="1" ht="28" customHeight="1" spans="1:10">
      <c r="A17" s="325"/>
      <c r="B17" s="326" t="s">
        <v>640</v>
      </c>
      <c r="C17" s="314" t="s">
        <v>895</v>
      </c>
      <c r="D17" s="325" t="s">
        <v>829</v>
      </c>
      <c r="E17" s="278">
        <v>100</v>
      </c>
      <c r="F17" s="327" t="s">
        <v>628</v>
      </c>
      <c r="G17" s="329">
        <v>2</v>
      </c>
      <c r="H17" s="327">
        <v>10</v>
      </c>
      <c r="I17" s="327">
        <v>10</v>
      </c>
      <c r="J17" s="328"/>
    </row>
    <row r="18" s="266" customFormat="1" ht="22.5" customHeight="1" spans="1:10">
      <c r="A18" s="325"/>
      <c r="B18" s="330" t="s">
        <v>646</v>
      </c>
      <c r="C18" s="314" t="s">
        <v>863</v>
      </c>
      <c r="D18" s="325" t="s">
        <v>755</v>
      </c>
      <c r="E18" s="278">
        <v>100</v>
      </c>
      <c r="F18" s="327" t="s">
        <v>628</v>
      </c>
      <c r="G18" s="329">
        <v>1</v>
      </c>
      <c r="H18" s="327">
        <v>10</v>
      </c>
      <c r="I18" s="327">
        <v>10</v>
      </c>
      <c r="J18" s="328"/>
    </row>
    <row r="19" s="266" customFormat="1" ht="39" customHeight="1" spans="1:10">
      <c r="A19" s="331" t="s">
        <v>758</v>
      </c>
      <c r="B19" s="330" t="s">
        <v>781</v>
      </c>
      <c r="C19" s="314" t="s">
        <v>896</v>
      </c>
      <c r="D19" s="325" t="s">
        <v>829</v>
      </c>
      <c r="E19" s="278">
        <v>100</v>
      </c>
      <c r="F19" s="327" t="s">
        <v>628</v>
      </c>
      <c r="G19" s="332">
        <v>1</v>
      </c>
      <c r="H19" s="328">
        <v>10</v>
      </c>
      <c r="I19" s="328">
        <v>10</v>
      </c>
      <c r="J19" s="328"/>
    </row>
    <row r="20" s="266" customFormat="1" ht="39" customHeight="1" spans="1:10">
      <c r="A20" s="333"/>
      <c r="B20" s="334" t="s">
        <v>784</v>
      </c>
      <c r="C20" s="314" t="s">
        <v>844</v>
      </c>
      <c r="D20" s="325" t="s">
        <v>829</v>
      </c>
      <c r="E20" s="278">
        <v>50</v>
      </c>
      <c r="F20" s="327" t="s">
        <v>760</v>
      </c>
      <c r="G20" s="328" t="s">
        <v>845</v>
      </c>
      <c r="H20" s="328">
        <v>10</v>
      </c>
      <c r="I20" s="328">
        <v>10</v>
      </c>
      <c r="J20" s="328"/>
    </row>
    <row r="21" s="266" customFormat="1" ht="22.5" customHeight="1" spans="1:10">
      <c r="A21" s="335" t="s">
        <v>657</v>
      </c>
      <c r="B21" s="336" t="s">
        <v>658</v>
      </c>
      <c r="C21" s="314" t="s">
        <v>897</v>
      </c>
      <c r="D21" s="337" t="s">
        <v>632</v>
      </c>
      <c r="E21" s="311" t="s">
        <v>832</v>
      </c>
      <c r="F21" s="311" t="s">
        <v>628</v>
      </c>
      <c r="G21" s="311" t="s">
        <v>847</v>
      </c>
      <c r="H21" s="328">
        <v>10</v>
      </c>
      <c r="I21" s="328">
        <v>10</v>
      </c>
      <c r="J21" s="311" t="s">
        <v>848</v>
      </c>
    </row>
    <row r="22" s="266" customFormat="1" ht="22.5" customHeight="1" spans="1:10">
      <c r="A22" s="338" t="s">
        <v>764</v>
      </c>
      <c r="B22" s="338"/>
      <c r="C22" s="338"/>
      <c r="D22" s="338" t="s">
        <v>578</v>
      </c>
      <c r="E22" s="338"/>
      <c r="F22" s="338"/>
      <c r="G22" s="338"/>
      <c r="H22" s="338"/>
      <c r="I22" s="338"/>
      <c r="J22" s="338"/>
    </row>
    <row r="23" s="266" customFormat="1" ht="22.5" customHeight="1" spans="1:10">
      <c r="A23" s="338" t="s">
        <v>766</v>
      </c>
      <c r="B23" s="338"/>
      <c r="C23" s="338"/>
      <c r="D23" s="338"/>
      <c r="E23" s="338"/>
      <c r="F23" s="338"/>
      <c r="G23" s="338"/>
      <c r="H23" s="338">
        <v>100</v>
      </c>
      <c r="I23" s="338">
        <v>100</v>
      </c>
      <c r="J23" s="338" t="s">
        <v>767</v>
      </c>
    </row>
    <row r="24" s="20" customFormat="1" ht="23" customHeight="1" spans="1:10">
      <c r="A24" s="34" t="s">
        <v>768</v>
      </c>
      <c r="B24" s="34"/>
      <c r="C24" s="34"/>
      <c r="D24" s="34"/>
      <c r="E24" s="34"/>
      <c r="F24" s="34"/>
      <c r="G24" s="34"/>
      <c r="H24" s="34"/>
      <c r="I24" s="34"/>
      <c r="J24" s="34"/>
    </row>
    <row r="25" s="20" customFormat="1" ht="27" customHeight="1" spans="1:10">
      <c r="A25" s="34" t="s">
        <v>769</v>
      </c>
      <c r="B25" s="34"/>
      <c r="C25" s="34"/>
      <c r="D25" s="34"/>
      <c r="E25" s="34"/>
      <c r="F25" s="34"/>
      <c r="G25" s="34"/>
      <c r="H25" s="34"/>
      <c r="I25" s="34"/>
      <c r="J25" s="34"/>
    </row>
    <row r="26" s="20" customFormat="1" ht="23" customHeight="1" spans="1:10">
      <c r="A26" s="34" t="s">
        <v>770</v>
      </c>
      <c r="B26" s="34"/>
      <c r="C26" s="34"/>
      <c r="D26" s="34"/>
      <c r="E26" s="34"/>
      <c r="F26" s="34"/>
      <c r="G26" s="34"/>
      <c r="H26" s="34"/>
      <c r="I26" s="34"/>
      <c r="J26" s="34"/>
    </row>
    <row r="27" s="20" customFormat="1" ht="23" customHeight="1" spans="1:10">
      <c r="A27" s="34" t="s">
        <v>771</v>
      </c>
      <c r="B27" s="34"/>
      <c r="C27" s="34"/>
      <c r="D27" s="34"/>
      <c r="E27" s="34"/>
      <c r="F27" s="34"/>
      <c r="G27" s="34"/>
      <c r="H27" s="34"/>
      <c r="I27" s="34"/>
      <c r="J27" s="34"/>
    </row>
    <row r="28" s="20" customFormat="1" ht="23" customHeight="1" spans="1:10">
      <c r="A28" s="34" t="s">
        <v>772</v>
      </c>
      <c r="B28" s="34"/>
      <c r="C28" s="34"/>
      <c r="D28" s="34"/>
      <c r="E28" s="34"/>
      <c r="F28" s="34"/>
      <c r="G28" s="34"/>
      <c r="H28" s="34"/>
      <c r="I28" s="34"/>
      <c r="J28"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2:IU30"/>
  <sheetViews>
    <sheetView workbookViewId="0">
      <selection activeCell="J3" sqref="J3"/>
    </sheetView>
  </sheetViews>
  <sheetFormatPr defaultColWidth="9" defaultRowHeight="13.5"/>
  <cols>
    <col min="1" max="2" width="11.125" style="266" customWidth="1"/>
    <col min="3" max="3" width="14.6" style="266" customWidth="1"/>
    <col min="4" max="6" width="15.125" style="266" customWidth="1"/>
    <col min="7" max="7" width="12.125" style="266" customWidth="1"/>
    <col min="8" max="8" width="9" style="266"/>
    <col min="9" max="9" width="8.63333333333333" style="266" customWidth="1"/>
    <col min="10" max="10" width="29.125" style="266" customWidth="1"/>
    <col min="11" max="16384" width="9" style="266"/>
  </cols>
  <sheetData>
    <row r="2" s="266" customFormat="1" ht="26" customHeight="1" spans="1:10">
      <c r="A2" s="270" t="s">
        <v>725</v>
      </c>
      <c r="B2" s="270"/>
      <c r="C2" s="270"/>
      <c r="D2" s="270"/>
      <c r="E2" s="270"/>
      <c r="F2" s="270"/>
      <c r="G2" s="270"/>
      <c r="H2" s="270"/>
      <c r="I2" s="270"/>
      <c r="J2" s="270"/>
    </row>
    <row r="3" s="267" customFormat="1" ht="13" customHeight="1" spans="1:10">
      <c r="A3" s="271"/>
      <c r="B3" s="271"/>
      <c r="C3" s="271"/>
      <c r="D3" s="271"/>
      <c r="E3" s="271"/>
      <c r="F3" s="271"/>
      <c r="G3" s="271"/>
      <c r="H3" s="271"/>
      <c r="I3" s="271"/>
      <c r="J3" s="138"/>
    </row>
    <row r="4" s="268" customFormat="1" ht="18" customHeight="1" spans="1:255">
      <c r="A4" s="272" t="s">
        <v>726</v>
      </c>
      <c r="B4" s="272"/>
      <c r="C4" s="273" t="s">
        <v>898</v>
      </c>
      <c r="D4" s="273"/>
      <c r="E4" s="273"/>
      <c r="F4" s="273"/>
      <c r="G4" s="273"/>
      <c r="H4" s="273"/>
      <c r="I4" s="273"/>
      <c r="J4" s="273"/>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18" customHeight="1" spans="1:255">
      <c r="A5" s="272" t="s">
        <v>728</v>
      </c>
      <c r="B5" s="272"/>
      <c r="C5" s="273" t="s">
        <v>582</v>
      </c>
      <c r="D5" s="273"/>
      <c r="E5" s="273"/>
      <c r="F5" s="272" t="s">
        <v>729</v>
      </c>
      <c r="G5" s="273" t="s">
        <v>582</v>
      </c>
      <c r="H5" s="273"/>
      <c r="I5" s="273"/>
      <c r="J5" s="27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56" customHeight="1" spans="1:255">
      <c r="A6" s="272" t="s">
        <v>730</v>
      </c>
      <c r="B6" s="272"/>
      <c r="C6" s="272"/>
      <c r="D6" s="272" t="s">
        <v>731</v>
      </c>
      <c r="E6" s="272" t="s">
        <v>518</v>
      </c>
      <c r="F6" s="272" t="s">
        <v>732</v>
      </c>
      <c r="G6" s="272" t="s">
        <v>733</v>
      </c>
      <c r="H6" s="272" t="s">
        <v>734</v>
      </c>
      <c r="I6" s="272" t="s">
        <v>735</v>
      </c>
      <c r="J6" s="27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36" customHeight="1" spans="1:255">
      <c r="A7" s="272"/>
      <c r="B7" s="272"/>
      <c r="C7" s="274" t="s">
        <v>594</v>
      </c>
      <c r="D7" s="275">
        <v>15446312.78</v>
      </c>
      <c r="E7" s="275">
        <v>15446312.78</v>
      </c>
      <c r="F7" s="275">
        <v>6598203.2</v>
      </c>
      <c r="G7" s="272">
        <v>10</v>
      </c>
      <c r="H7" s="304">
        <v>0.42</v>
      </c>
      <c r="I7" s="279">
        <v>100</v>
      </c>
      <c r="J7" s="279"/>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6" customHeight="1" spans="1:255">
      <c r="A8" s="272"/>
      <c r="B8" s="272"/>
      <c r="C8" s="274" t="s">
        <v>899</v>
      </c>
      <c r="D8" s="275">
        <v>8247100</v>
      </c>
      <c r="E8" s="275">
        <v>8247100</v>
      </c>
      <c r="F8" s="275">
        <v>3015590</v>
      </c>
      <c r="G8" s="272" t="s">
        <v>522</v>
      </c>
      <c r="H8" s="304">
        <v>0.36</v>
      </c>
      <c r="I8" s="279">
        <v>100</v>
      </c>
      <c r="J8" s="279"/>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6" customHeight="1" spans="1:255">
      <c r="A9" s="272"/>
      <c r="B9" s="272"/>
      <c r="C9" s="274" t="s">
        <v>900</v>
      </c>
      <c r="D9" s="275">
        <v>7199212.78</v>
      </c>
      <c r="E9" s="275">
        <v>7199212.78</v>
      </c>
      <c r="F9" s="275">
        <v>3582613.2</v>
      </c>
      <c r="G9" s="272" t="s">
        <v>522</v>
      </c>
      <c r="H9" s="304">
        <v>0.49</v>
      </c>
      <c r="I9" s="279">
        <v>100</v>
      </c>
      <c r="J9" s="279"/>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2"/>
      <c r="B10" s="272"/>
      <c r="C10" s="278" t="s">
        <v>737</v>
      </c>
      <c r="D10" s="279" t="s">
        <v>522</v>
      </c>
      <c r="E10" s="279" t="s">
        <v>522</v>
      </c>
      <c r="F10" s="279" t="s">
        <v>522</v>
      </c>
      <c r="G10" s="272" t="s">
        <v>522</v>
      </c>
      <c r="H10" s="277"/>
      <c r="I10" s="279" t="s">
        <v>522</v>
      </c>
      <c r="J10" s="279"/>
    </row>
    <row r="11" s="266" customFormat="1" ht="18" customHeight="1" spans="1:10">
      <c r="A11" s="272" t="s">
        <v>738</v>
      </c>
      <c r="B11" s="272" t="s">
        <v>739</v>
      </c>
      <c r="C11" s="272"/>
      <c r="D11" s="272"/>
      <c r="E11" s="272"/>
      <c r="F11" s="279" t="s">
        <v>740</v>
      </c>
      <c r="G11" s="279"/>
      <c r="H11" s="279"/>
      <c r="I11" s="279"/>
      <c r="J11" s="279"/>
    </row>
    <row r="12" s="266" customFormat="1" ht="46" customHeight="1" spans="1:10">
      <c r="A12" s="272"/>
      <c r="B12" s="280" t="s">
        <v>901</v>
      </c>
      <c r="C12" s="281"/>
      <c r="D12" s="281"/>
      <c r="E12" s="282"/>
      <c r="F12" s="279" t="s">
        <v>902</v>
      </c>
      <c r="G12" s="279"/>
      <c r="H12" s="279"/>
      <c r="I12" s="279"/>
      <c r="J12" s="279"/>
    </row>
    <row r="13" s="266" customFormat="1" ht="36" customHeight="1" spans="1:10">
      <c r="A13" s="283" t="s">
        <v>607</v>
      </c>
      <c r="B13" s="284"/>
      <c r="C13" s="285"/>
      <c r="D13" s="283" t="s">
        <v>743</v>
      </c>
      <c r="E13" s="284"/>
      <c r="F13" s="285"/>
      <c r="G13" s="286" t="s">
        <v>744</v>
      </c>
      <c r="H13" s="286" t="s">
        <v>745</v>
      </c>
      <c r="I13" s="286" t="s">
        <v>735</v>
      </c>
      <c r="J13" s="286" t="s">
        <v>746</v>
      </c>
    </row>
    <row r="14" s="266" customFormat="1" ht="36" customHeight="1" spans="1:10">
      <c r="A14" s="287" t="s">
        <v>747</v>
      </c>
      <c r="B14" s="272" t="s">
        <v>614</v>
      </c>
      <c r="C14" s="272" t="s">
        <v>615</v>
      </c>
      <c r="D14" s="272" t="s">
        <v>748</v>
      </c>
      <c r="E14" s="272" t="s">
        <v>609</v>
      </c>
      <c r="F14" s="288" t="s">
        <v>749</v>
      </c>
      <c r="G14" s="188"/>
      <c r="H14" s="188"/>
      <c r="I14" s="188"/>
      <c r="J14" s="188"/>
    </row>
    <row r="15" s="266" customFormat="1" ht="86" customHeight="1" spans="1:10">
      <c r="A15" s="289" t="s">
        <v>750</v>
      </c>
      <c r="B15" s="290" t="s">
        <v>620</v>
      </c>
      <c r="C15" s="291" t="s">
        <v>903</v>
      </c>
      <c r="D15" s="581" t="s">
        <v>904</v>
      </c>
      <c r="E15" s="291" t="s">
        <v>903</v>
      </c>
      <c r="F15" s="288" t="s">
        <v>905</v>
      </c>
      <c r="G15" s="291" t="s">
        <v>903</v>
      </c>
      <c r="H15" s="188">
        <v>10</v>
      </c>
      <c r="I15" s="188">
        <v>10</v>
      </c>
      <c r="J15" s="308" t="s">
        <v>906</v>
      </c>
    </row>
    <row r="16" s="266" customFormat="1" ht="75" customHeight="1" spans="1:10">
      <c r="A16" s="289"/>
      <c r="B16" s="290" t="s">
        <v>624</v>
      </c>
      <c r="C16" s="291" t="s">
        <v>907</v>
      </c>
      <c r="D16" s="292"/>
      <c r="E16" s="305">
        <v>100</v>
      </c>
      <c r="F16" s="288" t="s">
        <v>628</v>
      </c>
      <c r="G16" s="306">
        <v>15446312.78</v>
      </c>
      <c r="H16" s="188">
        <v>10</v>
      </c>
      <c r="I16" s="188">
        <v>10</v>
      </c>
      <c r="J16" s="188" t="s">
        <v>908</v>
      </c>
    </row>
    <row r="17" s="266" customFormat="1" ht="18" customHeight="1" spans="1:10">
      <c r="A17" s="289"/>
      <c r="B17" s="290" t="s">
        <v>640</v>
      </c>
      <c r="C17" s="291" t="s">
        <v>909</v>
      </c>
      <c r="D17" s="292"/>
      <c r="E17" s="307" t="s">
        <v>910</v>
      </c>
      <c r="F17" s="288" t="s">
        <v>760</v>
      </c>
      <c r="G17" s="188" t="s">
        <v>910</v>
      </c>
      <c r="H17" s="188">
        <v>10</v>
      </c>
      <c r="I17" s="188">
        <v>10</v>
      </c>
      <c r="J17" s="188"/>
    </row>
    <row r="18" s="266" customFormat="1" ht="64" customHeight="1" spans="1:10">
      <c r="A18" s="289"/>
      <c r="B18" s="289" t="s">
        <v>646</v>
      </c>
      <c r="C18" s="291" t="s">
        <v>911</v>
      </c>
      <c r="D18" s="292"/>
      <c r="E18" s="307" t="s">
        <v>912</v>
      </c>
      <c r="F18" s="288" t="s">
        <v>905</v>
      </c>
      <c r="G18" s="291" t="s">
        <v>903</v>
      </c>
      <c r="H18" s="188">
        <v>10</v>
      </c>
      <c r="I18" s="188">
        <v>10</v>
      </c>
      <c r="J18" s="188" t="s">
        <v>913</v>
      </c>
    </row>
    <row r="19" s="266" customFormat="1" ht="63" customHeight="1" spans="1:10">
      <c r="A19" s="289" t="s">
        <v>758</v>
      </c>
      <c r="B19" s="289" t="s">
        <v>914</v>
      </c>
      <c r="C19" s="291" t="s">
        <v>915</v>
      </c>
      <c r="D19" s="292"/>
      <c r="E19" s="305">
        <v>15446312.78</v>
      </c>
      <c r="F19" s="288" t="s">
        <v>757</v>
      </c>
      <c r="G19" s="188">
        <v>6598203.2</v>
      </c>
      <c r="H19" s="188">
        <v>10</v>
      </c>
      <c r="I19" s="188">
        <v>10</v>
      </c>
      <c r="J19" s="188" t="s">
        <v>908</v>
      </c>
    </row>
    <row r="20" s="266" customFormat="1" ht="45" customHeight="1" spans="1:10">
      <c r="A20" s="289"/>
      <c r="B20" s="289" t="s">
        <v>781</v>
      </c>
      <c r="C20" s="291" t="s">
        <v>916</v>
      </c>
      <c r="D20" s="292"/>
      <c r="E20" s="272">
        <v>85</v>
      </c>
      <c r="F20" s="288" t="s">
        <v>628</v>
      </c>
      <c r="G20" s="300">
        <v>0.85</v>
      </c>
      <c r="H20" s="188">
        <v>10</v>
      </c>
      <c r="I20" s="188">
        <v>10</v>
      </c>
      <c r="J20" s="188"/>
    </row>
    <row r="21" s="266" customFormat="1" ht="44" customHeight="1" spans="1:10">
      <c r="A21" s="289"/>
      <c r="B21" s="289" t="s">
        <v>917</v>
      </c>
      <c r="C21" s="291" t="s">
        <v>918</v>
      </c>
      <c r="D21" s="292"/>
      <c r="E21" s="272">
        <v>100</v>
      </c>
      <c r="F21" s="288" t="s">
        <v>628</v>
      </c>
      <c r="G21" s="300">
        <v>1</v>
      </c>
      <c r="H21" s="188">
        <v>10</v>
      </c>
      <c r="I21" s="188">
        <v>10</v>
      </c>
      <c r="J21" s="188"/>
    </row>
    <row r="22" s="266" customFormat="1" ht="30" customHeight="1" spans="1:10">
      <c r="A22" s="289"/>
      <c r="B22" s="301" t="s">
        <v>784</v>
      </c>
      <c r="C22" s="291" t="s">
        <v>919</v>
      </c>
      <c r="D22" s="292"/>
      <c r="E22" s="272">
        <v>85</v>
      </c>
      <c r="F22" s="288" t="s">
        <v>628</v>
      </c>
      <c r="G22" s="300">
        <v>0.85</v>
      </c>
      <c r="H22" s="188">
        <v>10</v>
      </c>
      <c r="I22" s="188">
        <v>10</v>
      </c>
      <c r="J22" s="188"/>
    </row>
    <row r="23" s="266" customFormat="1" ht="30" customHeight="1" spans="1:10">
      <c r="A23" s="293" t="s">
        <v>657</v>
      </c>
      <c r="B23" s="294" t="s">
        <v>658</v>
      </c>
      <c r="C23" s="291" t="s">
        <v>794</v>
      </c>
      <c r="D23" s="292"/>
      <c r="E23" s="303" t="s">
        <v>920</v>
      </c>
      <c r="F23" s="303" t="s">
        <v>628</v>
      </c>
      <c r="G23" s="303" t="s">
        <v>921</v>
      </c>
      <c r="H23" s="295">
        <v>10</v>
      </c>
      <c r="I23" s="295">
        <v>10</v>
      </c>
      <c r="J23" s="298" t="s">
        <v>848</v>
      </c>
    </row>
    <row r="24" s="266" customFormat="1" ht="54" customHeight="1" spans="1:10">
      <c r="A24" s="296" t="s">
        <v>764</v>
      </c>
      <c r="B24" s="296"/>
      <c r="C24" s="296"/>
      <c r="D24" s="297" t="s">
        <v>922</v>
      </c>
      <c r="E24" s="297"/>
      <c r="F24" s="297"/>
      <c r="G24" s="297"/>
      <c r="H24" s="297"/>
      <c r="I24" s="297"/>
      <c r="J24" s="297"/>
    </row>
    <row r="25" s="266" customFormat="1" ht="25.5" customHeight="1" spans="1:10">
      <c r="A25" s="296" t="s">
        <v>766</v>
      </c>
      <c r="B25" s="296"/>
      <c r="C25" s="296"/>
      <c r="D25" s="296"/>
      <c r="E25" s="296"/>
      <c r="F25" s="296"/>
      <c r="G25" s="296"/>
      <c r="H25" s="296">
        <v>100</v>
      </c>
      <c r="I25" s="296"/>
      <c r="J25" s="299" t="s">
        <v>923</v>
      </c>
    </row>
    <row r="26" s="20" customFormat="1" ht="23" customHeight="1" spans="1:10">
      <c r="A26" s="34" t="s">
        <v>768</v>
      </c>
      <c r="B26" s="34"/>
      <c r="C26" s="34"/>
      <c r="D26" s="34"/>
      <c r="E26" s="34"/>
      <c r="F26" s="34"/>
      <c r="G26" s="34"/>
      <c r="H26" s="34"/>
      <c r="I26" s="34"/>
      <c r="J26" s="34"/>
    </row>
    <row r="27" s="20" customFormat="1" ht="27" customHeight="1" spans="1:10">
      <c r="A27" s="34" t="s">
        <v>769</v>
      </c>
      <c r="B27" s="34"/>
      <c r="C27" s="34"/>
      <c r="D27" s="34"/>
      <c r="E27" s="34"/>
      <c r="F27" s="34"/>
      <c r="G27" s="34"/>
      <c r="H27" s="34"/>
      <c r="I27" s="34"/>
      <c r="J27" s="34"/>
    </row>
    <row r="28" s="20" customFormat="1" ht="23" customHeight="1" spans="1:10">
      <c r="A28" s="34" t="s">
        <v>770</v>
      </c>
      <c r="B28" s="34"/>
      <c r="C28" s="34"/>
      <c r="D28" s="34"/>
      <c r="E28" s="34"/>
      <c r="F28" s="34"/>
      <c r="G28" s="34"/>
      <c r="H28" s="34"/>
      <c r="I28" s="34"/>
      <c r="J28" s="34"/>
    </row>
    <row r="29" s="20" customFormat="1" ht="23" customHeight="1" spans="1:10">
      <c r="A29" s="34" t="s">
        <v>771</v>
      </c>
      <c r="B29" s="34"/>
      <c r="C29" s="34"/>
      <c r="D29" s="34"/>
      <c r="E29" s="34"/>
      <c r="F29" s="34"/>
      <c r="G29" s="34"/>
      <c r="H29" s="34"/>
      <c r="I29" s="34"/>
      <c r="J29" s="34"/>
    </row>
    <row r="30" s="20" customFormat="1" ht="23" customHeight="1" spans="1:10">
      <c r="A30" s="34" t="s">
        <v>772</v>
      </c>
      <c r="B30" s="34"/>
      <c r="C30" s="34"/>
      <c r="D30" s="34"/>
      <c r="E30" s="34"/>
      <c r="F30" s="34"/>
      <c r="G30" s="34"/>
      <c r="H30" s="34"/>
      <c r="I30" s="34"/>
      <c r="J30"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2:IU30"/>
  <sheetViews>
    <sheetView workbookViewId="0">
      <selection activeCell="J3" sqref="J3"/>
    </sheetView>
  </sheetViews>
  <sheetFormatPr defaultColWidth="9" defaultRowHeight="13.5"/>
  <cols>
    <col min="1" max="2" width="11.125" style="266" customWidth="1"/>
    <col min="3" max="3" width="14.6" style="266" customWidth="1"/>
    <col min="4" max="6" width="13" style="266" customWidth="1"/>
    <col min="7" max="7" width="10" style="266" customWidth="1"/>
    <col min="8" max="8" width="9" style="266"/>
    <col min="9" max="9" width="8.63333333333333" style="266" customWidth="1"/>
    <col min="10" max="10" width="11.5" style="266" customWidth="1"/>
    <col min="11" max="16384" width="9" style="266"/>
  </cols>
  <sheetData>
    <row r="2" s="266" customFormat="1" ht="26" customHeight="1" spans="1:10">
      <c r="A2" s="270" t="s">
        <v>725</v>
      </c>
      <c r="B2" s="270"/>
      <c r="C2" s="270"/>
      <c r="D2" s="270"/>
      <c r="E2" s="270"/>
      <c r="F2" s="270"/>
      <c r="G2" s="270"/>
      <c r="H2" s="270"/>
      <c r="I2" s="270"/>
      <c r="J2" s="270"/>
    </row>
    <row r="3" s="267" customFormat="1" ht="13" customHeight="1" spans="1:10">
      <c r="A3" s="271"/>
      <c r="B3" s="271"/>
      <c r="C3" s="271"/>
      <c r="D3" s="271"/>
      <c r="E3" s="271"/>
      <c r="F3" s="271"/>
      <c r="G3" s="271"/>
      <c r="H3" s="271"/>
      <c r="I3" s="271"/>
      <c r="J3" s="138"/>
    </row>
    <row r="4" s="268" customFormat="1" ht="18" customHeight="1" spans="1:255">
      <c r="A4" s="272" t="s">
        <v>726</v>
      </c>
      <c r="B4" s="272"/>
      <c r="C4" s="273" t="s">
        <v>924</v>
      </c>
      <c r="D4" s="273"/>
      <c r="E4" s="273"/>
      <c r="F4" s="273"/>
      <c r="G4" s="273"/>
      <c r="H4" s="273"/>
      <c r="I4" s="273"/>
      <c r="J4" s="273"/>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18" customHeight="1" spans="1:255">
      <c r="A5" s="272" t="s">
        <v>728</v>
      </c>
      <c r="B5" s="272"/>
      <c r="C5" s="273" t="s">
        <v>582</v>
      </c>
      <c r="D5" s="273"/>
      <c r="E5" s="273"/>
      <c r="F5" s="272" t="s">
        <v>729</v>
      </c>
      <c r="G5" s="273" t="s">
        <v>582</v>
      </c>
      <c r="H5" s="273"/>
      <c r="I5" s="273"/>
      <c r="J5" s="27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56" customHeight="1" spans="1:255">
      <c r="A6" s="272" t="s">
        <v>730</v>
      </c>
      <c r="B6" s="272"/>
      <c r="C6" s="272"/>
      <c r="D6" s="272" t="s">
        <v>731</v>
      </c>
      <c r="E6" s="272" t="s">
        <v>518</v>
      </c>
      <c r="F6" s="272" t="s">
        <v>732</v>
      </c>
      <c r="G6" s="272" t="s">
        <v>733</v>
      </c>
      <c r="H6" s="272" t="s">
        <v>734</v>
      </c>
      <c r="I6" s="272" t="s">
        <v>735</v>
      </c>
      <c r="J6" s="27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36" customHeight="1" spans="1:255">
      <c r="A7" s="272"/>
      <c r="B7" s="272"/>
      <c r="C7" s="274" t="s">
        <v>594</v>
      </c>
      <c r="D7" s="275">
        <v>6500000</v>
      </c>
      <c r="E7" s="275">
        <v>5942435.8</v>
      </c>
      <c r="F7" s="275">
        <v>5942435.8</v>
      </c>
      <c r="G7" s="272">
        <v>10</v>
      </c>
      <c r="H7" s="276">
        <f>F7/E7</f>
        <v>1</v>
      </c>
      <c r="I7" s="279">
        <v>10</v>
      </c>
      <c r="J7" s="279"/>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6" customHeight="1" spans="1:255">
      <c r="A8" s="272"/>
      <c r="B8" s="272"/>
      <c r="C8" s="274" t="s">
        <v>899</v>
      </c>
      <c r="D8" s="275">
        <v>6500000</v>
      </c>
      <c r="E8" s="275">
        <v>5942435.8</v>
      </c>
      <c r="F8" s="275">
        <v>5942435.8</v>
      </c>
      <c r="G8" s="272" t="s">
        <v>522</v>
      </c>
      <c r="H8" s="276">
        <f>F8/E8</f>
        <v>1</v>
      </c>
      <c r="I8" s="279" t="s">
        <v>522</v>
      </c>
      <c r="J8" s="279"/>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6" customHeight="1" spans="1:255">
      <c r="A9" s="272"/>
      <c r="B9" s="272"/>
      <c r="C9" s="274" t="s">
        <v>900</v>
      </c>
      <c r="D9" s="275">
        <v>0</v>
      </c>
      <c r="E9" s="275">
        <v>0</v>
      </c>
      <c r="F9" s="275">
        <v>0</v>
      </c>
      <c r="G9" s="272" t="s">
        <v>522</v>
      </c>
      <c r="H9" s="276">
        <v>0</v>
      </c>
      <c r="I9" s="279" t="s">
        <v>522</v>
      </c>
      <c r="J9" s="279"/>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2"/>
      <c r="B10" s="272"/>
      <c r="C10" s="278" t="s">
        <v>737</v>
      </c>
      <c r="D10" s="279" t="s">
        <v>522</v>
      </c>
      <c r="E10" s="279" t="s">
        <v>522</v>
      </c>
      <c r="F10" s="279" t="s">
        <v>522</v>
      </c>
      <c r="G10" s="272" t="s">
        <v>522</v>
      </c>
      <c r="H10" s="277">
        <v>0</v>
      </c>
      <c r="I10" s="279" t="s">
        <v>522</v>
      </c>
      <c r="J10" s="279"/>
    </row>
    <row r="11" s="266" customFormat="1" ht="18" customHeight="1" spans="1:10">
      <c r="A11" s="272" t="s">
        <v>738</v>
      </c>
      <c r="B11" s="272" t="s">
        <v>739</v>
      </c>
      <c r="C11" s="272"/>
      <c r="D11" s="272"/>
      <c r="E11" s="272"/>
      <c r="F11" s="279" t="s">
        <v>740</v>
      </c>
      <c r="G11" s="279"/>
      <c r="H11" s="279"/>
      <c r="I11" s="279"/>
      <c r="J11" s="279"/>
    </row>
    <row r="12" s="266" customFormat="1" ht="46" customHeight="1" spans="1:10">
      <c r="A12" s="272"/>
      <c r="B12" s="280" t="s">
        <v>925</v>
      </c>
      <c r="C12" s="281"/>
      <c r="D12" s="281"/>
      <c r="E12" s="282"/>
      <c r="F12" s="279" t="s">
        <v>926</v>
      </c>
      <c r="G12" s="279"/>
      <c r="H12" s="279"/>
      <c r="I12" s="279"/>
      <c r="J12" s="279"/>
    </row>
    <row r="13" s="266" customFormat="1" ht="36" customHeight="1" spans="1:10">
      <c r="A13" s="283" t="s">
        <v>607</v>
      </c>
      <c r="B13" s="284"/>
      <c r="C13" s="285"/>
      <c r="D13" s="283" t="s">
        <v>743</v>
      </c>
      <c r="E13" s="284"/>
      <c r="F13" s="285"/>
      <c r="G13" s="286" t="s">
        <v>744</v>
      </c>
      <c r="H13" s="286" t="s">
        <v>745</v>
      </c>
      <c r="I13" s="286" t="s">
        <v>735</v>
      </c>
      <c r="J13" s="286" t="s">
        <v>746</v>
      </c>
    </row>
    <row r="14" s="266" customFormat="1" ht="36" customHeight="1" spans="1:10">
      <c r="A14" s="287" t="s">
        <v>747</v>
      </c>
      <c r="B14" s="272" t="s">
        <v>614</v>
      </c>
      <c r="C14" s="272" t="s">
        <v>615</v>
      </c>
      <c r="D14" s="272" t="s">
        <v>748</v>
      </c>
      <c r="E14" s="272" t="s">
        <v>609</v>
      </c>
      <c r="F14" s="288" t="s">
        <v>749</v>
      </c>
      <c r="G14" s="188"/>
      <c r="H14" s="188"/>
      <c r="I14" s="188"/>
      <c r="J14" s="188"/>
    </row>
    <row r="15" s="266" customFormat="1" ht="48" customHeight="1" spans="1:10">
      <c r="A15" s="289" t="s">
        <v>750</v>
      </c>
      <c r="B15" s="290" t="s">
        <v>620</v>
      </c>
      <c r="C15" s="291" t="s">
        <v>927</v>
      </c>
      <c r="D15" s="581" t="s">
        <v>904</v>
      </c>
      <c r="E15" s="272" t="s">
        <v>928</v>
      </c>
      <c r="F15" s="288" t="s">
        <v>905</v>
      </c>
      <c r="G15" s="272" t="s">
        <v>928</v>
      </c>
      <c r="H15" s="188">
        <v>10</v>
      </c>
      <c r="I15" s="188">
        <v>10</v>
      </c>
      <c r="J15" s="188"/>
    </row>
    <row r="16" s="266" customFormat="1" ht="54" customHeight="1" spans="1:10">
      <c r="A16" s="289"/>
      <c r="B16" s="290" t="s">
        <v>624</v>
      </c>
      <c r="C16" s="291" t="s">
        <v>929</v>
      </c>
      <c r="D16" s="292"/>
      <c r="E16" s="272">
        <v>100</v>
      </c>
      <c r="F16" s="288" t="s">
        <v>628</v>
      </c>
      <c r="G16" s="300">
        <v>1</v>
      </c>
      <c r="H16" s="188">
        <v>10</v>
      </c>
      <c r="I16" s="188">
        <v>10</v>
      </c>
      <c r="J16" s="188"/>
    </row>
    <row r="17" s="266" customFormat="1" ht="56" customHeight="1" spans="1:10">
      <c r="A17" s="289"/>
      <c r="B17" s="290" t="s">
        <v>640</v>
      </c>
      <c r="C17" s="291" t="s">
        <v>930</v>
      </c>
      <c r="D17" s="292"/>
      <c r="E17" s="272" t="s">
        <v>910</v>
      </c>
      <c r="F17" s="288" t="s">
        <v>760</v>
      </c>
      <c r="G17" s="300" t="s">
        <v>910</v>
      </c>
      <c r="H17" s="188">
        <v>10</v>
      </c>
      <c r="I17" s="188">
        <v>10</v>
      </c>
      <c r="J17" s="188"/>
    </row>
    <row r="18" s="266" customFormat="1" ht="57" customHeight="1" spans="1:10">
      <c r="A18" s="289"/>
      <c r="B18" s="289" t="s">
        <v>646</v>
      </c>
      <c r="C18" s="291" t="s">
        <v>931</v>
      </c>
      <c r="D18" s="292"/>
      <c r="E18" s="272" t="s">
        <v>928</v>
      </c>
      <c r="F18" s="288" t="s">
        <v>905</v>
      </c>
      <c r="G18" s="272" t="s">
        <v>928</v>
      </c>
      <c r="H18" s="188">
        <v>10</v>
      </c>
      <c r="I18" s="188">
        <v>10</v>
      </c>
      <c r="J18" s="188"/>
    </row>
    <row r="19" s="266" customFormat="1" ht="61" customHeight="1" spans="1:10">
      <c r="A19" s="289" t="s">
        <v>758</v>
      </c>
      <c r="B19" s="289" t="s">
        <v>914</v>
      </c>
      <c r="C19" s="291" t="s">
        <v>929</v>
      </c>
      <c r="D19" s="292"/>
      <c r="E19" s="272">
        <v>6500000</v>
      </c>
      <c r="F19" s="288" t="s">
        <v>757</v>
      </c>
      <c r="G19" s="188">
        <v>5942435.8</v>
      </c>
      <c r="H19" s="188">
        <v>10</v>
      </c>
      <c r="I19" s="188">
        <v>10</v>
      </c>
      <c r="J19" s="188" t="s">
        <v>932</v>
      </c>
    </row>
    <row r="20" s="266" customFormat="1" ht="84" customHeight="1" spans="1:10">
      <c r="A20" s="289"/>
      <c r="B20" s="289" t="s">
        <v>781</v>
      </c>
      <c r="C20" s="291" t="s">
        <v>933</v>
      </c>
      <c r="D20" s="292"/>
      <c r="E20" s="272">
        <v>100</v>
      </c>
      <c r="F20" s="288" t="s">
        <v>628</v>
      </c>
      <c r="G20" s="300">
        <v>1</v>
      </c>
      <c r="H20" s="188">
        <v>10</v>
      </c>
      <c r="I20" s="188">
        <v>10</v>
      </c>
      <c r="J20" s="188"/>
    </row>
    <row r="21" s="266" customFormat="1" ht="45" customHeight="1" spans="1:10">
      <c r="A21" s="289"/>
      <c r="B21" s="289" t="s">
        <v>917</v>
      </c>
      <c r="C21" s="291" t="s">
        <v>934</v>
      </c>
      <c r="D21" s="292"/>
      <c r="E21" s="272">
        <v>100</v>
      </c>
      <c r="F21" s="288" t="s">
        <v>628</v>
      </c>
      <c r="G21" s="300">
        <v>1</v>
      </c>
      <c r="H21" s="188">
        <v>10</v>
      </c>
      <c r="I21" s="188">
        <v>10</v>
      </c>
      <c r="J21" s="188"/>
    </row>
    <row r="22" s="266" customFormat="1" ht="87" customHeight="1" spans="1:10">
      <c r="A22" s="289"/>
      <c r="B22" s="301" t="s">
        <v>784</v>
      </c>
      <c r="C22" s="291" t="s">
        <v>935</v>
      </c>
      <c r="D22" s="292"/>
      <c r="E22" s="272">
        <v>90</v>
      </c>
      <c r="F22" s="302" t="s">
        <v>628</v>
      </c>
      <c r="G22" s="300">
        <v>0.9</v>
      </c>
      <c r="H22" s="188">
        <v>10</v>
      </c>
      <c r="I22" s="188">
        <v>10</v>
      </c>
      <c r="J22" s="188"/>
    </row>
    <row r="23" s="266" customFormat="1" ht="30" customHeight="1" spans="1:10">
      <c r="A23" s="293" t="s">
        <v>657</v>
      </c>
      <c r="B23" s="294" t="s">
        <v>658</v>
      </c>
      <c r="C23" s="291" t="s">
        <v>936</v>
      </c>
      <c r="D23" s="292"/>
      <c r="E23" s="303" t="s">
        <v>847</v>
      </c>
      <c r="F23" s="303" t="s">
        <v>628</v>
      </c>
      <c r="G23" s="303" t="s">
        <v>847</v>
      </c>
      <c r="H23" s="295">
        <v>10</v>
      </c>
      <c r="I23" s="295">
        <v>10</v>
      </c>
      <c r="J23" s="298" t="s">
        <v>848</v>
      </c>
    </row>
    <row r="24" s="266" customFormat="1" ht="54" customHeight="1" spans="1:10">
      <c r="A24" s="296" t="s">
        <v>764</v>
      </c>
      <c r="B24" s="296"/>
      <c r="C24" s="296"/>
      <c r="D24" s="297" t="s">
        <v>937</v>
      </c>
      <c r="E24" s="297"/>
      <c r="F24" s="297"/>
      <c r="G24" s="297"/>
      <c r="H24" s="297"/>
      <c r="I24" s="297"/>
      <c r="J24" s="297"/>
    </row>
    <row r="25" s="266" customFormat="1" ht="25.5" customHeight="1" spans="1:10">
      <c r="A25" s="296" t="s">
        <v>766</v>
      </c>
      <c r="B25" s="296"/>
      <c r="C25" s="296"/>
      <c r="D25" s="296"/>
      <c r="E25" s="296"/>
      <c r="F25" s="296"/>
      <c r="G25" s="296"/>
      <c r="H25" s="296">
        <v>100</v>
      </c>
      <c r="I25" s="296">
        <v>100</v>
      </c>
      <c r="J25" s="299" t="s">
        <v>923</v>
      </c>
    </row>
    <row r="26" s="20" customFormat="1" ht="23" customHeight="1" spans="1:10">
      <c r="A26" s="34" t="s">
        <v>768</v>
      </c>
      <c r="B26" s="34"/>
      <c r="C26" s="34"/>
      <c r="D26" s="34"/>
      <c r="E26" s="34"/>
      <c r="F26" s="34"/>
      <c r="G26" s="34"/>
      <c r="H26" s="34"/>
      <c r="I26" s="34"/>
      <c r="J26" s="34"/>
    </row>
    <row r="27" s="20" customFormat="1" ht="27" customHeight="1" spans="1:10">
      <c r="A27" s="34" t="s">
        <v>769</v>
      </c>
      <c r="B27" s="34"/>
      <c r="C27" s="34"/>
      <c r="D27" s="34"/>
      <c r="E27" s="34"/>
      <c r="F27" s="34"/>
      <c r="G27" s="34"/>
      <c r="H27" s="34"/>
      <c r="I27" s="34"/>
      <c r="J27" s="34"/>
    </row>
    <row r="28" s="20" customFormat="1" ht="23" customHeight="1" spans="1:10">
      <c r="A28" s="34" t="s">
        <v>770</v>
      </c>
      <c r="B28" s="34"/>
      <c r="C28" s="34"/>
      <c r="D28" s="34"/>
      <c r="E28" s="34"/>
      <c r="F28" s="34"/>
      <c r="G28" s="34"/>
      <c r="H28" s="34"/>
      <c r="I28" s="34"/>
      <c r="J28" s="34"/>
    </row>
    <row r="29" s="20" customFormat="1" ht="23" customHeight="1" spans="1:10">
      <c r="A29" s="34" t="s">
        <v>771</v>
      </c>
      <c r="B29" s="34"/>
      <c r="C29" s="34"/>
      <c r="D29" s="34"/>
      <c r="E29" s="34"/>
      <c r="F29" s="34"/>
      <c r="G29" s="34"/>
      <c r="H29" s="34"/>
      <c r="I29" s="34"/>
      <c r="J29" s="34"/>
    </row>
    <row r="30" s="20" customFormat="1" ht="23" customHeight="1" spans="1:10">
      <c r="A30" s="34" t="s">
        <v>772</v>
      </c>
      <c r="B30" s="34"/>
      <c r="C30" s="34"/>
      <c r="D30" s="34"/>
      <c r="E30" s="34"/>
      <c r="F30" s="34"/>
      <c r="G30" s="34"/>
      <c r="H30" s="34"/>
      <c r="I30" s="34"/>
      <c r="J30"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2:IU24"/>
  <sheetViews>
    <sheetView workbookViewId="0">
      <selection activeCell="J3" sqref="J3"/>
    </sheetView>
  </sheetViews>
  <sheetFormatPr defaultColWidth="9" defaultRowHeight="13.5"/>
  <cols>
    <col min="1" max="2" width="11.125" style="266" customWidth="1"/>
    <col min="3" max="3" width="14.6" style="266" customWidth="1"/>
    <col min="4" max="6" width="14" style="266" customWidth="1"/>
    <col min="7" max="7" width="10" style="266" customWidth="1"/>
    <col min="8" max="8" width="9" style="266"/>
    <col min="9" max="9" width="8.63333333333333" style="266" customWidth="1"/>
    <col min="10" max="10" width="11.5" style="266" customWidth="1"/>
    <col min="11" max="16384" width="9" style="266"/>
  </cols>
  <sheetData>
    <row r="2" s="266" customFormat="1" ht="26" customHeight="1" spans="1:10">
      <c r="A2" s="270" t="s">
        <v>725</v>
      </c>
      <c r="B2" s="270"/>
      <c r="C2" s="270"/>
      <c r="D2" s="270"/>
      <c r="E2" s="270"/>
      <c r="F2" s="270"/>
      <c r="G2" s="270"/>
      <c r="H2" s="270"/>
      <c r="I2" s="270"/>
      <c r="J2" s="270"/>
    </row>
    <row r="3" s="267" customFormat="1" ht="13" customHeight="1" spans="1:10">
      <c r="A3" s="271"/>
      <c r="B3" s="271"/>
      <c r="C3" s="271"/>
      <c r="D3" s="271"/>
      <c r="E3" s="271"/>
      <c r="F3" s="271"/>
      <c r="G3" s="271"/>
      <c r="H3" s="271"/>
      <c r="I3" s="271"/>
      <c r="J3" s="138"/>
    </row>
    <row r="4" s="268" customFormat="1" ht="24" customHeight="1" spans="1:255">
      <c r="A4" s="272" t="s">
        <v>726</v>
      </c>
      <c r="B4" s="272"/>
      <c r="C4" s="273" t="s">
        <v>938</v>
      </c>
      <c r="D4" s="273"/>
      <c r="E4" s="273"/>
      <c r="F4" s="273"/>
      <c r="G4" s="273"/>
      <c r="H4" s="273"/>
      <c r="I4" s="273"/>
      <c r="J4" s="273"/>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row>
    <row r="5" s="269" customFormat="1" ht="18" customHeight="1" spans="1:255">
      <c r="A5" s="272" t="s">
        <v>728</v>
      </c>
      <c r="B5" s="272"/>
      <c r="C5" s="273" t="s">
        <v>582</v>
      </c>
      <c r="D5" s="273"/>
      <c r="E5" s="273"/>
      <c r="F5" s="272" t="s">
        <v>729</v>
      </c>
      <c r="G5" s="273" t="s">
        <v>582</v>
      </c>
      <c r="H5" s="273"/>
      <c r="I5" s="273"/>
      <c r="J5" s="273"/>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c r="CZ5" s="266"/>
      <c r="DA5" s="266"/>
      <c r="DB5" s="266"/>
      <c r="DC5" s="266"/>
      <c r="DD5" s="266"/>
      <c r="DE5" s="266"/>
      <c r="DF5" s="266"/>
      <c r="DG5" s="266"/>
      <c r="DH5" s="266"/>
      <c r="DI5" s="266"/>
      <c r="DJ5" s="266"/>
      <c r="DK5" s="266"/>
      <c r="DL5" s="266"/>
      <c r="DM5" s="266"/>
      <c r="DN5" s="266"/>
      <c r="DO5" s="266"/>
      <c r="DP5" s="266"/>
      <c r="DQ5" s="266"/>
      <c r="DR5" s="266"/>
      <c r="DS5" s="266"/>
      <c r="DT5" s="266"/>
      <c r="DU5" s="266"/>
      <c r="DV5" s="266"/>
      <c r="DW5" s="266"/>
      <c r="DX5" s="266"/>
      <c r="DY5" s="266"/>
      <c r="DZ5" s="266"/>
      <c r="EA5" s="266"/>
      <c r="EB5" s="266"/>
      <c r="EC5" s="266"/>
      <c r="ED5" s="266"/>
      <c r="EE5" s="266"/>
      <c r="EF5" s="266"/>
      <c r="EG5" s="266"/>
      <c r="EH5" s="266"/>
      <c r="EI5" s="266"/>
      <c r="EJ5" s="266"/>
      <c r="EK5" s="266"/>
      <c r="EL5" s="266"/>
      <c r="EM5" s="266"/>
      <c r="EN5" s="266"/>
      <c r="EO5" s="266"/>
      <c r="EP5" s="266"/>
      <c r="EQ5" s="266"/>
      <c r="ER5" s="266"/>
      <c r="ES5" s="266"/>
      <c r="ET5" s="266"/>
      <c r="EU5" s="266"/>
      <c r="EV5" s="266"/>
      <c r="EW5" s="266"/>
      <c r="EX5" s="266"/>
      <c r="EY5" s="266"/>
      <c r="EZ5" s="266"/>
      <c r="FA5" s="266"/>
      <c r="FB5" s="266"/>
      <c r="FC5" s="266"/>
      <c r="FD5" s="266"/>
      <c r="FE5" s="266"/>
      <c r="FF5" s="266"/>
      <c r="FG5" s="266"/>
      <c r="FH5" s="266"/>
      <c r="FI5" s="266"/>
      <c r="FJ5" s="266"/>
      <c r="FK5" s="266"/>
      <c r="FL5" s="266"/>
      <c r="FM5" s="266"/>
      <c r="FN5" s="266"/>
      <c r="FO5" s="266"/>
      <c r="FP5" s="266"/>
      <c r="FQ5" s="266"/>
      <c r="FR5" s="266"/>
      <c r="FS5" s="266"/>
      <c r="FT5" s="266"/>
      <c r="FU5" s="266"/>
      <c r="FV5" s="266"/>
      <c r="FW5" s="266"/>
      <c r="FX5" s="266"/>
      <c r="FY5" s="266"/>
      <c r="FZ5" s="266"/>
      <c r="GA5" s="266"/>
      <c r="GB5" s="266"/>
      <c r="GC5" s="266"/>
      <c r="GD5" s="266"/>
      <c r="GE5" s="266"/>
      <c r="GF5" s="266"/>
      <c r="GG5" s="266"/>
      <c r="GH5" s="266"/>
      <c r="GI5" s="266"/>
      <c r="GJ5" s="266"/>
      <c r="GK5" s="266"/>
      <c r="GL5" s="266"/>
      <c r="GM5" s="266"/>
      <c r="GN5" s="266"/>
      <c r="GO5" s="266"/>
      <c r="GP5" s="266"/>
      <c r="GQ5" s="266"/>
      <c r="GR5" s="266"/>
      <c r="GS5" s="266"/>
      <c r="GT5" s="266"/>
      <c r="GU5" s="266"/>
      <c r="GV5" s="266"/>
      <c r="GW5" s="266"/>
      <c r="GX5" s="266"/>
      <c r="GY5" s="266"/>
      <c r="GZ5" s="266"/>
      <c r="HA5" s="266"/>
      <c r="HB5" s="266"/>
      <c r="HC5" s="266"/>
      <c r="HD5" s="266"/>
      <c r="HE5" s="266"/>
      <c r="HF5" s="266"/>
      <c r="HG5" s="266"/>
      <c r="HH5" s="266"/>
      <c r="HI5" s="266"/>
      <c r="HJ5" s="266"/>
      <c r="HK5" s="266"/>
      <c r="HL5" s="266"/>
      <c r="HM5" s="266"/>
      <c r="HN5" s="266"/>
      <c r="HO5" s="266"/>
      <c r="HP5" s="266"/>
      <c r="HQ5" s="266"/>
      <c r="HR5" s="266"/>
      <c r="HS5" s="266"/>
      <c r="HT5" s="266"/>
      <c r="HU5" s="266"/>
      <c r="HV5" s="266"/>
      <c r="HW5" s="266"/>
      <c r="HX5" s="266"/>
      <c r="HY5" s="266"/>
      <c r="HZ5" s="266"/>
      <c r="IA5" s="266"/>
      <c r="IB5" s="266"/>
      <c r="IC5" s="266"/>
      <c r="ID5" s="266"/>
      <c r="IE5" s="266"/>
      <c r="IF5" s="266"/>
      <c r="IG5" s="266"/>
      <c r="IH5" s="266"/>
      <c r="II5" s="266"/>
      <c r="IJ5" s="266"/>
      <c r="IK5" s="266"/>
      <c r="IL5" s="266"/>
      <c r="IM5" s="266"/>
      <c r="IN5" s="266"/>
      <c r="IO5" s="266"/>
      <c r="IP5" s="266"/>
      <c r="IQ5" s="266"/>
      <c r="IR5" s="266"/>
      <c r="IS5" s="266"/>
      <c r="IT5" s="266"/>
      <c r="IU5" s="266"/>
    </row>
    <row r="6" s="269" customFormat="1" ht="56" customHeight="1" spans="1:255">
      <c r="A6" s="272" t="s">
        <v>730</v>
      </c>
      <c r="B6" s="272"/>
      <c r="C6" s="272"/>
      <c r="D6" s="272" t="s">
        <v>731</v>
      </c>
      <c r="E6" s="272" t="s">
        <v>518</v>
      </c>
      <c r="F6" s="272" t="s">
        <v>732</v>
      </c>
      <c r="G6" s="272" t="s">
        <v>733</v>
      </c>
      <c r="H6" s="272" t="s">
        <v>734</v>
      </c>
      <c r="I6" s="272" t="s">
        <v>735</v>
      </c>
      <c r="J6" s="272"/>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6"/>
      <c r="ET6" s="266"/>
      <c r="EU6" s="266"/>
      <c r="EV6" s="266"/>
      <c r="EW6" s="266"/>
      <c r="EX6" s="266"/>
      <c r="EY6" s="266"/>
      <c r="EZ6" s="266"/>
      <c r="FA6" s="266"/>
      <c r="FB6" s="266"/>
      <c r="FC6" s="266"/>
      <c r="FD6" s="266"/>
      <c r="FE6" s="266"/>
      <c r="FF6" s="266"/>
      <c r="FG6" s="266"/>
      <c r="FH6" s="266"/>
      <c r="FI6" s="266"/>
      <c r="FJ6" s="266"/>
      <c r="FK6" s="266"/>
      <c r="FL6" s="266"/>
      <c r="FM6" s="266"/>
      <c r="FN6" s="266"/>
      <c r="FO6" s="266"/>
      <c r="FP6" s="266"/>
      <c r="FQ6" s="266"/>
      <c r="FR6" s="266"/>
      <c r="FS6" s="266"/>
      <c r="FT6" s="266"/>
      <c r="FU6" s="266"/>
      <c r="FV6" s="266"/>
      <c r="FW6" s="266"/>
      <c r="FX6" s="266"/>
      <c r="FY6" s="266"/>
      <c r="FZ6" s="266"/>
      <c r="GA6" s="266"/>
      <c r="GB6" s="266"/>
      <c r="GC6" s="266"/>
      <c r="GD6" s="266"/>
      <c r="GE6" s="266"/>
      <c r="GF6" s="266"/>
      <c r="GG6" s="266"/>
      <c r="GH6" s="266"/>
      <c r="GI6" s="266"/>
      <c r="GJ6" s="266"/>
      <c r="GK6" s="266"/>
      <c r="GL6" s="266"/>
      <c r="GM6" s="266"/>
      <c r="GN6" s="266"/>
      <c r="GO6" s="266"/>
      <c r="GP6" s="266"/>
      <c r="GQ6" s="266"/>
      <c r="GR6" s="266"/>
      <c r="GS6" s="266"/>
      <c r="GT6" s="266"/>
      <c r="GU6" s="266"/>
      <c r="GV6" s="266"/>
      <c r="GW6" s="266"/>
      <c r="GX6" s="266"/>
      <c r="GY6" s="266"/>
      <c r="GZ6" s="266"/>
      <c r="HA6" s="266"/>
      <c r="HB6" s="266"/>
      <c r="HC6" s="266"/>
      <c r="HD6" s="266"/>
      <c r="HE6" s="266"/>
      <c r="HF6" s="266"/>
      <c r="HG6" s="266"/>
      <c r="HH6" s="266"/>
      <c r="HI6" s="266"/>
      <c r="HJ6" s="266"/>
      <c r="HK6" s="266"/>
      <c r="HL6" s="266"/>
      <c r="HM6" s="266"/>
      <c r="HN6" s="266"/>
      <c r="HO6" s="266"/>
      <c r="HP6" s="266"/>
      <c r="HQ6" s="266"/>
      <c r="HR6" s="266"/>
      <c r="HS6" s="266"/>
      <c r="HT6" s="266"/>
      <c r="HU6" s="266"/>
      <c r="HV6" s="266"/>
      <c r="HW6" s="266"/>
      <c r="HX6" s="266"/>
      <c r="HY6" s="266"/>
      <c r="HZ6" s="266"/>
      <c r="IA6" s="266"/>
      <c r="IB6" s="266"/>
      <c r="IC6" s="266"/>
      <c r="ID6" s="266"/>
      <c r="IE6" s="266"/>
      <c r="IF6" s="266"/>
      <c r="IG6" s="266"/>
      <c r="IH6" s="266"/>
      <c r="II6" s="266"/>
      <c r="IJ6" s="266"/>
      <c r="IK6" s="266"/>
      <c r="IL6" s="266"/>
      <c r="IM6" s="266"/>
      <c r="IN6" s="266"/>
      <c r="IO6" s="266"/>
      <c r="IP6" s="266"/>
      <c r="IQ6" s="266"/>
      <c r="IR6" s="266"/>
      <c r="IS6" s="266"/>
      <c r="IT6" s="266"/>
      <c r="IU6" s="266"/>
    </row>
    <row r="7" s="269" customFormat="1" ht="36" customHeight="1" spans="1:255">
      <c r="A7" s="272"/>
      <c r="B7" s="272"/>
      <c r="C7" s="274" t="s">
        <v>594</v>
      </c>
      <c r="D7" s="275">
        <v>2313843.24</v>
      </c>
      <c r="E7" s="275">
        <v>2313843.24</v>
      </c>
      <c r="F7" s="275">
        <v>2313843.24</v>
      </c>
      <c r="G7" s="272">
        <v>10</v>
      </c>
      <c r="H7" s="276">
        <f>F7/E7</f>
        <v>1</v>
      </c>
      <c r="I7" s="279">
        <v>10</v>
      </c>
      <c r="J7" s="279"/>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c r="IO7" s="266"/>
      <c r="IP7" s="266"/>
      <c r="IQ7" s="266"/>
      <c r="IR7" s="266"/>
      <c r="IS7" s="266"/>
      <c r="IT7" s="266"/>
      <c r="IU7" s="266"/>
    </row>
    <row r="8" s="269" customFormat="1" ht="36" customHeight="1" spans="1:255">
      <c r="A8" s="272"/>
      <c r="B8" s="272"/>
      <c r="C8" s="274" t="s">
        <v>899</v>
      </c>
      <c r="D8" s="275">
        <v>2313843.24</v>
      </c>
      <c r="E8" s="275">
        <v>2313843.24</v>
      </c>
      <c r="F8" s="275">
        <v>2313843.24</v>
      </c>
      <c r="G8" s="272" t="s">
        <v>522</v>
      </c>
      <c r="H8" s="276">
        <f>F8/E8</f>
        <v>1</v>
      </c>
      <c r="I8" s="279" t="s">
        <v>522</v>
      </c>
      <c r="J8" s="279"/>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266"/>
      <c r="EV8" s="266"/>
      <c r="EW8" s="266"/>
      <c r="EX8" s="266"/>
      <c r="EY8" s="266"/>
      <c r="EZ8" s="266"/>
      <c r="FA8" s="266"/>
      <c r="FB8" s="266"/>
      <c r="FC8" s="266"/>
      <c r="FD8" s="266"/>
      <c r="FE8" s="266"/>
      <c r="FF8" s="266"/>
      <c r="FG8" s="266"/>
      <c r="FH8" s="266"/>
      <c r="FI8" s="266"/>
      <c r="FJ8" s="266"/>
      <c r="FK8" s="266"/>
      <c r="FL8" s="266"/>
      <c r="FM8" s="266"/>
      <c r="FN8" s="266"/>
      <c r="FO8" s="266"/>
      <c r="FP8" s="266"/>
      <c r="FQ8" s="266"/>
      <c r="FR8" s="266"/>
      <c r="FS8" s="266"/>
      <c r="FT8" s="266"/>
      <c r="FU8" s="266"/>
      <c r="FV8" s="266"/>
      <c r="FW8" s="266"/>
      <c r="FX8" s="266"/>
      <c r="FY8" s="266"/>
      <c r="FZ8" s="266"/>
      <c r="GA8" s="266"/>
      <c r="GB8" s="266"/>
      <c r="GC8" s="266"/>
      <c r="GD8" s="266"/>
      <c r="GE8" s="266"/>
      <c r="GF8" s="266"/>
      <c r="GG8" s="266"/>
      <c r="GH8" s="266"/>
      <c r="GI8" s="266"/>
      <c r="GJ8" s="266"/>
      <c r="GK8" s="266"/>
      <c r="GL8" s="266"/>
      <c r="GM8" s="266"/>
      <c r="GN8" s="266"/>
      <c r="GO8" s="266"/>
      <c r="GP8" s="266"/>
      <c r="GQ8" s="266"/>
      <c r="GR8" s="266"/>
      <c r="GS8" s="266"/>
      <c r="GT8" s="266"/>
      <c r="GU8" s="266"/>
      <c r="GV8" s="266"/>
      <c r="GW8" s="266"/>
      <c r="GX8" s="266"/>
      <c r="GY8" s="266"/>
      <c r="GZ8" s="266"/>
      <c r="HA8" s="266"/>
      <c r="HB8" s="266"/>
      <c r="HC8" s="266"/>
      <c r="HD8" s="266"/>
      <c r="HE8" s="266"/>
      <c r="HF8" s="266"/>
      <c r="HG8" s="266"/>
      <c r="HH8" s="266"/>
      <c r="HI8" s="266"/>
      <c r="HJ8" s="266"/>
      <c r="HK8" s="266"/>
      <c r="HL8" s="266"/>
      <c r="HM8" s="266"/>
      <c r="HN8" s="266"/>
      <c r="HO8" s="266"/>
      <c r="HP8" s="266"/>
      <c r="HQ8" s="266"/>
      <c r="HR8" s="266"/>
      <c r="HS8" s="266"/>
      <c r="HT8" s="266"/>
      <c r="HU8" s="266"/>
      <c r="HV8" s="266"/>
      <c r="HW8" s="266"/>
      <c r="HX8" s="266"/>
      <c r="HY8" s="266"/>
      <c r="HZ8" s="266"/>
      <c r="IA8" s="266"/>
      <c r="IB8" s="266"/>
      <c r="IC8" s="266"/>
      <c r="ID8" s="266"/>
      <c r="IE8" s="266"/>
      <c r="IF8" s="266"/>
      <c r="IG8" s="266"/>
      <c r="IH8" s="266"/>
      <c r="II8" s="266"/>
      <c r="IJ8" s="266"/>
      <c r="IK8" s="266"/>
      <c r="IL8" s="266"/>
      <c r="IM8" s="266"/>
      <c r="IN8" s="266"/>
      <c r="IO8" s="266"/>
      <c r="IP8" s="266"/>
      <c r="IQ8" s="266"/>
      <c r="IR8" s="266"/>
      <c r="IS8" s="266"/>
      <c r="IT8" s="266"/>
      <c r="IU8" s="266"/>
    </row>
    <row r="9" s="269" customFormat="1" ht="36" customHeight="1" spans="1:255">
      <c r="A9" s="272"/>
      <c r="B9" s="272"/>
      <c r="C9" s="274" t="s">
        <v>900</v>
      </c>
      <c r="D9" s="277"/>
      <c r="E9" s="277"/>
      <c r="F9" s="277"/>
      <c r="G9" s="272" t="s">
        <v>522</v>
      </c>
      <c r="H9" s="276"/>
      <c r="I9" s="279" t="s">
        <v>522</v>
      </c>
      <c r="J9" s="279"/>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c r="FD9" s="266"/>
      <c r="FE9" s="266"/>
      <c r="FF9" s="266"/>
      <c r="FG9" s="266"/>
      <c r="FH9" s="266"/>
      <c r="FI9" s="266"/>
      <c r="FJ9" s="266"/>
      <c r="FK9" s="266"/>
      <c r="FL9" s="266"/>
      <c r="FM9" s="266"/>
      <c r="FN9" s="266"/>
      <c r="FO9" s="266"/>
      <c r="FP9" s="266"/>
      <c r="FQ9" s="266"/>
      <c r="FR9" s="266"/>
      <c r="FS9" s="266"/>
      <c r="FT9" s="266"/>
      <c r="FU9" s="266"/>
      <c r="FV9" s="266"/>
      <c r="FW9" s="266"/>
      <c r="FX9" s="266"/>
      <c r="FY9" s="266"/>
      <c r="FZ9" s="266"/>
      <c r="GA9" s="266"/>
      <c r="GB9" s="266"/>
      <c r="GC9" s="266"/>
      <c r="GD9" s="266"/>
      <c r="GE9" s="266"/>
      <c r="GF9" s="266"/>
      <c r="GG9" s="266"/>
      <c r="GH9" s="266"/>
      <c r="GI9" s="266"/>
      <c r="GJ9" s="266"/>
      <c r="GK9" s="266"/>
      <c r="GL9" s="266"/>
      <c r="GM9" s="266"/>
      <c r="GN9" s="266"/>
      <c r="GO9" s="266"/>
      <c r="GP9" s="266"/>
      <c r="GQ9" s="266"/>
      <c r="GR9" s="266"/>
      <c r="GS9" s="266"/>
      <c r="GT9" s="266"/>
      <c r="GU9" s="266"/>
      <c r="GV9" s="266"/>
      <c r="GW9" s="266"/>
      <c r="GX9" s="266"/>
      <c r="GY9" s="266"/>
      <c r="GZ9" s="266"/>
      <c r="HA9" s="266"/>
      <c r="HB9" s="266"/>
      <c r="HC9" s="266"/>
      <c r="HD9" s="266"/>
      <c r="HE9" s="266"/>
      <c r="HF9" s="266"/>
      <c r="HG9" s="266"/>
      <c r="HH9" s="266"/>
      <c r="HI9" s="266"/>
      <c r="HJ9" s="266"/>
      <c r="HK9" s="266"/>
      <c r="HL9" s="266"/>
      <c r="HM9" s="266"/>
      <c r="HN9" s="266"/>
      <c r="HO9" s="266"/>
      <c r="HP9" s="266"/>
      <c r="HQ9" s="266"/>
      <c r="HR9" s="266"/>
      <c r="HS9" s="266"/>
      <c r="HT9" s="266"/>
      <c r="HU9" s="266"/>
      <c r="HV9" s="266"/>
      <c r="HW9" s="266"/>
      <c r="HX9" s="266"/>
      <c r="HY9" s="266"/>
      <c r="HZ9" s="266"/>
      <c r="IA9" s="266"/>
      <c r="IB9" s="266"/>
      <c r="IC9" s="266"/>
      <c r="ID9" s="266"/>
      <c r="IE9" s="266"/>
      <c r="IF9" s="266"/>
      <c r="IG9" s="266"/>
      <c r="IH9" s="266"/>
      <c r="II9" s="266"/>
      <c r="IJ9" s="266"/>
      <c r="IK9" s="266"/>
      <c r="IL9" s="266"/>
      <c r="IM9" s="266"/>
      <c r="IN9" s="266"/>
      <c r="IO9" s="266"/>
      <c r="IP9" s="266"/>
      <c r="IQ9" s="266"/>
      <c r="IR9" s="266"/>
      <c r="IS9" s="266"/>
      <c r="IT9" s="266"/>
      <c r="IU9" s="266"/>
    </row>
    <row r="10" s="266" customFormat="1" ht="36" customHeight="1" spans="1:10">
      <c r="A10" s="272"/>
      <c r="B10" s="272"/>
      <c r="C10" s="278" t="s">
        <v>737</v>
      </c>
      <c r="D10" s="279" t="s">
        <v>522</v>
      </c>
      <c r="E10" s="279" t="s">
        <v>522</v>
      </c>
      <c r="F10" s="279" t="s">
        <v>522</v>
      </c>
      <c r="G10" s="272" t="s">
        <v>522</v>
      </c>
      <c r="H10" s="277"/>
      <c r="I10" s="279" t="s">
        <v>522</v>
      </c>
      <c r="J10" s="279"/>
    </row>
    <row r="11" s="266" customFormat="1" ht="18" customHeight="1" spans="1:10">
      <c r="A11" s="272" t="s">
        <v>738</v>
      </c>
      <c r="B11" s="272" t="s">
        <v>739</v>
      </c>
      <c r="C11" s="272"/>
      <c r="D11" s="272"/>
      <c r="E11" s="272"/>
      <c r="F11" s="279" t="s">
        <v>740</v>
      </c>
      <c r="G11" s="279"/>
      <c r="H11" s="279"/>
      <c r="I11" s="279"/>
      <c r="J11" s="279"/>
    </row>
    <row r="12" s="266" customFormat="1" ht="46" customHeight="1" spans="1:10">
      <c r="A12" s="272"/>
      <c r="B12" s="280" t="s">
        <v>790</v>
      </c>
      <c r="C12" s="281"/>
      <c r="D12" s="281"/>
      <c r="E12" s="282"/>
      <c r="F12" s="279" t="s">
        <v>790</v>
      </c>
      <c r="G12" s="279"/>
      <c r="H12" s="279"/>
      <c r="I12" s="279"/>
      <c r="J12" s="279"/>
    </row>
    <row r="13" s="266" customFormat="1" ht="36" customHeight="1" spans="1:10">
      <c r="A13" s="283" t="s">
        <v>607</v>
      </c>
      <c r="B13" s="284"/>
      <c r="C13" s="285"/>
      <c r="D13" s="283" t="s">
        <v>743</v>
      </c>
      <c r="E13" s="284"/>
      <c r="F13" s="285"/>
      <c r="G13" s="286" t="s">
        <v>744</v>
      </c>
      <c r="H13" s="286" t="s">
        <v>745</v>
      </c>
      <c r="I13" s="286" t="s">
        <v>735</v>
      </c>
      <c r="J13" s="286" t="s">
        <v>746</v>
      </c>
    </row>
    <row r="14" s="266" customFormat="1" ht="36" customHeight="1" spans="1:10">
      <c r="A14" s="287" t="s">
        <v>747</v>
      </c>
      <c r="B14" s="272" t="s">
        <v>614</v>
      </c>
      <c r="C14" s="272" t="s">
        <v>615</v>
      </c>
      <c r="D14" s="272" t="s">
        <v>748</v>
      </c>
      <c r="E14" s="272" t="s">
        <v>609</v>
      </c>
      <c r="F14" s="288" t="s">
        <v>749</v>
      </c>
      <c r="G14" s="188"/>
      <c r="H14" s="188"/>
      <c r="I14" s="188"/>
      <c r="J14" s="188"/>
    </row>
    <row r="15" s="266" customFormat="1" ht="38" customHeight="1" spans="1:10">
      <c r="A15" s="289" t="s">
        <v>750</v>
      </c>
      <c r="B15" s="290" t="s">
        <v>620</v>
      </c>
      <c r="C15" s="291" t="s">
        <v>939</v>
      </c>
      <c r="D15" s="581" t="s">
        <v>904</v>
      </c>
      <c r="E15" s="272" t="s">
        <v>623</v>
      </c>
      <c r="F15" s="288" t="s">
        <v>757</v>
      </c>
      <c r="G15" s="188" t="s">
        <v>895</v>
      </c>
      <c r="H15" s="188">
        <v>30</v>
      </c>
      <c r="I15" s="188">
        <v>30</v>
      </c>
      <c r="J15" s="188"/>
    </row>
    <row r="16" s="266" customFormat="1" ht="38" customHeight="1" spans="1:10">
      <c r="A16" s="289"/>
      <c r="B16" s="289" t="s">
        <v>781</v>
      </c>
      <c r="C16" s="291"/>
      <c r="D16" s="292"/>
      <c r="E16" s="272" t="s">
        <v>623</v>
      </c>
      <c r="F16" s="288" t="s">
        <v>757</v>
      </c>
      <c r="G16" s="188" t="s">
        <v>895</v>
      </c>
      <c r="H16" s="188">
        <v>30</v>
      </c>
      <c r="I16" s="188">
        <v>30</v>
      </c>
      <c r="J16" s="188"/>
    </row>
    <row r="17" s="266" customFormat="1" ht="38" customHeight="1" spans="1:10">
      <c r="A17" s="293" t="s">
        <v>657</v>
      </c>
      <c r="B17" s="294" t="s">
        <v>658</v>
      </c>
      <c r="C17" s="291"/>
      <c r="D17" s="292"/>
      <c r="E17" s="273" t="s">
        <v>940</v>
      </c>
      <c r="F17" s="273" t="s">
        <v>757</v>
      </c>
      <c r="G17" s="188" t="s">
        <v>895</v>
      </c>
      <c r="H17" s="295">
        <v>30</v>
      </c>
      <c r="I17" s="295">
        <v>30</v>
      </c>
      <c r="J17" s="298" t="s">
        <v>848</v>
      </c>
    </row>
    <row r="18" s="266" customFormat="1" ht="20" customHeight="1" spans="1:10">
      <c r="A18" s="296" t="s">
        <v>764</v>
      </c>
      <c r="B18" s="296"/>
      <c r="C18" s="296"/>
      <c r="D18" s="297" t="s">
        <v>578</v>
      </c>
      <c r="E18" s="297"/>
      <c r="F18" s="297"/>
      <c r="G18" s="297"/>
      <c r="H18" s="297"/>
      <c r="I18" s="297"/>
      <c r="J18" s="297"/>
    </row>
    <row r="19" s="266" customFormat="1" ht="25.5" customHeight="1" spans="1:10">
      <c r="A19" s="296" t="s">
        <v>766</v>
      </c>
      <c r="B19" s="296"/>
      <c r="C19" s="296"/>
      <c r="D19" s="296"/>
      <c r="E19" s="296"/>
      <c r="F19" s="296"/>
      <c r="G19" s="296"/>
      <c r="H19" s="296">
        <v>100</v>
      </c>
      <c r="I19" s="296">
        <v>100</v>
      </c>
      <c r="J19" s="299" t="s">
        <v>767</v>
      </c>
    </row>
    <row r="20" s="20" customFormat="1" ht="23" customHeight="1" spans="1:10">
      <c r="A20" s="34" t="s">
        <v>768</v>
      </c>
      <c r="B20" s="34"/>
      <c r="C20" s="34"/>
      <c r="D20" s="34"/>
      <c r="E20" s="34"/>
      <c r="F20" s="34"/>
      <c r="G20" s="34"/>
      <c r="H20" s="34"/>
      <c r="I20" s="34"/>
      <c r="J20" s="34"/>
    </row>
    <row r="21" s="20" customFormat="1" ht="27" customHeight="1" spans="1:10">
      <c r="A21" s="34" t="s">
        <v>769</v>
      </c>
      <c r="B21" s="34"/>
      <c r="C21" s="34"/>
      <c r="D21" s="34"/>
      <c r="E21" s="34"/>
      <c r="F21" s="34"/>
      <c r="G21" s="34"/>
      <c r="H21" s="34"/>
      <c r="I21" s="34"/>
      <c r="J21" s="34"/>
    </row>
    <row r="22" s="20" customFormat="1" ht="23" customHeight="1" spans="1:10">
      <c r="A22" s="34" t="s">
        <v>770</v>
      </c>
      <c r="B22" s="34"/>
      <c r="C22" s="34"/>
      <c r="D22" s="34"/>
      <c r="E22" s="34"/>
      <c r="F22" s="34"/>
      <c r="G22" s="34"/>
      <c r="H22" s="34"/>
      <c r="I22" s="34"/>
      <c r="J22" s="34"/>
    </row>
    <row r="23" s="20" customFormat="1" ht="23" customHeight="1" spans="1:10">
      <c r="A23" s="34" t="s">
        <v>771</v>
      </c>
      <c r="B23" s="34"/>
      <c r="C23" s="34"/>
      <c r="D23" s="34"/>
      <c r="E23" s="34"/>
      <c r="F23" s="34"/>
      <c r="G23" s="34"/>
      <c r="H23" s="34"/>
      <c r="I23" s="34"/>
      <c r="J23" s="34"/>
    </row>
    <row r="24" s="20" customFormat="1" ht="23" customHeight="1" spans="1:10">
      <c r="A24" s="34" t="s">
        <v>772</v>
      </c>
      <c r="B24" s="34"/>
      <c r="C24" s="34"/>
      <c r="D24" s="34"/>
      <c r="E24" s="34"/>
      <c r="F24" s="34"/>
      <c r="G24" s="34"/>
      <c r="H24" s="34"/>
      <c r="I24" s="34"/>
      <c r="J24"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0:J20"/>
    <mergeCell ref="A21:J21"/>
    <mergeCell ref="A22:J22"/>
    <mergeCell ref="A23:J23"/>
    <mergeCell ref="A24:J24"/>
    <mergeCell ref="A11:A12"/>
    <mergeCell ref="D15:D17"/>
    <mergeCell ref="G13:G14"/>
    <mergeCell ref="H13:H14"/>
    <mergeCell ref="I13:I14"/>
    <mergeCell ref="J13:J1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rgb="FFFF0000"/>
  </sheetPr>
  <dimension ref="A1:J33"/>
  <sheetViews>
    <sheetView topLeftCell="A3" workbookViewId="0">
      <selection activeCell="Q18" sqref="Q18"/>
    </sheetView>
  </sheetViews>
  <sheetFormatPr defaultColWidth="9" defaultRowHeight="13.5"/>
  <cols>
    <col min="1" max="2" width="9" style="20"/>
    <col min="3" max="3" width="13.75" style="20" customWidth="1"/>
    <col min="4" max="4" width="14.75" style="20" customWidth="1"/>
    <col min="5" max="5" width="12.625" style="20"/>
    <col min="6"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59" customHeight="1" spans="1:10">
      <c r="A3" s="69" t="s">
        <v>726</v>
      </c>
      <c r="B3" s="230" t="s">
        <v>941</v>
      </c>
      <c r="C3" s="230"/>
      <c r="D3" s="230"/>
      <c r="E3" s="230"/>
      <c r="F3" s="230"/>
      <c r="G3" s="230"/>
      <c r="H3" s="230"/>
      <c r="I3" s="230"/>
      <c r="J3" s="230"/>
    </row>
    <row r="4" s="20" customFormat="1" ht="15" customHeight="1" spans="1:10">
      <c r="A4" s="71" t="s">
        <v>728</v>
      </c>
      <c r="B4" s="72" t="s">
        <v>582</v>
      </c>
      <c r="C4" s="72"/>
      <c r="D4" s="72"/>
      <c r="E4" s="73" t="s">
        <v>942</v>
      </c>
      <c r="F4" s="230" t="s">
        <v>697</v>
      </c>
      <c r="G4" s="230"/>
      <c r="H4" s="230"/>
      <c r="I4" s="230"/>
      <c r="J4" s="230"/>
    </row>
    <row r="5" s="20" customFormat="1" ht="14.25" spans="1:10">
      <c r="A5" s="71"/>
      <c r="B5" s="72"/>
      <c r="C5" s="72"/>
      <c r="D5" s="72"/>
      <c r="E5" s="74" t="s">
        <v>617</v>
      </c>
      <c r="F5" s="230"/>
      <c r="G5" s="230"/>
      <c r="H5" s="230"/>
      <c r="I5" s="230"/>
      <c r="J5" s="23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231">
        <v>1244829.85</v>
      </c>
      <c r="D8" s="232">
        <v>1244829.85</v>
      </c>
      <c r="E8" s="233">
        <v>1244829.85</v>
      </c>
      <c r="F8" s="74">
        <v>10</v>
      </c>
      <c r="G8" s="74"/>
      <c r="H8" s="209">
        <v>1</v>
      </c>
      <c r="I8" s="74">
        <v>9</v>
      </c>
      <c r="J8" s="74"/>
    </row>
    <row r="9" s="20" customFormat="1" ht="15" customHeight="1" spans="1:10">
      <c r="A9" s="71"/>
      <c r="B9" s="77" t="s">
        <v>598</v>
      </c>
      <c r="C9" s="79">
        <v>0</v>
      </c>
      <c r="D9" s="79">
        <v>0</v>
      </c>
      <c r="E9" s="79">
        <v>0</v>
      </c>
      <c r="F9" s="74" t="s">
        <v>522</v>
      </c>
      <c r="G9" s="74"/>
      <c r="H9" s="74" t="s">
        <v>522</v>
      </c>
      <c r="I9" s="74" t="s">
        <v>522</v>
      </c>
      <c r="J9" s="74"/>
    </row>
    <row r="10" s="20" customFormat="1" ht="26.25" spans="1:10">
      <c r="A10" s="71"/>
      <c r="B10" s="79" t="s">
        <v>600</v>
      </c>
      <c r="C10" s="79"/>
      <c r="D10" s="79"/>
      <c r="E10" s="79"/>
      <c r="F10" s="74"/>
      <c r="G10" s="74"/>
      <c r="H10" s="74"/>
      <c r="I10" s="74"/>
      <c r="J10" s="74"/>
    </row>
    <row r="11" s="20" customFormat="1" ht="27" customHeight="1" spans="1:10">
      <c r="A11" s="71"/>
      <c r="B11" s="79" t="s">
        <v>601</v>
      </c>
      <c r="C11" s="79">
        <v>0</v>
      </c>
      <c r="D11" s="74" t="s">
        <v>522</v>
      </c>
      <c r="E11" s="74"/>
      <c r="F11" s="74" t="s">
        <v>522</v>
      </c>
      <c r="G11" s="74"/>
      <c r="H11" s="74" t="s">
        <v>522</v>
      </c>
      <c r="I11" s="74" t="s">
        <v>522</v>
      </c>
      <c r="J11" s="74"/>
    </row>
    <row r="12" s="20" customFormat="1" ht="27" customHeight="1" spans="1:10">
      <c r="A12" s="71"/>
      <c r="B12" s="79" t="s">
        <v>945</v>
      </c>
      <c r="C12" s="74">
        <v>1244829.85</v>
      </c>
      <c r="D12" s="74"/>
      <c r="E12" s="74">
        <v>1244829.85</v>
      </c>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78" customHeight="1" spans="1:10">
      <c r="A14" s="81" t="s">
        <v>946</v>
      </c>
      <c r="B14" s="217" t="s">
        <v>947</v>
      </c>
      <c r="C14" s="217"/>
      <c r="D14" s="217"/>
      <c r="E14" s="217"/>
      <c r="F14" s="217"/>
      <c r="G14" s="234" t="s">
        <v>948</v>
      </c>
      <c r="H14" s="234"/>
      <c r="I14" s="234"/>
      <c r="J14" s="234"/>
    </row>
    <row r="15" s="20" customFormat="1" ht="24"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3"/>
      <c r="F17" s="195" t="s">
        <v>617</v>
      </c>
      <c r="G17" s="82" t="s">
        <v>618</v>
      </c>
      <c r="H17" s="89"/>
      <c r="I17" s="89"/>
      <c r="J17" s="89"/>
    </row>
    <row r="18" s="20" customFormat="1" ht="60" customHeight="1" spans="1:10">
      <c r="A18" s="71" t="s">
        <v>750</v>
      </c>
      <c r="B18" s="75" t="s">
        <v>620</v>
      </c>
      <c r="C18" s="235" t="s">
        <v>941</v>
      </c>
      <c r="D18" s="236" t="s">
        <v>829</v>
      </c>
      <c r="E18" s="237" t="s">
        <v>909</v>
      </c>
      <c r="F18" s="204" t="s">
        <v>604</v>
      </c>
      <c r="G18" s="238">
        <v>1</v>
      </c>
      <c r="H18" s="239">
        <v>10</v>
      </c>
      <c r="I18" s="239">
        <v>9</v>
      </c>
      <c r="J18" s="263"/>
    </row>
    <row r="19" s="20" customFormat="1" ht="33" customHeight="1" spans="1:10">
      <c r="A19" s="71"/>
      <c r="B19" s="73" t="s">
        <v>624</v>
      </c>
      <c r="C19" s="240" t="s">
        <v>952</v>
      </c>
      <c r="D19" s="241" t="s">
        <v>953</v>
      </c>
      <c r="E19" s="242" t="s">
        <v>954</v>
      </c>
      <c r="F19" s="204" t="s">
        <v>628</v>
      </c>
      <c r="G19" s="243">
        <v>0.15</v>
      </c>
      <c r="H19" s="244">
        <v>14</v>
      </c>
      <c r="I19" s="244">
        <v>13</v>
      </c>
      <c r="J19" s="263"/>
    </row>
    <row r="20" s="20" customFormat="1" ht="33" customHeight="1" spans="1:10">
      <c r="A20" s="71"/>
      <c r="B20" s="73" t="s">
        <v>640</v>
      </c>
      <c r="C20" s="240" t="s">
        <v>955</v>
      </c>
      <c r="D20" s="241" t="s">
        <v>956</v>
      </c>
      <c r="E20" s="243">
        <v>0.3</v>
      </c>
      <c r="F20" s="204" t="s">
        <v>628</v>
      </c>
      <c r="G20" s="243">
        <v>0.25</v>
      </c>
      <c r="H20" s="244">
        <v>10</v>
      </c>
      <c r="I20" s="244">
        <v>9</v>
      </c>
      <c r="J20" s="263"/>
    </row>
    <row r="21" s="20" customFormat="1" ht="33" customHeight="1" spans="1:10">
      <c r="A21" s="71"/>
      <c r="B21" s="75"/>
      <c r="C21" s="240" t="s">
        <v>957</v>
      </c>
      <c r="D21" s="241" t="s">
        <v>632</v>
      </c>
      <c r="E21" s="243">
        <v>0.6</v>
      </c>
      <c r="F21" s="204" t="s">
        <v>628</v>
      </c>
      <c r="G21" s="243">
        <v>0.5</v>
      </c>
      <c r="H21" s="244">
        <v>10</v>
      </c>
      <c r="I21" s="244">
        <v>9</v>
      </c>
      <c r="J21" s="82"/>
    </row>
    <row r="22" s="20" customFormat="1" ht="28" customHeight="1" spans="1:10">
      <c r="A22" s="71"/>
      <c r="B22" s="75"/>
      <c r="C22" s="240" t="s">
        <v>958</v>
      </c>
      <c r="D22" s="241" t="s">
        <v>755</v>
      </c>
      <c r="E22" s="245">
        <v>1</v>
      </c>
      <c r="F22" s="204" t="s">
        <v>628</v>
      </c>
      <c r="G22" s="243">
        <v>1</v>
      </c>
      <c r="H22" s="244">
        <v>14</v>
      </c>
      <c r="I22" s="244">
        <v>13</v>
      </c>
      <c r="J22" s="263"/>
    </row>
    <row r="23" s="20" customFormat="1" ht="68" customHeight="1" spans="1:10">
      <c r="A23" s="71"/>
      <c r="B23" s="70" t="s">
        <v>646</v>
      </c>
      <c r="C23" s="235" t="s">
        <v>941</v>
      </c>
      <c r="D23" s="241" t="s">
        <v>632</v>
      </c>
      <c r="E23" s="246">
        <v>1244829.85</v>
      </c>
      <c r="F23" s="204" t="s">
        <v>757</v>
      </c>
      <c r="G23" s="243">
        <v>1</v>
      </c>
      <c r="H23" s="239">
        <v>14</v>
      </c>
      <c r="I23" s="239">
        <v>13</v>
      </c>
      <c r="J23" s="82"/>
    </row>
    <row r="24" s="20" customFormat="1" ht="39" customHeight="1" spans="1:10">
      <c r="A24" s="71"/>
      <c r="B24" s="74" t="s">
        <v>651</v>
      </c>
      <c r="C24" s="247" t="s">
        <v>959</v>
      </c>
      <c r="D24" s="248"/>
      <c r="E24" s="249">
        <v>1</v>
      </c>
      <c r="F24" s="250" t="s">
        <v>628</v>
      </c>
      <c r="G24" s="249">
        <v>1</v>
      </c>
      <c r="H24" s="251">
        <v>14</v>
      </c>
      <c r="I24" s="264">
        <v>14</v>
      </c>
      <c r="J24" s="265"/>
    </row>
    <row r="25" s="20" customFormat="1" ht="15" customHeight="1" spans="1:10">
      <c r="A25" s="93" t="s">
        <v>657</v>
      </c>
      <c r="B25" s="94" t="s">
        <v>880</v>
      </c>
      <c r="C25" s="252" t="s">
        <v>960</v>
      </c>
      <c r="D25" s="248"/>
      <c r="E25" s="253">
        <v>0.98</v>
      </c>
      <c r="F25" s="254" t="s">
        <v>628</v>
      </c>
      <c r="G25" s="255">
        <v>1</v>
      </c>
      <c r="H25" s="256">
        <v>14</v>
      </c>
      <c r="I25" s="256">
        <v>14</v>
      </c>
      <c r="J25" s="214"/>
    </row>
    <row r="26" s="20" customFormat="1" ht="41" customHeight="1" spans="1:10">
      <c r="A26" s="93"/>
      <c r="B26" s="96" t="s">
        <v>961</v>
      </c>
      <c r="C26" s="257"/>
      <c r="D26" s="258"/>
      <c r="E26" s="259"/>
      <c r="F26" s="260"/>
      <c r="G26" s="261"/>
      <c r="H26" s="262"/>
      <c r="I26" s="262"/>
      <c r="J26" s="93"/>
    </row>
    <row r="27" s="20" customFormat="1" ht="42" customHeight="1" spans="1:10">
      <c r="A27" s="71" t="s">
        <v>962</v>
      </c>
      <c r="B27" s="71"/>
      <c r="C27" s="97" t="s">
        <v>963</v>
      </c>
      <c r="D27" s="97"/>
      <c r="E27" s="97"/>
      <c r="F27" s="97"/>
      <c r="G27" s="97"/>
      <c r="H27" s="97"/>
      <c r="I27" s="97"/>
      <c r="J27" s="97"/>
    </row>
    <row r="28" s="20" customFormat="1" ht="42" customHeight="1" spans="1:10">
      <c r="A28" s="71" t="s">
        <v>766</v>
      </c>
      <c r="B28" s="74">
        <v>100</v>
      </c>
      <c r="C28" s="74"/>
      <c r="D28" s="74"/>
      <c r="E28" s="74"/>
      <c r="F28" s="74"/>
      <c r="G28" s="74"/>
      <c r="H28" s="74"/>
      <c r="I28" s="70">
        <v>94</v>
      </c>
      <c r="J28" s="208" t="s">
        <v>767</v>
      </c>
    </row>
    <row r="29" s="20" customFormat="1" spans="1:10">
      <c r="A29" s="34" t="s">
        <v>768</v>
      </c>
      <c r="B29" s="34"/>
      <c r="C29" s="34"/>
      <c r="D29" s="34"/>
      <c r="E29" s="34"/>
      <c r="F29" s="34"/>
      <c r="G29" s="34"/>
      <c r="H29" s="34"/>
      <c r="I29" s="34"/>
      <c r="J29" s="34"/>
    </row>
    <row r="30" s="20" customFormat="1" spans="1:10">
      <c r="A30" s="34" t="s">
        <v>769</v>
      </c>
      <c r="B30" s="34"/>
      <c r="C30" s="34"/>
      <c r="D30" s="34"/>
      <c r="E30" s="34"/>
      <c r="F30" s="34"/>
      <c r="G30" s="34"/>
      <c r="H30" s="34"/>
      <c r="I30" s="34"/>
      <c r="J30" s="34"/>
    </row>
    <row r="31" s="20" customFormat="1" spans="1:10">
      <c r="A31" s="34" t="s">
        <v>770</v>
      </c>
      <c r="B31" s="34"/>
      <c r="C31" s="34"/>
      <c r="D31" s="34"/>
      <c r="E31" s="34"/>
      <c r="F31" s="34"/>
      <c r="G31" s="34"/>
      <c r="H31" s="34"/>
      <c r="I31" s="34"/>
      <c r="J31" s="34"/>
    </row>
    <row r="32" s="20" customFormat="1" spans="1:10">
      <c r="A32" s="34" t="s">
        <v>771</v>
      </c>
      <c r="B32" s="34"/>
      <c r="C32" s="34"/>
      <c r="D32" s="34"/>
      <c r="E32" s="34"/>
      <c r="F32" s="34"/>
      <c r="G32" s="34"/>
      <c r="H32" s="34"/>
      <c r="I32" s="34"/>
      <c r="J32" s="34"/>
    </row>
    <row r="33" s="20" customFormat="1" spans="1:10">
      <c r="A33" s="34" t="s">
        <v>772</v>
      </c>
      <c r="B33" s="34"/>
      <c r="C33" s="34"/>
      <c r="D33" s="34"/>
      <c r="E33" s="34"/>
      <c r="F33" s="34"/>
      <c r="G33" s="34"/>
      <c r="H33" s="34"/>
      <c r="I33" s="34"/>
      <c r="J33" s="34"/>
    </row>
  </sheetData>
  <mergeCells count="55">
    <mergeCell ref="A1:J1"/>
    <mergeCell ref="B3:J3"/>
    <mergeCell ref="F8:G8"/>
    <mergeCell ref="I8:J8"/>
    <mergeCell ref="D11:E11"/>
    <mergeCell ref="F11:G11"/>
    <mergeCell ref="I11:J11"/>
    <mergeCell ref="C12:D12"/>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20:B22"/>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FFC000"/>
  </sheetPr>
  <dimension ref="A1:J33"/>
  <sheetViews>
    <sheetView workbookViewId="0">
      <selection activeCell="R23" sqref="R23"/>
    </sheetView>
  </sheetViews>
  <sheetFormatPr defaultColWidth="8.89166666666667" defaultRowHeight="13.5"/>
  <cols>
    <col min="1" max="16384" width="8.89166666666667" style="20"/>
  </cols>
  <sheetData>
    <row r="1" s="20" customFormat="1" ht="24.75" spans="1:10">
      <c r="A1" s="37" t="s">
        <v>725</v>
      </c>
      <c r="B1" s="37"/>
      <c r="C1" s="37"/>
      <c r="D1" s="37"/>
      <c r="E1" s="37"/>
      <c r="F1" s="37"/>
      <c r="G1" s="37"/>
      <c r="H1" s="37"/>
      <c r="I1" s="37"/>
      <c r="J1" s="37"/>
    </row>
    <row r="2" s="20" customFormat="1" ht="25.5" spans="1:10">
      <c r="A2" s="37"/>
      <c r="B2" s="37"/>
      <c r="C2" s="37"/>
      <c r="D2" s="37"/>
      <c r="E2" s="37"/>
      <c r="F2" s="37"/>
      <c r="G2" s="37"/>
      <c r="H2" s="37"/>
      <c r="I2" s="37"/>
      <c r="J2" s="37"/>
    </row>
    <row r="3" s="20" customFormat="1" ht="14.25" spans="1:10">
      <c r="A3" s="69" t="s">
        <v>726</v>
      </c>
      <c r="B3" s="70" t="s">
        <v>964</v>
      </c>
      <c r="C3" s="70"/>
      <c r="D3" s="70"/>
      <c r="E3" s="70"/>
      <c r="F3" s="70"/>
      <c r="G3" s="70"/>
      <c r="H3" s="70"/>
      <c r="I3" s="70"/>
      <c r="J3" s="70"/>
    </row>
    <row r="4" s="20" customFormat="1" ht="14.25" spans="1:10">
      <c r="A4" s="71" t="s">
        <v>728</v>
      </c>
      <c r="B4" s="72" t="s">
        <v>582</v>
      </c>
      <c r="C4" s="72"/>
      <c r="D4" s="72"/>
      <c r="E4" s="73" t="s">
        <v>942</v>
      </c>
      <c r="F4" s="70" t="s">
        <v>704</v>
      </c>
      <c r="G4" s="70"/>
      <c r="H4" s="70"/>
      <c r="I4" s="70"/>
      <c r="J4" s="70"/>
    </row>
    <row r="5" s="20" customFormat="1" ht="14.25" spans="1:10">
      <c r="A5" s="71"/>
      <c r="B5" s="72"/>
      <c r="C5" s="72"/>
      <c r="D5" s="72"/>
      <c r="E5" s="74" t="s">
        <v>617</v>
      </c>
      <c r="F5" s="70"/>
      <c r="G5" s="70"/>
      <c r="H5" s="70"/>
      <c r="I5" s="70"/>
      <c r="J5" s="70"/>
    </row>
    <row r="6" s="20" customFormat="1" ht="14.25"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6.25" spans="1:10">
      <c r="A8" s="71"/>
      <c r="B8" s="74" t="s">
        <v>594</v>
      </c>
      <c r="C8" s="74">
        <v>3540000</v>
      </c>
      <c r="D8" s="79">
        <v>3540000</v>
      </c>
      <c r="E8" s="79">
        <v>3540000</v>
      </c>
      <c r="F8" s="74">
        <v>10</v>
      </c>
      <c r="G8" s="74"/>
      <c r="H8" s="74"/>
      <c r="I8" s="74"/>
      <c r="J8" s="74"/>
    </row>
    <row r="9" s="20" customFormat="1" ht="14.25" spans="1:10">
      <c r="A9" s="71"/>
      <c r="B9" s="77" t="s">
        <v>598</v>
      </c>
      <c r="C9" s="79">
        <v>3540000</v>
      </c>
      <c r="D9" s="79">
        <v>3540000</v>
      </c>
      <c r="E9" s="79">
        <v>3540000</v>
      </c>
      <c r="F9" s="74" t="s">
        <v>522</v>
      </c>
      <c r="G9" s="74"/>
      <c r="H9" s="74" t="s">
        <v>522</v>
      </c>
      <c r="I9" s="74" t="s">
        <v>522</v>
      </c>
      <c r="J9" s="74"/>
    </row>
    <row r="10" s="20" customFormat="1" ht="26.25" spans="1:10">
      <c r="A10" s="71"/>
      <c r="B10" s="79" t="s">
        <v>600</v>
      </c>
      <c r="C10" s="79"/>
      <c r="D10" s="79"/>
      <c r="E10" s="79"/>
      <c r="F10" s="74"/>
      <c r="G10" s="74"/>
      <c r="H10" s="74"/>
      <c r="I10" s="74"/>
      <c r="J10" s="74"/>
    </row>
    <row r="11" s="20" customFormat="1" ht="26.25" spans="1:10">
      <c r="A11" s="71"/>
      <c r="B11" s="79" t="s">
        <v>601</v>
      </c>
      <c r="C11" s="79">
        <v>0</v>
      </c>
      <c r="D11" s="79">
        <v>0</v>
      </c>
      <c r="E11" s="79">
        <v>0</v>
      </c>
      <c r="F11" s="74" t="s">
        <v>522</v>
      </c>
      <c r="G11" s="74"/>
      <c r="H11" s="74" t="s">
        <v>522</v>
      </c>
      <c r="I11" s="74" t="s">
        <v>522</v>
      </c>
      <c r="J11" s="74"/>
    </row>
    <row r="12" s="20" customFormat="1" ht="26.25" spans="1:10">
      <c r="A12" s="71"/>
      <c r="B12" s="79" t="s">
        <v>945</v>
      </c>
      <c r="C12" s="74"/>
      <c r="D12" s="74"/>
      <c r="E12" s="80"/>
      <c r="F12" s="74" t="s">
        <v>522</v>
      </c>
      <c r="G12" s="74"/>
      <c r="H12" s="74" t="s">
        <v>522</v>
      </c>
      <c r="I12" s="74" t="s">
        <v>522</v>
      </c>
      <c r="J12" s="74"/>
    </row>
    <row r="13" s="20" customFormat="1" ht="14.25" spans="1:10">
      <c r="A13" s="81" t="s">
        <v>739</v>
      </c>
      <c r="B13" s="81"/>
      <c r="C13" s="81"/>
      <c r="D13" s="81"/>
      <c r="E13" s="81"/>
      <c r="F13" s="81"/>
      <c r="G13" s="82" t="s">
        <v>740</v>
      </c>
      <c r="H13" s="82"/>
      <c r="I13" s="82"/>
      <c r="J13" s="82"/>
    </row>
    <row r="14" s="20" customFormat="1" ht="26.25" spans="1:10">
      <c r="A14" s="81" t="s">
        <v>946</v>
      </c>
      <c r="B14" s="83" t="s">
        <v>965</v>
      </c>
      <c r="C14" s="83"/>
      <c r="D14" s="83"/>
      <c r="E14" s="83"/>
      <c r="F14" s="83"/>
      <c r="G14" s="84" t="s">
        <v>965</v>
      </c>
      <c r="H14" s="84"/>
      <c r="I14" s="84"/>
      <c r="J14" s="84"/>
    </row>
    <row r="15" s="20" customFormat="1" ht="14.25" spans="1:10">
      <c r="A15" s="81" t="s">
        <v>607</v>
      </c>
      <c r="B15" s="81"/>
      <c r="C15" s="81"/>
      <c r="D15" s="85" t="s">
        <v>949</v>
      </c>
      <c r="E15" s="85"/>
      <c r="F15" s="85"/>
      <c r="G15" s="86" t="s">
        <v>950</v>
      </c>
      <c r="H15" s="86"/>
      <c r="I15" s="86"/>
      <c r="J15" s="86"/>
    </row>
    <row r="16" s="20" customFormat="1" ht="14.25"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0"/>
      <c r="F17" s="91" t="s">
        <v>617</v>
      </c>
      <c r="G17" s="92" t="s">
        <v>618</v>
      </c>
      <c r="H17" s="90"/>
      <c r="I17" s="90"/>
      <c r="J17" s="90"/>
    </row>
    <row r="18" s="20" customFormat="1" ht="27.75" spans="1:10">
      <c r="A18" s="71" t="s">
        <v>750</v>
      </c>
      <c r="B18" s="75" t="s">
        <v>620</v>
      </c>
      <c r="C18" s="225" t="s">
        <v>966</v>
      </c>
      <c r="D18" s="75" t="s">
        <v>829</v>
      </c>
      <c r="E18" s="226" t="s">
        <v>967</v>
      </c>
      <c r="F18" s="226" t="s">
        <v>968</v>
      </c>
      <c r="G18" s="227">
        <v>1</v>
      </c>
      <c r="H18" s="85">
        <v>20</v>
      </c>
      <c r="I18" s="85">
        <v>20</v>
      </c>
      <c r="J18" s="85"/>
    </row>
    <row r="19" s="20" customFormat="1" ht="27.75" spans="1:10">
      <c r="A19" s="71"/>
      <c r="B19" s="73" t="s">
        <v>624</v>
      </c>
      <c r="C19" s="225" t="s">
        <v>876</v>
      </c>
      <c r="D19" s="75" t="s">
        <v>953</v>
      </c>
      <c r="E19" s="74">
        <v>100</v>
      </c>
      <c r="F19" s="226" t="s">
        <v>628</v>
      </c>
      <c r="G19" s="227">
        <v>1</v>
      </c>
      <c r="H19" s="228">
        <v>20</v>
      </c>
      <c r="I19" s="85">
        <v>20</v>
      </c>
      <c r="J19" s="85"/>
    </row>
    <row r="20" s="20" customFormat="1" ht="14.25" spans="1:10">
      <c r="A20" s="71"/>
      <c r="B20" s="73" t="s">
        <v>640</v>
      </c>
      <c r="C20" s="225" t="s">
        <v>827</v>
      </c>
      <c r="D20" s="75" t="s">
        <v>956</v>
      </c>
      <c r="E20" s="74">
        <v>2024</v>
      </c>
      <c r="F20" s="85" t="s">
        <v>760</v>
      </c>
      <c r="G20" s="227">
        <v>1</v>
      </c>
      <c r="H20" s="85">
        <v>10</v>
      </c>
      <c r="I20" s="85">
        <v>10</v>
      </c>
      <c r="J20" s="85"/>
    </row>
    <row r="21" s="20" customFormat="1" ht="27.75" spans="1:10">
      <c r="A21" s="71"/>
      <c r="B21" s="70" t="s">
        <v>646</v>
      </c>
      <c r="C21" s="225" t="s">
        <v>647</v>
      </c>
      <c r="D21" s="75" t="s">
        <v>632</v>
      </c>
      <c r="E21" s="74">
        <v>3540000</v>
      </c>
      <c r="F21" s="85" t="s">
        <v>757</v>
      </c>
      <c r="G21" s="227">
        <v>1</v>
      </c>
      <c r="H21" s="85">
        <v>10</v>
      </c>
      <c r="I21" s="85">
        <v>10</v>
      </c>
      <c r="J21" s="85"/>
    </row>
    <row r="22" s="20" customFormat="1" ht="54.75" spans="1:10">
      <c r="A22" s="194" t="s">
        <v>758</v>
      </c>
      <c r="B22" s="74" t="s">
        <v>651</v>
      </c>
      <c r="C22" s="225" t="s">
        <v>969</v>
      </c>
      <c r="D22" s="75" t="s">
        <v>755</v>
      </c>
      <c r="E22" s="226" t="s">
        <v>970</v>
      </c>
      <c r="F22" s="226" t="s">
        <v>628</v>
      </c>
      <c r="G22" s="227">
        <v>1</v>
      </c>
      <c r="H22" s="85">
        <v>10</v>
      </c>
      <c r="I22" s="85">
        <v>10</v>
      </c>
      <c r="J22" s="85"/>
    </row>
    <row r="23" s="20" customFormat="1" ht="27.75" spans="1:10">
      <c r="A23" s="194"/>
      <c r="B23" s="74" t="s">
        <v>971</v>
      </c>
      <c r="C23" s="225" t="s">
        <v>972</v>
      </c>
      <c r="D23" s="127"/>
      <c r="E23" s="226" t="s">
        <v>970</v>
      </c>
      <c r="F23" s="226" t="s">
        <v>628</v>
      </c>
      <c r="G23" s="227">
        <v>1</v>
      </c>
      <c r="H23" s="85">
        <v>5</v>
      </c>
      <c r="I23" s="85">
        <v>5</v>
      </c>
      <c r="J23" s="85"/>
    </row>
    <row r="24" s="20" customFormat="1" ht="54.75" spans="1:10">
      <c r="A24" s="71"/>
      <c r="B24" s="219" t="s">
        <v>655</v>
      </c>
      <c r="C24" s="225" t="s">
        <v>973</v>
      </c>
      <c r="D24" s="127"/>
      <c r="E24" s="226" t="s">
        <v>974</v>
      </c>
      <c r="F24" s="226" t="s">
        <v>628</v>
      </c>
      <c r="G24" s="227">
        <v>1</v>
      </c>
      <c r="H24" s="85">
        <v>10</v>
      </c>
      <c r="I24" s="85">
        <v>10</v>
      </c>
      <c r="J24" s="92"/>
    </row>
    <row r="25" s="20" customFormat="1" ht="14.25" spans="1:10">
      <c r="A25" s="93" t="s">
        <v>657</v>
      </c>
      <c r="B25" s="94" t="s">
        <v>880</v>
      </c>
      <c r="C25" s="95" t="s">
        <v>975</v>
      </c>
      <c r="D25" s="127"/>
      <c r="E25" s="96">
        <v>95</v>
      </c>
      <c r="F25" s="96" t="s">
        <v>628</v>
      </c>
      <c r="G25" s="229">
        <v>1</v>
      </c>
      <c r="H25" s="96">
        <v>10</v>
      </c>
      <c r="I25" s="96">
        <v>10</v>
      </c>
      <c r="J25" s="96"/>
    </row>
    <row r="26" s="20" customFormat="1" ht="26.25" spans="1:10">
      <c r="A26" s="93"/>
      <c r="B26" s="96" t="s">
        <v>961</v>
      </c>
      <c r="C26" s="95"/>
      <c r="D26" s="127"/>
      <c r="E26" s="96"/>
      <c r="F26" s="96"/>
      <c r="G26" s="96"/>
      <c r="H26" s="96"/>
      <c r="I26" s="96"/>
      <c r="J26" s="96"/>
    </row>
    <row r="27" s="20" customFormat="1" ht="14.25" spans="1:10">
      <c r="A27" s="71" t="s">
        <v>962</v>
      </c>
      <c r="B27" s="71"/>
      <c r="C27" s="97"/>
      <c r="D27" s="97"/>
      <c r="E27" s="97"/>
      <c r="F27" s="97"/>
      <c r="G27" s="97"/>
      <c r="H27" s="97"/>
      <c r="I27" s="97"/>
      <c r="J27" s="97"/>
    </row>
    <row r="28" s="20" customFormat="1" ht="23.25" spans="1:10">
      <c r="A28" s="71" t="s">
        <v>766</v>
      </c>
      <c r="B28" s="74">
        <v>100</v>
      </c>
      <c r="C28" s="74"/>
      <c r="D28" s="74"/>
      <c r="E28" s="74"/>
      <c r="F28" s="74"/>
      <c r="G28" s="74"/>
      <c r="H28" s="74"/>
      <c r="I28" s="70">
        <v>95</v>
      </c>
      <c r="J28" s="208" t="s">
        <v>923</v>
      </c>
    </row>
    <row r="29" s="20" customFormat="1" spans="1:10">
      <c r="A29" s="67" t="s">
        <v>768</v>
      </c>
      <c r="B29" s="67"/>
      <c r="C29" s="67"/>
      <c r="D29" s="67"/>
      <c r="E29" s="67"/>
      <c r="F29" s="67"/>
      <c r="G29" s="67"/>
      <c r="H29" s="67"/>
      <c r="I29" s="67"/>
      <c r="J29" s="67"/>
    </row>
    <row r="30" s="20" customFormat="1" spans="1:10">
      <c r="A30" s="67" t="s">
        <v>769</v>
      </c>
      <c r="B30" s="67"/>
      <c r="C30" s="67"/>
      <c r="D30" s="67"/>
      <c r="E30" s="67"/>
      <c r="F30" s="67"/>
      <c r="G30" s="67"/>
      <c r="H30" s="67"/>
      <c r="I30" s="67"/>
      <c r="J30" s="67"/>
    </row>
    <row r="31" s="20" customFormat="1" spans="1:10">
      <c r="A31" s="67" t="s">
        <v>770</v>
      </c>
      <c r="B31" s="67"/>
      <c r="C31" s="67"/>
      <c r="D31" s="67"/>
      <c r="E31" s="67"/>
      <c r="F31" s="67"/>
      <c r="G31" s="67"/>
      <c r="H31" s="67"/>
      <c r="I31" s="67"/>
      <c r="J31" s="67"/>
    </row>
    <row r="32" s="20" customFormat="1" spans="1:10">
      <c r="A32" s="67" t="s">
        <v>771</v>
      </c>
      <c r="B32" s="67"/>
      <c r="C32" s="67"/>
      <c r="D32" s="67"/>
      <c r="E32" s="67"/>
      <c r="F32" s="67"/>
      <c r="G32" s="67"/>
      <c r="H32" s="67"/>
      <c r="I32" s="67"/>
      <c r="J32" s="67"/>
    </row>
    <row r="33" s="20" customFormat="1" spans="1:10">
      <c r="A33" s="67" t="s">
        <v>976</v>
      </c>
      <c r="B33" s="67"/>
      <c r="C33" s="67"/>
      <c r="D33" s="67"/>
      <c r="E33" s="67"/>
      <c r="F33" s="67"/>
      <c r="G33" s="67"/>
      <c r="H33" s="67"/>
      <c r="I33" s="67"/>
      <c r="J33" s="6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J32"/>
  <sheetViews>
    <sheetView workbookViewId="0">
      <selection activeCell="A1" sqref="$A1:$XFD1048576"/>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977</v>
      </c>
      <c r="C3" s="70"/>
      <c r="D3" s="70"/>
      <c r="E3" s="70"/>
      <c r="F3" s="70"/>
      <c r="G3" s="70"/>
      <c r="H3" s="70"/>
      <c r="I3" s="70"/>
      <c r="J3" s="70"/>
    </row>
    <row r="4" s="20" customFormat="1" ht="15" customHeight="1" spans="1:10">
      <c r="A4" s="71" t="s">
        <v>728</v>
      </c>
      <c r="B4" s="72" t="s">
        <v>582</v>
      </c>
      <c r="C4" s="72"/>
      <c r="D4" s="72"/>
      <c r="E4" s="73" t="s">
        <v>942</v>
      </c>
      <c r="F4" s="70" t="s">
        <v>978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v>22000000</v>
      </c>
      <c r="D8" s="79">
        <v>22000000</v>
      </c>
      <c r="E8" s="79">
        <v>22000000</v>
      </c>
      <c r="F8" s="74">
        <v>10</v>
      </c>
      <c r="G8" s="74"/>
      <c r="H8" s="209">
        <v>1</v>
      </c>
      <c r="I8" s="74">
        <v>10</v>
      </c>
      <c r="J8" s="74"/>
    </row>
    <row r="9" s="20" customFormat="1" ht="15" customHeight="1" spans="1:10">
      <c r="A9" s="71"/>
      <c r="B9" s="77" t="s">
        <v>598</v>
      </c>
      <c r="C9" s="79">
        <v>22000000</v>
      </c>
      <c r="D9" s="79">
        <v>22000000</v>
      </c>
      <c r="E9" s="79">
        <v>22000000</v>
      </c>
      <c r="F9" s="74" t="s">
        <v>522</v>
      </c>
      <c r="G9" s="74"/>
      <c r="H9" s="74" t="s">
        <v>522</v>
      </c>
      <c r="I9" s="74" t="s">
        <v>522</v>
      </c>
      <c r="J9" s="74"/>
    </row>
    <row r="10" s="20" customFormat="1" ht="26.25" spans="1:10">
      <c r="A10" s="71"/>
      <c r="B10" s="79" t="s">
        <v>600</v>
      </c>
      <c r="C10" s="79"/>
      <c r="D10" s="79"/>
      <c r="E10" s="79"/>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c r="D12" s="74"/>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78" customHeight="1" spans="1:10">
      <c r="A14" s="81" t="s">
        <v>946</v>
      </c>
      <c r="B14" s="217" t="s">
        <v>979</v>
      </c>
      <c r="C14" s="217"/>
      <c r="D14" s="217"/>
      <c r="E14" s="217"/>
      <c r="F14" s="217"/>
      <c r="G14" s="84" t="s">
        <v>980</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5" t="s">
        <v>616</v>
      </c>
      <c r="E17" s="70"/>
      <c r="F17" s="91" t="s">
        <v>617</v>
      </c>
      <c r="G17" s="92" t="s">
        <v>618</v>
      </c>
      <c r="H17" s="90"/>
      <c r="I17" s="90"/>
      <c r="J17" s="90"/>
    </row>
    <row r="18" s="20" customFormat="1" ht="15" customHeight="1" spans="1:10">
      <c r="A18" s="71" t="s">
        <v>750</v>
      </c>
      <c r="B18" s="75" t="s">
        <v>620</v>
      </c>
      <c r="C18" s="221" t="s">
        <v>981</v>
      </c>
      <c r="D18" s="22" t="s">
        <v>829</v>
      </c>
      <c r="E18" s="222" t="s">
        <v>36</v>
      </c>
      <c r="F18" s="222" t="s">
        <v>127</v>
      </c>
      <c r="G18" s="85" t="s">
        <v>980</v>
      </c>
      <c r="H18" s="85">
        <v>15</v>
      </c>
      <c r="I18" s="85">
        <v>15</v>
      </c>
      <c r="J18" s="85" t="s">
        <v>809</v>
      </c>
    </row>
    <row r="19" s="20" customFormat="1" ht="90" spans="1:10">
      <c r="A19" s="71"/>
      <c r="B19" s="73" t="s">
        <v>624</v>
      </c>
      <c r="C19" s="221" t="s">
        <v>982</v>
      </c>
      <c r="D19" s="22" t="str">
        <f t="shared" ref="D19:D24" si="0">D18</f>
        <v>＝</v>
      </c>
      <c r="E19" s="223">
        <v>100</v>
      </c>
      <c r="F19" s="85" t="s">
        <v>628</v>
      </c>
      <c r="G19" s="85" t="s">
        <v>980</v>
      </c>
      <c r="H19" s="85">
        <v>15</v>
      </c>
      <c r="I19" s="85">
        <v>15</v>
      </c>
      <c r="J19" s="85" t="s">
        <v>809</v>
      </c>
    </row>
    <row r="20" s="20" customFormat="1" ht="51.75" spans="1:10">
      <c r="A20" s="71"/>
      <c r="B20" s="73" t="s">
        <v>640</v>
      </c>
      <c r="C20" s="221" t="s">
        <v>983</v>
      </c>
      <c r="D20" s="22" t="str">
        <f t="shared" si="0"/>
        <v>＝</v>
      </c>
      <c r="E20" s="74">
        <v>1</v>
      </c>
      <c r="F20" s="85" t="s">
        <v>760</v>
      </c>
      <c r="G20" s="85" t="s">
        <v>980</v>
      </c>
      <c r="H20" s="85">
        <v>15</v>
      </c>
      <c r="I20" s="85">
        <v>15</v>
      </c>
      <c r="J20" s="85" t="s">
        <v>809</v>
      </c>
    </row>
    <row r="21" s="20" customFormat="1" ht="26.25" spans="1:10">
      <c r="A21" s="71"/>
      <c r="B21" s="70" t="s">
        <v>646</v>
      </c>
      <c r="C21" s="221" t="s">
        <v>647</v>
      </c>
      <c r="D21" s="22" t="str">
        <f t="shared" si="0"/>
        <v>＝</v>
      </c>
      <c r="E21" s="74">
        <v>22000000</v>
      </c>
      <c r="F21" s="85" t="s">
        <v>757</v>
      </c>
      <c r="G21" s="85" t="s">
        <v>980</v>
      </c>
      <c r="H21" s="85">
        <v>15</v>
      </c>
      <c r="I21" s="85">
        <v>15</v>
      </c>
      <c r="J21" s="85" t="s">
        <v>809</v>
      </c>
    </row>
    <row r="22" s="20" customFormat="1" ht="77.25" spans="1:10">
      <c r="A22" s="194" t="s">
        <v>758</v>
      </c>
      <c r="B22" s="74" t="s">
        <v>651</v>
      </c>
      <c r="C22" s="221" t="s">
        <v>984</v>
      </c>
      <c r="D22" s="22" t="str">
        <f t="shared" si="0"/>
        <v>＝</v>
      </c>
      <c r="E22" s="74">
        <v>100</v>
      </c>
      <c r="F22" s="85" t="s">
        <v>628</v>
      </c>
      <c r="G22" s="85" t="s">
        <v>980</v>
      </c>
      <c r="H22" s="85">
        <v>15</v>
      </c>
      <c r="I22" s="85">
        <v>15</v>
      </c>
      <c r="J22" s="85" t="s">
        <v>809</v>
      </c>
    </row>
    <row r="23" s="20" customFormat="1" ht="166.5" spans="1:10">
      <c r="A23" s="71"/>
      <c r="B23" s="219" t="s">
        <v>655</v>
      </c>
      <c r="C23" s="224" t="s">
        <v>985</v>
      </c>
      <c r="D23" s="22" t="str">
        <f t="shared" si="0"/>
        <v>＝</v>
      </c>
      <c r="E23" s="219">
        <v>100</v>
      </c>
      <c r="F23" s="85" t="s">
        <v>628</v>
      </c>
      <c r="G23" s="85" t="s">
        <v>980</v>
      </c>
      <c r="H23" s="92">
        <v>15</v>
      </c>
      <c r="I23" s="92">
        <v>15</v>
      </c>
      <c r="J23" s="85" t="s">
        <v>809</v>
      </c>
    </row>
    <row r="24" s="20" customFormat="1" ht="15" customHeight="1" spans="1:10">
      <c r="A24" s="93" t="s">
        <v>657</v>
      </c>
      <c r="B24" s="94" t="s">
        <v>880</v>
      </c>
      <c r="C24" s="224" t="s">
        <v>986</v>
      </c>
      <c r="D24" s="31" t="str">
        <f t="shared" si="0"/>
        <v>＝</v>
      </c>
      <c r="E24" s="96">
        <v>100</v>
      </c>
      <c r="F24" s="96" t="s">
        <v>628</v>
      </c>
      <c r="G24" s="82" t="s">
        <v>980</v>
      </c>
      <c r="H24" s="96">
        <v>10</v>
      </c>
      <c r="I24" s="96">
        <v>10</v>
      </c>
      <c r="J24" s="82" t="s">
        <v>809</v>
      </c>
    </row>
    <row r="25" s="20" customFormat="1" ht="26.25" spans="1:10">
      <c r="A25" s="93"/>
      <c r="B25" s="96" t="s">
        <v>961</v>
      </c>
      <c r="C25" s="224"/>
      <c r="D25" s="32"/>
      <c r="E25" s="96"/>
      <c r="F25" s="96"/>
      <c r="G25" s="85"/>
      <c r="H25" s="96"/>
      <c r="I25" s="96"/>
      <c r="J25" s="85"/>
    </row>
    <row r="26" s="20" customFormat="1" ht="15" customHeight="1" spans="1:10">
      <c r="A26" s="71" t="s">
        <v>962</v>
      </c>
      <c r="B26" s="71"/>
      <c r="C26" s="74" t="s">
        <v>578</v>
      </c>
      <c r="D26" s="74"/>
      <c r="E26" s="74"/>
      <c r="F26" s="74"/>
      <c r="G26" s="74"/>
      <c r="H26" s="74"/>
      <c r="I26" s="74"/>
      <c r="J26" s="74"/>
    </row>
    <row r="27" s="20" customFormat="1" ht="24" customHeight="1" spans="1:10">
      <c r="A27" s="71" t="s">
        <v>766</v>
      </c>
      <c r="B27" s="74">
        <v>100</v>
      </c>
      <c r="C27" s="74"/>
      <c r="D27" s="74"/>
      <c r="E27" s="74"/>
      <c r="F27" s="74"/>
      <c r="G27" s="74"/>
      <c r="H27" s="74"/>
      <c r="I27" s="70">
        <v>100</v>
      </c>
      <c r="J27" s="98" t="s">
        <v>767</v>
      </c>
    </row>
    <row r="28" s="20" customFormat="1" spans="1:10">
      <c r="A28" s="34" t="s">
        <v>768</v>
      </c>
      <c r="B28" s="34"/>
      <c r="C28" s="34"/>
      <c r="D28" s="34"/>
      <c r="E28" s="34"/>
      <c r="F28" s="34"/>
      <c r="G28" s="34"/>
      <c r="H28" s="34"/>
      <c r="I28" s="34"/>
      <c r="J28" s="34"/>
    </row>
    <row r="29" s="20" customFormat="1" spans="1:10">
      <c r="A29" s="34" t="s">
        <v>769</v>
      </c>
      <c r="B29" s="34"/>
      <c r="C29" s="34"/>
      <c r="D29" s="34"/>
      <c r="E29" s="34"/>
      <c r="F29" s="34"/>
      <c r="G29" s="34"/>
      <c r="H29" s="34"/>
      <c r="I29" s="34"/>
      <c r="J29" s="34"/>
    </row>
    <row r="30" s="20" customFormat="1" spans="1:10">
      <c r="A30" s="34" t="s">
        <v>770</v>
      </c>
      <c r="B30" s="34"/>
      <c r="C30" s="34"/>
      <c r="D30" s="34"/>
      <c r="E30" s="34"/>
      <c r="F30" s="34"/>
      <c r="G30" s="34"/>
      <c r="H30" s="34"/>
      <c r="I30" s="34"/>
      <c r="J30" s="34"/>
    </row>
    <row r="31" s="20" customFormat="1" spans="1:10">
      <c r="A31" s="34" t="s">
        <v>771</v>
      </c>
      <c r="B31" s="34"/>
      <c r="C31" s="34"/>
      <c r="D31" s="34"/>
      <c r="E31" s="34"/>
      <c r="F31" s="34"/>
      <c r="G31" s="34"/>
      <c r="H31" s="34"/>
      <c r="I31" s="34"/>
      <c r="J31" s="34"/>
    </row>
    <row r="32" s="20" customFormat="1" spans="1:10">
      <c r="A32" s="34" t="s">
        <v>772</v>
      </c>
      <c r="B32" s="34"/>
      <c r="C32" s="34"/>
      <c r="D32" s="34"/>
      <c r="E32" s="34"/>
      <c r="F32" s="34"/>
      <c r="G32" s="34"/>
      <c r="H32" s="34"/>
      <c r="I32" s="34"/>
      <c r="J32"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J32"/>
  <sheetViews>
    <sheetView tabSelected="1" workbookViewId="0">
      <selection activeCell="Q22" sqref="Q22"/>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987</v>
      </c>
      <c r="C3" s="70"/>
      <c r="D3" s="70"/>
      <c r="E3" s="70"/>
      <c r="F3" s="70"/>
      <c r="G3" s="70"/>
      <c r="H3" s="70"/>
      <c r="I3" s="70"/>
      <c r="J3" s="70"/>
    </row>
    <row r="4" s="20" customFormat="1" ht="15" customHeight="1" spans="1:10">
      <c r="A4" s="71" t="s">
        <v>728</v>
      </c>
      <c r="B4" s="72" t="s">
        <v>582</v>
      </c>
      <c r="C4" s="72"/>
      <c r="D4" s="72"/>
      <c r="E4" s="73" t="s">
        <v>942</v>
      </c>
      <c r="F4" s="70" t="s">
        <v>978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v>7900000</v>
      </c>
      <c r="D8" s="79">
        <v>7900000</v>
      </c>
      <c r="E8" s="79">
        <v>7900000</v>
      </c>
      <c r="F8" s="74">
        <v>10</v>
      </c>
      <c r="G8" s="74"/>
      <c r="H8" s="209">
        <v>1</v>
      </c>
      <c r="I8" s="74">
        <v>10</v>
      </c>
      <c r="J8" s="74"/>
    </row>
    <row r="9" s="20" customFormat="1" ht="15" customHeight="1" spans="1:10">
      <c r="A9" s="71"/>
      <c r="B9" s="77" t="s">
        <v>598</v>
      </c>
      <c r="C9" s="79">
        <v>7900000</v>
      </c>
      <c r="D9" s="79">
        <v>7900000</v>
      </c>
      <c r="E9" s="79">
        <v>7900000</v>
      </c>
      <c r="F9" s="74" t="s">
        <v>522</v>
      </c>
      <c r="G9" s="74"/>
      <c r="H9" s="74" t="s">
        <v>522</v>
      </c>
      <c r="I9" s="74" t="s">
        <v>522</v>
      </c>
      <c r="J9" s="74"/>
    </row>
    <row r="10" s="20" customFormat="1" ht="26.25" spans="1:10">
      <c r="A10" s="71"/>
      <c r="B10" s="79" t="s">
        <v>600</v>
      </c>
      <c r="C10" s="79"/>
      <c r="D10" s="79"/>
      <c r="E10" s="79"/>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c r="D12" s="74"/>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75" customHeight="1" spans="1:10">
      <c r="A14" s="81" t="s">
        <v>946</v>
      </c>
      <c r="B14" s="217" t="s">
        <v>988</v>
      </c>
      <c r="C14" s="217"/>
      <c r="D14" s="217"/>
      <c r="E14" s="217"/>
      <c r="F14" s="217"/>
      <c r="G14" s="84" t="s">
        <v>980</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5" t="s">
        <v>616</v>
      </c>
      <c r="E17" s="70"/>
      <c r="F17" s="91" t="s">
        <v>617</v>
      </c>
      <c r="G17" s="92" t="s">
        <v>618</v>
      </c>
      <c r="H17" s="90"/>
      <c r="I17" s="90"/>
      <c r="J17" s="90"/>
    </row>
    <row r="18" s="20" customFormat="1" ht="15" customHeight="1" spans="1:10">
      <c r="A18" s="71" t="s">
        <v>750</v>
      </c>
      <c r="B18" s="75" t="s">
        <v>620</v>
      </c>
      <c r="C18" s="218" t="s">
        <v>981</v>
      </c>
      <c r="D18" s="22" t="s">
        <v>829</v>
      </c>
      <c r="E18" s="74">
        <v>10</v>
      </c>
      <c r="F18" s="85" t="s">
        <v>127</v>
      </c>
      <c r="G18" s="85" t="s">
        <v>980</v>
      </c>
      <c r="H18" s="85">
        <v>15</v>
      </c>
      <c r="I18" s="85">
        <v>15</v>
      </c>
      <c r="J18" s="85" t="s">
        <v>809</v>
      </c>
    </row>
    <row r="19" s="20" customFormat="1" ht="90" spans="1:10">
      <c r="A19" s="71"/>
      <c r="B19" s="73" t="s">
        <v>624</v>
      </c>
      <c r="C19" s="218" t="s">
        <v>989</v>
      </c>
      <c r="D19" s="22" t="s">
        <v>829</v>
      </c>
      <c r="E19" s="74">
        <v>100</v>
      </c>
      <c r="F19" s="85" t="s">
        <v>628</v>
      </c>
      <c r="G19" s="85" t="s">
        <v>980</v>
      </c>
      <c r="H19" s="85">
        <v>15</v>
      </c>
      <c r="I19" s="85">
        <v>15</v>
      </c>
      <c r="J19" s="85" t="s">
        <v>809</v>
      </c>
    </row>
    <row r="20" s="20" customFormat="1" ht="26.25" spans="1:10">
      <c r="A20" s="71"/>
      <c r="B20" s="73" t="s">
        <v>640</v>
      </c>
      <c r="C20" s="218" t="s">
        <v>990</v>
      </c>
      <c r="D20" s="22" t="s">
        <v>829</v>
      </c>
      <c r="E20" s="74">
        <v>1</v>
      </c>
      <c r="F20" s="85" t="s">
        <v>760</v>
      </c>
      <c r="G20" s="85" t="s">
        <v>980</v>
      </c>
      <c r="H20" s="85">
        <v>15</v>
      </c>
      <c r="I20" s="85">
        <v>15</v>
      </c>
      <c r="J20" s="85" t="s">
        <v>809</v>
      </c>
    </row>
    <row r="21" s="20" customFormat="1" ht="26.25" spans="1:10">
      <c r="A21" s="71"/>
      <c r="B21" s="70" t="s">
        <v>646</v>
      </c>
      <c r="C21" s="218" t="s">
        <v>647</v>
      </c>
      <c r="D21" s="22" t="s">
        <v>829</v>
      </c>
      <c r="E21" s="74">
        <v>7900000</v>
      </c>
      <c r="F21" s="85" t="s">
        <v>757</v>
      </c>
      <c r="G21" s="85" t="s">
        <v>980</v>
      </c>
      <c r="H21" s="85">
        <v>15</v>
      </c>
      <c r="I21" s="85">
        <v>15</v>
      </c>
      <c r="J21" s="85" t="s">
        <v>809</v>
      </c>
    </row>
    <row r="22" s="20" customFormat="1" ht="77.25" spans="1:10">
      <c r="A22" s="194" t="s">
        <v>758</v>
      </c>
      <c r="B22" s="74" t="s">
        <v>651</v>
      </c>
      <c r="C22" s="218" t="s">
        <v>984</v>
      </c>
      <c r="D22" s="22" t="s">
        <v>829</v>
      </c>
      <c r="E22" s="74">
        <v>100</v>
      </c>
      <c r="F22" s="85" t="s">
        <v>628</v>
      </c>
      <c r="G22" s="85" t="s">
        <v>980</v>
      </c>
      <c r="H22" s="85">
        <v>15</v>
      </c>
      <c r="I22" s="85">
        <v>15</v>
      </c>
      <c r="J22" s="85" t="s">
        <v>809</v>
      </c>
    </row>
    <row r="23" s="20" customFormat="1" ht="90" spans="1:10">
      <c r="A23" s="71"/>
      <c r="B23" s="219" t="s">
        <v>655</v>
      </c>
      <c r="C23" s="220" t="s">
        <v>991</v>
      </c>
      <c r="D23" s="22" t="s">
        <v>829</v>
      </c>
      <c r="E23" s="219">
        <v>100</v>
      </c>
      <c r="F23" s="85" t="s">
        <v>628</v>
      </c>
      <c r="G23" s="85" t="s">
        <v>980</v>
      </c>
      <c r="H23" s="85">
        <v>15</v>
      </c>
      <c r="I23" s="85">
        <v>15</v>
      </c>
      <c r="J23" s="85" t="s">
        <v>809</v>
      </c>
    </row>
    <row r="24" s="20" customFormat="1" ht="15" customHeight="1" spans="1:10">
      <c r="A24" s="93" t="s">
        <v>657</v>
      </c>
      <c r="B24" s="94" t="s">
        <v>880</v>
      </c>
      <c r="C24" s="220" t="s">
        <v>992</v>
      </c>
      <c r="D24" s="22" t="s">
        <v>829</v>
      </c>
      <c r="E24" s="96">
        <v>100</v>
      </c>
      <c r="F24" s="82" t="s">
        <v>628</v>
      </c>
      <c r="G24" s="82" t="s">
        <v>980</v>
      </c>
      <c r="H24" s="82">
        <v>15</v>
      </c>
      <c r="I24" s="82">
        <v>15</v>
      </c>
      <c r="J24" s="82" t="s">
        <v>809</v>
      </c>
    </row>
    <row r="25" s="20" customFormat="1" ht="26.25" spans="1:10">
      <c r="A25" s="93"/>
      <c r="B25" s="96" t="s">
        <v>961</v>
      </c>
      <c r="C25" s="220"/>
      <c r="D25" s="22"/>
      <c r="E25" s="96"/>
      <c r="F25" s="85"/>
      <c r="G25" s="85"/>
      <c r="H25" s="85"/>
      <c r="I25" s="85"/>
      <c r="J25" s="85"/>
    </row>
    <row r="26" s="20" customFormat="1" ht="15" customHeight="1" spans="1:10">
      <c r="A26" s="71" t="s">
        <v>962</v>
      </c>
      <c r="B26" s="71"/>
      <c r="C26" s="74" t="s">
        <v>578</v>
      </c>
      <c r="D26" s="74"/>
      <c r="E26" s="74"/>
      <c r="F26" s="74"/>
      <c r="G26" s="74"/>
      <c r="H26" s="74"/>
      <c r="I26" s="74"/>
      <c r="J26" s="74"/>
    </row>
    <row r="27" s="20" customFormat="1" ht="24" customHeight="1" spans="1:10">
      <c r="A27" s="71" t="s">
        <v>766</v>
      </c>
      <c r="B27" s="74">
        <v>100</v>
      </c>
      <c r="C27" s="74"/>
      <c r="D27" s="74"/>
      <c r="E27" s="74"/>
      <c r="F27" s="74"/>
      <c r="G27" s="74"/>
      <c r="H27" s="74"/>
      <c r="I27" s="70">
        <v>100</v>
      </c>
      <c r="J27" s="98" t="s">
        <v>767</v>
      </c>
    </row>
    <row r="28" s="20" customFormat="1" spans="1:10">
      <c r="A28" s="34" t="s">
        <v>768</v>
      </c>
      <c r="B28" s="34"/>
      <c r="C28" s="34"/>
      <c r="D28" s="34"/>
      <c r="E28" s="34"/>
      <c r="F28" s="34"/>
      <c r="G28" s="34"/>
      <c r="H28" s="34"/>
      <c r="I28" s="34"/>
      <c r="J28" s="34"/>
    </row>
    <row r="29" s="20" customFormat="1" spans="1:10">
      <c r="A29" s="34" t="s">
        <v>769</v>
      </c>
      <c r="B29" s="34"/>
      <c r="C29" s="34"/>
      <c r="D29" s="34"/>
      <c r="E29" s="34"/>
      <c r="F29" s="34"/>
      <c r="G29" s="34"/>
      <c r="H29" s="34"/>
      <c r="I29" s="34"/>
      <c r="J29" s="34"/>
    </row>
    <row r="30" s="20" customFormat="1" spans="1:10">
      <c r="A30" s="34" t="s">
        <v>770</v>
      </c>
      <c r="B30" s="34"/>
      <c r="C30" s="34"/>
      <c r="D30" s="34"/>
      <c r="E30" s="34"/>
      <c r="F30" s="34"/>
      <c r="G30" s="34"/>
      <c r="H30" s="34"/>
      <c r="I30" s="34"/>
      <c r="J30" s="34"/>
    </row>
    <row r="31" s="20" customFormat="1" spans="1:10">
      <c r="A31" s="34" t="s">
        <v>771</v>
      </c>
      <c r="B31" s="34"/>
      <c r="C31" s="34"/>
      <c r="D31" s="34"/>
      <c r="E31" s="34"/>
      <c r="F31" s="34"/>
      <c r="G31" s="34"/>
      <c r="H31" s="34"/>
      <c r="I31" s="34"/>
      <c r="J31" s="34"/>
    </row>
    <row r="32" s="20" customFormat="1" spans="1:10">
      <c r="A32" s="34" t="s">
        <v>772</v>
      </c>
      <c r="B32" s="34"/>
      <c r="C32" s="34"/>
      <c r="D32" s="34"/>
      <c r="E32" s="34"/>
      <c r="F32" s="34"/>
      <c r="G32" s="34"/>
      <c r="H32" s="34"/>
      <c r="I32" s="34"/>
      <c r="J32"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tabColor rgb="FF92D050"/>
  </sheetPr>
  <dimension ref="A1:J32"/>
  <sheetViews>
    <sheetView workbookViewId="0">
      <selection activeCell="O19" sqref="O19"/>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993</v>
      </c>
      <c r="C3" s="70"/>
      <c r="D3" s="70"/>
      <c r="E3" s="70"/>
      <c r="F3" s="70"/>
      <c r="G3" s="70"/>
      <c r="H3" s="70"/>
      <c r="I3" s="70"/>
      <c r="J3" s="70"/>
    </row>
    <row r="4" s="20" customFormat="1" ht="15" customHeight="1" spans="1:10">
      <c r="A4" s="71" t="s">
        <v>728</v>
      </c>
      <c r="B4" s="72" t="s">
        <v>582</v>
      </c>
      <c r="C4" s="72"/>
      <c r="D4" s="72"/>
      <c r="E4" s="73" t="s">
        <v>942</v>
      </c>
      <c r="F4" s="70" t="s">
        <v>978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v>2500000</v>
      </c>
      <c r="D8" s="74">
        <v>2500000</v>
      </c>
      <c r="E8" s="74">
        <v>2500000</v>
      </c>
      <c r="F8" s="74">
        <v>10</v>
      </c>
      <c r="G8" s="74"/>
      <c r="H8" s="209">
        <v>1</v>
      </c>
      <c r="I8" s="74">
        <v>10</v>
      </c>
      <c r="J8" s="74"/>
    </row>
    <row r="9" s="20" customFormat="1" ht="15" customHeight="1" spans="1:10">
      <c r="A9" s="71"/>
      <c r="B9" s="77" t="s">
        <v>598</v>
      </c>
      <c r="C9" s="74">
        <v>2500000</v>
      </c>
      <c r="D9" s="74">
        <v>2500000</v>
      </c>
      <c r="E9" s="74">
        <v>2500000</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c r="D12" s="74"/>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75" customHeight="1" spans="1:10">
      <c r="A14" s="81" t="s">
        <v>946</v>
      </c>
      <c r="B14" s="217" t="s">
        <v>994</v>
      </c>
      <c r="C14" s="217"/>
      <c r="D14" s="217"/>
      <c r="E14" s="217"/>
      <c r="F14" s="217"/>
      <c r="G14" s="84" t="s">
        <v>980</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5" t="s">
        <v>616</v>
      </c>
      <c r="E17" s="70"/>
      <c r="F17" s="91" t="s">
        <v>617</v>
      </c>
      <c r="G17" s="92" t="s">
        <v>618</v>
      </c>
      <c r="H17" s="90"/>
      <c r="I17" s="90"/>
      <c r="J17" s="90"/>
    </row>
    <row r="18" s="20" customFormat="1" ht="15" customHeight="1" spans="1:10">
      <c r="A18" s="71" t="s">
        <v>750</v>
      </c>
      <c r="B18" s="75" t="s">
        <v>620</v>
      </c>
      <c r="C18" s="218" t="s">
        <v>776</v>
      </c>
      <c r="D18" s="22" t="s">
        <v>829</v>
      </c>
      <c r="E18" s="74">
        <v>14</v>
      </c>
      <c r="F18" s="85" t="s">
        <v>777</v>
      </c>
      <c r="G18" s="85" t="s">
        <v>980</v>
      </c>
      <c r="H18" s="85">
        <v>15</v>
      </c>
      <c r="I18" s="85">
        <v>15</v>
      </c>
      <c r="J18" s="85" t="s">
        <v>809</v>
      </c>
    </row>
    <row r="19" s="20" customFormat="1" ht="90" spans="1:10">
      <c r="A19" s="71"/>
      <c r="B19" s="73" t="s">
        <v>624</v>
      </c>
      <c r="C19" s="218" t="s">
        <v>989</v>
      </c>
      <c r="D19" s="22" t="s">
        <v>829</v>
      </c>
      <c r="E19" s="74">
        <v>100</v>
      </c>
      <c r="F19" s="85" t="s">
        <v>628</v>
      </c>
      <c r="G19" s="85" t="s">
        <v>980</v>
      </c>
      <c r="H19" s="85">
        <v>15</v>
      </c>
      <c r="I19" s="85">
        <v>15</v>
      </c>
      <c r="J19" s="85" t="s">
        <v>809</v>
      </c>
    </row>
    <row r="20" s="20" customFormat="1" ht="51.75" spans="1:10">
      <c r="A20" s="71"/>
      <c r="B20" s="73" t="s">
        <v>640</v>
      </c>
      <c r="C20" s="218" t="s">
        <v>983</v>
      </c>
      <c r="D20" s="22" t="s">
        <v>829</v>
      </c>
      <c r="E20" s="74">
        <v>1</v>
      </c>
      <c r="F20" s="85" t="s">
        <v>760</v>
      </c>
      <c r="G20" s="85" t="s">
        <v>980</v>
      </c>
      <c r="H20" s="85">
        <v>15</v>
      </c>
      <c r="I20" s="85">
        <v>15</v>
      </c>
      <c r="J20" s="85" t="s">
        <v>809</v>
      </c>
    </row>
    <row r="21" s="20" customFormat="1" ht="26.25" spans="1:10">
      <c r="A21" s="71"/>
      <c r="B21" s="70" t="s">
        <v>646</v>
      </c>
      <c r="C21" s="218" t="s">
        <v>647</v>
      </c>
      <c r="D21" s="22" t="s">
        <v>829</v>
      </c>
      <c r="E21" s="74">
        <v>2500000</v>
      </c>
      <c r="F21" s="85" t="s">
        <v>757</v>
      </c>
      <c r="G21" s="85" t="s">
        <v>980</v>
      </c>
      <c r="H21" s="85">
        <v>15</v>
      </c>
      <c r="I21" s="85">
        <v>15</v>
      </c>
      <c r="J21" s="85" t="s">
        <v>809</v>
      </c>
    </row>
    <row r="22" s="20" customFormat="1" ht="77.25" spans="1:10">
      <c r="A22" s="194" t="s">
        <v>758</v>
      </c>
      <c r="B22" s="74" t="s">
        <v>651</v>
      </c>
      <c r="C22" s="218" t="s">
        <v>984</v>
      </c>
      <c r="D22" s="22" t="s">
        <v>829</v>
      </c>
      <c r="E22" s="74">
        <v>100</v>
      </c>
      <c r="F22" s="85" t="s">
        <v>628</v>
      </c>
      <c r="G22" s="85" t="s">
        <v>980</v>
      </c>
      <c r="H22" s="85">
        <v>15</v>
      </c>
      <c r="I22" s="85">
        <v>15</v>
      </c>
      <c r="J22" s="85" t="s">
        <v>809</v>
      </c>
    </row>
    <row r="23" s="20" customFormat="1" ht="90" spans="1:10">
      <c r="A23" s="71"/>
      <c r="B23" s="219" t="s">
        <v>655</v>
      </c>
      <c r="C23" s="220" t="s">
        <v>991</v>
      </c>
      <c r="D23" s="22" t="s">
        <v>829</v>
      </c>
      <c r="E23" s="219">
        <v>100</v>
      </c>
      <c r="F23" s="85" t="s">
        <v>628</v>
      </c>
      <c r="G23" s="85" t="s">
        <v>980</v>
      </c>
      <c r="H23" s="85">
        <v>15</v>
      </c>
      <c r="I23" s="85">
        <v>15</v>
      </c>
      <c r="J23" s="85" t="s">
        <v>809</v>
      </c>
    </row>
    <row r="24" s="20" customFormat="1" ht="15" customHeight="1" spans="1:10">
      <c r="A24" s="93" t="s">
        <v>657</v>
      </c>
      <c r="B24" s="94" t="s">
        <v>880</v>
      </c>
      <c r="C24" s="220" t="s">
        <v>995</v>
      </c>
      <c r="D24" s="22" t="s">
        <v>829</v>
      </c>
      <c r="E24" s="96">
        <v>100</v>
      </c>
      <c r="F24" s="82" t="s">
        <v>628</v>
      </c>
      <c r="G24" s="82" t="s">
        <v>980</v>
      </c>
      <c r="H24" s="82">
        <v>10</v>
      </c>
      <c r="I24" s="82">
        <v>10</v>
      </c>
      <c r="J24" s="82" t="s">
        <v>809</v>
      </c>
    </row>
    <row r="25" s="20" customFormat="1" ht="26.25" spans="1:10">
      <c r="A25" s="93"/>
      <c r="B25" s="96" t="s">
        <v>961</v>
      </c>
      <c r="C25" s="220"/>
      <c r="D25" s="22"/>
      <c r="E25" s="96"/>
      <c r="F25" s="85"/>
      <c r="G25" s="85"/>
      <c r="H25" s="85"/>
      <c r="I25" s="85"/>
      <c r="J25" s="85"/>
    </row>
    <row r="26" s="20" customFormat="1" ht="15" customHeight="1" spans="1:10">
      <c r="A26" s="71" t="s">
        <v>962</v>
      </c>
      <c r="B26" s="71"/>
      <c r="C26" s="74" t="s">
        <v>578</v>
      </c>
      <c r="D26" s="74"/>
      <c r="E26" s="74"/>
      <c r="F26" s="74"/>
      <c r="G26" s="74"/>
      <c r="H26" s="74"/>
      <c r="I26" s="74"/>
      <c r="J26" s="74"/>
    </row>
    <row r="27" s="20" customFormat="1" ht="24" customHeight="1" spans="1:10">
      <c r="A27" s="71" t="s">
        <v>766</v>
      </c>
      <c r="B27" s="74">
        <v>100</v>
      </c>
      <c r="C27" s="74"/>
      <c r="D27" s="74"/>
      <c r="E27" s="74"/>
      <c r="F27" s="74"/>
      <c r="G27" s="74"/>
      <c r="H27" s="74"/>
      <c r="I27" s="70">
        <v>100</v>
      </c>
      <c r="J27" s="98" t="s">
        <v>767</v>
      </c>
    </row>
    <row r="28" s="20" customFormat="1" spans="1:10">
      <c r="A28" s="34" t="s">
        <v>768</v>
      </c>
      <c r="B28" s="34"/>
      <c r="C28" s="34"/>
      <c r="D28" s="34"/>
      <c r="E28" s="34"/>
      <c r="F28" s="34"/>
      <c r="G28" s="34"/>
      <c r="H28" s="34"/>
      <c r="I28" s="34"/>
      <c r="J28" s="34"/>
    </row>
    <row r="29" s="20" customFormat="1" spans="1:10">
      <c r="A29" s="34" t="s">
        <v>769</v>
      </c>
      <c r="B29" s="34"/>
      <c r="C29" s="34"/>
      <c r="D29" s="34"/>
      <c r="E29" s="34"/>
      <c r="F29" s="34"/>
      <c r="G29" s="34"/>
      <c r="H29" s="34"/>
      <c r="I29" s="34"/>
      <c r="J29" s="34"/>
    </row>
    <row r="30" s="20" customFormat="1" spans="1:10">
      <c r="A30" s="34" t="s">
        <v>770</v>
      </c>
      <c r="B30" s="34"/>
      <c r="C30" s="34"/>
      <c r="D30" s="34"/>
      <c r="E30" s="34"/>
      <c r="F30" s="34"/>
      <c r="G30" s="34"/>
      <c r="H30" s="34"/>
      <c r="I30" s="34"/>
      <c r="J30" s="34"/>
    </row>
    <row r="31" s="20" customFormat="1" spans="1:10">
      <c r="A31" s="34" t="s">
        <v>771</v>
      </c>
      <c r="B31" s="34"/>
      <c r="C31" s="34"/>
      <c r="D31" s="34"/>
      <c r="E31" s="34"/>
      <c r="F31" s="34"/>
      <c r="G31" s="34"/>
      <c r="H31" s="34"/>
      <c r="I31" s="34"/>
      <c r="J31" s="34"/>
    </row>
    <row r="32" s="20" customFormat="1" spans="1:10">
      <c r="A32" s="34" t="s">
        <v>772</v>
      </c>
      <c r="B32" s="34"/>
      <c r="C32" s="34"/>
      <c r="D32" s="34"/>
      <c r="E32" s="34"/>
      <c r="F32" s="34"/>
      <c r="G32" s="34"/>
      <c r="H32" s="34"/>
      <c r="I32" s="34"/>
      <c r="J32"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F28" sqref="F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409" customFormat="1" ht="25.5" customHeight="1" spans="1:9">
      <c r="A1" s="571" t="s">
        <v>231</v>
      </c>
      <c r="B1" s="571"/>
      <c r="C1" s="571"/>
      <c r="D1" s="571"/>
      <c r="E1" s="571"/>
      <c r="F1" s="571"/>
      <c r="G1" s="571"/>
      <c r="H1" s="571"/>
      <c r="I1" s="571"/>
    </row>
    <row r="2" s="309" customFormat="1" ht="18" customHeight="1" spans="1:9">
      <c r="A2" s="541"/>
      <c r="B2" s="541"/>
      <c r="C2" s="541"/>
      <c r="D2" s="541"/>
      <c r="E2" s="541"/>
      <c r="F2" s="541"/>
      <c r="G2" s="541"/>
      <c r="H2" s="541"/>
      <c r="I2" s="549" t="s">
        <v>232</v>
      </c>
    </row>
    <row r="3" s="309" customFormat="1" ht="18" customHeight="1" spans="1:9">
      <c r="A3" s="554" t="s">
        <v>2</v>
      </c>
      <c r="B3" s="541"/>
      <c r="C3" s="541"/>
      <c r="D3" s="544"/>
      <c r="E3" s="541"/>
      <c r="F3" s="541"/>
      <c r="G3" s="541"/>
      <c r="H3" s="541"/>
      <c r="I3" s="549" t="s">
        <v>3</v>
      </c>
    </row>
    <row r="4" ht="19.5" customHeight="1" spans="1:9">
      <c r="A4" s="531" t="s">
        <v>233</v>
      </c>
      <c r="B4" s="531"/>
      <c r="C4" s="531"/>
      <c r="D4" s="531" t="s">
        <v>234</v>
      </c>
      <c r="E4" s="531"/>
      <c r="F4" s="531"/>
      <c r="G4" s="531"/>
      <c r="H4" s="531"/>
      <c r="I4" s="531"/>
    </row>
    <row r="5" ht="19.5" customHeight="1" spans="1:9">
      <c r="A5" s="530" t="s">
        <v>235</v>
      </c>
      <c r="B5" s="530" t="s">
        <v>7</v>
      </c>
      <c r="C5" s="530" t="s">
        <v>236</v>
      </c>
      <c r="D5" s="530" t="s">
        <v>237</v>
      </c>
      <c r="E5" s="530" t="s">
        <v>7</v>
      </c>
      <c r="F5" s="531" t="s">
        <v>128</v>
      </c>
      <c r="G5" s="530" t="s">
        <v>238</v>
      </c>
      <c r="H5" s="530" t="s">
        <v>239</v>
      </c>
      <c r="I5" s="530" t="s">
        <v>240</v>
      </c>
    </row>
    <row r="6" ht="19.5" customHeight="1" spans="1:9">
      <c r="A6" s="530"/>
      <c r="B6" s="530"/>
      <c r="C6" s="530"/>
      <c r="D6" s="530"/>
      <c r="E6" s="530"/>
      <c r="F6" s="531" t="s">
        <v>123</v>
      </c>
      <c r="G6" s="530" t="s">
        <v>238</v>
      </c>
      <c r="H6" s="530"/>
      <c r="I6" s="530"/>
    </row>
    <row r="7" ht="19.5" customHeight="1" spans="1:9">
      <c r="A7" s="531" t="s">
        <v>241</v>
      </c>
      <c r="B7" s="531"/>
      <c r="C7" s="531" t="s">
        <v>11</v>
      </c>
      <c r="D7" s="531" t="s">
        <v>241</v>
      </c>
      <c r="E7" s="531"/>
      <c r="F7" s="531" t="s">
        <v>12</v>
      </c>
      <c r="G7" s="531" t="s">
        <v>20</v>
      </c>
      <c r="H7" s="531" t="s">
        <v>24</v>
      </c>
      <c r="I7" s="531" t="s">
        <v>28</v>
      </c>
    </row>
    <row r="8" ht="19.5" customHeight="1" spans="1:9">
      <c r="A8" s="545" t="s">
        <v>242</v>
      </c>
      <c r="B8" s="531" t="s">
        <v>11</v>
      </c>
      <c r="C8" s="525">
        <v>947766835.55</v>
      </c>
      <c r="D8" s="545" t="s">
        <v>14</v>
      </c>
      <c r="E8" s="531" t="s">
        <v>22</v>
      </c>
      <c r="F8" s="525">
        <v>0</v>
      </c>
      <c r="G8" s="525">
        <v>0</v>
      </c>
      <c r="H8" s="525">
        <v>0</v>
      </c>
      <c r="I8" s="525">
        <v>0</v>
      </c>
    </row>
    <row r="9" ht="19.5" customHeight="1" spans="1:9">
      <c r="A9" s="545" t="s">
        <v>243</v>
      </c>
      <c r="B9" s="531" t="s">
        <v>12</v>
      </c>
      <c r="C9" s="525">
        <v>2256643.26</v>
      </c>
      <c r="D9" s="545" t="s">
        <v>17</v>
      </c>
      <c r="E9" s="531" t="s">
        <v>26</v>
      </c>
      <c r="F9" s="525">
        <v>0</v>
      </c>
      <c r="G9" s="525">
        <v>0</v>
      </c>
      <c r="H9" s="525">
        <v>0</v>
      </c>
      <c r="I9" s="525">
        <v>0</v>
      </c>
    </row>
    <row r="10" ht="19.5" customHeight="1" spans="1:9">
      <c r="A10" s="545" t="s">
        <v>244</v>
      </c>
      <c r="B10" s="531" t="s">
        <v>20</v>
      </c>
      <c r="C10" s="525">
        <v>0</v>
      </c>
      <c r="D10" s="545" t="s">
        <v>21</v>
      </c>
      <c r="E10" s="531" t="s">
        <v>30</v>
      </c>
      <c r="F10" s="525">
        <v>0</v>
      </c>
      <c r="G10" s="525">
        <v>0</v>
      </c>
      <c r="H10" s="525">
        <v>0</v>
      </c>
      <c r="I10" s="525">
        <v>0</v>
      </c>
    </row>
    <row r="11" ht="19.5" customHeight="1" spans="1:9">
      <c r="A11" s="545"/>
      <c r="B11" s="531" t="s">
        <v>24</v>
      </c>
      <c r="C11" s="547"/>
      <c r="D11" s="545" t="s">
        <v>25</v>
      </c>
      <c r="E11" s="531" t="s">
        <v>34</v>
      </c>
      <c r="F11" s="525">
        <v>0</v>
      </c>
      <c r="G11" s="525">
        <v>0</v>
      </c>
      <c r="H11" s="525">
        <v>0</v>
      </c>
      <c r="I11" s="525">
        <v>0</v>
      </c>
    </row>
    <row r="12" ht="19.5" customHeight="1" spans="1:9">
      <c r="A12" s="545"/>
      <c r="B12" s="531" t="s">
        <v>28</v>
      </c>
      <c r="C12" s="547"/>
      <c r="D12" s="545" t="s">
        <v>29</v>
      </c>
      <c r="E12" s="531" t="s">
        <v>38</v>
      </c>
      <c r="F12" s="525">
        <v>818489566.32</v>
      </c>
      <c r="G12" s="525">
        <v>818489566.32</v>
      </c>
      <c r="H12" s="525">
        <v>0</v>
      </c>
      <c r="I12" s="525">
        <v>0</v>
      </c>
    </row>
    <row r="13" ht="19.5" customHeight="1" spans="1:9">
      <c r="A13" s="545"/>
      <c r="B13" s="531" t="s">
        <v>32</v>
      </c>
      <c r="C13" s="547"/>
      <c r="D13" s="545" t="s">
        <v>33</v>
      </c>
      <c r="E13" s="531" t="s">
        <v>42</v>
      </c>
      <c r="F13" s="525">
        <v>50000</v>
      </c>
      <c r="G13" s="525">
        <v>50000</v>
      </c>
      <c r="H13" s="525">
        <v>0</v>
      </c>
      <c r="I13" s="525">
        <v>0</v>
      </c>
    </row>
    <row r="14" ht="19.5" customHeight="1" spans="1:9">
      <c r="A14" s="545"/>
      <c r="B14" s="531" t="s">
        <v>36</v>
      </c>
      <c r="C14" s="547"/>
      <c r="D14" s="545" t="s">
        <v>37</v>
      </c>
      <c r="E14" s="531" t="s">
        <v>45</v>
      </c>
      <c r="F14" s="525">
        <v>1375029.6</v>
      </c>
      <c r="G14" s="525">
        <v>1375029.6</v>
      </c>
      <c r="H14" s="525">
        <v>0</v>
      </c>
      <c r="I14" s="525">
        <v>0</v>
      </c>
    </row>
    <row r="15" ht="19.5" customHeight="1" spans="1:9">
      <c r="A15" s="545"/>
      <c r="B15" s="531" t="s">
        <v>40</v>
      </c>
      <c r="C15" s="547"/>
      <c r="D15" s="545" t="s">
        <v>41</v>
      </c>
      <c r="E15" s="531" t="s">
        <v>48</v>
      </c>
      <c r="F15" s="525">
        <v>56714654.62</v>
      </c>
      <c r="G15" s="525">
        <v>56714654.62</v>
      </c>
      <c r="H15" s="525">
        <v>0</v>
      </c>
      <c r="I15" s="525">
        <v>0</v>
      </c>
    </row>
    <row r="16" ht="19.5" customHeight="1" spans="1:9">
      <c r="A16" s="545"/>
      <c r="B16" s="531" t="s">
        <v>43</v>
      </c>
      <c r="C16" s="547"/>
      <c r="D16" s="545" t="s">
        <v>44</v>
      </c>
      <c r="E16" s="531" t="s">
        <v>51</v>
      </c>
      <c r="F16" s="525">
        <v>29120088.63</v>
      </c>
      <c r="G16" s="525">
        <v>29120088.63</v>
      </c>
      <c r="H16" s="525">
        <v>0</v>
      </c>
      <c r="I16" s="525">
        <v>0</v>
      </c>
    </row>
    <row r="17" ht="19.5" customHeight="1" spans="1:9">
      <c r="A17" s="545"/>
      <c r="B17" s="531" t="s">
        <v>46</v>
      </c>
      <c r="C17" s="547"/>
      <c r="D17" s="545" t="s">
        <v>47</v>
      </c>
      <c r="E17" s="531" t="s">
        <v>54</v>
      </c>
      <c r="F17" s="525">
        <v>6950000</v>
      </c>
      <c r="G17" s="525">
        <v>6950000</v>
      </c>
      <c r="H17" s="525">
        <v>0</v>
      </c>
      <c r="I17" s="525">
        <v>0</v>
      </c>
    </row>
    <row r="18" ht="19.5" customHeight="1" spans="1:9">
      <c r="A18" s="545"/>
      <c r="B18" s="531" t="s">
        <v>49</v>
      </c>
      <c r="C18" s="547"/>
      <c r="D18" s="545" t="s">
        <v>50</v>
      </c>
      <c r="E18" s="531" t="s">
        <v>57</v>
      </c>
      <c r="F18" s="525">
        <v>279850</v>
      </c>
      <c r="G18" s="525">
        <v>279850</v>
      </c>
      <c r="H18" s="525">
        <v>0</v>
      </c>
      <c r="I18" s="525">
        <v>0</v>
      </c>
    </row>
    <row r="19" ht="19.5" customHeight="1" spans="1:9">
      <c r="A19" s="545"/>
      <c r="B19" s="531" t="s">
        <v>52</v>
      </c>
      <c r="C19" s="547"/>
      <c r="D19" s="545" t="s">
        <v>53</v>
      </c>
      <c r="E19" s="531" t="s">
        <v>60</v>
      </c>
      <c r="F19" s="525">
        <v>0</v>
      </c>
      <c r="G19" s="525">
        <v>0</v>
      </c>
      <c r="H19" s="525">
        <v>0</v>
      </c>
      <c r="I19" s="525">
        <v>0</v>
      </c>
    </row>
    <row r="20" ht="19.5" customHeight="1" spans="1:9">
      <c r="A20" s="545"/>
      <c r="B20" s="531" t="s">
        <v>55</v>
      </c>
      <c r="C20" s="547"/>
      <c r="D20" s="545" t="s">
        <v>56</v>
      </c>
      <c r="E20" s="531" t="s">
        <v>63</v>
      </c>
      <c r="F20" s="525">
        <v>0</v>
      </c>
      <c r="G20" s="525">
        <v>0</v>
      </c>
      <c r="H20" s="525">
        <v>0</v>
      </c>
      <c r="I20" s="525">
        <v>0</v>
      </c>
    </row>
    <row r="21" ht="19.5" customHeight="1" spans="1:9">
      <c r="A21" s="545"/>
      <c r="B21" s="531" t="s">
        <v>58</v>
      </c>
      <c r="C21" s="547"/>
      <c r="D21" s="545" t="s">
        <v>59</v>
      </c>
      <c r="E21" s="531" t="s">
        <v>66</v>
      </c>
      <c r="F21" s="525">
        <v>0</v>
      </c>
      <c r="G21" s="525">
        <v>0</v>
      </c>
      <c r="H21" s="525">
        <v>0</v>
      </c>
      <c r="I21" s="525">
        <v>0</v>
      </c>
    </row>
    <row r="22" ht="19.5" customHeight="1" spans="1:9">
      <c r="A22" s="545"/>
      <c r="B22" s="531" t="s">
        <v>61</v>
      </c>
      <c r="C22" s="547"/>
      <c r="D22" s="545" t="s">
        <v>62</v>
      </c>
      <c r="E22" s="531" t="s">
        <v>69</v>
      </c>
      <c r="F22" s="525">
        <v>0</v>
      </c>
      <c r="G22" s="525">
        <v>0</v>
      </c>
      <c r="H22" s="525">
        <v>0</v>
      </c>
      <c r="I22" s="525">
        <v>0</v>
      </c>
    </row>
    <row r="23" ht="19.5" customHeight="1" spans="1:9">
      <c r="A23" s="545"/>
      <c r="B23" s="531" t="s">
        <v>64</v>
      </c>
      <c r="C23" s="547"/>
      <c r="D23" s="545" t="s">
        <v>65</v>
      </c>
      <c r="E23" s="531" t="s">
        <v>72</v>
      </c>
      <c r="F23" s="525">
        <v>0</v>
      </c>
      <c r="G23" s="525">
        <v>0</v>
      </c>
      <c r="H23" s="525">
        <v>0</v>
      </c>
      <c r="I23" s="525">
        <v>0</v>
      </c>
    </row>
    <row r="24" ht="19.5" customHeight="1" spans="1:9">
      <c r="A24" s="545"/>
      <c r="B24" s="531" t="s">
        <v>67</v>
      </c>
      <c r="C24" s="547"/>
      <c r="D24" s="545" t="s">
        <v>68</v>
      </c>
      <c r="E24" s="531" t="s">
        <v>75</v>
      </c>
      <c r="F24" s="525">
        <v>0</v>
      </c>
      <c r="G24" s="525">
        <v>0</v>
      </c>
      <c r="H24" s="525">
        <v>0</v>
      </c>
      <c r="I24" s="525">
        <v>0</v>
      </c>
    </row>
    <row r="25" ht="19.5" customHeight="1" spans="1:9">
      <c r="A25" s="545"/>
      <c r="B25" s="531" t="s">
        <v>70</v>
      </c>
      <c r="C25" s="547"/>
      <c r="D25" s="545" t="s">
        <v>71</v>
      </c>
      <c r="E25" s="531" t="s">
        <v>78</v>
      </c>
      <c r="F25" s="525">
        <v>0</v>
      </c>
      <c r="G25" s="525">
        <v>0</v>
      </c>
      <c r="H25" s="525">
        <v>0</v>
      </c>
      <c r="I25" s="525">
        <v>0</v>
      </c>
    </row>
    <row r="26" ht="19.5" customHeight="1" spans="1:9">
      <c r="A26" s="545"/>
      <c r="B26" s="531" t="s">
        <v>73</v>
      </c>
      <c r="C26" s="547"/>
      <c r="D26" s="545" t="s">
        <v>74</v>
      </c>
      <c r="E26" s="531" t="s">
        <v>81</v>
      </c>
      <c r="F26" s="525">
        <v>35516877</v>
      </c>
      <c r="G26" s="525">
        <v>35516877</v>
      </c>
      <c r="H26" s="525">
        <v>0</v>
      </c>
      <c r="I26" s="525">
        <v>0</v>
      </c>
    </row>
    <row r="27" ht="19.5" customHeight="1" spans="1:9">
      <c r="A27" s="545"/>
      <c r="B27" s="531" t="s">
        <v>76</v>
      </c>
      <c r="C27" s="547"/>
      <c r="D27" s="545" t="s">
        <v>77</v>
      </c>
      <c r="E27" s="531" t="s">
        <v>84</v>
      </c>
      <c r="F27" s="525">
        <v>0</v>
      </c>
      <c r="G27" s="525">
        <v>0</v>
      </c>
      <c r="H27" s="525">
        <v>0</v>
      </c>
      <c r="I27" s="525">
        <v>0</v>
      </c>
    </row>
    <row r="28" ht="19.5" customHeight="1" spans="1:9">
      <c r="A28" s="545"/>
      <c r="B28" s="531" t="s">
        <v>79</v>
      </c>
      <c r="C28" s="547"/>
      <c r="D28" s="545" t="s">
        <v>80</v>
      </c>
      <c r="E28" s="531" t="s">
        <v>87</v>
      </c>
      <c r="F28" s="525">
        <v>0</v>
      </c>
      <c r="G28" s="525">
        <v>0</v>
      </c>
      <c r="H28" s="525">
        <v>0</v>
      </c>
      <c r="I28" s="525">
        <v>0</v>
      </c>
    </row>
    <row r="29" ht="19.5" customHeight="1" spans="1:9">
      <c r="A29" s="545"/>
      <c r="B29" s="531" t="s">
        <v>82</v>
      </c>
      <c r="C29" s="547"/>
      <c r="D29" s="545" t="s">
        <v>83</v>
      </c>
      <c r="E29" s="531" t="s">
        <v>90</v>
      </c>
      <c r="F29" s="525">
        <v>0</v>
      </c>
      <c r="G29" s="525">
        <v>0</v>
      </c>
      <c r="H29" s="525">
        <v>0</v>
      </c>
      <c r="I29" s="525">
        <v>0</v>
      </c>
    </row>
    <row r="30" ht="19.5" customHeight="1" spans="1:9">
      <c r="A30" s="545"/>
      <c r="B30" s="531" t="s">
        <v>85</v>
      </c>
      <c r="C30" s="547"/>
      <c r="D30" s="545" t="s">
        <v>86</v>
      </c>
      <c r="E30" s="531" t="s">
        <v>93</v>
      </c>
      <c r="F30" s="525">
        <v>2333049.56</v>
      </c>
      <c r="G30" s="525">
        <v>0</v>
      </c>
      <c r="H30" s="525">
        <v>2333049.56</v>
      </c>
      <c r="I30" s="525">
        <v>0</v>
      </c>
    </row>
    <row r="31" ht="19.5" customHeight="1" spans="1:9">
      <c r="A31" s="545"/>
      <c r="B31" s="531" t="s">
        <v>88</v>
      </c>
      <c r="C31" s="547"/>
      <c r="D31" s="545" t="s">
        <v>89</v>
      </c>
      <c r="E31" s="531" t="s">
        <v>96</v>
      </c>
      <c r="F31" s="525">
        <v>0</v>
      </c>
      <c r="G31" s="525">
        <v>0</v>
      </c>
      <c r="H31" s="525">
        <v>0</v>
      </c>
      <c r="I31" s="525">
        <v>0</v>
      </c>
    </row>
    <row r="32" ht="19.5" customHeight="1" spans="1:9">
      <c r="A32" s="545"/>
      <c r="B32" s="531" t="s">
        <v>91</v>
      </c>
      <c r="C32" s="547"/>
      <c r="D32" s="545" t="s">
        <v>92</v>
      </c>
      <c r="E32" s="531" t="s">
        <v>100</v>
      </c>
      <c r="F32" s="525">
        <v>0</v>
      </c>
      <c r="G32" s="525">
        <v>0</v>
      </c>
      <c r="H32" s="525">
        <v>0</v>
      </c>
      <c r="I32" s="525">
        <v>0</v>
      </c>
    </row>
    <row r="33" ht="19.5" customHeight="1" spans="1:9">
      <c r="A33" s="545"/>
      <c r="B33" s="531" t="s">
        <v>94</v>
      </c>
      <c r="C33" s="547"/>
      <c r="D33" s="545" t="s">
        <v>95</v>
      </c>
      <c r="E33" s="531" t="s">
        <v>104</v>
      </c>
      <c r="F33" s="525">
        <v>0</v>
      </c>
      <c r="G33" s="525">
        <v>0</v>
      </c>
      <c r="H33" s="525">
        <v>0</v>
      </c>
      <c r="I33" s="525">
        <v>0</v>
      </c>
    </row>
    <row r="34" ht="19.5" customHeight="1" spans="1:9">
      <c r="A34" s="531" t="s">
        <v>97</v>
      </c>
      <c r="B34" s="531" t="s">
        <v>98</v>
      </c>
      <c r="C34" s="525">
        <v>950023478.81</v>
      </c>
      <c r="D34" s="531" t="s">
        <v>99</v>
      </c>
      <c r="E34" s="531" t="s">
        <v>108</v>
      </c>
      <c r="F34" s="525">
        <v>950829115.73</v>
      </c>
      <c r="G34" s="525">
        <v>948496066.17</v>
      </c>
      <c r="H34" s="525">
        <v>2333049.56</v>
      </c>
      <c r="I34" s="525">
        <v>0</v>
      </c>
    </row>
    <row r="35" ht="19.5" customHeight="1" spans="1:9">
      <c r="A35" s="545" t="s">
        <v>245</v>
      </c>
      <c r="B35" s="531" t="s">
        <v>102</v>
      </c>
      <c r="C35" s="525">
        <v>1574056.82</v>
      </c>
      <c r="D35" s="545" t="s">
        <v>246</v>
      </c>
      <c r="E35" s="531" t="s">
        <v>111</v>
      </c>
      <c r="F35" s="525">
        <v>768419.9</v>
      </c>
      <c r="G35" s="525">
        <v>745274.9</v>
      </c>
      <c r="H35" s="525">
        <v>23145</v>
      </c>
      <c r="I35" s="525">
        <v>0</v>
      </c>
    </row>
    <row r="36" ht="19.5" customHeight="1" spans="1:9">
      <c r="A36" s="545" t="s">
        <v>242</v>
      </c>
      <c r="B36" s="531" t="s">
        <v>106</v>
      </c>
      <c r="C36" s="525">
        <v>1474505.52</v>
      </c>
      <c r="D36" s="545"/>
      <c r="E36" s="531" t="s">
        <v>247</v>
      </c>
      <c r="F36" s="547"/>
      <c r="G36" s="547"/>
      <c r="H36" s="547"/>
      <c r="I36" s="547"/>
    </row>
    <row r="37" ht="19.5" customHeight="1" spans="1:9">
      <c r="A37" s="545" t="s">
        <v>243</v>
      </c>
      <c r="B37" s="531" t="s">
        <v>110</v>
      </c>
      <c r="C37" s="525">
        <v>99551.3</v>
      </c>
      <c r="D37" s="531"/>
      <c r="E37" s="531" t="s">
        <v>248</v>
      </c>
      <c r="F37" s="547"/>
      <c r="G37" s="547"/>
      <c r="H37" s="547"/>
      <c r="I37" s="547"/>
    </row>
    <row r="38" ht="19.5" customHeight="1" spans="1:9">
      <c r="A38" s="545" t="s">
        <v>244</v>
      </c>
      <c r="B38" s="531" t="s">
        <v>15</v>
      </c>
      <c r="C38" s="525">
        <v>0</v>
      </c>
      <c r="D38" s="545"/>
      <c r="E38" s="531" t="s">
        <v>249</v>
      </c>
      <c r="F38" s="547"/>
      <c r="G38" s="547"/>
      <c r="H38" s="547"/>
      <c r="I38" s="547"/>
    </row>
    <row r="39" ht="19.5" customHeight="1" spans="1:9">
      <c r="A39" s="531" t="s">
        <v>109</v>
      </c>
      <c r="B39" s="531" t="s">
        <v>18</v>
      </c>
      <c r="C39" s="525">
        <v>951597535.63</v>
      </c>
      <c r="D39" s="531" t="s">
        <v>109</v>
      </c>
      <c r="E39" s="531" t="s">
        <v>250</v>
      </c>
      <c r="F39" s="525">
        <v>951597535.63</v>
      </c>
      <c r="G39" s="525">
        <v>949241341.07</v>
      </c>
      <c r="H39" s="525">
        <v>2356194.56</v>
      </c>
      <c r="I39" s="525">
        <v>0</v>
      </c>
    </row>
    <row r="40" ht="19.5" customHeight="1" spans="1:9">
      <c r="A40" s="524" t="s">
        <v>251</v>
      </c>
      <c r="B40" s="524"/>
      <c r="C40" s="524"/>
      <c r="D40" s="524"/>
      <c r="E40" s="524"/>
      <c r="F40" s="524"/>
      <c r="G40" s="524"/>
      <c r="H40" s="524"/>
      <c r="I40" s="52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rgb="FF92D050"/>
  </sheetPr>
  <dimension ref="A1:J32"/>
  <sheetViews>
    <sheetView workbookViewId="0">
      <selection activeCell="Q19" sqref="Q19"/>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996</v>
      </c>
      <c r="C3" s="70"/>
      <c r="D3" s="70"/>
      <c r="E3" s="70"/>
      <c r="F3" s="70"/>
      <c r="G3" s="70"/>
      <c r="H3" s="70"/>
      <c r="I3" s="70"/>
      <c r="J3" s="70"/>
    </row>
    <row r="4" s="20" customFormat="1" ht="15" customHeight="1" spans="1:10">
      <c r="A4" s="71" t="s">
        <v>728</v>
      </c>
      <c r="B4" s="72" t="s">
        <v>582</v>
      </c>
      <c r="C4" s="72"/>
      <c r="D4" s="72"/>
      <c r="E4" s="73" t="s">
        <v>942</v>
      </c>
      <c r="F4" s="70" t="s">
        <v>978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v>1500000</v>
      </c>
      <c r="D8" s="74">
        <v>1500000</v>
      </c>
      <c r="E8" s="74">
        <v>1500000</v>
      </c>
      <c r="F8" s="74">
        <v>10</v>
      </c>
      <c r="G8" s="74"/>
      <c r="H8" s="209">
        <v>1</v>
      </c>
      <c r="I8" s="74">
        <v>10</v>
      </c>
      <c r="J8" s="74"/>
    </row>
    <row r="9" s="20" customFormat="1" ht="15" customHeight="1" spans="1:10">
      <c r="A9" s="71"/>
      <c r="B9" s="77" t="s">
        <v>598</v>
      </c>
      <c r="C9" s="74">
        <v>1500000</v>
      </c>
      <c r="D9" s="74">
        <v>1500000</v>
      </c>
      <c r="E9" s="74">
        <v>1500000</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c r="D12" s="74"/>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102" customHeight="1" spans="1:10">
      <c r="A14" s="81" t="s">
        <v>946</v>
      </c>
      <c r="B14" s="217" t="s">
        <v>997</v>
      </c>
      <c r="C14" s="217"/>
      <c r="D14" s="217"/>
      <c r="E14" s="217"/>
      <c r="F14" s="217"/>
      <c r="G14" s="84" t="s">
        <v>980</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5" t="s">
        <v>616</v>
      </c>
      <c r="E17" s="70"/>
      <c r="F17" s="91" t="s">
        <v>617</v>
      </c>
      <c r="G17" s="92" t="s">
        <v>618</v>
      </c>
      <c r="H17" s="90"/>
      <c r="I17" s="90"/>
      <c r="J17" s="90"/>
    </row>
    <row r="18" s="20" customFormat="1" ht="15" customHeight="1" spans="1:10">
      <c r="A18" s="71" t="s">
        <v>750</v>
      </c>
      <c r="B18" s="75" t="s">
        <v>620</v>
      </c>
      <c r="C18" s="218" t="s">
        <v>776</v>
      </c>
      <c r="D18" s="22" t="s">
        <v>829</v>
      </c>
      <c r="E18" s="74">
        <v>1</v>
      </c>
      <c r="F18" s="85" t="s">
        <v>777</v>
      </c>
      <c r="G18" s="85" t="s">
        <v>980</v>
      </c>
      <c r="H18" s="85">
        <v>15</v>
      </c>
      <c r="I18" s="85">
        <v>15</v>
      </c>
      <c r="J18" s="85" t="s">
        <v>809</v>
      </c>
    </row>
    <row r="19" s="20" customFormat="1" ht="128.25" spans="1:10">
      <c r="A19" s="71"/>
      <c r="B19" s="73" t="s">
        <v>624</v>
      </c>
      <c r="C19" s="218" t="s">
        <v>998</v>
      </c>
      <c r="D19" s="22" t="s">
        <v>829</v>
      </c>
      <c r="E19" s="74">
        <v>100</v>
      </c>
      <c r="F19" s="85" t="s">
        <v>628</v>
      </c>
      <c r="G19" s="85" t="s">
        <v>980</v>
      </c>
      <c r="H19" s="85">
        <v>10</v>
      </c>
      <c r="I19" s="85">
        <v>10</v>
      </c>
      <c r="J19" s="85" t="s">
        <v>809</v>
      </c>
    </row>
    <row r="20" s="20" customFormat="1" ht="102.75" spans="1:10">
      <c r="A20" s="71"/>
      <c r="B20" s="73" t="s">
        <v>640</v>
      </c>
      <c r="C20" s="218" t="s">
        <v>999</v>
      </c>
      <c r="D20" s="22" t="s">
        <v>829</v>
      </c>
      <c r="E20" s="74">
        <v>100</v>
      </c>
      <c r="F20" s="85" t="s">
        <v>628</v>
      </c>
      <c r="G20" s="85" t="s">
        <v>980</v>
      </c>
      <c r="H20" s="85">
        <v>15</v>
      </c>
      <c r="I20" s="85">
        <v>15</v>
      </c>
      <c r="J20" s="85" t="s">
        <v>809</v>
      </c>
    </row>
    <row r="21" s="20" customFormat="1" ht="26.25" spans="1:10">
      <c r="A21" s="71"/>
      <c r="B21" s="70" t="s">
        <v>646</v>
      </c>
      <c r="C21" s="218" t="s">
        <v>647</v>
      </c>
      <c r="D21" s="22" t="s">
        <v>829</v>
      </c>
      <c r="E21" s="74">
        <v>1500000</v>
      </c>
      <c r="F21" s="85" t="s">
        <v>757</v>
      </c>
      <c r="G21" s="85" t="s">
        <v>980</v>
      </c>
      <c r="H21" s="85">
        <v>10</v>
      </c>
      <c r="I21" s="85">
        <v>10</v>
      </c>
      <c r="J21" s="85" t="s">
        <v>809</v>
      </c>
    </row>
    <row r="22" s="20" customFormat="1" ht="153.75" spans="1:10">
      <c r="A22" s="194" t="s">
        <v>758</v>
      </c>
      <c r="B22" s="74" t="s">
        <v>651</v>
      </c>
      <c r="C22" s="218" t="s">
        <v>1000</v>
      </c>
      <c r="D22" s="22" t="s">
        <v>829</v>
      </c>
      <c r="E22" s="74">
        <v>100</v>
      </c>
      <c r="F22" s="85" t="s">
        <v>628</v>
      </c>
      <c r="G22" s="85" t="s">
        <v>980</v>
      </c>
      <c r="H22" s="85">
        <v>20</v>
      </c>
      <c r="I22" s="85">
        <v>20</v>
      </c>
      <c r="J22" s="85" t="s">
        <v>809</v>
      </c>
    </row>
    <row r="23" s="20" customFormat="1" ht="77.25" spans="1:10">
      <c r="A23" s="71"/>
      <c r="B23" s="219" t="s">
        <v>655</v>
      </c>
      <c r="C23" s="220" t="s">
        <v>1001</v>
      </c>
      <c r="D23" s="22" t="s">
        <v>829</v>
      </c>
      <c r="E23" s="219">
        <v>100</v>
      </c>
      <c r="F23" s="85" t="s">
        <v>628</v>
      </c>
      <c r="G23" s="85" t="s">
        <v>980</v>
      </c>
      <c r="H23" s="85">
        <v>15</v>
      </c>
      <c r="I23" s="85">
        <v>15</v>
      </c>
      <c r="J23" s="85" t="s">
        <v>809</v>
      </c>
    </row>
    <row r="24" s="20" customFormat="1" ht="15" customHeight="1" spans="1:10">
      <c r="A24" s="93" t="s">
        <v>657</v>
      </c>
      <c r="B24" s="94" t="s">
        <v>880</v>
      </c>
      <c r="C24" s="220" t="s">
        <v>1002</v>
      </c>
      <c r="D24" s="22" t="s">
        <v>829</v>
      </c>
      <c r="E24" s="96">
        <v>100</v>
      </c>
      <c r="F24" s="82" t="s">
        <v>628</v>
      </c>
      <c r="G24" s="82" t="s">
        <v>980</v>
      </c>
      <c r="H24" s="82">
        <v>15</v>
      </c>
      <c r="I24" s="82">
        <v>15</v>
      </c>
      <c r="J24" s="82" t="s">
        <v>809</v>
      </c>
    </row>
    <row r="25" s="20" customFormat="1" ht="26.25" spans="1:10">
      <c r="A25" s="93"/>
      <c r="B25" s="96" t="s">
        <v>961</v>
      </c>
      <c r="C25" s="220"/>
      <c r="D25" s="22"/>
      <c r="E25" s="96"/>
      <c r="F25" s="85"/>
      <c r="G25" s="85"/>
      <c r="H25" s="85"/>
      <c r="I25" s="85"/>
      <c r="J25" s="85"/>
    </row>
    <row r="26" s="20" customFormat="1" ht="15" customHeight="1" spans="1:10">
      <c r="A26" s="71" t="s">
        <v>962</v>
      </c>
      <c r="B26" s="71"/>
      <c r="C26" s="74" t="s">
        <v>578</v>
      </c>
      <c r="D26" s="74"/>
      <c r="E26" s="74"/>
      <c r="F26" s="74"/>
      <c r="G26" s="74"/>
      <c r="H26" s="74"/>
      <c r="I26" s="74"/>
      <c r="J26" s="74"/>
    </row>
    <row r="27" s="20" customFormat="1" ht="24" customHeight="1" spans="1:10">
      <c r="A27" s="71" t="s">
        <v>766</v>
      </c>
      <c r="B27" s="74">
        <v>100</v>
      </c>
      <c r="C27" s="74"/>
      <c r="D27" s="74"/>
      <c r="E27" s="74"/>
      <c r="F27" s="74"/>
      <c r="G27" s="74"/>
      <c r="H27" s="74"/>
      <c r="I27" s="70">
        <v>100</v>
      </c>
      <c r="J27" s="98" t="s">
        <v>767</v>
      </c>
    </row>
    <row r="28" s="20" customFormat="1" spans="1:10">
      <c r="A28" s="34" t="s">
        <v>768</v>
      </c>
      <c r="B28" s="34"/>
      <c r="C28" s="34"/>
      <c r="D28" s="34"/>
      <c r="E28" s="34"/>
      <c r="F28" s="34"/>
      <c r="G28" s="34"/>
      <c r="H28" s="34"/>
      <c r="I28" s="34"/>
      <c r="J28" s="34"/>
    </row>
    <row r="29" s="20" customFormat="1" spans="1:10">
      <c r="A29" s="34" t="s">
        <v>769</v>
      </c>
      <c r="B29" s="34"/>
      <c r="C29" s="34"/>
      <c r="D29" s="34"/>
      <c r="E29" s="34"/>
      <c r="F29" s="34"/>
      <c r="G29" s="34"/>
      <c r="H29" s="34"/>
      <c r="I29" s="34"/>
      <c r="J29" s="34"/>
    </row>
    <row r="30" s="20" customFormat="1" spans="1:10">
      <c r="A30" s="34" t="s">
        <v>770</v>
      </c>
      <c r="B30" s="34"/>
      <c r="C30" s="34"/>
      <c r="D30" s="34"/>
      <c r="E30" s="34"/>
      <c r="F30" s="34"/>
      <c r="G30" s="34"/>
      <c r="H30" s="34"/>
      <c r="I30" s="34"/>
      <c r="J30" s="34"/>
    </row>
    <row r="31" s="20" customFormat="1" spans="1:10">
      <c r="A31" s="34" t="s">
        <v>771</v>
      </c>
      <c r="B31" s="34"/>
      <c r="C31" s="34"/>
      <c r="D31" s="34"/>
      <c r="E31" s="34"/>
      <c r="F31" s="34"/>
      <c r="G31" s="34"/>
      <c r="H31" s="34"/>
      <c r="I31" s="34"/>
      <c r="J31" s="34"/>
    </row>
    <row r="32" s="20" customFormat="1" spans="1:10">
      <c r="A32" s="34" t="s">
        <v>772</v>
      </c>
      <c r="B32" s="34"/>
      <c r="C32" s="34"/>
      <c r="D32" s="34"/>
      <c r="E32" s="34"/>
      <c r="F32" s="34"/>
      <c r="G32" s="34"/>
      <c r="H32" s="34"/>
      <c r="I32" s="34"/>
      <c r="J32"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00B0F0"/>
  </sheetPr>
  <dimension ref="A1:J33"/>
  <sheetViews>
    <sheetView workbookViewId="0">
      <selection activeCell="A1" sqref="$A1:$XFD1048576"/>
    </sheetView>
  </sheetViews>
  <sheetFormatPr defaultColWidth="9" defaultRowHeight="13.5"/>
  <cols>
    <col min="1" max="2" width="9" style="36"/>
    <col min="3" max="3" width="13.125" style="36" customWidth="1"/>
    <col min="4" max="4" width="11.625" style="36" customWidth="1"/>
    <col min="5" max="5" width="11.875" style="36" customWidth="1"/>
    <col min="6" max="16384" width="9" style="36"/>
  </cols>
  <sheetData>
    <row r="1" s="36" customFormat="1" ht="24.75" spans="1:10">
      <c r="A1" s="37" t="s">
        <v>725</v>
      </c>
      <c r="B1" s="37"/>
      <c r="C1" s="37"/>
      <c r="D1" s="37"/>
      <c r="E1" s="37"/>
      <c r="F1" s="37"/>
      <c r="G1" s="37"/>
      <c r="H1" s="37"/>
      <c r="I1" s="37"/>
      <c r="J1" s="37"/>
    </row>
    <row r="2" s="36" customFormat="1" ht="25.5" spans="1:10">
      <c r="A2" s="37"/>
      <c r="B2" s="37"/>
      <c r="C2" s="37"/>
      <c r="D2" s="37"/>
      <c r="E2" s="37"/>
      <c r="F2" s="37"/>
      <c r="G2" s="37"/>
      <c r="H2" s="37"/>
      <c r="I2" s="37"/>
      <c r="J2" s="37"/>
    </row>
    <row r="3" s="36" customFormat="1" ht="15" customHeight="1" spans="1:10">
      <c r="A3" s="69" t="s">
        <v>726</v>
      </c>
      <c r="B3" s="70" t="s">
        <v>1003</v>
      </c>
      <c r="C3" s="70"/>
      <c r="D3" s="70"/>
      <c r="E3" s="70"/>
      <c r="F3" s="70"/>
      <c r="G3" s="70"/>
      <c r="H3" s="70"/>
      <c r="I3" s="70"/>
      <c r="J3" s="70"/>
    </row>
    <row r="4" s="36" customFormat="1" ht="15" customHeight="1" spans="1:10">
      <c r="A4" s="71" t="s">
        <v>728</v>
      </c>
      <c r="B4" s="72" t="s">
        <v>582</v>
      </c>
      <c r="C4" s="72"/>
      <c r="D4" s="72"/>
      <c r="E4" s="73" t="s">
        <v>942</v>
      </c>
      <c r="F4" s="70" t="s">
        <v>695</v>
      </c>
      <c r="G4" s="70"/>
      <c r="H4" s="70"/>
      <c r="I4" s="70"/>
      <c r="J4" s="70"/>
    </row>
    <row r="5" s="36" customFormat="1" ht="14.25" spans="1:10">
      <c r="A5" s="71"/>
      <c r="B5" s="72"/>
      <c r="C5" s="72"/>
      <c r="D5" s="72"/>
      <c r="E5" s="74" t="s">
        <v>617</v>
      </c>
      <c r="F5" s="70"/>
      <c r="G5" s="70"/>
      <c r="H5" s="70"/>
      <c r="I5" s="70"/>
      <c r="J5" s="70"/>
    </row>
    <row r="6" s="36" customFormat="1" ht="15" customHeight="1" spans="1:10">
      <c r="A6" s="71" t="s">
        <v>943</v>
      </c>
      <c r="B6" s="74"/>
      <c r="C6" s="75" t="s">
        <v>585</v>
      </c>
      <c r="D6" s="75" t="s">
        <v>910</v>
      </c>
      <c r="E6" s="73" t="s">
        <v>910</v>
      </c>
      <c r="F6" s="70" t="s">
        <v>733</v>
      </c>
      <c r="G6" s="70"/>
      <c r="H6" s="70" t="s">
        <v>734</v>
      </c>
      <c r="I6" s="70" t="s">
        <v>735</v>
      </c>
      <c r="J6" s="70"/>
    </row>
    <row r="7" s="36" customFormat="1" ht="14.25" spans="1:10">
      <c r="A7" s="71"/>
      <c r="B7" s="74"/>
      <c r="C7" s="74" t="s">
        <v>517</v>
      </c>
      <c r="D7" s="74" t="s">
        <v>517</v>
      </c>
      <c r="E7" s="74" t="s">
        <v>944</v>
      </c>
      <c r="F7" s="70"/>
      <c r="G7" s="70"/>
      <c r="H7" s="70"/>
      <c r="I7" s="70"/>
      <c r="J7" s="70"/>
    </row>
    <row r="8" s="36" customFormat="1" ht="27" customHeight="1" spans="1:10">
      <c r="A8" s="71"/>
      <c r="B8" s="74" t="s">
        <v>594</v>
      </c>
      <c r="C8" s="74">
        <f>C9+C11+C12</f>
        <v>573702.15</v>
      </c>
      <c r="D8" s="74">
        <v>2053449.42</v>
      </c>
      <c r="E8" s="74">
        <v>2053449.42</v>
      </c>
      <c r="F8" s="74">
        <v>10</v>
      </c>
      <c r="G8" s="74"/>
      <c r="H8" s="209">
        <v>1</v>
      </c>
      <c r="I8" s="74">
        <v>10</v>
      </c>
      <c r="J8" s="74"/>
    </row>
    <row r="9" s="36" customFormat="1" ht="15" customHeight="1" spans="1:10">
      <c r="A9" s="71"/>
      <c r="B9" s="77" t="s">
        <v>598</v>
      </c>
      <c r="C9" s="74">
        <v>233871.84</v>
      </c>
      <c r="D9" s="74">
        <v>1713619.11</v>
      </c>
      <c r="E9" s="74">
        <v>1713619.11</v>
      </c>
      <c r="F9" s="74" t="s">
        <v>522</v>
      </c>
      <c r="G9" s="74"/>
      <c r="H9" s="74" t="s">
        <v>522</v>
      </c>
      <c r="I9" s="74" t="s">
        <v>522</v>
      </c>
      <c r="J9" s="74"/>
    </row>
    <row r="10" s="36" customFormat="1" ht="26.25" spans="1:10">
      <c r="A10" s="71"/>
      <c r="B10" s="79" t="s">
        <v>600</v>
      </c>
      <c r="C10" s="74"/>
      <c r="D10" s="74"/>
      <c r="E10" s="74"/>
      <c r="F10" s="74"/>
      <c r="G10" s="74"/>
      <c r="H10" s="74"/>
      <c r="I10" s="74"/>
      <c r="J10" s="74"/>
    </row>
    <row r="11" s="36" customFormat="1" ht="27" customHeight="1" spans="1:10">
      <c r="A11" s="71"/>
      <c r="B11" s="79" t="s">
        <v>601</v>
      </c>
      <c r="C11" s="74">
        <v>313553.15</v>
      </c>
      <c r="D11" s="74">
        <v>313553.15</v>
      </c>
      <c r="E11" s="74">
        <v>313553.15</v>
      </c>
      <c r="F11" s="74" t="s">
        <v>522</v>
      </c>
      <c r="G11" s="74"/>
      <c r="H11" s="74" t="s">
        <v>522</v>
      </c>
      <c r="I11" s="74" t="s">
        <v>522</v>
      </c>
      <c r="J11" s="74"/>
    </row>
    <row r="12" s="36" customFormat="1" ht="27" customHeight="1" spans="1:10">
      <c r="A12" s="71"/>
      <c r="B12" s="79" t="s">
        <v>945</v>
      </c>
      <c r="C12" s="74">
        <v>26277.16</v>
      </c>
      <c r="D12" s="74">
        <v>26277.16</v>
      </c>
      <c r="E12" s="74">
        <v>26277.16</v>
      </c>
      <c r="F12" s="74" t="s">
        <v>522</v>
      </c>
      <c r="G12" s="74"/>
      <c r="H12" s="74" t="s">
        <v>522</v>
      </c>
      <c r="I12" s="74" t="s">
        <v>522</v>
      </c>
      <c r="J12" s="74"/>
    </row>
    <row r="13" s="36" customFormat="1" ht="15" customHeight="1" spans="1:10">
      <c r="A13" s="71" t="s">
        <v>739</v>
      </c>
      <c r="B13" s="71"/>
      <c r="C13" s="71"/>
      <c r="D13" s="71"/>
      <c r="E13" s="71"/>
      <c r="F13" s="71"/>
      <c r="G13" s="75" t="s">
        <v>740</v>
      </c>
      <c r="H13" s="75"/>
      <c r="I13" s="75"/>
      <c r="J13" s="75"/>
    </row>
    <row r="14" s="36" customFormat="1" ht="57" customHeight="1" spans="1:10">
      <c r="A14" s="71" t="s">
        <v>946</v>
      </c>
      <c r="B14" s="70" t="s">
        <v>1004</v>
      </c>
      <c r="C14" s="70"/>
      <c r="D14" s="70"/>
      <c r="E14" s="70"/>
      <c r="F14" s="70"/>
      <c r="G14" s="73" t="s">
        <v>1005</v>
      </c>
      <c r="H14" s="73"/>
      <c r="I14" s="73"/>
      <c r="J14" s="73"/>
    </row>
    <row r="15" s="36" customFormat="1" ht="15" customHeight="1" spans="1:10">
      <c r="A15" s="71" t="s">
        <v>607</v>
      </c>
      <c r="B15" s="71"/>
      <c r="C15" s="71"/>
      <c r="D15" s="74" t="s">
        <v>949</v>
      </c>
      <c r="E15" s="74"/>
      <c r="F15" s="74"/>
      <c r="G15" s="210" t="s">
        <v>950</v>
      </c>
      <c r="H15" s="210"/>
      <c r="I15" s="210"/>
      <c r="J15" s="210"/>
    </row>
    <row r="16" s="36" customFormat="1" ht="24.75" customHeight="1" spans="1:10">
      <c r="A16" s="87" t="s">
        <v>747</v>
      </c>
      <c r="B16" s="71" t="s">
        <v>614</v>
      </c>
      <c r="C16" s="75" t="s">
        <v>951</v>
      </c>
      <c r="D16" s="73" t="s">
        <v>608</v>
      </c>
      <c r="E16" s="70" t="s">
        <v>609</v>
      </c>
      <c r="F16" s="211" t="s">
        <v>610</v>
      </c>
      <c r="G16" s="212" t="s">
        <v>611</v>
      </c>
      <c r="H16" s="213" t="s">
        <v>733</v>
      </c>
      <c r="I16" s="213" t="s">
        <v>735</v>
      </c>
      <c r="J16" s="213" t="s">
        <v>746</v>
      </c>
    </row>
    <row r="17" s="36" customFormat="1" ht="14.25" spans="1:10">
      <c r="A17" s="87"/>
      <c r="B17" s="194"/>
      <c r="C17" s="75" t="s">
        <v>608</v>
      </c>
      <c r="D17" s="75" t="s">
        <v>616</v>
      </c>
      <c r="E17" s="73"/>
      <c r="F17" s="94" t="s">
        <v>617</v>
      </c>
      <c r="G17" s="75" t="s">
        <v>618</v>
      </c>
      <c r="H17" s="212"/>
      <c r="I17" s="212"/>
      <c r="J17" s="212"/>
    </row>
    <row r="18" s="36" customFormat="1" ht="15" customHeight="1" spans="1:10">
      <c r="A18" s="87" t="s">
        <v>750</v>
      </c>
      <c r="B18" s="214" t="s">
        <v>620</v>
      </c>
      <c r="C18" s="197" t="s">
        <v>1006</v>
      </c>
      <c r="D18" s="204" t="s">
        <v>632</v>
      </c>
      <c r="E18" s="214">
        <v>2480</v>
      </c>
      <c r="F18" s="214" t="s">
        <v>905</v>
      </c>
      <c r="G18" s="214" t="s">
        <v>1007</v>
      </c>
      <c r="H18" s="214">
        <v>10</v>
      </c>
      <c r="I18" s="214">
        <v>10</v>
      </c>
      <c r="J18" s="214"/>
    </row>
    <row r="19" s="36" customFormat="1" ht="24.75" spans="1:10">
      <c r="A19" s="87"/>
      <c r="B19" s="214" t="s">
        <v>624</v>
      </c>
      <c r="C19" s="197" t="s">
        <v>952</v>
      </c>
      <c r="D19" s="214" t="s">
        <v>953</v>
      </c>
      <c r="E19" s="214">
        <v>98</v>
      </c>
      <c r="F19" s="214" t="s">
        <v>628</v>
      </c>
      <c r="G19" s="215">
        <v>0.98</v>
      </c>
      <c r="H19" s="214">
        <v>15</v>
      </c>
      <c r="I19" s="214">
        <v>15</v>
      </c>
      <c r="J19" s="214"/>
    </row>
    <row r="20" s="36" customFormat="1" ht="24.75" spans="1:10">
      <c r="A20" s="87"/>
      <c r="B20" s="214" t="s">
        <v>640</v>
      </c>
      <c r="C20" s="201" t="s">
        <v>1008</v>
      </c>
      <c r="D20" s="214" t="s">
        <v>829</v>
      </c>
      <c r="E20" s="214">
        <v>1</v>
      </c>
      <c r="F20" s="214" t="s">
        <v>760</v>
      </c>
      <c r="G20" s="214" t="s">
        <v>840</v>
      </c>
      <c r="H20" s="214">
        <v>10</v>
      </c>
      <c r="I20" s="214">
        <v>10</v>
      </c>
      <c r="J20" s="214"/>
    </row>
    <row r="21" s="36" customFormat="1" ht="26.25" spans="1:10">
      <c r="A21" s="87"/>
      <c r="B21" s="214" t="s">
        <v>646</v>
      </c>
      <c r="C21" s="201" t="s">
        <v>259</v>
      </c>
      <c r="D21" s="214" t="s">
        <v>755</v>
      </c>
      <c r="E21" s="214">
        <v>2053449.42</v>
      </c>
      <c r="F21" s="214" t="s">
        <v>757</v>
      </c>
      <c r="G21" s="214" t="s">
        <v>1009</v>
      </c>
      <c r="H21" s="214">
        <v>10</v>
      </c>
      <c r="I21" s="214">
        <v>10</v>
      </c>
      <c r="J21" s="214"/>
    </row>
    <row r="22" s="36" customFormat="1" ht="27" customHeight="1" spans="1:10">
      <c r="A22" s="87" t="s">
        <v>758</v>
      </c>
      <c r="B22" s="214" t="s">
        <v>1010</v>
      </c>
      <c r="C22" s="199" t="s">
        <v>1011</v>
      </c>
      <c r="D22" s="198" t="s">
        <v>1011</v>
      </c>
      <c r="E22" s="199" t="s">
        <v>1011</v>
      </c>
      <c r="F22" s="199" t="s">
        <v>1011</v>
      </c>
      <c r="G22" s="199" t="s">
        <v>1011</v>
      </c>
      <c r="H22" s="199" t="s">
        <v>1011</v>
      </c>
      <c r="I22" s="199" t="s">
        <v>1011</v>
      </c>
      <c r="J22" s="214"/>
    </row>
    <row r="23" s="36" customFormat="1" ht="26.25" spans="1:10">
      <c r="A23" s="87"/>
      <c r="B23" s="214" t="s">
        <v>651</v>
      </c>
      <c r="C23" s="201" t="s">
        <v>1012</v>
      </c>
      <c r="D23" s="198" t="s">
        <v>622</v>
      </c>
      <c r="E23" s="199" t="s">
        <v>623</v>
      </c>
      <c r="F23" s="199" t="s">
        <v>1011</v>
      </c>
      <c r="G23" s="199" t="s">
        <v>623</v>
      </c>
      <c r="H23" s="199">
        <v>15</v>
      </c>
      <c r="I23" s="199">
        <v>15</v>
      </c>
      <c r="J23" s="214"/>
    </row>
    <row r="24" s="36" customFormat="1" ht="26.25" spans="1:10">
      <c r="A24" s="87"/>
      <c r="B24" s="214" t="s">
        <v>971</v>
      </c>
      <c r="C24" s="199" t="s">
        <v>1011</v>
      </c>
      <c r="D24" s="198" t="s">
        <v>1011</v>
      </c>
      <c r="E24" s="199" t="s">
        <v>1011</v>
      </c>
      <c r="F24" s="199" t="s">
        <v>1011</v>
      </c>
      <c r="G24" s="199" t="s">
        <v>1011</v>
      </c>
      <c r="H24" s="199" t="s">
        <v>1011</v>
      </c>
      <c r="I24" s="199" t="s">
        <v>1011</v>
      </c>
      <c r="J24" s="214"/>
    </row>
    <row r="25" s="36" customFormat="1" ht="36.75" spans="1:10">
      <c r="A25" s="87"/>
      <c r="B25" s="214" t="s">
        <v>655</v>
      </c>
      <c r="C25" s="201" t="s">
        <v>1013</v>
      </c>
      <c r="D25" s="198" t="s">
        <v>622</v>
      </c>
      <c r="E25" s="199" t="s">
        <v>623</v>
      </c>
      <c r="F25" s="199" t="s">
        <v>1011</v>
      </c>
      <c r="G25" s="199" t="s">
        <v>623</v>
      </c>
      <c r="H25" s="199">
        <v>15</v>
      </c>
      <c r="I25" s="199">
        <v>15</v>
      </c>
      <c r="J25" s="214"/>
    </row>
    <row r="26" s="36" customFormat="1" ht="39" spans="1:10">
      <c r="A26" s="216" t="s">
        <v>657</v>
      </c>
      <c r="B26" s="214" t="s">
        <v>658</v>
      </c>
      <c r="C26" s="197" t="s">
        <v>960</v>
      </c>
      <c r="D26" s="204" t="s">
        <v>632</v>
      </c>
      <c r="E26" s="205" t="s">
        <v>833</v>
      </c>
      <c r="F26" s="206" t="s">
        <v>628</v>
      </c>
      <c r="G26" s="215">
        <v>0.98</v>
      </c>
      <c r="H26" s="207">
        <v>15</v>
      </c>
      <c r="I26" s="207">
        <v>15</v>
      </c>
      <c r="J26" s="214"/>
    </row>
    <row r="27" s="36" customFormat="1" ht="15" customHeight="1" spans="1:10">
      <c r="A27" s="71" t="s">
        <v>962</v>
      </c>
      <c r="B27" s="71"/>
      <c r="C27" s="97"/>
      <c r="D27" s="97"/>
      <c r="E27" s="97"/>
      <c r="F27" s="97"/>
      <c r="G27" s="97"/>
      <c r="H27" s="97"/>
      <c r="I27" s="97"/>
      <c r="J27" s="97"/>
    </row>
    <row r="28" s="36" customFormat="1" ht="24" customHeight="1" spans="1:10">
      <c r="A28" s="71" t="s">
        <v>766</v>
      </c>
      <c r="B28" s="74">
        <v>100</v>
      </c>
      <c r="C28" s="74"/>
      <c r="D28" s="74"/>
      <c r="E28" s="74"/>
      <c r="F28" s="74"/>
      <c r="G28" s="74"/>
      <c r="H28" s="74"/>
      <c r="I28" s="70" t="s">
        <v>767</v>
      </c>
      <c r="J28" s="208" t="s">
        <v>923</v>
      </c>
    </row>
    <row r="29" s="36" customFormat="1" spans="1:10">
      <c r="A29" s="67" t="s">
        <v>768</v>
      </c>
      <c r="B29" s="67"/>
      <c r="C29" s="67"/>
      <c r="D29" s="67"/>
      <c r="E29" s="67"/>
      <c r="F29" s="67"/>
      <c r="G29" s="67"/>
      <c r="H29" s="67"/>
      <c r="I29" s="67"/>
      <c r="J29" s="67"/>
    </row>
    <row r="30" s="36" customFormat="1" spans="1:10">
      <c r="A30" s="67" t="s">
        <v>769</v>
      </c>
      <c r="B30" s="67"/>
      <c r="C30" s="67"/>
      <c r="D30" s="67"/>
      <c r="E30" s="67"/>
      <c r="F30" s="67"/>
      <c r="G30" s="67"/>
      <c r="H30" s="67"/>
      <c r="I30" s="67"/>
      <c r="J30" s="67"/>
    </row>
    <row r="31" s="36" customFormat="1" spans="1:10">
      <c r="A31" s="67" t="s">
        <v>770</v>
      </c>
      <c r="B31" s="67"/>
      <c r="C31" s="67"/>
      <c r="D31" s="67"/>
      <c r="E31" s="67"/>
      <c r="F31" s="67"/>
      <c r="G31" s="67"/>
      <c r="H31" s="67"/>
      <c r="I31" s="67"/>
      <c r="J31" s="67"/>
    </row>
    <row r="32" s="36" customFormat="1" spans="1:10">
      <c r="A32" s="67" t="s">
        <v>771</v>
      </c>
      <c r="B32" s="67"/>
      <c r="C32" s="67"/>
      <c r="D32" s="67"/>
      <c r="E32" s="67"/>
      <c r="F32" s="67"/>
      <c r="G32" s="67"/>
      <c r="H32" s="67"/>
      <c r="I32" s="67"/>
      <c r="J32" s="67"/>
    </row>
    <row r="33" s="36" customFormat="1" spans="1:10">
      <c r="A33" s="67" t="s">
        <v>976</v>
      </c>
      <c r="B33" s="67"/>
      <c r="C33" s="67"/>
      <c r="D33" s="67"/>
      <c r="E33" s="67"/>
      <c r="F33" s="67"/>
      <c r="G33" s="67"/>
      <c r="H33" s="67"/>
      <c r="I33" s="67"/>
      <c r="J33" s="6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tabColor rgb="FF00B0F0"/>
  </sheetPr>
  <dimension ref="A1:J33"/>
  <sheetViews>
    <sheetView workbookViewId="0">
      <selection activeCell="A1" sqref="$A1:$XFD1048576"/>
    </sheetView>
  </sheetViews>
  <sheetFormatPr defaultColWidth="9" defaultRowHeight="13.5"/>
  <cols>
    <col min="1" max="2" width="9" style="36"/>
    <col min="3" max="5" width="11.125" style="36"/>
    <col min="6" max="6" width="9" style="36"/>
    <col min="7" max="8" width="11.125" style="36"/>
    <col min="9" max="9" width="9" style="36"/>
    <col min="10" max="10" width="20.625" style="36" customWidth="1"/>
    <col min="11" max="16384" width="9" style="36"/>
  </cols>
  <sheetData>
    <row r="1" s="36" customFormat="1" ht="24.75" spans="1:10">
      <c r="A1" s="37" t="s">
        <v>725</v>
      </c>
      <c r="B1" s="37"/>
      <c r="C1" s="37"/>
      <c r="D1" s="37"/>
      <c r="E1" s="37"/>
      <c r="F1" s="37"/>
      <c r="G1" s="37"/>
      <c r="H1" s="37"/>
      <c r="I1" s="37"/>
      <c r="J1" s="37"/>
    </row>
    <row r="2" s="36" customFormat="1" ht="25.5" spans="1:10">
      <c r="A2" s="37"/>
      <c r="B2" s="37"/>
      <c r="C2" s="37"/>
      <c r="D2" s="37"/>
      <c r="E2" s="37"/>
      <c r="F2" s="37"/>
      <c r="G2" s="37"/>
      <c r="H2" s="37"/>
      <c r="I2" s="37"/>
      <c r="J2" s="37"/>
    </row>
    <row r="3" s="36" customFormat="1" ht="15" customHeight="1" spans="1:10">
      <c r="A3" s="69" t="s">
        <v>726</v>
      </c>
      <c r="B3" s="70" t="s">
        <v>1014</v>
      </c>
      <c r="C3" s="70"/>
      <c r="D3" s="70"/>
      <c r="E3" s="70"/>
      <c r="F3" s="70"/>
      <c r="G3" s="70"/>
      <c r="H3" s="70"/>
      <c r="I3" s="70"/>
      <c r="J3" s="70"/>
    </row>
    <row r="4" s="36" customFormat="1" ht="15" customHeight="1" spans="1:10">
      <c r="A4" s="71" t="s">
        <v>728</v>
      </c>
      <c r="B4" s="72" t="s">
        <v>582</v>
      </c>
      <c r="C4" s="72"/>
      <c r="D4" s="72"/>
      <c r="E4" s="73" t="s">
        <v>942</v>
      </c>
      <c r="F4" s="70" t="s">
        <v>695</v>
      </c>
      <c r="G4" s="70"/>
      <c r="H4" s="70"/>
      <c r="I4" s="70"/>
      <c r="J4" s="70"/>
    </row>
    <row r="5" s="36" customFormat="1" ht="14.25" spans="1:10">
      <c r="A5" s="71"/>
      <c r="B5" s="72"/>
      <c r="C5" s="72"/>
      <c r="D5" s="72"/>
      <c r="E5" s="74" t="s">
        <v>617</v>
      </c>
      <c r="F5" s="70"/>
      <c r="G5" s="70"/>
      <c r="H5" s="70"/>
      <c r="I5" s="70"/>
      <c r="J5" s="70"/>
    </row>
    <row r="6" s="36" customFormat="1" ht="15" customHeight="1" spans="1:10">
      <c r="A6" s="71" t="s">
        <v>943</v>
      </c>
      <c r="B6" s="74"/>
      <c r="C6" s="75" t="s">
        <v>585</v>
      </c>
      <c r="D6" s="75" t="s">
        <v>910</v>
      </c>
      <c r="E6" s="73" t="s">
        <v>910</v>
      </c>
      <c r="F6" s="70" t="s">
        <v>733</v>
      </c>
      <c r="G6" s="70"/>
      <c r="H6" s="70" t="s">
        <v>734</v>
      </c>
      <c r="I6" s="70" t="s">
        <v>735</v>
      </c>
      <c r="J6" s="70"/>
    </row>
    <row r="7" s="36" customFormat="1" ht="14.25" spans="1:10">
      <c r="A7" s="71"/>
      <c r="B7" s="74"/>
      <c r="C7" s="74" t="s">
        <v>517</v>
      </c>
      <c r="D7" s="74" t="s">
        <v>517</v>
      </c>
      <c r="E7" s="74" t="s">
        <v>944</v>
      </c>
      <c r="F7" s="70"/>
      <c r="G7" s="70"/>
      <c r="H7" s="70"/>
      <c r="I7" s="70"/>
      <c r="J7" s="70"/>
    </row>
    <row r="8" s="36" customFormat="1" ht="27" customHeight="1" spans="1:10">
      <c r="A8" s="71"/>
      <c r="B8" s="74" t="s">
        <v>594</v>
      </c>
      <c r="C8" s="192">
        <v>2658289.41</v>
      </c>
      <c r="D8" s="192">
        <v>2362708.62</v>
      </c>
      <c r="E8" s="192">
        <v>2105278.7</v>
      </c>
      <c r="F8" s="74">
        <v>10</v>
      </c>
      <c r="G8" s="74"/>
      <c r="H8" s="193">
        <f>(E8/D8)</f>
        <v>0.891044575780149</v>
      </c>
      <c r="I8" s="74">
        <v>9</v>
      </c>
      <c r="J8" s="74"/>
    </row>
    <row r="9" s="36" customFormat="1" ht="15" customHeight="1" spans="1:10">
      <c r="A9" s="71"/>
      <c r="B9" s="77" t="s">
        <v>598</v>
      </c>
      <c r="C9" s="192">
        <v>415908</v>
      </c>
      <c r="D9" s="192">
        <v>656256.99</v>
      </c>
      <c r="E9" s="192">
        <v>656256.99</v>
      </c>
      <c r="F9" s="74" t="s">
        <v>522</v>
      </c>
      <c r="G9" s="74"/>
      <c r="H9" s="74" t="s">
        <v>522</v>
      </c>
      <c r="I9" s="74" t="s">
        <v>522</v>
      </c>
      <c r="J9" s="74"/>
    </row>
    <row r="10" s="36" customFormat="1" ht="26.25" spans="1:10">
      <c r="A10" s="71"/>
      <c r="B10" s="79" t="s">
        <v>600</v>
      </c>
      <c r="C10" s="192"/>
      <c r="D10" s="192"/>
      <c r="E10" s="192"/>
      <c r="F10" s="74"/>
      <c r="G10" s="74"/>
      <c r="H10" s="74"/>
      <c r="I10" s="74"/>
      <c r="J10" s="74"/>
    </row>
    <row r="11" s="36" customFormat="1" ht="27" customHeight="1" spans="1:10">
      <c r="A11" s="71"/>
      <c r="B11" s="79" t="s">
        <v>601</v>
      </c>
      <c r="C11" s="192">
        <v>224082.81</v>
      </c>
      <c r="D11" s="192">
        <v>39374.6</v>
      </c>
      <c r="E11" s="192">
        <v>29374.6</v>
      </c>
      <c r="F11" s="74" t="s">
        <v>522</v>
      </c>
      <c r="G11" s="74"/>
      <c r="H11" s="74" t="s">
        <v>522</v>
      </c>
      <c r="I11" s="74" t="s">
        <v>522</v>
      </c>
      <c r="J11" s="74"/>
    </row>
    <row r="12" s="36" customFormat="1" ht="27" customHeight="1" spans="1:10">
      <c r="A12" s="71"/>
      <c r="B12" s="79" t="s">
        <v>945</v>
      </c>
      <c r="C12" s="192">
        <v>2018298.6</v>
      </c>
      <c r="D12" s="192">
        <v>1667077.03</v>
      </c>
      <c r="E12" s="192">
        <v>1419647.11</v>
      </c>
      <c r="F12" s="74" t="s">
        <v>522</v>
      </c>
      <c r="G12" s="74"/>
      <c r="H12" s="74" t="s">
        <v>522</v>
      </c>
      <c r="I12" s="74" t="s">
        <v>522</v>
      </c>
      <c r="J12" s="74"/>
    </row>
    <row r="13" s="36" customFormat="1" ht="15" customHeight="1" spans="1:10">
      <c r="A13" s="81" t="s">
        <v>739</v>
      </c>
      <c r="B13" s="81"/>
      <c r="C13" s="81"/>
      <c r="D13" s="81"/>
      <c r="E13" s="81"/>
      <c r="F13" s="81"/>
      <c r="G13" s="82" t="s">
        <v>740</v>
      </c>
      <c r="H13" s="82"/>
      <c r="I13" s="82"/>
      <c r="J13" s="82"/>
    </row>
    <row r="14" s="36" customFormat="1" ht="66" customHeight="1" spans="1:10">
      <c r="A14" s="81" t="s">
        <v>946</v>
      </c>
      <c r="B14" s="83" t="s">
        <v>1015</v>
      </c>
      <c r="C14" s="83"/>
      <c r="D14" s="83"/>
      <c r="E14" s="83"/>
      <c r="F14" s="83"/>
      <c r="G14" s="84" t="s">
        <v>1016</v>
      </c>
      <c r="H14" s="84"/>
      <c r="I14" s="84"/>
      <c r="J14" s="84"/>
    </row>
    <row r="15" s="36" customFormat="1" ht="15" customHeight="1" spans="1:10">
      <c r="A15" s="81" t="s">
        <v>607</v>
      </c>
      <c r="B15" s="81"/>
      <c r="C15" s="81"/>
      <c r="D15" s="85" t="s">
        <v>949</v>
      </c>
      <c r="E15" s="85"/>
      <c r="F15" s="85"/>
      <c r="G15" s="86" t="s">
        <v>950</v>
      </c>
      <c r="H15" s="86"/>
      <c r="I15" s="86"/>
      <c r="J15" s="86"/>
    </row>
    <row r="16" s="36" customFormat="1" ht="24.75" customHeight="1" spans="1:10">
      <c r="A16" s="87" t="s">
        <v>747</v>
      </c>
      <c r="B16" s="71" t="s">
        <v>614</v>
      </c>
      <c r="C16" s="75" t="s">
        <v>951</v>
      </c>
      <c r="D16" s="73" t="s">
        <v>608</v>
      </c>
      <c r="E16" s="70" t="s">
        <v>609</v>
      </c>
      <c r="F16" s="88" t="s">
        <v>610</v>
      </c>
      <c r="G16" s="89" t="s">
        <v>611</v>
      </c>
      <c r="H16" s="90" t="s">
        <v>733</v>
      </c>
      <c r="I16" s="90" t="s">
        <v>735</v>
      </c>
      <c r="J16" s="90" t="s">
        <v>746</v>
      </c>
    </row>
    <row r="17" s="36" customFormat="1" ht="14.25" spans="1:10">
      <c r="A17" s="87"/>
      <c r="B17" s="194"/>
      <c r="C17" s="75" t="s">
        <v>608</v>
      </c>
      <c r="D17" s="75" t="s">
        <v>616</v>
      </c>
      <c r="E17" s="73"/>
      <c r="F17" s="195" t="s">
        <v>617</v>
      </c>
      <c r="G17" s="82" t="s">
        <v>618</v>
      </c>
      <c r="H17" s="89"/>
      <c r="I17" s="89"/>
      <c r="J17" s="90"/>
    </row>
    <row r="18" s="36" customFormat="1" ht="23" customHeight="1" spans="1:10">
      <c r="A18" s="71" t="s">
        <v>750</v>
      </c>
      <c r="B18" s="196" t="s">
        <v>620</v>
      </c>
      <c r="C18" s="197" t="s">
        <v>1006</v>
      </c>
      <c r="D18" s="198" t="s">
        <v>622</v>
      </c>
      <c r="E18" s="199">
        <v>2480</v>
      </c>
      <c r="F18" s="200" t="s">
        <v>905</v>
      </c>
      <c r="G18" s="200" t="s">
        <v>1017</v>
      </c>
      <c r="H18" s="200">
        <v>10</v>
      </c>
      <c r="I18" s="200">
        <v>10</v>
      </c>
      <c r="J18" s="85"/>
    </row>
    <row r="19" s="36" customFormat="1" ht="14.25" spans="1:10">
      <c r="A19" s="71"/>
      <c r="B19" s="196" t="s">
        <v>624</v>
      </c>
      <c r="C19" s="197" t="s">
        <v>1018</v>
      </c>
      <c r="D19" s="198" t="s">
        <v>622</v>
      </c>
      <c r="E19" s="199" t="s">
        <v>1019</v>
      </c>
      <c r="F19" s="199" t="s">
        <v>522</v>
      </c>
      <c r="G19" s="199" t="s">
        <v>1019</v>
      </c>
      <c r="H19" s="200">
        <v>10</v>
      </c>
      <c r="I19" s="200">
        <v>10</v>
      </c>
      <c r="J19" s="85"/>
    </row>
    <row r="20" s="36" customFormat="1" ht="24.75" spans="1:10">
      <c r="A20" s="71"/>
      <c r="B20" s="196" t="s">
        <v>640</v>
      </c>
      <c r="C20" s="201" t="s">
        <v>1020</v>
      </c>
      <c r="D20" s="198" t="s">
        <v>622</v>
      </c>
      <c r="E20" s="199">
        <v>1</v>
      </c>
      <c r="F20" s="199" t="s">
        <v>760</v>
      </c>
      <c r="G20" s="199" t="s">
        <v>840</v>
      </c>
      <c r="H20" s="200">
        <v>15</v>
      </c>
      <c r="I20" s="200">
        <v>15</v>
      </c>
      <c r="J20" s="85"/>
    </row>
    <row r="21" s="36" customFormat="1" ht="24.75" spans="1:10">
      <c r="A21" s="71"/>
      <c r="B21" s="196" t="s">
        <v>646</v>
      </c>
      <c r="C21" s="201" t="s">
        <v>1021</v>
      </c>
      <c r="D21" s="198" t="s">
        <v>755</v>
      </c>
      <c r="E21" s="202">
        <v>2362708.62</v>
      </c>
      <c r="F21" s="200" t="s">
        <v>757</v>
      </c>
      <c r="G21" s="203" t="s">
        <v>1022</v>
      </c>
      <c r="H21" s="200">
        <v>15</v>
      </c>
      <c r="I21" s="200">
        <v>15</v>
      </c>
      <c r="J21" s="85"/>
    </row>
    <row r="22" s="36" customFormat="1" ht="27" customHeight="1" spans="1:10">
      <c r="A22" s="71" t="s">
        <v>758</v>
      </c>
      <c r="B22" s="196" t="s">
        <v>1010</v>
      </c>
      <c r="C22" s="199" t="s">
        <v>1011</v>
      </c>
      <c r="D22" s="198" t="s">
        <v>1011</v>
      </c>
      <c r="E22" s="199" t="s">
        <v>1011</v>
      </c>
      <c r="F22" s="200" t="s">
        <v>1011</v>
      </c>
      <c r="G22" s="199" t="s">
        <v>1011</v>
      </c>
      <c r="H22" s="200" t="s">
        <v>1011</v>
      </c>
      <c r="I22" s="200" t="s">
        <v>1011</v>
      </c>
      <c r="J22" s="85"/>
    </row>
    <row r="23" s="36" customFormat="1" ht="36.75" spans="1:10">
      <c r="A23" s="71"/>
      <c r="B23" s="196" t="s">
        <v>651</v>
      </c>
      <c r="C23" s="201" t="s">
        <v>1012</v>
      </c>
      <c r="D23" s="198" t="s">
        <v>622</v>
      </c>
      <c r="E23" s="199" t="s">
        <v>623</v>
      </c>
      <c r="F23" s="200" t="s">
        <v>1011</v>
      </c>
      <c r="G23" s="199" t="s">
        <v>623</v>
      </c>
      <c r="H23" s="200">
        <v>15</v>
      </c>
      <c r="I23" s="200">
        <v>15</v>
      </c>
      <c r="J23" s="85"/>
    </row>
    <row r="24" s="36" customFormat="1" ht="26.25" spans="1:10">
      <c r="A24" s="71"/>
      <c r="B24" s="196" t="s">
        <v>971</v>
      </c>
      <c r="C24" s="199" t="s">
        <v>1011</v>
      </c>
      <c r="D24" s="198" t="s">
        <v>1011</v>
      </c>
      <c r="E24" s="199" t="s">
        <v>1011</v>
      </c>
      <c r="F24" s="200" t="s">
        <v>1011</v>
      </c>
      <c r="G24" s="199" t="s">
        <v>1011</v>
      </c>
      <c r="H24" s="200" t="s">
        <v>1011</v>
      </c>
      <c r="I24" s="200" t="s">
        <v>1011</v>
      </c>
      <c r="J24" s="85"/>
    </row>
    <row r="25" s="36" customFormat="1" ht="36.75" spans="1:10">
      <c r="A25" s="71"/>
      <c r="B25" s="196" t="s">
        <v>655</v>
      </c>
      <c r="C25" s="201" t="s">
        <v>1013</v>
      </c>
      <c r="D25" s="198" t="s">
        <v>622</v>
      </c>
      <c r="E25" s="199" t="s">
        <v>623</v>
      </c>
      <c r="F25" s="200" t="s">
        <v>1011</v>
      </c>
      <c r="G25" s="199" t="s">
        <v>623</v>
      </c>
      <c r="H25" s="200">
        <v>15</v>
      </c>
      <c r="I25" s="200">
        <v>15</v>
      </c>
      <c r="J25" s="92"/>
    </row>
    <row r="26" s="36" customFormat="1" ht="48.75" spans="1:10">
      <c r="A26" s="93" t="s">
        <v>657</v>
      </c>
      <c r="B26" s="196" t="s">
        <v>658</v>
      </c>
      <c r="C26" s="197" t="s">
        <v>960</v>
      </c>
      <c r="D26" s="204" t="s">
        <v>632</v>
      </c>
      <c r="E26" s="205" t="s">
        <v>833</v>
      </c>
      <c r="F26" s="206" t="s">
        <v>628</v>
      </c>
      <c r="G26" s="205" t="s">
        <v>627</v>
      </c>
      <c r="H26" s="207">
        <v>10</v>
      </c>
      <c r="I26" s="207">
        <v>10</v>
      </c>
      <c r="J26" s="96"/>
    </row>
    <row r="27" s="36" customFormat="1" ht="15" customHeight="1" spans="1:10">
      <c r="A27" s="71" t="s">
        <v>962</v>
      </c>
      <c r="B27" s="71"/>
      <c r="C27" s="97"/>
      <c r="D27" s="97"/>
      <c r="E27" s="97"/>
      <c r="F27" s="97"/>
      <c r="G27" s="97"/>
      <c r="H27" s="97"/>
      <c r="I27" s="97"/>
      <c r="J27" s="97"/>
    </row>
    <row r="28" s="36" customFormat="1" ht="24" customHeight="1" spans="1:10">
      <c r="A28" s="71" t="s">
        <v>766</v>
      </c>
      <c r="B28" s="74">
        <v>99</v>
      </c>
      <c r="C28" s="74"/>
      <c r="D28" s="74"/>
      <c r="E28" s="74"/>
      <c r="F28" s="74"/>
      <c r="G28" s="74"/>
      <c r="H28" s="74"/>
      <c r="I28" s="70" t="s">
        <v>767</v>
      </c>
      <c r="J28" s="208" t="s">
        <v>923</v>
      </c>
    </row>
    <row r="29" s="36" customFormat="1" spans="1:10">
      <c r="A29" s="67" t="s">
        <v>768</v>
      </c>
      <c r="B29" s="67"/>
      <c r="C29" s="67"/>
      <c r="D29" s="67"/>
      <c r="E29" s="67"/>
      <c r="F29" s="67"/>
      <c r="G29" s="67"/>
      <c r="H29" s="67"/>
      <c r="I29" s="67"/>
      <c r="J29" s="67"/>
    </row>
    <row r="30" s="36" customFormat="1" spans="1:10">
      <c r="A30" s="67" t="s">
        <v>769</v>
      </c>
      <c r="B30" s="67"/>
      <c r="C30" s="67"/>
      <c r="D30" s="67"/>
      <c r="E30" s="67"/>
      <c r="F30" s="67"/>
      <c r="G30" s="67"/>
      <c r="H30" s="67"/>
      <c r="I30" s="67"/>
      <c r="J30" s="67"/>
    </row>
    <row r="31" s="36" customFormat="1" spans="1:10">
      <c r="A31" s="67" t="s">
        <v>770</v>
      </c>
      <c r="B31" s="67"/>
      <c r="C31" s="67"/>
      <c r="D31" s="67"/>
      <c r="E31" s="67"/>
      <c r="F31" s="67"/>
      <c r="G31" s="67"/>
      <c r="H31" s="67"/>
      <c r="I31" s="67"/>
      <c r="J31" s="67"/>
    </row>
    <row r="32" s="36" customFormat="1" spans="1:10">
      <c r="A32" s="67" t="s">
        <v>771</v>
      </c>
      <c r="B32" s="67"/>
      <c r="C32" s="67"/>
      <c r="D32" s="67"/>
      <c r="E32" s="67"/>
      <c r="F32" s="67"/>
      <c r="G32" s="67"/>
      <c r="H32" s="67"/>
      <c r="I32" s="67"/>
      <c r="J32" s="67"/>
    </row>
    <row r="33" s="36" customFormat="1" spans="1:10">
      <c r="A33" s="67" t="s">
        <v>976</v>
      </c>
      <c r="B33" s="67"/>
      <c r="C33" s="67"/>
      <c r="D33" s="67"/>
      <c r="E33" s="67"/>
      <c r="F33" s="67"/>
      <c r="G33" s="67"/>
      <c r="H33" s="67"/>
      <c r="I33" s="67"/>
      <c r="J33" s="6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tabColor rgb="FF7030A0"/>
  </sheetPr>
  <dimension ref="A1:J27"/>
  <sheetViews>
    <sheetView workbookViewId="0">
      <selection activeCell="A1" sqref="$A1:$XFD1048576"/>
    </sheetView>
  </sheetViews>
  <sheetFormatPr defaultColWidth="9" defaultRowHeight="13.5"/>
  <cols>
    <col min="1" max="1" width="9" style="20"/>
    <col min="2" max="2" width="12.1083333333333" style="20" customWidth="1"/>
    <col min="3" max="3" width="14.3333333333333" style="20" customWidth="1"/>
    <col min="4" max="4" width="12.1083333333333" style="20" customWidth="1"/>
    <col min="5" max="5" width="12" style="20" customWidth="1"/>
    <col min="6" max="6" width="14.225" style="20" customWidth="1"/>
    <col min="7" max="7" width="8.775" style="20" customWidth="1"/>
    <col min="8" max="8" width="9.33333333333333" style="20" customWidth="1"/>
    <col min="9" max="9" width="7.44166666666667" style="20" customWidth="1"/>
    <col min="10" max="10" width="10.4416666666667" style="20" customWidth="1"/>
    <col min="11" max="11" width="9" style="20"/>
    <col min="12" max="12" width="12.8916666666667" style="20"/>
    <col min="13" max="16384" width="9" style="20"/>
  </cols>
  <sheetData>
    <row r="1" s="20" customFormat="1" ht="24.75" spans="1:10">
      <c r="A1" s="21" t="s">
        <v>725</v>
      </c>
      <c r="B1" s="21"/>
      <c r="C1" s="21"/>
      <c r="D1" s="21"/>
      <c r="E1" s="21"/>
      <c r="F1" s="21"/>
      <c r="G1" s="21"/>
      <c r="H1" s="21"/>
      <c r="I1" s="21"/>
      <c r="J1" s="21"/>
    </row>
    <row r="2" s="20" customFormat="1" ht="18" customHeight="1" spans="1:10">
      <c r="A2" s="21"/>
      <c r="B2" s="21"/>
      <c r="C2" s="21"/>
      <c r="D2" s="21"/>
      <c r="E2" s="21"/>
      <c r="F2" s="21"/>
      <c r="G2" s="21"/>
      <c r="H2" s="21"/>
      <c r="I2" s="21"/>
      <c r="J2" s="21"/>
    </row>
    <row r="3" s="20" customFormat="1" ht="21" customHeight="1" spans="1:10">
      <c r="A3" s="165" t="s">
        <v>726</v>
      </c>
      <c r="B3" s="165"/>
      <c r="C3" s="166" t="s">
        <v>1023</v>
      </c>
      <c r="D3" s="166"/>
      <c r="E3" s="166"/>
      <c r="F3" s="166"/>
      <c r="G3" s="166"/>
      <c r="H3" s="166"/>
      <c r="I3" s="166"/>
      <c r="J3" s="166"/>
    </row>
    <row r="4" s="20" customFormat="1" ht="22" customHeight="1" spans="1:10">
      <c r="A4" s="165" t="s">
        <v>728</v>
      </c>
      <c r="B4" s="165"/>
      <c r="C4" s="167" t="s">
        <v>582</v>
      </c>
      <c r="D4" s="167"/>
      <c r="E4" s="167"/>
      <c r="F4" s="165" t="s">
        <v>729</v>
      </c>
      <c r="G4" s="166" t="s">
        <v>685</v>
      </c>
      <c r="H4" s="166"/>
      <c r="I4" s="166"/>
      <c r="J4" s="166"/>
    </row>
    <row r="5" s="20" customFormat="1" spans="1:10">
      <c r="A5" s="165" t="s">
        <v>1024</v>
      </c>
      <c r="B5" s="165"/>
      <c r="C5" s="165"/>
      <c r="D5" s="165" t="s">
        <v>731</v>
      </c>
      <c r="E5" s="165" t="s">
        <v>518</v>
      </c>
      <c r="F5" s="165" t="s">
        <v>732</v>
      </c>
      <c r="G5" s="165" t="s">
        <v>733</v>
      </c>
      <c r="H5" s="165" t="s">
        <v>734</v>
      </c>
      <c r="I5" s="165" t="s">
        <v>735</v>
      </c>
      <c r="J5" s="165"/>
    </row>
    <row r="6" s="20" customFormat="1" ht="19" customHeight="1" spans="1:10">
      <c r="A6" s="165"/>
      <c r="B6" s="165"/>
      <c r="C6" s="168" t="s">
        <v>594</v>
      </c>
      <c r="D6" s="169">
        <v>2100000</v>
      </c>
      <c r="E6" s="169">
        <v>2100000</v>
      </c>
      <c r="F6" s="169">
        <v>2099990</v>
      </c>
      <c r="G6" s="165">
        <v>10</v>
      </c>
      <c r="H6" s="169">
        <v>99.99</v>
      </c>
      <c r="I6" s="170">
        <v>9.9</v>
      </c>
      <c r="J6" s="170"/>
    </row>
    <row r="7" s="20" customFormat="1" ht="24" spans="1:10">
      <c r="A7" s="165"/>
      <c r="B7" s="165"/>
      <c r="C7" s="168" t="s">
        <v>899</v>
      </c>
      <c r="D7" s="169">
        <v>0</v>
      </c>
      <c r="E7" s="169">
        <v>0</v>
      </c>
      <c r="F7" s="169">
        <v>0</v>
      </c>
      <c r="G7" s="165" t="s">
        <v>522</v>
      </c>
      <c r="H7" s="169">
        <v>0</v>
      </c>
      <c r="I7" s="170" t="s">
        <v>522</v>
      </c>
      <c r="J7" s="170"/>
    </row>
    <row r="8" s="20" customFormat="1" ht="27" customHeight="1" spans="1:10">
      <c r="A8" s="165"/>
      <c r="B8" s="165"/>
      <c r="C8" s="168" t="s">
        <v>900</v>
      </c>
      <c r="D8" s="169">
        <v>2100000</v>
      </c>
      <c r="E8" s="169">
        <v>2100000</v>
      </c>
      <c r="F8" s="169">
        <v>2099990</v>
      </c>
      <c r="G8" s="165" t="s">
        <v>522</v>
      </c>
      <c r="H8" s="169">
        <v>99.99</v>
      </c>
      <c r="I8" s="170" t="s">
        <v>522</v>
      </c>
      <c r="J8" s="170"/>
    </row>
    <row r="9" s="20" customFormat="1" ht="15" customHeight="1" spans="1:10">
      <c r="A9" s="165"/>
      <c r="B9" s="165"/>
      <c r="C9" s="168" t="s">
        <v>1025</v>
      </c>
      <c r="D9" s="165" t="s">
        <v>522</v>
      </c>
      <c r="E9" s="165" t="s">
        <v>522</v>
      </c>
      <c r="F9" s="165" t="s">
        <v>522</v>
      </c>
      <c r="G9" s="165" t="s">
        <v>522</v>
      </c>
      <c r="H9" s="169"/>
      <c r="I9" s="170" t="s">
        <v>522</v>
      </c>
      <c r="J9" s="170"/>
    </row>
    <row r="10" s="20" customFormat="1" spans="1:10">
      <c r="A10" s="165" t="s">
        <v>738</v>
      </c>
      <c r="B10" s="165" t="s">
        <v>739</v>
      </c>
      <c r="C10" s="165"/>
      <c r="D10" s="165"/>
      <c r="E10" s="165"/>
      <c r="F10" s="170" t="s">
        <v>740</v>
      </c>
      <c r="G10" s="170"/>
      <c r="H10" s="170"/>
      <c r="I10" s="170"/>
      <c r="J10" s="170"/>
    </row>
    <row r="11" s="20" customFormat="1" ht="27" customHeight="1" spans="1:10">
      <c r="A11" s="165"/>
      <c r="B11" s="171" t="s">
        <v>1026</v>
      </c>
      <c r="C11" s="172"/>
      <c r="D11" s="172"/>
      <c r="E11" s="173"/>
      <c r="F11" s="170" t="s">
        <v>1027</v>
      </c>
      <c r="G11" s="170"/>
      <c r="H11" s="170"/>
      <c r="I11" s="170"/>
      <c r="J11" s="170"/>
    </row>
    <row r="12" s="20" customFormat="1" ht="27" customHeight="1" spans="1:10">
      <c r="A12" s="174" t="s">
        <v>607</v>
      </c>
      <c r="B12" s="175"/>
      <c r="C12" s="176"/>
      <c r="D12" s="174" t="s">
        <v>743</v>
      </c>
      <c r="E12" s="175"/>
      <c r="F12" s="176"/>
      <c r="G12" s="177" t="s">
        <v>744</v>
      </c>
      <c r="H12" s="177" t="s">
        <v>733</v>
      </c>
      <c r="I12" s="177" t="s">
        <v>735</v>
      </c>
      <c r="J12" s="177" t="s">
        <v>746</v>
      </c>
    </row>
    <row r="13" s="20" customFormat="1" ht="15" customHeight="1" spans="1:10">
      <c r="A13" s="178" t="s">
        <v>747</v>
      </c>
      <c r="B13" s="165" t="s">
        <v>614</v>
      </c>
      <c r="C13" s="165" t="s">
        <v>615</v>
      </c>
      <c r="D13" s="165" t="s">
        <v>748</v>
      </c>
      <c r="E13" s="165" t="s">
        <v>609</v>
      </c>
      <c r="F13" s="179" t="s">
        <v>749</v>
      </c>
      <c r="G13" s="180"/>
      <c r="H13" s="180"/>
      <c r="I13" s="180"/>
      <c r="J13" s="180"/>
    </row>
    <row r="14" s="20" customFormat="1" ht="27" customHeight="1" spans="1:10">
      <c r="A14" s="181" t="s">
        <v>750</v>
      </c>
      <c r="B14" s="181" t="s">
        <v>620</v>
      </c>
      <c r="C14" s="182" t="s">
        <v>1028</v>
      </c>
      <c r="D14" s="182" t="s">
        <v>622</v>
      </c>
      <c r="E14" s="182" t="s">
        <v>24</v>
      </c>
      <c r="F14" s="182" t="s">
        <v>777</v>
      </c>
      <c r="G14" s="182" t="s">
        <v>24</v>
      </c>
      <c r="H14" s="180">
        <v>20</v>
      </c>
      <c r="I14" s="180">
        <v>19.99</v>
      </c>
      <c r="J14" s="188" t="s">
        <v>1029</v>
      </c>
    </row>
    <row r="15" s="20" customFormat="1" ht="27" customHeight="1" spans="1:10">
      <c r="A15" s="183"/>
      <c r="B15" s="181" t="s">
        <v>624</v>
      </c>
      <c r="C15" s="182" t="s">
        <v>1030</v>
      </c>
      <c r="D15" s="182" t="s">
        <v>622</v>
      </c>
      <c r="E15" s="582" t="s">
        <v>627</v>
      </c>
      <c r="F15" s="182" t="s">
        <v>628</v>
      </c>
      <c r="G15" s="582" t="s">
        <v>627</v>
      </c>
      <c r="H15" s="180">
        <v>10</v>
      </c>
      <c r="I15" s="180">
        <v>10</v>
      </c>
      <c r="J15" s="188" t="s">
        <v>809</v>
      </c>
    </row>
    <row r="16" s="20" customFormat="1" ht="24" customHeight="1" spans="1:10">
      <c r="A16" s="183"/>
      <c r="B16" s="181" t="s">
        <v>640</v>
      </c>
      <c r="C16" s="182" t="s">
        <v>1031</v>
      </c>
      <c r="D16" s="182" t="s">
        <v>622</v>
      </c>
      <c r="E16" s="582" t="s">
        <v>627</v>
      </c>
      <c r="F16" s="182" t="s">
        <v>628</v>
      </c>
      <c r="G16" s="582" t="s">
        <v>627</v>
      </c>
      <c r="H16" s="180">
        <v>10</v>
      </c>
      <c r="I16" s="180">
        <v>10</v>
      </c>
      <c r="J16" s="188" t="s">
        <v>809</v>
      </c>
    </row>
    <row r="17" s="20" customFormat="1" ht="24.75" customHeight="1" spans="1:10">
      <c r="A17" s="191"/>
      <c r="B17" s="184" t="s">
        <v>646</v>
      </c>
      <c r="C17" s="182" t="s">
        <v>1032</v>
      </c>
      <c r="D17" s="182" t="s">
        <v>622</v>
      </c>
      <c r="E17" s="582" t="s">
        <v>627</v>
      </c>
      <c r="F17" s="182" t="s">
        <v>628</v>
      </c>
      <c r="G17" s="582" t="s">
        <v>627</v>
      </c>
      <c r="H17" s="180">
        <v>10</v>
      </c>
      <c r="I17" s="180">
        <v>10</v>
      </c>
      <c r="J17" s="188" t="s">
        <v>809</v>
      </c>
    </row>
    <row r="18" s="20" customFormat="1" ht="25" customHeight="1" spans="1:10">
      <c r="A18" s="184" t="s">
        <v>758</v>
      </c>
      <c r="B18" s="184" t="s">
        <v>781</v>
      </c>
      <c r="C18" s="182" t="s">
        <v>1033</v>
      </c>
      <c r="D18" s="182" t="s">
        <v>1034</v>
      </c>
      <c r="E18" s="582" t="s">
        <v>816</v>
      </c>
      <c r="F18" s="182" t="s">
        <v>628</v>
      </c>
      <c r="G18" s="582" t="s">
        <v>816</v>
      </c>
      <c r="H18" s="180">
        <v>20</v>
      </c>
      <c r="I18" s="180">
        <v>20</v>
      </c>
      <c r="J18" s="188" t="s">
        <v>809</v>
      </c>
    </row>
    <row r="19" s="20" customFormat="1" ht="33" customHeight="1" spans="1:10">
      <c r="A19" s="185" t="s">
        <v>657</v>
      </c>
      <c r="B19" s="186" t="s">
        <v>658</v>
      </c>
      <c r="C19" s="182" t="s">
        <v>1035</v>
      </c>
      <c r="D19" s="182" t="s">
        <v>1034</v>
      </c>
      <c r="E19" s="582" t="s">
        <v>832</v>
      </c>
      <c r="F19" s="182" t="s">
        <v>628</v>
      </c>
      <c r="G19" s="582" t="s">
        <v>832</v>
      </c>
      <c r="H19" s="180">
        <v>20</v>
      </c>
      <c r="I19" s="180">
        <v>20</v>
      </c>
      <c r="J19" s="188" t="s">
        <v>809</v>
      </c>
    </row>
    <row r="20" s="20" customFormat="1" ht="27" customHeight="1" spans="1:10">
      <c r="A20" s="165" t="s">
        <v>764</v>
      </c>
      <c r="B20" s="165"/>
      <c r="C20" s="165"/>
      <c r="D20" s="165" t="s">
        <v>1029</v>
      </c>
      <c r="E20" s="165"/>
      <c r="F20" s="165"/>
      <c r="G20" s="165"/>
      <c r="H20" s="165"/>
      <c r="I20" s="165"/>
      <c r="J20" s="165"/>
    </row>
    <row r="21" s="20" customFormat="1" ht="25" customHeight="1" spans="1:10">
      <c r="A21" s="165" t="s">
        <v>766</v>
      </c>
      <c r="B21" s="165"/>
      <c r="C21" s="165"/>
      <c r="D21" s="165"/>
      <c r="E21" s="165"/>
      <c r="F21" s="165"/>
      <c r="G21" s="165"/>
      <c r="H21" s="165">
        <v>100</v>
      </c>
      <c r="I21" s="165">
        <v>99.99</v>
      </c>
      <c r="J21" s="189" t="s">
        <v>1036</v>
      </c>
    </row>
    <row r="22" s="20" customFormat="1" ht="18" customHeight="1" spans="1:10">
      <c r="A22" s="187"/>
      <c r="B22" s="187"/>
      <c r="C22" s="187"/>
      <c r="D22" s="187"/>
      <c r="E22" s="187"/>
      <c r="F22" s="187"/>
      <c r="G22" s="187"/>
      <c r="H22" s="187"/>
      <c r="I22" s="187"/>
      <c r="J22" s="190"/>
    </row>
    <row r="23" s="20" customFormat="1" spans="1:10">
      <c r="A23" s="34" t="s">
        <v>768</v>
      </c>
      <c r="B23" s="34"/>
      <c r="C23" s="34"/>
      <c r="D23" s="34"/>
      <c r="E23" s="34"/>
      <c r="F23" s="34"/>
      <c r="G23" s="34"/>
      <c r="H23" s="34"/>
      <c r="I23" s="34"/>
      <c r="J23" s="34"/>
    </row>
    <row r="24" s="20" customFormat="1" spans="1:10">
      <c r="A24" s="34" t="s">
        <v>769</v>
      </c>
      <c r="B24" s="34"/>
      <c r="C24" s="34"/>
      <c r="D24" s="34"/>
      <c r="E24" s="34"/>
      <c r="F24" s="34"/>
      <c r="G24" s="34"/>
      <c r="H24" s="34"/>
      <c r="I24" s="34"/>
      <c r="J24" s="34"/>
    </row>
    <row r="25" s="20" customFormat="1" spans="1:10">
      <c r="A25" s="34" t="s">
        <v>770</v>
      </c>
      <c r="B25" s="34"/>
      <c r="C25" s="34"/>
      <c r="D25" s="34"/>
      <c r="E25" s="34"/>
      <c r="F25" s="34"/>
      <c r="G25" s="34"/>
      <c r="H25" s="34"/>
      <c r="I25" s="34"/>
      <c r="J25" s="34"/>
    </row>
    <row r="26" s="20" customFormat="1" spans="1:10">
      <c r="A26" s="34" t="s">
        <v>771</v>
      </c>
      <c r="B26" s="34"/>
      <c r="C26" s="34"/>
      <c r="D26" s="34"/>
      <c r="E26" s="34"/>
      <c r="F26" s="34"/>
      <c r="G26" s="34"/>
      <c r="H26" s="34"/>
      <c r="I26" s="34"/>
      <c r="J26" s="34"/>
    </row>
    <row r="27" s="20" customFormat="1" spans="1:10">
      <c r="A27" s="34" t="s">
        <v>772</v>
      </c>
      <c r="B27" s="34"/>
      <c r="C27" s="34"/>
      <c r="D27" s="34"/>
      <c r="E27" s="34"/>
      <c r="F27" s="34"/>
      <c r="G27" s="34"/>
      <c r="H27" s="34"/>
      <c r="I27" s="34"/>
      <c r="J27" s="34"/>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3:J23"/>
    <mergeCell ref="A24:J24"/>
    <mergeCell ref="A25:J25"/>
    <mergeCell ref="A26:J26"/>
    <mergeCell ref="A27:J27"/>
    <mergeCell ref="A10:A11"/>
    <mergeCell ref="A14:A17"/>
    <mergeCell ref="G12:G13"/>
    <mergeCell ref="H12:H13"/>
    <mergeCell ref="I12:I13"/>
    <mergeCell ref="J12:J13"/>
    <mergeCell ref="A5:B9"/>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tabColor rgb="FF7030A0"/>
  </sheetPr>
  <dimension ref="A1:J27"/>
  <sheetViews>
    <sheetView topLeftCell="A5" workbookViewId="0">
      <selection activeCell="A1" sqref="$A1:$XFD1048576"/>
    </sheetView>
  </sheetViews>
  <sheetFormatPr defaultColWidth="9" defaultRowHeight="13.5"/>
  <cols>
    <col min="1" max="1" width="9" style="20"/>
    <col min="2" max="2" width="12.1083333333333" style="20" customWidth="1"/>
    <col min="3" max="3" width="14.3333333333333" style="20" customWidth="1"/>
    <col min="4" max="4" width="13" style="20" customWidth="1"/>
    <col min="5" max="5" width="13.225" style="20" customWidth="1"/>
    <col min="6" max="6" width="14.225" style="20" customWidth="1"/>
    <col min="7" max="7" width="8.775" style="20" customWidth="1"/>
    <col min="8" max="8" width="9.33333333333333" style="20" customWidth="1"/>
    <col min="9" max="9" width="7.44166666666667" style="20" customWidth="1"/>
    <col min="10" max="10" width="10.4416666666667" style="20" customWidth="1"/>
    <col min="11" max="11" width="9" style="20"/>
    <col min="12" max="12" width="12.8916666666667" style="20"/>
    <col min="13" max="16384" width="9" style="20"/>
  </cols>
  <sheetData>
    <row r="1" s="20" customFormat="1" ht="24.75" spans="1:10">
      <c r="A1" s="21" t="s">
        <v>725</v>
      </c>
      <c r="B1" s="21"/>
      <c r="C1" s="21"/>
      <c r="D1" s="21"/>
      <c r="E1" s="21"/>
      <c r="F1" s="21"/>
      <c r="G1" s="21"/>
      <c r="H1" s="21"/>
      <c r="I1" s="21"/>
      <c r="J1" s="21"/>
    </row>
    <row r="2" s="20" customFormat="1" ht="18" customHeight="1" spans="1:10">
      <c r="A2" s="21"/>
      <c r="B2" s="21"/>
      <c r="C2" s="21"/>
      <c r="D2" s="21"/>
      <c r="E2" s="21"/>
      <c r="F2" s="21"/>
      <c r="G2" s="21"/>
      <c r="H2" s="21"/>
      <c r="I2" s="21"/>
      <c r="J2" s="21"/>
    </row>
    <row r="3" s="20" customFormat="1" ht="21" customHeight="1" spans="1:10">
      <c r="A3" s="165" t="s">
        <v>726</v>
      </c>
      <c r="B3" s="165"/>
      <c r="C3" s="166" t="s">
        <v>1037</v>
      </c>
      <c r="D3" s="166"/>
      <c r="E3" s="166"/>
      <c r="F3" s="166"/>
      <c r="G3" s="166"/>
      <c r="H3" s="166"/>
      <c r="I3" s="166"/>
      <c r="J3" s="166"/>
    </row>
    <row r="4" s="20" customFormat="1" ht="22" customHeight="1" spans="1:10">
      <c r="A4" s="165" t="s">
        <v>728</v>
      </c>
      <c r="B4" s="165"/>
      <c r="C4" s="167" t="s">
        <v>582</v>
      </c>
      <c r="D4" s="167"/>
      <c r="E4" s="167"/>
      <c r="F4" s="165" t="s">
        <v>729</v>
      </c>
      <c r="G4" s="166" t="s">
        <v>685</v>
      </c>
      <c r="H4" s="166"/>
      <c r="I4" s="166"/>
      <c r="J4" s="166"/>
    </row>
    <row r="5" s="20" customFormat="1" spans="1:10">
      <c r="A5" s="165" t="s">
        <v>1024</v>
      </c>
      <c r="B5" s="165"/>
      <c r="C5" s="165"/>
      <c r="D5" s="165" t="s">
        <v>731</v>
      </c>
      <c r="E5" s="165" t="s">
        <v>518</v>
      </c>
      <c r="F5" s="165" t="s">
        <v>732</v>
      </c>
      <c r="G5" s="165" t="s">
        <v>733</v>
      </c>
      <c r="H5" s="165" t="s">
        <v>734</v>
      </c>
      <c r="I5" s="165" t="s">
        <v>735</v>
      </c>
      <c r="J5" s="165"/>
    </row>
    <row r="6" s="20" customFormat="1" ht="19" customHeight="1" spans="1:10">
      <c r="A6" s="165"/>
      <c r="B6" s="165"/>
      <c r="C6" s="168" t="s">
        <v>594</v>
      </c>
      <c r="D6" s="169">
        <v>3500000</v>
      </c>
      <c r="E6" s="169">
        <v>3500000</v>
      </c>
      <c r="F6" s="169">
        <v>2437018.05</v>
      </c>
      <c r="G6" s="165">
        <v>10</v>
      </c>
      <c r="H6" s="169">
        <v>69.63</v>
      </c>
      <c r="I6" s="170">
        <v>9</v>
      </c>
      <c r="J6" s="170"/>
    </row>
    <row r="7" s="20" customFormat="1" ht="24" spans="1:10">
      <c r="A7" s="165"/>
      <c r="B7" s="165"/>
      <c r="C7" s="168" t="s">
        <v>899</v>
      </c>
      <c r="D7" s="169">
        <v>3500000</v>
      </c>
      <c r="E7" s="169">
        <v>3500000</v>
      </c>
      <c r="F7" s="169">
        <v>2437018.05</v>
      </c>
      <c r="G7" s="165" t="s">
        <v>522</v>
      </c>
      <c r="H7" s="169">
        <v>69.63</v>
      </c>
      <c r="I7" s="170" t="s">
        <v>522</v>
      </c>
      <c r="J7" s="170"/>
    </row>
    <row r="8" s="20" customFormat="1" ht="27" customHeight="1" spans="1:10">
      <c r="A8" s="165"/>
      <c r="B8" s="165"/>
      <c r="C8" s="168" t="s">
        <v>900</v>
      </c>
      <c r="D8" s="169">
        <v>0</v>
      </c>
      <c r="E8" s="169">
        <v>0</v>
      </c>
      <c r="F8" s="169">
        <v>0</v>
      </c>
      <c r="G8" s="165" t="s">
        <v>522</v>
      </c>
      <c r="H8" s="169">
        <v>0</v>
      </c>
      <c r="I8" s="170" t="s">
        <v>522</v>
      </c>
      <c r="J8" s="170"/>
    </row>
    <row r="9" s="20" customFormat="1" ht="15" customHeight="1" spans="1:10">
      <c r="A9" s="165"/>
      <c r="B9" s="165"/>
      <c r="C9" s="168" t="s">
        <v>1025</v>
      </c>
      <c r="D9" s="165" t="s">
        <v>522</v>
      </c>
      <c r="E9" s="165" t="s">
        <v>522</v>
      </c>
      <c r="F9" s="165" t="s">
        <v>522</v>
      </c>
      <c r="G9" s="165" t="s">
        <v>522</v>
      </c>
      <c r="H9" s="169"/>
      <c r="I9" s="170" t="s">
        <v>522</v>
      </c>
      <c r="J9" s="170"/>
    </row>
    <row r="10" s="20" customFormat="1" spans="1:10">
      <c r="A10" s="165" t="s">
        <v>738</v>
      </c>
      <c r="B10" s="165" t="s">
        <v>739</v>
      </c>
      <c r="C10" s="165"/>
      <c r="D10" s="165"/>
      <c r="E10" s="165"/>
      <c r="F10" s="170" t="s">
        <v>740</v>
      </c>
      <c r="G10" s="170"/>
      <c r="H10" s="170"/>
      <c r="I10" s="170"/>
      <c r="J10" s="170"/>
    </row>
    <row r="11" s="20" customFormat="1" ht="27" customHeight="1" spans="1:10">
      <c r="A11" s="165"/>
      <c r="B11" s="171" t="s">
        <v>1038</v>
      </c>
      <c r="C11" s="172"/>
      <c r="D11" s="172"/>
      <c r="E11" s="173"/>
      <c r="F11" s="170" t="s">
        <v>1039</v>
      </c>
      <c r="G11" s="170"/>
      <c r="H11" s="170"/>
      <c r="I11" s="170"/>
      <c r="J11" s="170"/>
    </row>
    <row r="12" s="20" customFormat="1" ht="27" customHeight="1" spans="1:10">
      <c r="A12" s="174" t="s">
        <v>607</v>
      </c>
      <c r="B12" s="175"/>
      <c r="C12" s="176"/>
      <c r="D12" s="174" t="s">
        <v>743</v>
      </c>
      <c r="E12" s="175"/>
      <c r="F12" s="176"/>
      <c r="G12" s="177" t="s">
        <v>744</v>
      </c>
      <c r="H12" s="177" t="s">
        <v>733</v>
      </c>
      <c r="I12" s="177" t="s">
        <v>735</v>
      </c>
      <c r="J12" s="177" t="s">
        <v>746</v>
      </c>
    </row>
    <row r="13" s="20" customFormat="1" ht="15" customHeight="1" spans="1:10">
      <c r="A13" s="178" t="s">
        <v>747</v>
      </c>
      <c r="B13" s="165" t="s">
        <v>614</v>
      </c>
      <c r="C13" s="165" t="s">
        <v>615</v>
      </c>
      <c r="D13" s="165" t="s">
        <v>748</v>
      </c>
      <c r="E13" s="165" t="s">
        <v>609</v>
      </c>
      <c r="F13" s="179" t="s">
        <v>749</v>
      </c>
      <c r="G13" s="180"/>
      <c r="H13" s="180"/>
      <c r="I13" s="180"/>
      <c r="J13" s="180"/>
    </row>
    <row r="14" s="20" customFormat="1" ht="27" customHeight="1" spans="1:10">
      <c r="A14" s="181" t="s">
        <v>750</v>
      </c>
      <c r="B14" s="181" t="s">
        <v>620</v>
      </c>
      <c r="C14" s="182" t="s">
        <v>1028</v>
      </c>
      <c r="D14" s="182" t="s">
        <v>622</v>
      </c>
      <c r="E14" s="182" t="s">
        <v>20</v>
      </c>
      <c r="F14" s="182" t="s">
        <v>777</v>
      </c>
      <c r="G14" s="182" t="s">
        <v>20</v>
      </c>
      <c r="H14" s="180">
        <v>20</v>
      </c>
      <c r="I14" s="180">
        <v>19</v>
      </c>
      <c r="J14" s="188" t="s">
        <v>1040</v>
      </c>
    </row>
    <row r="15" s="20" customFormat="1" ht="27" customHeight="1" spans="1:10">
      <c r="A15" s="183"/>
      <c r="B15" s="181" t="s">
        <v>624</v>
      </c>
      <c r="C15" s="182" t="s">
        <v>1030</v>
      </c>
      <c r="D15" s="182" t="s">
        <v>622</v>
      </c>
      <c r="E15" s="582" t="s">
        <v>627</v>
      </c>
      <c r="F15" s="182" t="s">
        <v>628</v>
      </c>
      <c r="G15" s="582" t="s">
        <v>627</v>
      </c>
      <c r="H15" s="180">
        <v>10</v>
      </c>
      <c r="I15" s="180">
        <v>10</v>
      </c>
      <c r="J15" s="188" t="s">
        <v>809</v>
      </c>
    </row>
    <row r="16" s="20" customFormat="1" ht="24" customHeight="1" spans="1:10">
      <c r="A16" s="183"/>
      <c r="B16" s="181" t="s">
        <v>640</v>
      </c>
      <c r="C16" s="182" t="s">
        <v>1031</v>
      </c>
      <c r="D16" s="182" t="s">
        <v>622</v>
      </c>
      <c r="E16" s="582" t="s">
        <v>627</v>
      </c>
      <c r="F16" s="182" t="s">
        <v>628</v>
      </c>
      <c r="G16" s="582" t="s">
        <v>627</v>
      </c>
      <c r="H16" s="180">
        <v>10</v>
      </c>
      <c r="I16" s="180">
        <v>10</v>
      </c>
      <c r="J16" s="188" t="s">
        <v>809</v>
      </c>
    </row>
    <row r="17" s="20" customFormat="1" ht="24.75" customHeight="1" spans="1:10">
      <c r="A17" s="191"/>
      <c r="B17" s="184" t="s">
        <v>646</v>
      </c>
      <c r="C17" s="182" t="s">
        <v>1032</v>
      </c>
      <c r="D17" s="182" t="s">
        <v>622</v>
      </c>
      <c r="E17" s="582" t="s">
        <v>627</v>
      </c>
      <c r="F17" s="182" t="s">
        <v>628</v>
      </c>
      <c r="G17" s="582" t="s">
        <v>627</v>
      </c>
      <c r="H17" s="180">
        <v>10</v>
      </c>
      <c r="I17" s="180">
        <v>10</v>
      </c>
      <c r="J17" s="188" t="s">
        <v>809</v>
      </c>
    </row>
    <row r="18" s="20" customFormat="1" ht="25" customHeight="1" spans="1:10">
      <c r="A18" s="184" t="s">
        <v>758</v>
      </c>
      <c r="B18" s="184" t="s">
        <v>781</v>
      </c>
      <c r="C18" s="182" t="s">
        <v>1033</v>
      </c>
      <c r="D18" s="182" t="s">
        <v>1034</v>
      </c>
      <c r="E18" s="582" t="s">
        <v>816</v>
      </c>
      <c r="F18" s="182" t="s">
        <v>628</v>
      </c>
      <c r="G18" s="582" t="s">
        <v>816</v>
      </c>
      <c r="H18" s="180">
        <v>20</v>
      </c>
      <c r="I18" s="180">
        <v>19</v>
      </c>
      <c r="J18" s="188" t="s">
        <v>1040</v>
      </c>
    </row>
    <row r="19" s="20" customFormat="1" ht="33" customHeight="1" spans="1:10">
      <c r="A19" s="185" t="s">
        <v>657</v>
      </c>
      <c r="B19" s="186" t="s">
        <v>658</v>
      </c>
      <c r="C19" s="182" t="s">
        <v>1035</v>
      </c>
      <c r="D19" s="182" t="s">
        <v>1034</v>
      </c>
      <c r="E19" s="582" t="s">
        <v>832</v>
      </c>
      <c r="F19" s="182" t="s">
        <v>628</v>
      </c>
      <c r="G19" s="582" t="s">
        <v>832</v>
      </c>
      <c r="H19" s="180">
        <v>20</v>
      </c>
      <c r="I19" s="180">
        <v>19</v>
      </c>
      <c r="J19" s="188" t="s">
        <v>1040</v>
      </c>
    </row>
    <row r="20" s="20" customFormat="1" ht="27" customHeight="1" spans="1:10">
      <c r="A20" s="165" t="s">
        <v>764</v>
      </c>
      <c r="B20" s="165"/>
      <c r="C20" s="165"/>
      <c r="D20" s="165" t="s">
        <v>1041</v>
      </c>
      <c r="E20" s="165"/>
      <c r="F20" s="165"/>
      <c r="G20" s="165"/>
      <c r="H20" s="165"/>
      <c r="I20" s="165"/>
      <c r="J20" s="165"/>
    </row>
    <row r="21" s="20" customFormat="1" ht="25" customHeight="1" spans="1:10">
      <c r="A21" s="165" t="s">
        <v>766</v>
      </c>
      <c r="B21" s="165"/>
      <c r="C21" s="165"/>
      <c r="D21" s="165"/>
      <c r="E21" s="165"/>
      <c r="F21" s="165"/>
      <c r="G21" s="165"/>
      <c r="H21" s="165">
        <v>100</v>
      </c>
      <c r="I21" s="165">
        <v>96</v>
      </c>
      <c r="J21" s="189" t="s">
        <v>1036</v>
      </c>
    </row>
    <row r="22" s="20" customFormat="1" ht="18" customHeight="1" spans="1:10">
      <c r="A22" s="187"/>
      <c r="B22" s="187"/>
      <c r="C22" s="187"/>
      <c r="D22" s="187"/>
      <c r="E22" s="187"/>
      <c r="F22" s="187"/>
      <c r="G22" s="187"/>
      <c r="H22" s="187"/>
      <c r="I22" s="187"/>
      <c r="J22" s="190"/>
    </row>
    <row r="23" s="20" customFormat="1" spans="1:10">
      <c r="A23" s="34" t="s">
        <v>768</v>
      </c>
      <c r="B23" s="34"/>
      <c r="C23" s="34"/>
      <c r="D23" s="34"/>
      <c r="E23" s="34"/>
      <c r="F23" s="34"/>
      <c r="G23" s="34"/>
      <c r="H23" s="34"/>
      <c r="I23" s="34"/>
      <c r="J23" s="34"/>
    </row>
    <row r="24" s="20" customFormat="1" spans="1:10">
      <c r="A24" s="34" t="s">
        <v>769</v>
      </c>
      <c r="B24" s="34"/>
      <c r="C24" s="34"/>
      <c r="D24" s="34"/>
      <c r="E24" s="34"/>
      <c r="F24" s="34"/>
      <c r="G24" s="34"/>
      <c r="H24" s="34"/>
      <c r="I24" s="34"/>
      <c r="J24" s="34"/>
    </row>
    <row r="25" s="20" customFormat="1" spans="1:10">
      <c r="A25" s="34" t="s">
        <v>770</v>
      </c>
      <c r="B25" s="34"/>
      <c r="C25" s="34"/>
      <c r="D25" s="34"/>
      <c r="E25" s="34"/>
      <c r="F25" s="34"/>
      <c r="G25" s="34"/>
      <c r="H25" s="34"/>
      <c r="I25" s="34"/>
      <c r="J25" s="34"/>
    </row>
    <row r="26" s="20" customFormat="1" spans="1:10">
      <c r="A26" s="34" t="s">
        <v>771</v>
      </c>
      <c r="B26" s="34"/>
      <c r="C26" s="34"/>
      <c r="D26" s="34"/>
      <c r="E26" s="34"/>
      <c r="F26" s="34"/>
      <c r="G26" s="34"/>
      <c r="H26" s="34"/>
      <c r="I26" s="34"/>
      <c r="J26" s="34"/>
    </row>
    <row r="27" s="20" customFormat="1" spans="1:10">
      <c r="A27" s="34" t="s">
        <v>772</v>
      </c>
      <c r="B27" s="34"/>
      <c r="C27" s="34"/>
      <c r="D27" s="34"/>
      <c r="E27" s="34"/>
      <c r="F27" s="34"/>
      <c r="G27" s="34"/>
      <c r="H27" s="34"/>
      <c r="I27" s="34"/>
      <c r="J27" s="34"/>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3:J23"/>
    <mergeCell ref="A24:J24"/>
    <mergeCell ref="A25:J25"/>
    <mergeCell ref="A26:J26"/>
    <mergeCell ref="A27:J27"/>
    <mergeCell ref="A10:A11"/>
    <mergeCell ref="A14:A17"/>
    <mergeCell ref="G12:G13"/>
    <mergeCell ref="H12:H13"/>
    <mergeCell ref="I12:I13"/>
    <mergeCell ref="J12:J13"/>
    <mergeCell ref="A5:B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tabColor rgb="FF7030A0"/>
  </sheetPr>
  <dimension ref="A1:J25"/>
  <sheetViews>
    <sheetView workbookViewId="0">
      <selection activeCell="A1" sqref="$A1:$XFD1048576"/>
    </sheetView>
  </sheetViews>
  <sheetFormatPr defaultColWidth="9" defaultRowHeight="13.5"/>
  <cols>
    <col min="1" max="1" width="9" style="20"/>
    <col min="2" max="2" width="12.1083333333333" style="20" customWidth="1"/>
    <col min="3" max="3" width="14.3333333333333" style="20" customWidth="1"/>
    <col min="4" max="4" width="13" style="20" customWidth="1"/>
    <col min="5" max="5" width="13.225" style="20" customWidth="1"/>
    <col min="6" max="6" width="14.225" style="20" customWidth="1"/>
    <col min="7" max="7" width="8.775" style="20" customWidth="1"/>
    <col min="8" max="8" width="9.33333333333333" style="20" customWidth="1"/>
    <col min="9" max="9" width="7.44166666666667" style="20" customWidth="1"/>
    <col min="10" max="10" width="10.4416666666667" style="20" customWidth="1"/>
    <col min="11" max="11" width="9" style="20"/>
    <col min="12" max="12" width="12.8916666666667" style="20"/>
    <col min="13" max="16384" width="9" style="20"/>
  </cols>
  <sheetData>
    <row r="1" s="20" customFormat="1" ht="24.75" spans="1:10">
      <c r="A1" s="21" t="s">
        <v>725</v>
      </c>
      <c r="B1" s="21"/>
      <c r="C1" s="21"/>
      <c r="D1" s="21"/>
      <c r="E1" s="21"/>
      <c r="F1" s="21"/>
      <c r="G1" s="21"/>
      <c r="H1" s="21"/>
      <c r="I1" s="21"/>
      <c r="J1" s="21"/>
    </row>
    <row r="2" s="20" customFormat="1" ht="18" customHeight="1" spans="1:10">
      <c r="A2" s="21"/>
      <c r="B2" s="21"/>
      <c r="C2" s="21"/>
      <c r="D2" s="21"/>
      <c r="E2" s="21"/>
      <c r="F2" s="21"/>
      <c r="G2" s="21"/>
      <c r="H2" s="21"/>
      <c r="I2" s="21"/>
      <c r="J2" s="21"/>
    </row>
    <row r="3" s="20" customFormat="1" ht="21" customHeight="1" spans="1:10">
      <c r="A3" s="165" t="s">
        <v>726</v>
      </c>
      <c r="B3" s="165"/>
      <c r="C3" s="166" t="s">
        <v>1042</v>
      </c>
      <c r="D3" s="166"/>
      <c r="E3" s="166"/>
      <c r="F3" s="166"/>
      <c r="G3" s="166"/>
      <c r="H3" s="166"/>
      <c r="I3" s="166"/>
      <c r="J3" s="166"/>
    </row>
    <row r="4" s="20" customFormat="1" ht="22" customHeight="1" spans="1:10">
      <c r="A4" s="165" t="s">
        <v>728</v>
      </c>
      <c r="B4" s="165"/>
      <c r="C4" s="167" t="s">
        <v>582</v>
      </c>
      <c r="D4" s="167"/>
      <c r="E4" s="167"/>
      <c r="F4" s="165" t="s">
        <v>729</v>
      </c>
      <c r="G4" s="166" t="s">
        <v>685</v>
      </c>
      <c r="H4" s="166"/>
      <c r="I4" s="166"/>
      <c r="J4" s="166"/>
    </row>
    <row r="5" s="20" customFormat="1" spans="1:10">
      <c r="A5" s="165" t="s">
        <v>1024</v>
      </c>
      <c r="B5" s="165"/>
      <c r="C5" s="165"/>
      <c r="D5" s="165" t="s">
        <v>731</v>
      </c>
      <c r="E5" s="165" t="s">
        <v>518</v>
      </c>
      <c r="F5" s="165" t="s">
        <v>732</v>
      </c>
      <c r="G5" s="165" t="s">
        <v>733</v>
      </c>
      <c r="H5" s="165" t="s">
        <v>734</v>
      </c>
      <c r="I5" s="165" t="s">
        <v>735</v>
      </c>
      <c r="J5" s="165"/>
    </row>
    <row r="6" s="20" customFormat="1" ht="19" customHeight="1" spans="1:10">
      <c r="A6" s="165"/>
      <c r="B6" s="165"/>
      <c r="C6" s="168" t="s">
        <v>594</v>
      </c>
      <c r="D6" s="169">
        <v>1500000</v>
      </c>
      <c r="E6" s="169">
        <v>1500000</v>
      </c>
      <c r="F6" s="169">
        <v>1500000</v>
      </c>
      <c r="G6" s="165">
        <v>10</v>
      </c>
      <c r="H6" s="169">
        <v>100</v>
      </c>
      <c r="I6" s="170">
        <v>10</v>
      </c>
      <c r="J6" s="170"/>
    </row>
    <row r="7" s="20" customFormat="1" ht="24" spans="1:10">
      <c r="A7" s="165"/>
      <c r="B7" s="165"/>
      <c r="C7" s="168" t="s">
        <v>899</v>
      </c>
      <c r="D7" s="169">
        <v>1500000</v>
      </c>
      <c r="E7" s="169">
        <v>1500000</v>
      </c>
      <c r="F7" s="169">
        <v>1500000</v>
      </c>
      <c r="G7" s="165" t="s">
        <v>522</v>
      </c>
      <c r="H7" s="169">
        <v>100</v>
      </c>
      <c r="I7" s="170" t="s">
        <v>522</v>
      </c>
      <c r="J7" s="170"/>
    </row>
    <row r="8" s="20" customFormat="1" ht="27" customHeight="1" spans="1:10">
      <c r="A8" s="165"/>
      <c r="B8" s="165"/>
      <c r="C8" s="168" t="s">
        <v>900</v>
      </c>
      <c r="D8" s="169">
        <v>0</v>
      </c>
      <c r="E8" s="169">
        <v>0</v>
      </c>
      <c r="F8" s="169">
        <v>0</v>
      </c>
      <c r="G8" s="165" t="s">
        <v>522</v>
      </c>
      <c r="H8" s="169">
        <v>0</v>
      </c>
      <c r="I8" s="170" t="s">
        <v>522</v>
      </c>
      <c r="J8" s="170"/>
    </row>
    <row r="9" s="20" customFormat="1" ht="15" customHeight="1" spans="1:10">
      <c r="A9" s="165"/>
      <c r="B9" s="165"/>
      <c r="C9" s="168" t="s">
        <v>1025</v>
      </c>
      <c r="D9" s="165" t="s">
        <v>522</v>
      </c>
      <c r="E9" s="165" t="s">
        <v>522</v>
      </c>
      <c r="F9" s="165" t="s">
        <v>522</v>
      </c>
      <c r="G9" s="165" t="s">
        <v>522</v>
      </c>
      <c r="H9" s="169"/>
      <c r="I9" s="170" t="s">
        <v>522</v>
      </c>
      <c r="J9" s="170"/>
    </row>
    <row r="10" s="20" customFormat="1" ht="18" customHeight="1" spans="1:10">
      <c r="A10" s="165" t="s">
        <v>738</v>
      </c>
      <c r="B10" s="165" t="s">
        <v>739</v>
      </c>
      <c r="C10" s="165"/>
      <c r="D10" s="165"/>
      <c r="E10" s="165"/>
      <c r="F10" s="170" t="s">
        <v>740</v>
      </c>
      <c r="G10" s="170"/>
      <c r="H10" s="170"/>
      <c r="I10" s="170"/>
      <c r="J10" s="170"/>
    </row>
    <row r="11" s="20" customFormat="1" ht="40" customHeight="1" spans="1:10">
      <c r="A11" s="165"/>
      <c r="B11" s="171" t="s">
        <v>1043</v>
      </c>
      <c r="C11" s="172"/>
      <c r="D11" s="172"/>
      <c r="E11" s="173"/>
      <c r="F11" s="170" t="s">
        <v>1043</v>
      </c>
      <c r="G11" s="170"/>
      <c r="H11" s="170"/>
      <c r="I11" s="170"/>
      <c r="J11" s="170"/>
    </row>
    <row r="12" s="20" customFormat="1" ht="27" customHeight="1" spans="1:10">
      <c r="A12" s="174" t="s">
        <v>607</v>
      </c>
      <c r="B12" s="175"/>
      <c r="C12" s="176"/>
      <c r="D12" s="174" t="s">
        <v>743</v>
      </c>
      <c r="E12" s="175"/>
      <c r="F12" s="176"/>
      <c r="G12" s="177" t="s">
        <v>744</v>
      </c>
      <c r="H12" s="177" t="s">
        <v>733</v>
      </c>
      <c r="I12" s="177" t="s">
        <v>735</v>
      </c>
      <c r="J12" s="177" t="s">
        <v>746</v>
      </c>
    </row>
    <row r="13" s="20" customFormat="1" ht="15" customHeight="1" spans="1:10">
      <c r="A13" s="178" t="s">
        <v>747</v>
      </c>
      <c r="B13" s="165" t="s">
        <v>614</v>
      </c>
      <c r="C13" s="165" t="s">
        <v>615</v>
      </c>
      <c r="D13" s="165" t="s">
        <v>748</v>
      </c>
      <c r="E13" s="165" t="s">
        <v>609</v>
      </c>
      <c r="F13" s="179" t="s">
        <v>749</v>
      </c>
      <c r="G13" s="180"/>
      <c r="H13" s="180"/>
      <c r="I13" s="180"/>
      <c r="J13" s="180"/>
    </row>
    <row r="14" s="20" customFormat="1" ht="30" customHeight="1" spans="1:10">
      <c r="A14" s="181" t="s">
        <v>750</v>
      </c>
      <c r="B14" s="181" t="s">
        <v>620</v>
      </c>
      <c r="C14" s="182" t="s">
        <v>1044</v>
      </c>
      <c r="D14" s="182" t="s">
        <v>1034</v>
      </c>
      <c r="E14" s="182" t="s">
        <v>52</v>
      </c>
      <c r="F14" s="182" t="s">
        <v>753</v>
      </c>
      <c r="G14" s="182" t="s">
        <v>52</v>
      </c>
      <c r="H14" s="180">
        <v>20</v>
      </c>
      <c r="I14" s="180">
        <v>20</v>
      </c>
      <c r="J14" s="188" t="s">
        <v>1040</v>
      </c>
    </row>
    <row r="15" s="20" customFormat="1" ht="28" customHeight="1" spans="1:10">
      <c r="A15" s="183"/>
      <c r="B15" s="181" t="s">
        <v>624</v>
      </c>
      <c r="C15" s="182" t="s">
        <v>647</v>
      </c>
      <c r="D15" s="182" t="s">
        <v>622</v>
      </c>
      <c r="E15" s="182" t="s">
        <v>1045</v>
      </c>
      <c r="F15" s="182" t="s">
        <v>648</v>
      </c>
      <c r="G15" s="182" t="s">
        <v>1045</v>
      </c>
      <c r="H15" s="180">
        <v>30</v>
      </c>
      <c r="I15" s="180">
        <v>30</v>
      </c>
      <c r="J15" s="188" t="s">
        <v>809</v>
      </c>
    </row>
    <row r="16" s="20" customFormat="1" ht="26" customHeight="1" spans="1:10">
      <c r="A16" s="184" t="s">
        <v>758</v>
      </c>
      <c r="B16" s="184" t="s">
        <v>1046</v>
      </c>
      <c r="C16" s="182" t="s">
        <v>1047</v>
      </c>
      <c r="D16" s="182" t="s">
        <v>622</v>
      </c>
      <c r="E16" s="182" t="s">
        <v>12</v>
      </c>
      <c r="F16" s="182" t="s">
        <v>760</v>
      </c>
      <c r="G16" s="182" t="s">
        <v>12</v>
      </c>
      <c r="H16" s="180">
        <v>20</v>
      </c>
      <c r="I16" s="180">
        <v>20</v>
      </c>
      <c r="J16" s="188" t="s">
        <v>1040</v>
      </c>
    </row>
    <row r="17" s="20" customFormat="1" ht="38" customHeight="1" spans="1:10">
      <c r="A17" s="185" t="s">
        <v>657</v>
      </c>
      <c r="B17" s="186" t="s">
        <v>658</v>
      </c>
      <c r="C17" s="182" t="s">
        <v>1048</v>
      </c>
      <c r="D17" s="182" t="s">
        <v>1034</v>
      </c>
      <c r="E17" s="182" t="s">
        <v>920</v>
      </c>
      <c r="F17" s="182" t="s">
        <v>628</v>
      </c>
      <c r="G17" s="182" t="s">
        <v>920</v>
      </c>
      <c r="H17" s="180">
        <v>20</v>
      </c>
      <c r="I17" s="180">
        <v>20</v>
      </c>
      <c r="J17" s="188" t="s">
        <v>1040</v>
      </c>
    </row>
    <row r="18" s="20" customFormat="1" ht="27" customHeight="1" spans="1:10">
      <c r="A18" s="165" t="s">
        <v>764</v>
      </c>
      <c r="B18" s="165"/>
      <c r="C18" s="165"/>
      <c r="D18" s="165" t="s">
        <v>1049</v>
      </c>
      <c r="E18" s="165"/>
      <c r="F18" s="165"/>
      <c r="G18" s="165"/>
      <c r="H18" s="165"/>
      <c r="I18" s="165"/>
      <c r="J18" s="165"/>
    </row>
    <row r="19" s="20" customFormat="1" ht="25" customHeight="1" spans="1:10">
      <c r="A19" s="165" t="s">
        <v>766</v>
      </c>
      <c r="B19" s="165"/>
      <c r="C19" s="165"/>
      <c r="D19" s="165"/>
      <c r="E19" s="165"/>
      <c r="F19" s="165"/>
      <c r="G19" s="165"/>
      <c r="H19" s="165">
        <v>100</v>
      </c>
      <c r="I19" s="165">
        <v>100</v>
      </c>
      <c r="J19" s="189" t="s">
        <v>1036</v>
      </c>
    </row>
    <row r="20" s="20" customFormat="1" ht="18" customHeight="1" spans="1:10">
      <c r="A20" s="187"/>
      <c r="B20" s="187"/>
      <c r="C20" s="187"/>
      <c r="D20" s="187"/>
      <c r="E20" s="187"/>
      <c r="F20" s="187"/>
      <c r="G20" s="187"/>
      <c r="H20" s="187"/>
      <c r="I20" s="187"/>
      <c r="J20" s="190"/>
    </row>
    <row r="21" s="20" customFormat="1" spans="1:10">
      <c r="A21" s="34" t="s">
        <v>768</v>
      </c>
      <c r="B21" s="34"/>
      <c r="C21" s="34"/>
      <c r="D21" s="34"/>
      <c r="E21" s="34"/>
      <c r="F21" s="34"/>
      <c r="G21" s="34"/>
      <c r="H21" s="34"/>
      <c r="I21" s="34"/>
      <c r="J21" s="34"/>
    </row>
    <row r="22" s="20" customFormat="1" spans="1:10">
      <c r="A22" s="34" t="s">
        <v>769</v>
      </c>
      <c r="B22" s="34"/>
      <c r="C22" s="34"/>
      <c r="D22" s="34"/>
      <c r="E22" s="34"/>
      <c r="F22" s="34"/>
      <c r="G22" s="34"/>
      <c r="H22" s="34"/>
      <c r="I22" s="34"/>
      <c r="J22" s="34"/>
    </row>
    <row r="23" s="20" customFormat="1" spans="1:10">
      <c r="A23" s="34" t="s">
        <v>770</v>
      </c>
      <c r="B23" s="34"/>
      <c r="C23" s="34"/>
      <c r="D23" s="34"/>
      <c r="E23" s="34"/>
      <c r="F23" s="34"/>
      <c r="G23" s="34"/>
      <c r="H23" s="34"/>
      <c r="I23" s="34"/>
      <c r="J23" s="34"/>
    </row>
    <row r="24" s="20" customFormat="1" spans="1:10">
      <c r="A24" s="34" t="s">
        <v>771</v>
      </c>
      <c r="B24" s="34"/>
      <c r="C24" s="34"/>
      <c r="D24" s="34"/>
      <c r="E24" s="34"/>
      <c r="F24" s="34"/>
      <c r="G24" s="34"/>
      <c r="H24" s="34"/>
      <c r="I24" s="34"/>
      <c r="J24" s="34"/>
    </row>
    <row r="25" s="20" customFormat="1" spans="1:10">
      <c r="A25" s="34" t="s">
        <v>772</v>
      </c>
      <c r="B25" s="34"/>
      <c r="C25" s="34"/>
      <c r="D25" s="34"/>
      <c r="E25" s="34"/>
      <c r="F25" s="34"/>
      <c r="G25" s="34"/>
      <c r="H25" s="34"/>
      <c r="I25" s="34"/>
      <c r="J25" s="34"/>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1:J21"/>
    <mergeCell ref="A22:J22"/>
    <mergeCell ref="A23:J23"/>
    <mergeCell ref="A24:J24"/>
    <mergeCell ref="A25:J25"/>
    <mergeCell ref="A10:A11"/>
    <mergeCell ref="A14:A15"/>
    <mergeCell ref="G12:G13"/>
    <mergeCell ref="H12:H13"/>
    <mergeCell ref="I12:I13"/>
    <mergeCell ref="J12:J13"/>
    <mergeCell ref="A5:B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tabColor rgb="FFC00000"/>
  </sheetPr>
  <dimension ref="A1:L36"/>
  <sheetViews>
    <sheetView workbookViewId="0">
      <selection activeCell="P21" sqref="P21"/>
    </sheetView>
  </sheetViews>
  <sheetFormatPr defaultColWidth="8.1" defaultRowHeight="13.5"/>
  <cols>
    <col min="1" max="2" width="8.1" style="36"/>
    <col min="3" max="5" width="14.8" style="36"/>
    <col min="6" max="16384" width="8.1" style="36"/>
  </cols>
  <sheetData>
    <row r="1" s="36" customFormat="1" spans="1:1">
      <c r="A1" s="36" t="s">
        <v>1050</v>
      </c>
    </row>
    <row r="2" s="36" customFormat="1" ht="24.75" spans="1:10">
      <c r="A2" s="37" t="s">
        <v>725</v>
      </c>
      <c r="B2" s="37"/>
      <c r="C2" s="37"/>
      <c r="D2" s="37"/>
      <c r="E2" s="37"/>
      <c r="F2" s="37"/>
      <c r="G2" s="37"/>
      <c r="H2" s="37"/>
      <c r="I2" s="37"/>
      <c r="J2" s="37"/>
    </row>
    <row r="3" s="36" customFormat="1" ht="24.75" spans="1:10">
      <c r="A3" s="37"/>
      <c r="B3" s="37"/>
      <c r="C3" s="37"/>
      <c r="D3" s="37"/>
      <c r="E3" s="37"/>
      <c r="F3" s="37"/>
      <c r="G3" s="37"/>
      <c r="H3" s="37"/>
      <c r="I3" s="37"/>
      <c r="J3" s="138"/>
    </row>
    <row r="4" s="36" customFormat="1" ht="25.5" spans="1:12">
      <c r="A4" s="37"/>
      <c r="B4" s="37"/>
      <c r="C4" s="37"/>
      <c r="D4" s="37"/>
      <c r="E4" s="37"/>
      <c r="F4" s="37"/>
      <c r="G4" s="37"/>
      <c r="H4" s="37"/>
      <c r="I4" s="139"/>
      <c r="J4" s="140" t="s">
        <v>254</v>
      </c>
      <c r="K4" s="141"/>
      <c r="L4" s="138"/>
    </row>
    <row r="5" s="36" customFormat="1" ht="59" customHeight="1" spans="1:12">
      <c r="A5" s="99" t="s">
        <v>726</v>
      </c>
      <c r="B5" s="100" t="s">
        <v>1051</v>
      </c>
      <c r="C5" s="100"/>
      <c r="D5" s="100"/>
      <c r="E5" s="100"/>
      <c r="F5" s="100"/>
      <c r="G5" s="100"/>
      <c r="H5" s="100"/>
      <c r="I5" s="100"/>
      <c r="J5" s="100"/>
      <c r="L5" s="138"/>
    </row>
    <row r="6" s="36" customFormat="1" ht="15" customHeight="1" spans="1:10">
      <c r="A6" s="101" t="s">
        <v>728</v>
      </c>
      <c r="B6" s="102" t="s">
        <v>582</v>
      </c>
      <c r="C6" s="102"/>
      <c r="D6" s="102"/>
      <c r="E6" s="103" t="s">
        <v>942</v>
      </c>
      <c r="F6" s="100" t="s">
        <v>710</v>
      </c>
      <c r="G6" s="100"/>
      <c r="H6" s="100"/>
      <c r="I6" s="100"/>
      <c r="J6" s="100"/>
    </row>
    <row r="7" s="36" customFormat="1" ht="14.25" spans="1:10">
      <c r="A7" s="101"/>
      <c r="B7" s="102"/>
      <c r="C7" s="102"/>
      <c r="D7" s="102"/>
      <c r="E7" s="104" t="s">
        <v>617</v>
      </c>
      <c r="F7" s="100"/>
      <c r="G7" s="100"/>
      <c r="H7" s="100"/>
      <c r="I7" s="100"/>
      <c r="J7" s="100"/>
    </row>
    <row r="8" s="36" customFormat="1" ht="15" customHeight="1" spans="1:10">
      <c r="A8" s="101" t="s">
        <v>943</v>
      </c>
      <c r="B8" s="104"/>
      <c r="C8" s="105" t="s">
        <v>585</v>
      </c>
      <c r="D8" s="105" t="s">
        <v>910</v>
      </c>
      <c r="E8" s="103" t="s">
        <v>910</v>
      </c>
      <c r="F8" s="100" t="s">
        <v>733</v>
      </c>
      <c r="G8" s="100"/>
      <c r="H8" s="100" t="s">
        <v>734</v>
      </c>
      <c r="I8" s="100" t="s">
        <v>735</v>
      </c>
      <c r="J8" s="100"/>
    </row>
    <row r="9" s="36" customFormat="1" ht="14.25" spans="1:10">
      <c r="A9" s="101"/>
      <c r="B9" s="104"/>
      <c r="C9" s="145" t="s">
        <v>517</v>
      </c>
      <c r="D9" s="146" t="s">
        <v>517</v>
      </c>
      <c r="E9" s="147" t="s">
        <v>944</v>
      </c>
      <c r="F9" s="100"/>
      <c r="G9" s="100"/>
      <c r="H9" s="100"/>
      <c r="I9" s="100"/>
      <c r="J9" s="100"/>
    </row>
    <row r="10" s="36" customFormat="1" ht="27" customHeight="1" spans="1:10">
      <c r="A10" s="101"/>
      <c r="B10" s="104" t="s">
        <v>594</v>
      </c>
      <c r="C10" s="158">
        <v>1072575</v>
      </c>
      <c r="D10" s="159">
        <v>1072575</v>
      </c>
      <c r="E10" s="160">
        <v>1072575</v>
      </c>
      <c r="F10" s="104">
        <v>10</v>
      </c>
      <c r="G10" s="104"/>
      <c r="H10" s="107">
        <v>1</v>
      </c>
      <c r="I10" s="104">
        <v>10</v>
      </c>
      <c r="J10" s="104"/>
    </row>
    <row r="11" s="36" customFormat="1" ht="15" customHeight="1" spans="1:10">
      <c r="A11" s="101"/>
      <c r="B11" s="108" t="s">
        <v>598</v>
      </c>
      <c r="C11" s="161">
        <v>1072575</v>
      </c>
      <c r="D11" s="162">
        <v>1072575</v>
      </c>
      <c r="E11" s="162">
        <v>1072575</v>
      </c>
      <c r="F11" s="104" t="s">
        <v>522</v>
      </c>
      <c r="G11" s="104"/>
      <c r="H11" s="104" t="s">
        <v>522</v>
      </c>
      <c r="I11" s="104" t="s">
        <v>522</v>
      </c>
      <c r="J11" s="104"/>
    </row>
    <row r="12" s="36" customFormat="1" ht="26.25" spans="1:10">
      <c r="A12" s="101"/>
      <c r="B12" s="110" t="s">
        <v>600</v>
      </c>
      <c r="C12" s="163"/>
      <c r="D12" s="164"/>
      <c r="E12" s="164"/>
      <c r="F12" s="104"/>
      <c r="G12" s="104"/>
      <c r="H12" s="104"/>
      <c r="I12" s="104"/>
      <c r="J12" s="104"/>
    </row>
    <row r="13" s="36" customFormat="1" ht="27" customHeight="1" spans="1:10">
      <c r="A13" s="101"/>
      <c r="B13" s="110" t="s">
        <v>601</v>
      </c>
      <c r="C13" s="110">
        <v>0</v>
      </c>
      <c r="D13" s="110">
        <v>0</v>
      </c>
      <c r="E13" s="110">
        <v>0</v>
      </c>
      <c r="F13" s="104" t="s">
        <v>522</v>
      </c>
      <c r="G13" s="104"/>
      <c r="H13" s="104" t="s">
        <v>522</v>
      </c>
      <c r="I13" s="104" t="s">
        <v>522</v>
      </c>
      <c r="J13" s="104"/>
    </row>
    <row r="14" s="36" customFormat="1" ht="27" customHeight="1" spans="1:10">
      <c r="A14" s="101"/>
      <c r="B14" s="110" t="s">
        <v>945</v>
      </c>
      <c r="C14" s="104">
        <v>0</v>
      </c>
      <c r="D14" s="104">
        <v>0</v>
      </c>
      <c r="E14" s="157">
        <v>0</v>
      </c>
      <c r="F14" s="104" t="s">
        <v>522</v>
      </c>
      <c r="G14" s="104"/>
      <c r="H14" s="104" t="s">
        <v>522</v>
      </c>
      <c r="I14" s="104" t="s">
        <v>522</v>
      </c>
      <c r="J14" s="104"/>
    </row>
    <row r="15" s="36" customFormat="1" ht="15" customHeight="1" spans="1:10">
      <c r="A15" s="111" t="s">
        <v>739</v>
      </c>
      <c r="B15" s="111"/>
      <c r="C15" s="111"/>
      <c r="D15" s="111"/>
      <c r="E15" s="111"/>
      <c r="F15" s="111"/>
      <c r="G15" s="112" t="s">
        <v>740</v>
      </c>
      <c r="H15" s="112"/>
      <c r="I15" s="112"/>
      <c r="J15" s="112"/>
    </row>
    <row r="16" s="36" customFormat="1" ht="88" customHeight="1" spans="1:10">
      <c r="A16" s="111" t="s">
        <v>946</v>
      </c>
      <c r="B16" s="113" t="s">
        <v>1052</v>
      </c>
      <c r="C16" s="113"/>
      <c r="D16" s="113"/>
      <c r="E16" s="113"/>
      <c r="F16" s="113"/>
      <c r="G16" s="114" t="s">
        <v>1053</v>
      </c>
      <c r="H16" s="114"/>
      <c r="I16" s="114"/>
      <c r="J16" s="114"/>
    </row>
    <row r="17" s="36" customFormat="1" ht="15" customHeight="1" spans="1:10">
      <c r="A17" s="111" t="s">
        <v>607</v>
      </c>
      <c r="B17" s="111"/>
      <c r="C17" s="111"/>
      <c r="D17" s="115" t="s">
        <v>949</v>
      </c>
      <c r="E17" s="115"/>
      <c r="F17" s="115"/>
      <c r="G17" s="116" t="s">
        <v>950</v>
      </c>
      <c r="H17" s="116"/>
      <c r="I17" s="116"/>
      <c r="J17" s="116"/>
    </row>
    <row r="18" s="36" customFormat="1" ht="24.75" customHeight="1" spans="1:10">
      <c r="A18" s="117" t="s">
        <v>747</v>
      </c>
      <c r="B18" s="101" t="s">
        <v>614</v>
      </c>
      <c r="C18" s="105" t="s">
        <v>951</v>
      </c>
      <c r="D18" s="103" t="s">
        <v>608</v>
      </c>
      <c r="E18" s="100" t="s">
        <v>609</v>
      </c>
      <c r="F18" s="118" t="s">
        <v>610</v>
      </c>
      <c r="G18" s="119" t="s">
        <v>611</v>
      </c>
      <c r="H18" s="120" t="s">
        <v>733</v>
      </c>
      <c r="I18" s="120" t="s">
        <v>735</v>
      </c>
      <c r="J18" s="120" t="s">
        <v>746</v>
      </c>
    </row>
    <row r="19" s="36" customFormat="1" ht="14.25" spans="1:10">
      <c r="A19" s="117"/>
      <c r="B19" s="101"/>
      <c r="C19" s="104" t="s">
        <v>608</v>
      </c>
      <c r="D19" s="104" t="s">
        <v>616</v>
      </c>
      <c r="E19" s="100"/>
      <c r="F19" s="121" t="s">
        <v>617</v>
      </c>
      <c r="G19" s="122" t="s">
        <v>618</v>
      </c>
      <c r="H19" s="120"/>
      <c r="I19" s="120"/>
      <c r="J19" s="120"/>
    </row>
    <row r="20" s="36" customFormat="1" ht="27" customHeight="1" spans="1:10">
      <c r="A20" s="101" t="s">
        <v>750</v>
      </c>
      <c r="B20" s="105" t="s">
        <v>620</v>
      </c>
      <c r="C20" s="102" t="s">
        <v>1054</v>
      </c>
      <c r="D20" s="105" t="s">
        <v>829</v>
      </c>
      <c r="E20" s="104">
        <v>1640</v>
      </c>
      <c r="F20" s="115" t="s">
        <v>905</v>
      </c>
      <c r="G20" s="124" t="s">
        <v>1055</v>
      </c>
      <c r="H20" s="115">
        <v>15</v>
      </c>
      <c r="I20" s="115">
        <v>15</v>
      </c>
      <c r="J20" s="115" t="s">
        <v>578</v>
      </c>
    </row>
    <row r="21" s="36" customFormat="1" ht="39" spans="1:10">
      <c r="A21" s="101"/>
      <c r="B21" s="103" t="s">
        <v>624</v>
      </c>
      <c r="C21" s="102" t="s">
        <v>1056</v>
      </c>
      <c r="D21" s="105" t="s">
        <v>953</v>
      </c>
      <c r="E21" s="104">
        <v>15</v>
      </c>
      <c r="F21" s="115" t="s">
        <v>628</v>
      </c>
      <c r="G21" s="124">
        <v>0.15</v>
      </c>
      <c r="H21" s="115">
        <v>10</v>
      </c>
      <c r="I21" s="115">
        <v>10</v>
      </c>
      <c r="J21" s="115" t="s">
        <v>578</v>
      </c>
    </row>
    <row r="22" s="36" customFormat="1" ht="26.25" spans="1:10">
      <c r="A22" s="101"/>
      <c r="B22" s="103" t="s">
        <v>640</v>
      </c>
      <c r="C22" s="102" t="s">
        <v>1031</v>
      </c>
      <c r="D22" s="105" t="s">
        <v>956</v>
      </c>
      <c r="E22" s="104">
        <v>100</v>
      </c>
      <c r="F22" s="115" t="s">
        <v>628</v>
      </c>
      <c r="G22" s="124">
        <v>1</v>
      </c>
      <c r="H22" s="115">
        <v>15</v>
      </c>
      <c r="I22" s="115">
        <v>15</v>
      </c>
      <c r="J22" s="115" t="s">
        <v>578</v>
      </c>
    </row>
    <row r="23" s="36" customFormat="1" ht="26.25" spans="1:10">
      <c r="A23" s="101"/>
      <c r="B23" s="100" t="s">
        <v>646</v>
      </c>
      <c r="C23" s="102" t="s">
        <v>1057</v>
      </c>
      <c r="D23" s="105" t="s">
        <v>632</v>
      </c>
      <c r="E23" s="104">
        <v>940</v>
      </c>
      <c r="F23" s="115" t="s">
        <v>1058</v>
      </c>
      <c r="G23" s="115" t="s">
        <v>1059</v>
      </c>
      <c r="H23" s="115">
        <v>10</v>
      </c>
      <c r="I23" s="115">
        <v>10</v>
      </c>
      <c r="J23" s="115" t="s">
        <v>578</v>
      </c>
    </row>
    <row r="24" s="36" customFormat="1" ht="27" customHeight="1" spans="1:10">
      <c r="A24" s="101" t="s">
        <v>758</v>
      </c>
      <c r="B24" s="104" t="s">
        <v>1010</v>
      </c>
      <c r="C24" s="102"/>
      <c r="D24" s="105" t="s">
        <v>755</v>
      </c>
      <c r="E24" s="104"/>
      <c r="F24" s="115"/>
      <c r="G24" s="115"/>
      <c r="H24" s="115"/>
      <c r="I24" s="115"/>
      <c r="J24" s="115"/>
    </row>
    <row r="25" s="36" customFormat="1" ht="26.25" spans="1:10">
      <c r="A25" s="101"/>
      <c r="B25" s="104" t="s">
        <v>651</v>
      </c>
      <c r="C25" s="102" t="s">
        <v>631</v>
      </c>
      <c r="D25" s="127"/>
      <c r="E25" s="104">
        <v>95</v>
      </c>
      <c r="F25" s="115" t="s">
        <v>628</v>
      </c>
      <c r="G25" s="124">
        <v>0.98</v>
      </c>
      <c r="H25" s="115">
        <v>10</v>
      </c>
      <c r="I25" s="115">
        <v>10</v>
      </c>
      <c r="J25" s="115" t="s">
        <v>578</v>
      </c>
    </row>
    <row r="26" s="36" customFormat="1" ht="26.25" spans="1:10">
      <c r="A26" s="101"/>
      <c r="B26" s="104" t="s">
        <v>971</v>
      </c>
      <c r="C26" s="102"/>
      <c r="D26" s="127"/>
      <c r="E26" s="104"/>
      <c r="F26" s="115"/>
      <c r="G26" s="115"/>
      <c r="H26" s="115"/>
      <c r="I26" s="115"/>
      <c r="J26" s="115"/>
    </row>
    <row r="27" s="36" customFormat="1" ht="26.25" spans="1:10">
      <c r="A27" s="101"/>
      <c r="B27" s="128" t="s">
        <v>655</v>
      </c>
      <c r="C27" s="129" t="s">
        <v>1060</v>
      </c>
      <c r="D27" s="127"/>
      <c r="E27" s="128">
        <v>9</v>
      </c>
      <c r="F27" s="122" t="s">
        <v>760</v>
      </c>
      <c r="G27" s="122" t="s">
        <v>1061</v>
      </c>
      <c r="H27" s="122">
        <v>10</v>
      </c>
      <c r="I27" s="122">
        <v>10</v>
      </c>
      <c r="J27" s="115" t="s">
        <v>578</v>
      </c>
    </row>
    <row r="28" s="36" customFormat="1" ht="15" customHeight="1" spans="1:10">
      <c r="A28" s="130" t="s">
        <v>657</v>
      </c>
      <c r="B28" s="131" t="s">
        <v>880</v>
      </c>
      <c r="C28" s="132" t="s">
        <v>1062</v>
      </c>
      <c r="D28" s="127"/>
      <c r="E28" s="133">
        <v>95</v>
      </c>
      <c r="F28" s="133" t="s">
        <v>628</v>
      </c>
      <c r="G28" s="134">
        <v>0.96</v>
      </c>
      <c r="H28" s="133">
        <v>20</v>
      </c>
      <c r="I28" s="133">
        <v>20</v>
      </c>
      <c r="J28" s="133" t="s">
        <v>578</v>
      </c>
    </row>
    <row r="29" s="36" customFormat="1" ht="26.25" spans="1:10">
      <c r="A29" s="130"/>
      <c r="B29" s="133" t="s">
        <v>961</v>
      </c>
      <c r="C29" s="135"/>
      <c r="D29" s="127"/>
      <c r="E29" s="131"/>
      <c r="F29" s="131"/>
      <c r="G29" s="131"/>
      <c r="H29" s="131"/>
      <c r="I29" s="131"/>
      <c r="J29" s="131"/>
    </row>
    <row r="30" s="36" customFormat="1" ht="15" customHeight="1" spans="1:10">
      <c r="A30" s="101" t="s">
        <v>962</v>
      </c>
      <c r="B30" s="101"/>
      <c r="C30" s="136" t="s">
        <v>1063</v>
      </c>
      <c r="D30" s="137"/>
      <c r="E30" s="137"/>
      <c r="F30" s="137"/>
      <c r="G30" s="137"/>
      <c r="H30" s="137"/>
      <c r="I30" s="137"/>
      <c r="J30" s="142"/>
    </row>
    <row r="31" s="36" customFormat="1" ht="24" customHeight="1" spans="1:10">
      <c r="A31" s="101" t="s">
        <v>766</v>
      </c>
      <c r="B31" s="104">
        <v>100</v>
      </c>
      <c r="C31" s="104"/>
      <c r="D31" s="104"/>
      <c r="E31" s="104"/>
      <c r="F31" s="104"/>
      <c r="G31" s="104"/>
      <c r="H31" s="104"/>
      <c r="I31" s="104">
        <v>100</v>
      </c>
      <c r="J31" s="143" t="s">
        <v>767</v>
      </c>
    </row>
    <row r="32" s="36" customFormat="1" spans="1:10">
      <c r="A32" s="67" t="s">
        <v>768</v>
      </c>
      <c r="B32" s="67"/>
      <c r="C32" s="67"/>
      <c r="D32" s="67"/>
      <c r="E32" s="67"/>
      <c r="F32" s="67"/>
      <c r="G32" s="67"/>
      <c r="H32" s="67"/>
      <c r="I32" s="67"/>
      <c r="J32" s="67"/>
    </row>
    <row r="33" s="36" customFormat="1" spans="1:10">
      <c r="A33" s="67" t="s">
        <v>769</v>
      </c>
      <c r="B33" s="67"/>
      <c r="C33" s="67"/>
      <c r="D33" s="67"/>
      <c r="E33" s="67"/>
      <c r="F33" s="67"/>
      <c r="G33" s="67"/>
      <c r="H33" s="67"/>
      <c r="I33" s="67"/>
      <c r="J33" s="67"/>
    </row>
    <row r="34" s="36" customFormat="1" spans="1:10">
      <c r="A34" s="67" t="s">
        <v>770</v>
      </c>
      <c r="B34" s="67"/>
      <c r="C34" s="67"/>
      <c r="D34" s="67"/>
      <c r="E34" s="67"/>
      <c r="F34" s="67"/>
      <c r="G34" s="67"/>
      <c r="H34" s="67"/>
      <c r="I34" s="67"/>
      <c r="J34" s="67"/>
    </row>
    <row r="35" s="36" customFormat="1" spans="1:10">
      <c r="A35" s="67" t="s">
        <v>771</v>
      </c>
      <c r="B35" s="67"/>
      <c r="C35" s="67"/>
      <c r="D35" s="67"/>
      <c r="E35" s="67"/>
      <c r="F35" s="67"/>
      <c r="G35" s="67"/>
      <c r="H35" s="67"/>
      <c r="I35" s="67"/>
      <c r="J35" s="67"/>
    </row>
    <row r="36" s="36" customFormat="1" spans="1:10">
      <c r="A36" s="67" t="s">
        <v>1064</v>
      </c>
      <c r="B36" s="67"/>
      <c r="C36" s="67"/>
      <c r="D36" s="67"/>
      <c r="E36" s="67"/>
      <c r="F36" s="67"/>
      <c r="G36" s="67"/>
      <c r="H36" s="67"/>
      <c r="I36" s="67"/>
      <c r="J36" s="67"/>
    </row>
  </sheetData>
  <mergeCells count="53">
    <mergeCell ref="A2:J2"/>
    <mergeCell ref="B5:J5"/>
    <mergeCell ref="F10:G10"/>
    <mergeCell ref="I10:J10"/>
    <mergeCell ref="F13:G13"/>
    <mergeCell ref="I13:J13"/>
    <mergeCell ref="F14:G14"/>
    <mergeCell ref="I14:J14"/>
    <mergeCell ref="A15:F15"/>
    <mergeCell ref="G15:J15"/>
    <mergeCell ref="B16:F16"/>
    <mergeCell ref="G16:J16"/>
    <mergeCell ref="A17:C17"/>
    <mergeCell ref="D17:F17"/>
    <mergeCell ref="G17:J17"/>
    <mergeCell ref="A30:B30"/>
    <mergeCell ref="C30:J30"/>
    <mergeCell ref="B31:H31"/>
    <mergeCell ref="A32:J32"/>
    <mergeCell ref="A33:J33"/>
    <mergeCell ref="A34:J34"/>
    <mergeCell ref="A35:J35"/>
    <mergeCell ref="A36:J36"/>
    <mergeCell ref="A6:A7"/>
    <mergeCell ref="A8:A14"/>
    <mergeCell ref="A18:A19"/>
    <mergeCell ref="A20:A23"/>
    <mergeCell ref="A24:A27"/>
    <mergeCell ref="A28:A29"/>
    <mergeCell ref="B8:B9"/>
    <mergeCell ref="B18:B19"/>
    <mergeCell ref="C11:C12"/>
    <mergeCell ref="C28:C29"/>
    <mergeCell ref="D11:D12"/>
    <mergeCell ref="E11:E12"/>
    <mergeCell ref="E18:E19"/>
    <mergeCell ref="E28:E29"/>
    <mergeCell ref="F28:F29"/>
    <mergeCell ref="G28:G29"/>
    <mergeCell ref="H8:H9"/>
    <mergeCell ref="H11:H12"/>
    <mergeCell ref="H18:H19"/>
    <mergeCell ref="H28:H29"/>
    <mergeCell ref="I18:I19"/>
    <mergeCell ref="I28:I29"/>
    <mergeCell ref="J18:J19"/>
    <mergeCell ref="J28:J29"/>
    <mergeCell ref="B6:D7"/>
    <mergeCell ref="F6:J7"/>
    <mergeCell ref="F8:G9"/>
    <mergeCell ref="I8:J9"/>
    <mergeCell ref="F11:G12"/>
    <mergeCell ref="I11:J12"/>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rgb="FFC00000"/>
  </sheetPr>
  <dimension ref="A1:L36"/>
  <sheetViews>
    <sheetView workbookViewId="0">
      <selection activeCell="A1" sqref="$A1:$XFD1048576"/>
    </sheetView>
  </sheetViews>
  <sheetFormatPr defaultColWidth="8.1" defaultRowHeight="13.5"/>
  <cols>
    <col min="1" max="2" width="8.1" style="36"/>
    <col min="3" max="5" width="14.8" style="36"/>
    <col min="6" max="16384" width="8.1" style="36"/>
  </cols>
  <sheetData>
    <row r="1" s="36" customFormat="1" spans="1:1">
      <c r="A1" s="36" t="s">
        <v>1050</v>
      </c>
    </row>
    <row r="2" s="36" customFormat="1" ht="24.75" spans="1:10">
      <c r="A2" s="37" t="s">
        <v>725</v>
      </c>
      <c r="B2" s="37"/>
      <c r="C2" s="37"/>
      <c r="D2" s="37"/>
      <c r="E2" s="37"/>
      <c r="F2" s="37"/>
      <c r="G2" s="37"/>
      <c r="H2" s="37"/>
      <c r="I2" s="37"/>
      <c r="J2" s="37"/>
    </row>
    <row r="3" s="36" customFormat="1" ht="24.75" spans="1:10">
      <c r="A3" s="37"/>
      <c r="B3" s="37"/>
      <c r="C3" s="37"/>
      <c r="D3" s="37"/>
      <c r="E3" s="37"/>
      <c r="F3" s="37"/>
      <c r="G3" s="37"/>
      <c r="H3" s="37"/>
      <c r="I3" s="37"/>
      <c r="J3" s="138"/>
    </row>
    <row r="4" s="36" customFormat="1" ht="25.5" spans="1:12">
      <c r="A4" s="37"/>
      <c r="B4" s="37"/>
      <c r="C4" s="37"/>
      <c r="D4" s="37"/>
      <c r="E4" s="37"/>
      <c r="F4" s="37"/>
      <c r="G4" s="37"/>
      <c r="H4" s="37"/>
      <c r="I4" s="139"/>
      <c r="J4" s="140" t="s">
        <v>254</v>
      </c>
      <c r="K4" s="141"/>
      <c r="L4" s="138"/>
    </row>
    <row r="5" s="36" customFormat="1" ht="59" customHeight="1" spans="1:12">
      <c r="A5" s="99" t="s">
        <v>726</v>
      </c>
      <c r="B5" s="100" t="s">
        <v>1065</v>
      </c>
      <c r="C5" s="100"/>
      <c r="D5" s="100"/>
      <c r="E5" s="100"/>
      <c r="F5" s="100"/>
      <c r="G5" s="100"/>
      <c r="H5" s="100"/>
      <c r="I5" s="100"/>
      <c r="J5" s="100"/>
      <c r="L5" s="138"/>
    </row>
    <row r="6" s="36" customFormat="1" ht="15" customHeight="1" spans="1:10">
      <c r="A6" s="101" t="s">
        <v>728</v>
      </c>
      <c r="B6" s="102" t="s">
        <v>582</v>
      </c>
      <c r="C6" s="102"/>
      <c r="D6" s="102"/>
      <c r="E6" s="103" t="s">
        <v>942</v>
      </c>
      <c r="F6" s="100" t="s">
        <v>710</v>
      </c>
      <c r="G6" s="100"/>
      <c r="H6" s="100"/>
      <c r="I6" s="100"/>
      <c r="J6" s="100"/>
    </row>
    <row r="7" s="36" customFormat="1" ht="14.25" spans="1:10">
      <c r="A7" s="101"/>
      <c r="B7" s="102"/>
      <c r="C7" s="102"/>
      <c r="D7" s="102"/>
      <c r="E7" s="104" t="s">
        <v>617</v>
      </c>
      <c r="F7" s="100"/>
      <c r="G7" s="100"/>
      <c r="H7" s="100"/>
      <c r="I7" s="100"/>
      <c r="J7" s="100"/>
    </row>
    <row r="8" s="36" customFormat="1" ht="15" customHeight="1" spans="1:10">
      <c r="A8" s="101" t="s">
        <v>943</v>
      </c>
      <c r="B8" s="104"/>
      <c r="C8" s="105" t="s">
        <v>585</v>
      </c>
      <c r="D8" s="105" t="s">
        <v>910</v>
      </c>
      <c r="E8" s="103" t="s">
        <v>910</v>
      </c>
      <c r="F8" s="100" t="s">
        <v>733</v>
      </c>
      <c r="G8" s="100"/>
      <c r="H8" s="100" t="s">
        <v>734</v>
      </c>
      <c r="I8" s="100" t="s">
        <v>735</v>
      </c>
      <c r="J8" s="100"/>
    </row>
    <row r="9" s="36" customFormat="1" ht="14.25" spans="1:10">
      <c r="A9" s="101"/>
      <c r="B9" s="104"/>
      <c r="C9" s="145" t="s">
        <v>517</v>
      </c>
      <c r="D9" s="146" t="s">
        <v>517</v>
      </c>
      <c r="E9" s="147" t="s">
        <v>944</v>
      </c>
      <c r="F9" s="100"/>
      <c r="G9" s="100"/>
      <c r="H9" s="100"/>
      <c r="I9" s="100"/>
      <c r="J9" s="100"/>
    </row>
    <row r="10" s="36" customFormat="1" ht="27" customHeight="1" spans="1:10">
      <c r="A10" s="101"/>
      <c r="B10" s="148" t="s">
        <v>594</v>
      </c>
      <c r="C10" s="149">
        <v>1114524</v>
      </c>
      <c r="D10" s="150">
        <v>1114524</v>
      </c>
      <c r="E10" s="151">
        <v>1114524</v>
      </c>
      <c r="F10" s="104">
        <v>10</v>
      </c>
      <c r="G10" s="104"/>
      <c r="H10" s="107">
        <v>1</v>
      </c>
      <c r="I10" s="104">
        <v>10</v>
      </c>
      <c r="J10" s="104"/>
    </row>
    <row r="11" s="36" customFormat="1" ht="15" customHeight="1" spans="1:10">
      <c r="A11" s="101"/>
      <c r="B11" s="152" t="s">
        <v>598</v>
      </c>
      <c r="C11" s="153">
        <v>1114524</v>
      </c>
      <c r="D11" s="153">
        <v>1114524</v>
      </c>
      <c r="E11" s="153">
        <v>1114524</v>
      </c>
      <c r="F11" s="104" t="s">
        <v>522</v>
      </c>
      <c r="G11" s="104"/>
      <c r="H11" s="104" t="s">
        <v>522</v>
      </c>
      <c r="I11" s="104" t="s">
        <v>522</v>
      </c>
      <c r="J11" s="104"/>
    </row>
    <row r="12" s="36" customFormat="1" ht="26.25" spans="1:10">
      <c r="A12" s="101"/>
      <c r="B12" s="154" t="s">
        <v>600</v>
      </c>
      <c r="C12" s="153"/>
      <c r="D12" s="153"/>
      <c r="E12" s="153"/>
      <c r="F12" s="104"/>
      <c r="G12" s="104"/>
      <c r="H12" s="104"/>
      <c r="I12" s="104"/>
      <c r="J12" s="104"/>
    </row>
    <row r="13" s="36" customFormat="1" ht="27" customHeight="1" spans="1:10">
      <c r="A13" s="101"/>
      <c r="B13" s="154" t="s">
        <v>601</v>
      </c>
      <c r="C13" s="155">
        <v>0</v>
      </c>
      <c r="D13" s="156">
        <v>0</v>
      </c>
      <c r="E13" s="156">
        <v>0</v>
      </c>
      <c r="F13" s="104" t="s">
        <v>522</v>
      </c>
      <c r="G13" s="104"/>
      <c r="H13" s="104" t="s">
        <v>522</v>
      </c>
      <c r="I13" s="104" t="s">
        <v>522</v>
      </c>
      <c r="J13" s="104"/>
    </row>
    <row r="14" s="36" customFormat="1" ht="27" customHeight="1" spans="1:10">
      <c r="A14" s="101"/>
      <c r="B14" s="110" t="s">
        <v>945</v>
      </c>
      <c r="C14" s="104">
        <v>0</v>
      </c>
      <c r="D14" s="104">
        <v>0</v>
      </c>
      <c r="E14" s="157">
        <v>0</v>
      </c>
      <c r="F14" s="104" t="s">
        <v>522</v>
      </c>
      <c r="G14" s="104"/>
      <c r="H14" s="104" t="s">
        <v>522</v>
      </c>
      <c r="I14" s="104" t="s">
        <v>522</v>
      </c>
      <c r="J14" s="104"/>
    </row>
    <row r="15" s="36" customFormat="1" ht="15" customHeight="1" spans="1:10">
      <c r="A15" s="111" t="s">
        <v>739</v>
      </c>
      <c r="B15" s="111"/>
      <c r="C15" s="111"/>
      <c r="D15" s="111"/>
      <c r="E15" s="111"/>
      <c r="F15" s="111"/>
      <c r="G15" s="112" t="s">
        <v>740</v>
      </c>
      <c r="H15" s="112"/>
      <c r="I15" s="112"/>
      <c r="J15" s="112"/>
    </row>
    <row r="16" s="36" customFormat="1" ht="88" customHeight="1" spans="1:10">
      <c r="A16" s="111" t="s">
        <v>946</v>
      </c>
      <c r="B16" s="113" t="s">
        <v>1066</v>
      </c>
      <c r="C16" s="113"/>
      <c r="D16" s="113"/>
      <c r="E16" s="113"/>
      <c r="F16" s="113"/>
      <c r="G16" s="114" t="s">
        <v>1067</v>
      </c>
      <c r="H16" s="114"/>
      <c r="I16" s="114"/>
      <c r="J16" s="114"/>
    </row>
    <row r="17" s="36" customFormat="1" ht="15" customHeight="1" spans="1:10">
      <c r="A17" s="111" t="s">
        <v>607</v>
      </c>
      <c r="B17" s="111"/>
      <c r="C17" s="111"/>
      <c r="D17" s="115" t="s">
        <v>949</v>
      </c>
      <c r="E17" s="115"/>
      <c r="F17" s="115"/>
      <c r="G17" s="116" t="s">
        <v>950</v>
      </c>
      <c r="H17" s="116"/>
      <c r="I17" s="116"/>
      <c r="J17" s="116"/>
    </row>
    <row r="18" s="36" customFormat="1" ht="24.75" customHeight="1" spans="1:10">
      <c r="A18" s="117" t="s">
        <v>747</v>
      </c>
      <c r="B18" s="101" t="s">
        <v>614</v>
      </c>
      <c r="C18" s="105" t="s">
        <v>951</v>
      </c>
      <c r="D18" s="103" t="s">
        <v>608</v>
      </c>
      <c r="E18" s="100" t="s">
        <v>609</v>
      </c>
      <c r="F18" s="118" t="s">
        <v>610</v>
      </c>
      <c r="G18" s="119" t="s">
        <v>611</v>
      </c>
      <c r="H18" s="120" t="s">
        <v>733</v>
      </c>
      <c r="I18" s="120" t="s">
        <v>735</v>
      </c>
      <c r="J18" s="120" t="s">
        <v>746</v>
      </c>
    </row>
    <row r="19" s="36" customFormat="1" ht="14.25" spans="1:10">
      <c r="A19" s="117"/>
      <c r="B19" s="101"/>
      <c r="C19" s="104" t="s">
        <v>608</v>
      </c>
      <c r="D19" s="104" t="s">
        <v>616</v>
      </c>
      <c r="E19" s="100"/>
      <c r="F19" s="121" t="s">
        <v>617</v>
      </c>
      <c r="G19" s="122" t="s">
        <v>618</v>
      </c>
      <c r="H19" s="120"/>
      <c r="I19" s="120"/>
      <c r="J19" s="120"/>
    </row>
    <row r="20" s="36" customFormat="1" ht="27" customHeight="1" spans="1:10">
      <c r="A20" s="101" t="s">
        <v>750</v>
      </c>
      <c r="B20" s="105" t="s">
        <v>620</v>
      </c>
      <c r="C20" s="102" t="s">
        <v>1054</v>
      </c>
      <c r="D20" s="105" t="s">
        <v>829</v>
      </c>
      <c r="E20" s="104">
        <v>1640</v>
      </c>
      <c r="F20" s="115" t="s">
        <v>905</v>
      </c>
      <c r="G20" s="124" t="s">
        <v>1055</v>
      </c>
      <c r="H20" s="115">
        <v>15</v>
      </c>
      <c r="I20" s="115">
        <v>15</v>
      </c>
      <c r="J20" s="115" t="s">
        <v>578</v>
      </c>
    </row>
    <row r="21" s="36" customFormat="1" ht="39" spans="1:10">
      <c r="A21" s="101"/>
      <c r="B21" s="103" t="s">
        <v>624</v>
      </c>
      <c r="C21" s="102" t="s">
        <v>1056</v>
      </c>
      <c r="D21" s="105" t="s">
        <v>953</v>
      </c>
      <c r="E21" s="104">
        <v>15</v>
      </c>
      <c r="F21" s="115" t="s">
        <v>628</v>
      </c>
      <c r="G21" s="124">
        <v>0.15</v>
      </c>
      <c r="H21" s="115">
        <v>10</v>
      </c>
      <c r="I21" s="115">
        <v>10</v>
      </c>
      <c r="J21" s="115" t="s">
        <v>578</v>
      </c>
    </row>
    <row r="22" s="36" customFormat="1" ht="26.25" spans="1:10">
      <c r="A22" s="101"/>
      <c r="B22" s="103" t="s">
        <v>640</v>
      </c>
      <c r="C22" s="102" t="s">
        <v>1031</v>
      </c>
      <c r="D22" s="105" t="s">
        <v>956</v>
      </c>
      <c r="E22" s="104">
        <v>100</v>
      </c>
      <c r="F22" s="115" t="s">
        <v>628</v>
      </c>
      <c r="G22" s="124">
        <v>1</v>
      </c>
      <c r="H22" s="115">
        <v>15</v>
      </c>
      <c r="I22" s="115">
        <v>15</v>
      </c>
      <c r="J22" s="115" t="s">
        <v>578</v>
      </c>
    </row>
    <row r="23" s="36" customFormat="1" ht="26.25" spans="1:10">
      <c r="A23" s="101"/>
      <c r="B23" s="100" t="s">
        <v>646</v>
      </c>
      <c r="C23" s="102" t="s">
        <v>1057</v>
      </c>
      <c r="D23" s="105" t="s">
        <v>632</v>
      </c>
      <c r="E23" s="104">
        <v>940</v>
      </c>
      <c r="F23" s="115" t="s">
        <v>1058</v>
      </c>
      <c r="G23" s="115" t="s">
        <v>1059</v>
      </c>
      <c r="H23" s="115">
        <v>10</v>
      </c>
      <c r="I23" s="115">
        <v>10</v>
      </c>
      <c r="J23" s="115" t="s">
        <v>578</v>
      </c>
    </row>
    <row r="24" s="36" customFormat="1" ht="27" customHeight="1" spans="1:10">
      <c r="A24" s="101" t="s">
        <v>758</v>
      </c>
      <c r="B24" s="104" t="s">
        <v>1010</v>
      </c>
      <c r="C24" s="102"/>
      <c r="D24" s="105" t="s">
        <v>755</v>
      </c>
      <c r="E24" s="104"/>
      <c r="F24" s="115"/>
      <c r="G24" s="115"/>
      <c r="H24" s="115"/>
      <c r="I24" s="115"/>
      <c r="J24" s="115"/>
    </row>
    <row r="25" s="36" customFormat="1" ht="26.25" spans="1:10">
      <c r="A25" s="101"/>
      <c r="B25" s="104" t="s">
        <v>651</v>
      </c>
      <c r="C25" s="102" t="s">
        <v>631</v>
      </c>
      <c r="D25" s="127"/>
      <c r="E25" s="104">
        <v>95</v>
      </c>
      <c r="F25" s="115" t="s">
        <v>628</v>
      </c>
      <c r="G25" s="124">
        <v>0.98</v>
      </c>
      <c r="H25" s="115">
        <v>10</v>
      </c>
      <c r="I25" s="115">
        <v>10</v>
      </c>
      <c r="J25" s="115" t="s">
        <v>578</v>
      </c>
    </row>
    <row r="26" s="36" customFormat="1" ht="26.25" spans="1:10">
      <c r="A26" s="101"/>
      <c r="B26" s="104" t="s">
        <v>971</v>
      </c>
      <c r="C26" s="102"/>
      <c r="D26" s="127"/>
      <c r="E26" s="104"/>
      <c r="F26" s="115"/>
      <c r="G26" s="115"/>
      <c r="H26" s="115"/>
      <c r="I26" s="115"/>
      <c r="J26" s="115"/>
    </row>
    <row r="27" s="36" customFormat="1" ht="26.25" spans="1:10">
      <c r="A27" s="101"/>
      <c r="B27" s="128" t="s">
        <v>655</v>
      </c>
      <c r="C27" s="129" t="s">
        <v>1060</v>
      </c>
      <c r="D27" s="127"/>
      <c r="E27" s="128">
        <v>9</v>
      </c>
      <c r="F27" s="122" t="s">
        <v>760</v>
      </c>
      <c r="G27" s="122" t="s">
        <v>1061</v>
      </c>
      <c r="H27" s="122">
        <v>10</v>
      </c>
      <c r="I27" s="122">
        <v>10</v>
      </c>
      <c r="J27" s="115" t="s">
        <v>578</v>
      </c>
    </row>
    <row r="28" s="36" customFormat="1" ht="15" customHeight="1" spans="1:10">
      <c r="A28" s="130" t="s">
        <v>657</v>
      </c>
      <c r="B28" s="131" t="s">
        <v>880</v>
      </c>
      <c r="C28" s="132" t="s">
        <v>1062</v>
      </c>
      <c r="D28" s="127"/>
      <c r="E28" s="133">
        <v>95</v>
      </c>
      <c r="F28" s="133" t="s">
        <v>628</v>
      </c>
      <c r="G28" s="134">
        <v>0.96</v>
      </c>
      <c r="H28" s="133">
        <v>20</v>
      </c>
      <c r="I28" s="133">
        <v>20</v>
      </c>
      <c r="J28" s="133" t="s">
        <v>578</v>
      </c>
    </row>
    <row r="29" s="36" customFormat="1" ht="26.25" spans="1:10">
      <c r="A29" s="130"/>
      <c r="B29" s="133" t="s">
        <v>961</v>
      </c>
      <c r="C29" s="135"/>
      <c r="D29" s="127"/>
      <c r="E29" s="131"/>
      <c r="F29" s="131"/>
      <c r="G29" s="131"/>
      <c r="H29" s="131"/>
      <c r="I29" s="131"/>
      <c r="J29" s="131"/>
    </row>
    <row r="30" s="36" customFormat="1" ht="15" customHeight="1" spans="1:10">
      <c r="A30" s="101" t="s">
        <v>962</v>
      </c>
      <c r="B30" s="101"/>
      <c r="C30" s="136" t="s">
        <v>1063</v>
      </c>
      <c r="D30" s="137"/>
      <c r="E30" s="137"/>
      <c r="F30" s="137"/>
      <c r="G30" s="137"/>
      <c r="H30" s="137"/>
      <c r="I30" s="137"/>
      <c r="J30" s="142"/>
    </row>
    <row r="31" s="36" customFormat="1" ht="24" customHeight="1" spans="1:10">
      <c r="A31" s="101" t="s">
        <v>766</v>
      </c>
      <c r="B31" s="104">
        <v>100</v>
      </c>
      <c r="C31" s="104"/>
      <c r="D31" s="104"/>
      <c r="E31" s="104"/>
      <c r="F31" s="104"/>
      <c r="G31" s="104"/>
      <c r="H31" s="104"/>
      <c r="I31" s="104">
        <v>100</v>
      </c>
      <c r="J31" s="143" t="s">
        <v>767</v>
      </c>
    </row>
    <row r="32" s="36" customFormat="1" spans="1:10">
      <c r="A32" s="67" t="s">
        <v>768</v>
      </c>
      <c r="B32" s="67"/>
      <c r="C32" s="67"/>
      <c r="D32" s="67"/>
      <c r="E32" s="67"/>
      <c r="F32" s="67"/>
      <c r="G32" s="67"/>
      <c r="H32" s="67"/>
      <c r="I32" s="67"/>
      <c r="J32" s="67"/>
    </row>
    <row r="33" s="36" customFormat="1" spans="1:10">
      <c r="A33" s="67" t="s">
        <v>769</v>
      </c>
      <c r="B33" s="67"/>
      <c r="C33" s="67"/>
      <c r="D33" s="67"/>
      <c r="E33" s="67"/>
      <c r="F33" s="67"/>
      <c r="G33" s="67"/>
      <c r="H33" s="67"/>
      <c r="I33" s="67"/>
      <c r="J33" s="67"/>
    </row>
    <row r="34" s="36" customFormat="1" spans="1:10">
      <c r="A34" s="67" t="s">
        <v>770</v>
      </c>
      <c r="B34" s="67"/>
      <c r="C34" s="67"/>
      <c r="D34" s="67"/>
      <c r="E34" s="67"/>
      <c r="F34" s="67"/>
      <c r="G34" s="67"/>
      <c r="H34" s="67"/>
      <c r="I34" s="67"/>
      <c r="J34" s="67"/>
    </row>
    <row r="35" s="36" customFormat="1" spans="1:10">
      <c r="A35" s="67" t="s">
        <v>771</v>
      </c>
      <c r="B35" s="67"/>
      <c r="C35" s="67"/>
      <c r="D35" s="67"/>
      <c r="E35" s="67"/>
      <c r="F35" s="67"/>
      <c r="G35" s="67"/>
      <c r="H35" s="67"/>
      <c r="I35" s="67"/>
      <c r="J35" s="67"/>
    </row>
    <row r="36" s="36" customFormat="1" spans="1:10">
      <c r="A36" s="67" t="s">
        <v>1064</v>
      </c>
      <c r="B36" s="67"/>
      <c r="C36" s="67"/>
      <c r="D36" s="67"/>
      <c r="E36" s="67"/>
      <c r="F36" s="67"/>
      <c r="G36" s="67"/>
      <c r="H36" s="67"/>
      <c r="I36" s="67"/>
      <c r="J36" s="67"/>
    </row>
  </sheetData>
  <mergeCells count="53">
    <mergeCell ref="A2:J2"/>
    <mergeCell ref="B5:J5"/>
    <mergeCell ref="F10:G10"/>
    <mergeCell ref="I10:J10"/>
    <mergeCell ref="F13:G13"/>
    <mergeCell ref="I13:J13"/>
    <mergeCell ref="F14:G14"/>
    <mergeCell ref="I14:J14"/>
    <mergeCell ref="A15:F15"/>
    <mergeCell ref="G15:J15"/>
    <mergeCell ref="B16:F16"/>
    <mergeCell ref="G16:J16"/>
    <mergeCell ref="A17:C17"/>
    <mergeCell ref="D17:F17"/>
    <mergeCell ref="G17:J17"/>
    <mergeCell ref="A30:B30"/>
    <mergeCell ref="C30:J30"/>
    <mergeCell ref="B31:H31"/>
    <mergeCell ref="A32:J32"/>
    <mergeCell ref="A33:J33"/>
    <mergeCell ref="A34:J34"/>
    <mergeCell ref="A35:J35"/>
    <mergeCell ref="A36:J36"/>
    <mergeCell ref="A6:A7"/>
    <mergeCell ref="A8:A14"/>
    <mergeCell ref="A18:A19"/>
    <mergeCell ref="A20:A23"/>
    <mergeCell ref="A24:A27"/>
    <mergeCell ref="A28:A29"/>
    <mergeCell ref="B8:B9"/>
    <mergeCell ref="B18:B19"/>
    <mergeCell ref="C11:C12"/>
    <mergeCell ref="C28:C29"/>
    <mergeCell ref="D11:D12"/>
    <mergeCell ref="E11:E12"/>
    <mergeCell ref="E18:E19"/>
    <mergeCell ref="E28:E29"/>
    <mergeCell ref="F28:F29"/>
    <mergeCell ref="G28:G29"/>
    <mergeCell ref="H8:H9"/>
    <mergeCell ref="H11:H12"/>
    <mergeCell ref="H18:H19"/>
    <mergeCell ref="H28:H29"/>
    <mergeCell ref="I18:I19"/>
    <mergeCell ref="I28:I29"/>
    <mergeCell ref="J18:J19"/>
    <mergeCell ref="J28:J29"/>
    <mergeCell ref="B6:D7"/>
    <mergeCell ref="F6:J7"/>
    <mergeCell ref="F8:G9"/>
    <mergeCell ref="I8:J9"/>
    <mergeCell ref="F11:G12"/>
    <mergeCell ref="I11:J1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tabColor rgb="FFC00000"/>
  </sheetPr>
  <dimension ref="A1:L36"/>
  <sheetViews>
    <sheetView workbookViewId="0">
      <selection activeCell="M9" sqref="M9"/>
    </sheetView>
  </sheetViews>
  <sheetFormatPr defaultColWidth="8.1" defaultRowHeight="13.5"/>
  <cols>
    <col min="1" max="2" width="8.1" style="36"/>
    <col min="3" max="5" width="14.8" style="36"/>
    <col min="6" max="16384" width="8.1" style="36"/>
  </cols>
  <sheetData>
    <row r="1" s="36" customFormat="1" spans="1:1">
      <c r="A1" s="36" t="s">
        <v>1050</v>
      </c>
    </row>
    <row r="2" s="36" customFormat="1" ht="24.75" spans="1:10">
      <c r="A2" s="37" t="s">
        <v>725</v>
      </c>
      <c r="B2" s="37"/>
      <c r="C2" s="37"/>
      <c r="D2" s="37"/>
      <c r="E2" s="37"/>
      <c r="F2" s="37"/>
      <c r="G2" s="37"/>
      <c r="H2" s="37"/>
      <c r="I2" s="37"/>
      <c r="J2" s="37"/>
    </row>
    <row r="3" s="36" customFormat="1" ht="24.75" spans="1:10">
      <c r="A3" s="37"/>
      <c r="B3" s="37"/>
      <c r="C3" s="37"/>
      <c r="D3" s="37"/>
      <c r="E3" s="37"/>
      <c r="F3" s="37"/>
      <c r="G3" s="37"/>
      <c r="H3" s="37"/>
      <c r="I3" s="37"/>
      <c r="J3" s="138"/>
    </row>
    <row r="4" s="36" customFormat="1" ht="25.5" spans="1:12">
      <c r="A4" s="37"/>
      <c r="B4" s="37"/>
      <c r="C4" s="37"/>
      <c r="D4" s="37"/>
      <c r="E4" s="37"/>
      <c r="F4" s="37"/>
      <c r="G4" s="37"/>
      <c r="H4" s="37"/>
      <c r="I4" s="139"/>
      <c r="J4" s="140" t="s">
        <v>254</v>
      </c>
      <c r="K4" s="141"/>
      <c r="L4" s="138"/>
    </row>
    <row r="5" s="36" customFormat="1" ht="59" customHeight="1" spans="1:12">
      <c r="A5" s="99" t="s">
        <v>726</v>
      </c>
      <c r="B5" s="100" t="s">
        <v>1068</v>
      </c>
      <c r="C5" s="100"/>
      <c r="D5" s="100"/>
      <c r="E5" s="100"/>
      <c r="F5" s="100"/>
      <c r="G5" s="100"/>
      <c r="H5" s="100"/>
      <c r="I5" s="100"/>
      <c r="J5" s="100"/>
      <c r="L5" s="138"/>
    </row>
    <row r="6" s="36" customFormat="1" ht="15" customHeight="1" spans="1:10">
      <c r="A6" s="101" t="s">
        <v>728</v>
      </c>
      <c r="B6" s="102" t="s">
        <v>582</v>
      </c>
      <c r="C6" s="102"/>
      <c r="D6" s="102"/>
      <c r="E6" s="103" t="s">
        <v>942</v>
      </c>
      <c r="F6" s="100" t="s">
        <v>710</v>
      </c>
      <c r="G6" s="100"/>
      <c r="H6" s="100"/>
      <c r="I6" s="100"/>
      <c r="J6" s="100"/>
    </row>
    <row r="7" s="36" customFormat="1" ht="14.25" spans="1:10">
      <c r="A7" s="101"/>
      <c r="B7" s="102"/>
      <c r="C7" s="102"/>
      <c r="D7" s="102"/>
      <c r="E7" s="104" t="s">
        <v>617</v>
      </c>
      <c r="F7" s="100"/>
      <c r="G7" s="100"/>
      <c r="H7" s="100"/>
      <c r="I7" s="100"/>
      <c r="J7" s="100"/>
    </row>
    <row r="8" s="36" customFormat="1" ht="15" customHeight="1" spans="1:10">
      <c r="A8" s="101" t="s">
        <v>943</v>
      </c>
      <c r="B8" s="104"/>
      <c r="C8" s="105" t="s">
        <v>585</v>
      </c>
      <c r="D8" s="105" t="s">
        <v>910</v>
      </c>
      <c r="E8" s="103" t="s">
        <v>910</v>
      </c>
      <c r="F8" s="100" t="s">
        <v>733</v>
      </c>
      <c r="G8" s="100"/>
      <c r="H8" s="100" t="s">
        <v>734</v>
      </c>
      <c r="I8" s="100" t="s">
        <v>735</v>
      </c>
      <c r="J8" s="100"/>
    </row>
    <row r="9" s="36" customFormat="1" ht="14.25" spans="1:10">
      <c r="A9" s="101"/>
      <c r="B9" s="104"/>
      <c r="C9" s="104" t="s">
        <v>517</v>
      </c>
      <c r="D9" s="104" t="s">
        <v>517</v>
      </c>
      <c r="E9" s="104" t="s">
        <v>944</v>
      </c>
      <c r="F9" s="100"/>
      <c r="G9" s="100"/>
      <c r="H9" s="100"/>
      <c r="I9" s="100"/>
      <c r="J9" s="100"/>
    </row>
    <row r="10" s="36" customFormat="1" ht="27" customHeight="1" spans="1:10">
      <c r="A10" s="101"/>
      <c r="B10" s="104" t="s">
        <v>594</v>
      </c>
      <c r="C10" s="106">
        <v>1133272</v>
      </c>
      <c r="D10" s="106">
        <v>1133272</v>
      </c>
      <c r="E10" s="106">
        <v>1133272</v>
      </c>
      <c r="F10" s="104">
        <v>10</v>
      </c>
      <c r="G10" s="104"/>
      <c r="H10" s="107">
        <v>1</v>
      </c>
      <c r="I10" s="104">
        <v>10</v>
      </c>
      <c r="J10" s="104"/>
    </row>
    <row r="11" s="36" customFormat="1" ht="15" customHeight="1" spans="1:10">
      <c r="A11" s="101"/>
      <c r="B11" s="108" t="s">
        <v>598</v>
      </c>
      <c r="C11" s="109">
        <v>0</v>
      </c>
      <c r="D11" s="109">
        <v>0</v>
      </c>
      <c r="E11" s="109">
        <v>0</v>
      </c>
      <c r="F11" s="104" t="s">
        <v>522</v>
      </c>
      <c r="G11" s="104"/>
      <c r="H11" s="104" t="s">
        <v>522</v>
      </c>
      <c r="I11" s="104" t="s">
        <v>522</v>
      </c>
      <c r="J11" s="104"/>
    </row>
    <row r="12" s="36" customFormat="1" ht="26.25" spans="1:10">
      <c r="A12" s="101"/>
      <c r="B12" s="110" t="s">
        <v>600</v>
      </c>
      <c r="C12" s="109"/>
      <c r="D12" s="109"/>
      <c r="E12" s="109"/>
      <c r="F12" s="104"/>
      <c r="G12" s="104"/>
      <c r="H12" s="104"/>
      <c r="I12" s="104"/>
      <c r="J12" s="104"/>
    </row>
    <row r="13" s="36" customFormat="1" ht="27" customHeight="1" spans="1:10">
      <c r="A13" s="101"/>
      <c r="B13" s="110" t="s">
        <v>601</v>
      </c>
      <c r="C13" s="110">
        <v>0</v>
      </c>
      <c r="D13" s="110">
        <v>0</v>
      </c>
      <c r="E13" s="110">
        <v>0</v>
      </c>
      <c r="F13" s="104" t="s">
        <v>522</v>
      </c>
      <c r="G13" s="104"/>
      <c r="H13" s="104" t="s">
        <v>522</v>
      </c>
      <c r="I13" s="104" t="s">
        <v>522</v>
      </c>
      <c r="J13" s="104"/>
    </row>
    <row r="14" s="36" customFormat="1" ht="27" customHeight="1" spans="1:10">
      <c r="A14" s="101"/>
      <c r="B14" s="110" t="s">
        <v>945</v>
      </c>
      <c r="C14" s="106">
        <v>1133272</v>
      </c>
      <c r="D14" s="106">
        <v>1133272</v>
      </c>
      <c r="E14" s="144">
        <v>1133272</v>
      </c>
      <c r="F14" s="104" t="s">
        <v>522</v>
      </c>
      <c r="G14" s="104"/>
      <c r="H14" s="104" t="s">
        <v>522</v>
      </c>
      <c r="I14" s="104" t="s">
        <v>522</v>
      </c>
      <c r="J14" s="104"/>
    </row>
    <row r="15" s="36" customFormat="1" ht="15" customHeight="1" spans="1:10">
      <c r="A15" s="111" t="s">
        <v>739</v>
      </c>
      <c r="B15" s="111"/>
      <c r="C15" s="111"/>
      <c r="D15" s="111"/>
      <c r="E15" s="111"/>
      <c r="F15" s="111"/>
      <c r="G15" s="112" t="s">
        <v>740</v>
      </c>
      <c r="H15" s="112"/>
      <c r="I15" s="112"/>
      <c r="J15" s="112"/>
    </row>
    <row r="16" s="36" customFormat="1" ht="91" customHeight="1" spans="1:10">
      <c r="A16" s="111" t="s">
        <v>946</v>
      </c>
      <c r="B16" s="113" t="s">
        <v>1069</v>
      </c>
      <c r="C16" s="113"/>
      <c r="D16" s="113"/>
      <c r="E16" s="113"/>
      <c r="F16" s="113"/>
      <c r="G16" s="114" t="s">
        <v>1070</v>
      </c>
      <c r="H16" s="114"/>
      <c r="I16" s="114"/>
      <c r="J16" s="114"/>
    </row>
    <row r="17" s="36" customFormat="1" ht="15" customHeight="1" spans="1:10">
      <c r="A17" s="111" t="s">
        <v>607</v>
      </c>
      <c r="B17" s="111"/>
      <c r="C17" s="111"/>
      <c r="D17" s="115" t="s">
        <v>949</v>
      </c>
      <c r="E17" s="115"/>
      <c r="F17" s="115"/>
      <c r="G17" s="116" t="s">
        <v>950</v>
      </c>
      <c r="H17" s="116"/>
      <c r="I17" s="116"/>
      <c r="J17" s="116"/>
    </row>
    <row r="18" s="36" customFormat="1" ht="24.75" customHeight="1" spans="1:10">
      <c r="A18" s="117" t="s">
        <v>747</v>
      </c>
      <c r="B18" s="101" t="s">
        <v>614</v>
      </c>
      <c r="C18" s="105" t="s">
        <v>951</v>
      </c>
      <c r="D18" s="103" t="s">
        <v>608</v>
      </c>
      <c r="E18" s="100" t="s">
        <v>609</v>
      </c>
      <c r="F18" s="118" t="s">
        <v>610</v>
      </c>
      <c r="G18" s="119" t="s">
        <v>611</v>
      </c>
      <c r="H18" s="120" t="s">
        <v>733</v>
      </c>
      <c r="I18" s="120" t="s">
        <v>735</v>
      </c>
      <c r="J18" s="120" t="s">
        <v>746</v>
      </c>
    </row>
    <row r="19" s="36" customFormat="1" ht="14.25" spans="1:10">
      <c r="A19" s="117"/>
      <c r="B19" s="101"/>
      <c r="C19" s="104" t="s">
        <v>608</v>
      </c>
      <c r="D19" s="104" t="s">
        <v>616</v>
      </c>
      <c r="E19" s="100"/>
      <c r="F19" s="121" t="s">
        <v>617</v>
      </c>
      <c r="G19" s="122" t="s">
        <v>618</v>
      </c>
      <c r="H19" s="120"/>
      <c r="I19" s="120"/>
      <c r="J19" s="120"/>
    </row>
    <row r="20" s="36" customFormat="1" ht="29" customHeight="1" spans="1:10">
      <c r="A20" s="101" t="s">
        <v>750</v>
      </c>
      <c r="B20" s="105" t="s">
        <v>620</v>
      </c>
      <c r="C20" s="102" t="s">
        <v>1071</v>
      </c>
      <c r="D20" s="105" t="s">
        <v>829</v>
      </c>
      <c r="E20" s="104">
        <v>4</v>
      </c>
      <c r="F20" s="115" t="s">
        <v>753</v>
      </c>
      <c r="G20" s="124" t="s">
        <v>1072</v>
      </c>
      <c r="H20" s="115">
        <v>15</v>
      </c>
      <c r="I20" s="115">
        <v>15</v>
      </c>
      <c r="J20" s="115" t="s">
        <v>578</v>
      </c>
    </row>
    <row r="21" s="36" customFormat="1" ht="26.25" spans="1:10">
      <c r="A21" s="101"/>
      <c r="B21" s="103" t="s">
        <v>624</v>
      </c>
      <c r="C21" s="102" t="s">
        <v>1031</v>
      </c>
      <c r="D21" s="105" t="s">
        <v>953</v>
      </c>
      <c r="E21" s="104">
        <v>100</v>
      </c>
      <c r="F21" s="115" t="s">
        <v>628</v>
      </c>
      <c r="G21" s="124">
        <v>1</v>
      </c>
      <c r="H21" s="115">
        <v>10</v>
      </c>
      <c r="I21" s="115">
        <v>10</v>
      </c>
      <c r="J21" s="115" t="s">
        <v>578</v>
      </c>
    </row>
    <row r="22" s="36" customFormat="1" ht="14.25" spans="1:10">
      <c r="A22" s="101"/>
      <c r="B22" s="103" t="s">
        <v>640</v>
      </c>
      <c r="C22" s="102" t="s">
        <v>1073</v>
      </c>
      <c r="D22" s="105" t="s">
        <v>956</v>
      </c>
      <c r="E22" s="104">
        <v>2024</v>
      </c>
      <c r="F22" s="115" t="s">
        <v>760</v>
      </c>
      <c r="G22" s="124" t="s">
        <v>909</v>
      </c>
      <c r="H22" s="115">
        <v>15</v>
      </c>
      <c r="I22" s="115">
        <v>15</v>
      </c>
      <c r="J22" s="115" t="s">
        <v>578</v>
      </c>
    </row>
    <row r="23" s="36" customFormat="1" ht="28" customHeight="1" spans="1:10">
      <c r="A23" s="101"/>
      <c r="B23" s="100" t="s">
        <v>646</v>
      </c>
      <c r="C23" s="102" t="s">
        <v>474</v>
      </c>
      <c r="D23" s="105" t="s">
        <v>632</v>
      </c>
      <c r="E23" s="104">
        <v>113.33</v>
      </c>
      <c r="F23" s="115" t="s">
        <v>648</v>
      </c>
      <c r="G23" s="115" t="s">
        <v>1074</v>
      </c>
      <c r="H23" s="115">
        <v>10</v>
      </c>
      <c r="I23" s="115">
        <v>10</v>
      </c>
      <c r="J23" s="115" t="s">
        <v>578</v>
      </c>
    </row>
    <row r="24" s="36" customFormat="1" ht="27" customHeight="1" spans="1:10">
      <c r="A24" s="101" t="s">
        <v>758</v>
      </c>
      <c r="B24" s="104" t="s">
        <v>1010</v>
      </c>
      <c r="C24" s="102"/>
      <c r="D24" s="105" t="s">
        <v>755</v>
      </c>
      <c r="E24" s="104"/>
      <c r="F24" s="115"/>
      <c r="G24" s="115"/>
      <c r="H24" s="115"/>
      <c r="I24" s="115"/>
      <c r="J24" s="115"/>
    </row>
    <row r="25" s="36" customFormat="1" ht="26.25" spans="1:10">
      <c r="A25" s="101"/>
      <c r="B25" s="104" t="s">
        <v>651</v>
      </c>
      <c r="C25" s="102" t="s">
        <v>1075</v>
      </c>
      <c r="D25" s="127"/>
      <c r="E25" s="104" t="s">
        <v>1076</v>
      </c>
      <c r="F25" s="115"/>
      <c r="G25" s="115" t="s">
        <v>1076</v>
      </c>
      <c r="H25" s="115">
        <v>20</v>
      </c>
      <c r="I25" s="115">
        <v>20</v>
      </c>
      <c r="J25" s="115" t="s">
        <v>578</v>
      </c>
    </row>
    <row r="26" s="36" customFormat="1" ht="26.25" spans="1:10">
      <c r="A26" s="101"/>
      <c r="B26" s="104" t="s">
        <v>971</v>
      </c>
      <c r="C26" s="102"/>
      <c r="D26" s="127"/>
      <c r="E26" s="104"/>
      <c r="F26" s="115"/>
      <c r="G26" s="115"/>
      <c r="H26" s="115"/>
      <c r="I26" s="115"/>
      <c r="J26" s="115"/>
    </row>
    <row r="27" s="36" customFormat="1" ht="26.25" spans="1:10">
      <c r="A27" s="101"/>
      <c r="B27" s="128" t="s">
        <v>655</v>
      </c>
      <c r="C27" s="129"/>
      <c r="D27" s="127"/>
      <c r="E27" s="128"/>
      <c r="F27" s="122"/>
      <c r="G27" s="122"/>
      <c r="H27" s="122"/>
      <c r="I27" s="122"/>
      <c r="J27" s="122"/>
    </row>
    <row r="28" s="36" customFormat="1" ht="15" customHeight="1" spans="1:10">
      <c r="A28" s="130" t="s">
        <v>657</v>
      </c>
      <c r="B28" s="131" t="s">
        <v>880</v>
      </c>
      <c r="C28" s="132" t="s">
        <v>1077</v>
      </c>
      <c r="D28" s="127"/>
      <c r="E28" s="133">
        <v>90</v>
      </c>
      <c r="F28" s="133" t="s">
        <v>628</v>
      </c>
      <c r="G28" s="134">
        <v>0.95</v>
      </c>
      <c r="H28" s="133">
        <v>20</v>
      </c>
      <c r="I28" s="133">
        <v>20</v>
      </c>
      <c r="J28" s="133" t="s">
        <v>578</v>
      </c>
    </row>
    <row r="29" s="36" customFormat="1" ht="26.25" spans="1:10">
      <c r="A29" s="130"/>
      <c r="B29" s="133" t="s">
        <v>961</v>
      </c>
      <c r="C29" s="135"/>
      <c r="D29" s="127"/>
      <c r="E29" s="131"/>
      <c r="F29" s="131"/>
      <c r="G29" s="131"/>
      <c r="H29" s="131"/>
      <c r="I29" s="131"/>
      <c r="J29" s="131"/>
    </row>
    <row r="30" s="36" customFormat="1" ht="15" customHeight="1" spans="1:10">
      <c r="A30" s="101" t="s">
        <v>962</v>
      </c>
      <c r="B30" s="101"/>
      <c r="C30" s="136" t="s">
        <v>1063</v>
      </c>
      <c r="D30" s="137"/>
      <c r="E30" s="137"/>
      <c r="F30" s="137"/>
      <c r="G30" s="137"/>
      <c r="H30" s="137"/>
      <c r="I30" s="137"/>
      <c r="J30" s="142"/>
    </row>
    <row r="31" s="36" customFormat="1" ht="24" customHeight="1" spans="1:10">
      <c r="A31" s="101" t="s">
        <v>766</v>
      </c>
      <c r="B31" s="104">
        <v>100</v>
      </c>
      <c r="C31" s="104"/>
      <c r="D31" s="104"/>
      <c r="E31" s="104"/>
      <c r="F31" s="104"/>
      <c r="G31" s="104"/>
      <c r="H31" s="104"/>
      <c r="I31" s="104">
        <v>100</v>
      </c>
      <c r="J31" s="143" t="s">
        <v>767</v>
      </c>
    </row>
    <row r="32" s="36" customFormat="1" spans="1:10">
      <c r="A32" s="67" t="s">
        <v>768</v>
      </c>
      <c r="B32" s="67"/>
      <c r="C32" s="67"/>
      <c r="D32" s="67"/>
      <c r="E32" s="67"/>
      <c r="F32" s="67"/>
      <c r="G32" s="67"/>
      <c r="H32" s="67"/>
      <c r="I32" s="67"/>
      <c r="J32" s="67"/>
    </row>
    <row r="33" s="36" customFormat="1" spans="1:10">
      <c r="A33" s="67" t="s">
        <v>769</v>
      </c>
      <c r="B33" s="67"/>
      <c r="C33" s="67"/>
      <c r="D33" s="67"/>
      <c r="E33" s="67"/>
      <c r="F33" s="67"/>
      <c r="G33" s="67"/>
      <c r="H33" s="67"/>
      <c r="I33" s="67"/>
      <c r="J33" s="67"/>
    </row>
    <row r="34" s="36" customFormat="1" spans="1:10">
      <c r="A34" s="67" t="s">
        <v>770</v>
      </c>
      <c r="B34" s="67"/>
      <c r="C34" s="67"/>
      <c r="D34" s="67"/>
      <c r="E34" s="67"/>
      <c r="F34" s="67"/>
      <c r="G34" s="67"/>
      <c r="H34" s="67"/>
      <c r="I34" s="67"/>
      <c r="J34" s="67"/>
    </row>
    <row r="35" s="36" customFormat="1" spans="1:10">
      <c r="A35" s="67" t="s">
        <v>771</v>
      </c>
      <c r="B35" s="67"/>
      <c r="C35" s="67"/>
      <c r="D35" s="67"/>
      <c r="E35" s="67"/>
      <c r="F35" s="67"/>
      <c r="G35" s="67"/>
      <c r="H35" s="67"/>
      <c r="I35" s="67"/>
      <c r="J35" s="67"/>
    </row>
    <row r="36" s="36" customFormat="1" spans="1:10">
      <c r="A36" s="67" t="s">
        <v>1064</v>
      </c>
      <c r="B36" s="67"/>
      <c r="C36" s="67"/>
      <c r="D36" s="67"/>
      <c r="E36" s="67"/>
      <c r="F36" s="67"/>
      <c r="G36" s="67"/>
      <c r="H36" s="67"/>
      <c r="I36" s="67"/>
      <c r="J36" s="67"/>
    </row>
  </sheetData>
  <mergeCells count="53">
    <mergeCell ref="A2:J2"/>
    <mergeCell ref="B5:J5"/>
    <mergeCell ref="F10:G10"/>
    <mergeCell ref="I10:J10"/>
    <mergeCell ref="F13:G13"/>
    <mergeCell ref="I13:J13"/>
    <mergeCell ref="F14:G14"/>
    <mergeCell ref="I14:J14"/>
    <mergeCell ref="A15:F15"/>
    <mergeCell ref="G15:J15"/>
    <mergeCell ref="B16:F16"/>
    <mergeCell ref="G16:J16"/>
    <mergeCell ref="A17:C17"/>
    <mergeCell ref="D17:F17"/>
    <mergeCell ref="G17:J17"/>
    <mergeCell ref="A30:B30"/>
    <mergeCell ref="C30:J30"/>
    <mergeCell ref="B31:H31"/>
    <mergeCell ref="A32:J32"/>
    <mergeCell ref="A33:J33"/>
    <mergeCell ref="A34:J34"/>
    <mergeCell ref="A35:J35"/>
    <mergeCell ref="A36:J36"/>
    <mergeCell ref="A6:A7"/>
    <mergeCell ref="A8:A14"/>
    <mergeCell ref="A18:A19"/>
    <mergeCell ref="A20:A23"/>
    <mergeCell ref="A24:A27"/>
    <mergeCell ref="A28:A29"/>
    <mergeCell ref="B8:B9"/>
    <mergeCell ref="B18:B19"/>
    <mergeCell ref="C11:C12"/>
    <mergeCell ref="C28:C29"/>
    <mergeCell ref="D11:D12"/>
    <mergeCell ref="E11:E12"/>
    <mergeCell ref="E18:E19"/>
    <mergeCell ref="E28:E29"/>
    <mergeCell ref="F28:F29"/>
    <mergeCell ref="G28:G29"/>
    <mergeCell ref="H8:H9"/>
    <mergeCell ref="H11:H12"/>
    <mergeCell ref="H18:H19"/>
    <mergeCell ref="H28:H29"/>
    <mergeCell ref="I18:I19"/>
    <mergeCell ref="I28:I29"/>
    <mergeCell ref="J18:J19"/>
    <mergeCell ref="J28:J29"/>
    <mergeCell ref="B6:D7"/>
    <mergeCell ref="F6:J7"/>
    <mergeCell ref="F8:G9"/>
    <mergeCell ref="I8:J9"/>
    <mergeCell ref="F11:G12"/>
    <mergeCell ref="I11:J12"/>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tabColor rgb="FFC00000"/>
  </sheetPr>
  <dimension ref="A1:L36"/>
  <sheetViews>
    <sheetView topLeftCell="A3" workbookViewId="0">
      <selection activeCell="R23" sqref="R23"/>
    </sheetView>
  </sheetViews>
  <sheetFormatPr defaultColWidth="8.1" defaultRowHeight="13.5"/>
  <cols>
    <col min="1" max="2" width="8.1" style="36"/>
    <col min="3" max="5" width="14.8" style="36"/>
    <col min="6" max="16384" width="8.1" style="36"/>
  </cols>
  <sheetData>
    <row r="1" s="36" customFormat="1" spans="1:1">
      <c r="A1" s="36" t="s">
        <v>1050</v>
      </c>
    </row>
    <row r="2" s="36" customFormat="1" ht="24.75" spans="1:10">
      <c r="A2" s="37" t="s">
        <v>725</v>
      </c>
      <c r="B2" s="37"/>
      <c r="C2" s="37"/>
      <c r="D2" s="37"/>
      <c r="E2" s="37"/>
      <c r="F2" s="37"/>
      <c r="G2" s="37"/>
      <c r="H2" s="37"/>
      <c r="I2" s="37"/>
      <c r="J2" s="37"/>
    </row>
    <row r="3" s="36" customFormat="1" ht="24.75" spans="1:10">
      <c r="A3" s="37"/>
      <c r="B3" s="37"/>
      <c r="C3" s="37"/>
      <c r="D3" s="37"/>
      <c r="E3" s="37"/>
      <c r="F3" s="37"/>
      <c r="G3" s="37"/>
      <c r="H3" s="37"/>
      <c r="I3" s="37"/>
      <c r="J3" s="138"/>
    </row>
    <row r="4" s="36" customFormat="1" ht="25.5" spans="1:12">
      <c r="A4" s="37"/>
      <c r="B4" s="37"/>
      <c r="C4" s="37"/>
      <c r="D4" s="37"/>
      <c r="E4" s="37"/>
      <c r="F4" s="37"/>
      <c r="G4" s="37"/>
      <c r="H4" s="37"/>
      <c r="I4" s="139"/>
      <c r="J4" s="140" t="s">
        <v>254</v>
      </c>
      <c r="K4" s="141"/>
      <c r="L4" s="138"/>
    </row>
    <row r="5" s="36" customFormat="1" ht="59" customHeight="1" spans="1:12">
      <c r="A5" s="99" t="s">
        <v>726</v>
      </c>
      <c r="B5" s="100" t="s">
        <v>1078</v>
      </c>
      <c r="C5" s="100"/>
      <c r="D5" s="100"/>
      <c r="E5" s="100"/>
      <c r="F5" s="100"/>
      <c r="G5" s="100"/>
      <c r="H5" s="100"/>
      <c r="I5" s="100"/>
      <c r="J5" s="100"/>
      <c r="L5" s="138"/>
    </row>
    <row r="6" s="36" customFormat="1" ht="15" customHeight="1" spans="1:10">
      <c r="A6" s="101" t="s">
        <v>728</v>
      </c>
      <c r="B6" s="102" t="s">
        <v>582</v>
      </c>
      <c r="C6" s="102"/>
      <c r="D6" s="102"/>
      <c r="E6" s="103" t="s">
        <v>942</v>
      </c>
      <c r="F6" s="100" t="s">
        <v>710</v>
      </c>
      <c r="G6" s="100"/>
      <c r="H6" s="100"/>
      <c r="I6" s="100"/>
      <c r="J6" s="100"/>
    </row>
    <row r="7" s="36" customFormat="1" ht="14.25" spans="1:10">
      <c r="A7" s="101"/>
      <c r="B7" s="102"/>
      <c r="C7" s="102"/>
      <c r="D7" s="102"/>
      <c r="E7" s="104" t="s">
        <v>617</v>
      </c>
      <c r="F7" s="100"/>
      <c r="G7" s="100"/>
      <c r="H7" s="100"/>
      <c r="I7" s="100"/>
      <c r="J7" s="100"/>
    </row>
    <row r="8" s="36" customFormat="1" ht="15" customHeight="1" spans="1:10">
      <c r="A8" s="101" t="s">
        <v>943</v>
      </c>
      <c r="B8" s="104"/>
      <c r="C8" s="105" t="s">
        <v>585</v>
      </c>
      <c r="D8" s="105" t="s">
        <v>910</v>
      </c>
      <c r="E8" s="103" t="s">
        <v>910</v>
      </c>
      <c r="F8" s="100" t="s">
        <v>733</v>
      </c>
      <c r="G8" s="100"/>
      <c r="H8" s="100" t="s">
        <v>734</v>
      </c>
      <c r="I8" s="100" t="s">
        <v>735</v>
      </c>
      <c r="J8" s="100"/>
    </row>
    <row r="9" s="36" customFormat="1" ht="14.25" spans="1:10">
      <c r="A9" s="101"/>
      <c r="B9" s="104"/>
      <c r="C9" s="104" t="s">
        <v>517</v>
      </c>
      <c r="D9" s="104" t="s">
        <v>517</v>
      </c>
      <c r="E9" s="104" t="s">
        <v>944</v>
      </c>
      <c r="F9" s="100"/>
      <c r="G9" s="100"/>
      <c r="H9" s="100"/>
      <c r="I9" s="100"/>
      <c r="J9" s="100"/>
    </row>
    <row r="10" s="36" customFormat="1" ht="27" customHeight="1" spans="1:10">
      <c r="A10" s="101"/>
      <c r="B10" s="104" t="s">
        <v>594</v>
      </c>
      <c r="C10" s="106">
        <v>3444100</v>
      </c>
      <c r="D10" s="106">
        <v>3444100</v>
      </c>
      <c r="E10" s="106">
        <v>3444100</v>
      </c>
      <c r="F10" s="104">
        <v>10</v>
      </c>
      <c r="G10" s="104"/>
      <c r="H10" s="107">
        <v>1</v>
      </c>
      <c r="I10" s="104">
        <v>10</v>
      </c>
      <c r="J10" s="104"/>
    </row>
    <row r="11" s="36" customFormat="1" ht="15" customHeight="1" spans="1:10">
      <c r="A11" s="101"/>
      <c r="B11" s="108" t="s">
        <v>598</v>
      </c>
      <c r="C11" s="109">
        <v>3444100</v>
      </c>
      <c r="D11" s="109">
        <v>3444100</v>
      </c>
      <c r="E11" s="109">
        <v>3444100</v>
      </c>
      <c r="F11" s="104" t="s">
        <v>522</v>
      </c>
      <c r="G11" s="104"/>
      <c r="H11" s="104" t="s">
        <v>522</v>
      </c>
      <c r="I11" s="104" t="s">
        <v>522</v>
      </c>
      <c r="J11" s="104"/>
    </row>
    <row r="12" s="36" customFormat="1" ht="26.25" spans="1:10">
      <c r="A12" s="101"/>
      <c r="B12" s="110" t="s">
        <v>600</v>
      </c>
      <c r="C12" s="109"/>
      <c r="D12" s="109"/>
      <c r="E12" s="109"/>
      <c r="F12" s="104"/>
      <c r="G12" s="104"/>
      <c r="H12" s="104"/>
      <c r="I12" s="104"/>
      <c r="J12" s="104"/>
    </row>
    <row r="13" s="36" customFormat="1" ht="27" customHeight="1" spans="1:10">
      <c r="A13" s="101"/>
      <c r="B13" s="110" t="s">
        <v>601</v>
      </c>
      <c r="C13" s="104">
        <v>0</v>
      </c>
      <c r="D13" s="104">
        <v>0</v>
      </c>
      <c r="E13" s="104">
        <v>0</v>
      </c>
      <c r="F13" s="104" t="s">
        <v>522</v>
      </c>
      <c r="G13" s="104"/>
      <c r="H13" s="104" t="s">
        <v>522</v>
      </c>
      <c r="I13" s="104" t="s">
        <v>522</v>
      </c>
      <c r="J13" s="104"/>
    </row>
    <row r="14" s="36" customFormat="1" ht="27" customHeight="1" spans="1:10">
      <c r="A14" s="101"/>
      <c r="B14" s="110" t="s">
        <v>945</v>
      </c>
      <c r="C14" s="106">
        <v>0</v>
      </c>
      <c r="D14" s="106">
        <v>0</v>
      </c>
      <c r="E14" s="106">
        <v>0</v>
      </c>
      <c r="F14" s="104" t="s">
        <v>522</v>
      </c>
      <c r="G14" s="104"/>
      <c r="H14" s="104" t="s">
        <v>522</v>
      </c>
      <c r="I14" s="104" t="s">
        <v>522</v>
      </c>
      <c r="J14" s="104"/>
    </row>
    <row r="15" s="36" customFormat="1" ht="15" customHeight="1" spans="1:10">
      <c r="A15" s="111" t="s">
        <v>739</v>
      </c>
      <c r="B15" s="111"/>
      <c r="C15" s="111"/>
      <c r="D15" s="111"/>
      <c r="E15" s="111"/>
      <c r="F15" s="111"/>
      <c r="G15" s="112" t="s">
        <v>740</v>
      </c>
      <c r="H15" s="112"/>
      <c r="I15" s="112"/>
      <c r="J15" s="112"/>
    </row>
    <row r="16" s="36" customFormat="1" ht="57" customHeight="1" spans="1:10">
      <c r="A16" s="111" t="s">
        <v>946</v>
      </c>
      <c r="B16" s="113" t="s">
        <v>1079</v>
      </c>
      <c r="C16" s="113"/>
      <c r="D16" s="113"/>
      <c r="E16" s="113"/>
      <c r="F16" s="113"/>
      <c r="G16" s="114" t="s">
        <v>1080</v>
      </c>
      <c r="H16" s="114"/>
      <c r="I16" s="114"/>
      <c r="J16" s="114"/>
    </row>
    <row r="17" s="36" customFormat="1" ht="15" customHeight="1" spans="1:10">
      <c r="A17" s="111" t="s">
        <v>607</v>
      </c>
      <c r="B17" s="111"/>
      <c r="C17" s="111"/>
      <c r="D17" s="115" t="s">
        <v>949</v>
      </c>
      <c r="E17" s="115"/>
      <c r="F17" s="115"/>
      <c r="G17" s="116" t="s">
        <v>950</v>
      </c>
      <c r="H17" s="116"/>
      <c r="I17" s="116"/>
      <c r="J17" s="116"/>
    </row>
    <row r="18" s="36" customFormat="1" ht="24.75" customHeight="1" spans="1:10">
      <c r="A18" s="117" t="s">
        <v>747</v>
      </c>
      <c r="B18" s="101" t="s">
        <v>614</v>
      </c>
      <c r="C18" s="105" t="s">
        <v>951</v>
      </c>
      <c r="D18" s="103" t="s">
        <v>608</v>
      </c>
      <c r="E18" s="100" t="s">
        <v>609</v>
      </c>
      <c r="F18" s="118" t="s">
        <v>610</v>
      </c>
      <c r="G18" s="119" t="s">
        <v>611</v>
      </c>
      <c r="H18" s="120" t="s">
        <v>733</v>
      </c>
      <c r="I18" s="120" t="s">
        <v>735</v>
      </c>
      <c r="J18" s="120" t="s">
        <v>746</v>
      </c>
    </row>
    <row r="19" s="36" customFormat="1" ht="14.25" spans="1:10">
      <c r="A19" s="117"/>
      <c r="B19" s="101"/>
      <c r="C19" s="104" t="s">
        <v>608</v>
      </c>
      <c r="D19" s="104" t="s">
        <v>616</v>
      </c>
      <c r="E19" s="100"/>
      <c r="F19" s="121" t="s">
        <v>617</v>
      </c>
      <c r="G19" s="122" t="s">
        <v>618</v>
      </c>
      <c r="H19" s="120"/>
      <c r="I19" s="120"/>
      <c r="J19" s="120"/>
    </row>
    <row r="20" s="36" customFormat="1" ht="15" customHeight="1" spans="1:10">
      <c r="A20" s="101" t="s">
        <v>750</v>
      </c>
      <c r="B20" s="105" t="s">
        <v>620</v>
      </c>
      <c r="C20" s="123" t="s">
        <v>644</v>
      </c>
      <c r="D20" s="105" t="s">
        <v>829</v>
      </c>
      <c r="E20" s="104">
        <v>100</v>
      </c>
      <c r="F20" s="115" t="s">
        <v>628</v>
      </c>
      <c r="G20" s="124">
        <v>1</v>
      </c>
      <c r="H20" s="115">
        <v>15</v>
      </c>
      <c r="I20" s="115">
        <v>15</v>
      </c>
      <c r="J20" s="115" t="s">
        <v>578</v>
      </c>
    </row>
    <row r="21" s="36" customFormat="1" ht="26.25" spans="1:10">
      <c r="A21" s="101"/>
      <c r="B21" s="103" t="s">
        <v>624</v>
      </c>
      <c r="C21" s="102" t="s">
        <v>1081</v>
      </c>
      <c r="D21" s="105" t="s">
        <v>953</v>
      </c>
      <c r="E21" s="104">
        <v>100</v>
      </c>
      <c r="F21" s="115" t="s">
        <v>628</v>
      </c>
      <c r="G21" s="124">
        <v>1</v>
      </c>
      <c r="H21" s="115">
        <v>10</v>
      </c>
      <c r="I21" s="115">
        <v>10</v>
      </c>
      <c r="J21" s="115" t="s">
        <v>578</v>
      </c>
    </row>
    <row r="22" s="36" customFormat="1" ht="27.75" spans="1:10">
      <c r="A22" s="101"/>
      <c r="B22" s="103" t="s">
        <v>640</v>
      </c>
      <c r="C22" s="123" t="s">
        <v>1082</v>
      </c>
      <c r="D22" s="105" t="s">
        <v>956</v>
      </c>
      <c r="E22" s="583" t="s">
        <v>1083</v>
      </c>
      <c r="F22" s="125" t="s">
        <v>648</v>
      </c>
      <c r="G22" s="124" t="s">
        <v>1084</v>
      </c>
      <c r="H22" s="115">
        <v>15</v>
      </c>
      <c r="I22" s="115">
        <v>15</v>
      </c>
      <c r="J22" s="115" t="s">
        <v>578</v>
      </c>
    </row>
    <row r="23" s="36" customFormat="1" ht="26.25" spans="1:10">
      <c r="A23" s="101"/>
      <c r="B23" s="100" t="s">
        <v>646</v>
      </c>
      <c r="C23" s="123" t="s">
        <v>1085</v>
      </c>
      <c r="D23" s="105" t="s">
        <v>632</v>
      </c>
      <c r="E23" s="126">
        <v>344.41</v>
      </c>
      <c r="F23" s="125" t="s">
        <v>648</v>
      </c>
      <c r="G23" s="124" t="s">
        <v>1084</v>
      </c>
      <c r="H23" s="115">
        <v>10</v>
      </c>
      <c r="I23" s="115">
        <v>10</v>
      </c>
      <c r="J23" s="115" t="s">
        <v>578</v>
      </c>
    </row>
    <row r="24" s="36" customFormat="1" ht="27" customHeight="1" spans="1:10">
      <c r="A24" s="101" t="s">
        <v>758</v>
      </c>
      <c r="B24" s="104" t="s">
        <v>1010</v>
      </c>
      <c r="C24" s="102"/>
      <c r="D24" s="105" t="s">
        <v>755</v>
      </c>
      <c r="E24" s="104"/>
      <c r="F24" s="115"/>
      <c r="G24" s="115"/>
      <c r="H24" s="115"/>
      <c r="I24" s="115"/>
      <c r="J24" s="115"/>
    </row>
    <row r="25" s="36" customFormat="1" ht="27.75" spans="1:10">
      <c r="A25" s="101"/>
      <c r="B25" s="104" t="s">
        <v>651</v>
      </c>
      <c r="C25" s="123" t="s">
        <v>631</v>
      </c>
      <c r="D25" s="127"/>
      <c r="E25" s="104">
        <v>95</v>
      </c>
      <c r="F25" s="115" t="s">
        <v>628</v>
      </c>
      <c r="G25" s="124">
        <v>0.96</v>
      </c>
      <c r="H25" s="115">
        <v>20</v>
      </c>
      <c r="I25" s="115">
        <v>20</v>
      </c>
      <c r="J25" s="115" t="s">
        <v>578</v>
      </c>
    </row>
    <row r="26" s="36" customFormat="1" ht="26.25" spans="1:10">
      <c r="A26" s="101"/>
      <c r="B26" s="104" t="s">
        <v>971</v>
      </c>
      <c r="C26" s="102"/>
      <c r="D26" s="127"/>
      <c r="E26" s="104"/>
      <c r="F26" s="115"/>
      <c r="G26" s="115"/>
      <c r="H26" s="115"/>
      <c r="I26" s="115"/>
      <c r="J26" s="115"/>
    </row>
    <row r="27" s="36" customFormat="1" ht="26.25" spans="1:10">
      <c r="A27" s="101"/>
      <c r="B27" s="128" t="s">
        <v>655</v>
      </c>
      <c r="C27" s="129"/>
      <c r="D27" s="127"/>
      <c r="E27" s="128"/>
      <c r="F27" s="122"/>
      <c r="G27" s="122"/>
      <c r="H27" s="122"/>
      <c r="I27" s="122"/>
      <c r="J27" s="122"/>
    </row>
    <row r="28" s="36" customFormat="1" ht="15" customHeight="1" spans="1:10">
      <c r="A28" s="130" t="s">
        <v>657</v>
      </c>
      <c r="B28" s="131" t="s">
        <v>880</v>
      </c>
      <c r="C28" s="132" t="s">
        <v>1086</v>
      </c>
      <c r="D28" s="127"/>
      <c r="E28" s="133">
        <v>90</v>
      </c>
      <c r="F28" s="133" t="s">
        <v>628</v>
      </c>
      <c r="G28" s="134">
        <v>0.95</v>
      </c>
      <c r="H28" s="133">
        <v>20</v>
      </c>
      <c r="I28" s="133">
        <v>20</v>
      </c>
      <c r="J28" s="133" t="s">
        <v>578</v>
      </c>
    </row>
    <row r="29" s="36" customFormat="1" ht="26.25" spans="1:10">
      <c r="A29" s="130"/>
      <c r="B29" s="133" t="s">
        <v>961</v>
      </c>
      <c r="C29" s="135"/>
      <c r="D29" s="127"/>
      <c r="E29" s="131"/>
      <c r="F29" s="131"/>
      <c r="G29" s="131"/>
      <c r="H29" s="131"/>
      <c r="I29" s="131"/>
      <c r="J29" s="131"/>
    </row>
    <row r="30" s="36" customFormat="1" ht="15" customHeight="1" spans="1:10">
      <c r="A30" s="101" t="s">
        <v>962</v>
      </c>
      <c r="B30" s="101"/>
      <c r="C30" s="136" t="s">
        <v>1063</v>
      </c>
      <c r="D30" s="137"/>
      <c r="E30" s="137"/>
      <c r="F30" s="137"/>
      <c r="G30" s="137"/>
      <c r="H30" s="137"/>
      <c r="I30" s="137"/>
      <c r="J30" s="142"/>
    </row>
    <row r="31" s="36" customFormat="1" ht="24" customHeight="1" spans="1:10">
      <c r="A31" s="101" t="s">
        <v>766</v>
      </c>
      <c r="B31" s="104">
        <v>100</v>
      </c>
      <c r="C31" s="104"/>
      <c r="D31" s="104"/>
      <c r="E31" s="104"/>
      <c r="F31" s="104"/>
      <c r="G31" s="104"/>
      <c r="H31" s="104"/>
      <c r="I31" s="104">
        <v>100</v>
      </c>
      <c r="J31" s="143" t="s">
        <v>767</v>
      </c>
    </row>
    <row r="32" s="36" customFormat="1" spans="1:10">
      <c r="A32" s="67" t="s">
        <v>768</v>
      </c>
      <c r="B32" s="67"/>
      <c r="C32" s="67"/>
      <c r="D32" s="67"/>
      <c r="E32" s="67"/>
      <c r="F32" s="67"/>
      <c r="G32" s="67"/>
      <c r="H32" s="67"/>
      <c r="I32" s="67"/>
      <c r="J32" s="67"/>
    </row>
    <row r="33" s="36" customFormat="1" spans="1:10">
      <c r="A33" s="67" t="s">
        <v>769</v>
      </c>
      <c r="B33" s="67"/>
      <c r="C33" s="67"/>
      <c r="D33" s="67"/>
      <c r="E33" s="67"/>
      <c r="F33" s="67"/>
      <c r="G33" s="67"/>
      <c r="H33" s="67"/>
      <c r="I33" s="67"/>
      <c r="J33" s="67"/>
    </row>
    <row r="34" s="36" customFormat="1" spans="1:10">
      <c r="A34" s="67" t="s">
        <v>770</v>
      </c>
      <c r="B34" s="67"/>
      <c r="C34" s="67"/>
      <c r="D34" s="67"/>
      <c r="E34" s="67"/>
      <c r="F34" s="67"/>
      <c r="G34" s="67"/>
      <c r="H34" s="67"/>
      <c r="I34" s="67"/>
      <c r="J34" s="67"/>
    </row>
    <row r="35" s="36" customFormat="1" spans="1:10">
      <c r="A35" s="67" t="s">
        <v>771</v>
      </c>
      <c r="B35" s="67"/>
      <c r="C35" s="67"/>
      <c r="D35" s="67"/>
      <c r="E35" s="67"/>
      <c r="F35" s="67"/>
      <c r="G35" s="67"/>
      <c r="H35" s="67"/>
      <c r="I35" s="67"/>
      <c r="J35" s="67"/>
    </row>
    <row r="36" s="36" customFormat="1" spans="1:10">
      <c r="A36" s="67" t="s">
        <v>1064</v>
      </c>
      <c r="B36" s="67"/>
      <c r="C36" s="67"/>
      <c r="D36" s="67"/>
      <c r="E36" s="67"/>
      <c r="F36" s="67"/>
      <c r="G36" s="67"/>
      <c r="H36" s="67"/>
      <c r="I36" s="67"/>
      <c r="J36" s="67"/>
    </row>
  </sheetData>
  <mergeCells count="53">
    <mergeCell ref="A2:J2"/>
    <mergeCell ref="B5:J5"/>
    <mergeCell ref="F10:G10"/>
    <mergeCell ref="I10:J10"/>
    <mergeCell ref="F13:G13"/>
    <mergeCell ref="I13:J13"/>
    <mergeCell ref="F14:G14"/>
    <mergeCell ref="I14:J14"/>
    <mergeCell ref="A15:F15"/>
    <mergeCell ref="G15:J15"/>
    <mergeCell ref="B16:F16"/>
    <mergeCell ref="G16:J16"/>
    <mergeCell ref="A17:C17"/>
    <mergeCell ref="D17:F17"/>
    <mergeCell ref="G17:J17"/>
    <mergeCell ref="A30:B30"/>
    <mergeCell ref="C30:J30"/>
    <mergeCell ref="B31:H31"/>
    <mergeCell ref="A32:J32"/>
    <mergeCell ref="A33:J33"/>
    <mergeCell ref="A34:J34"/>
    <mergeCell ref="A35:J35"/>
    <mergeCell ref="A36:J36"/>
    <mergeCell ref="A6:A7"/>
    <mergeCell ref="A8:A14"/>
    <mergeCell ref="A18:A19"/>
    <mergeCell ref="A20:A23"/>
    <mergeCell ref="A24:A27"/>
    <mergeCell ref="A28:A29"/>
    <mergeCell ref="B8:B9"/>
    <mergeCell ref="B18:B19"/>
    <mergeCell ref="C11:C12"/>
    <mergeCell ref="C28:C29"/>
    <mergeCell ref="D11:D12"/>
    <mergeCell ref="E11:E12"/>
    <mergeCell ref="E18:E19"/>
    <mergeCell ref="E28:E29"/>
    <mergeCell ref="F28:F29"/>
    <mergeCell ref="G28:G29"/>
    <mergeCell ref="H8:H9"/>
    <mergeCell ref="H11:H12"/>
    <mergeCell ref="H18:H19"/>
    <mergeCell ref="H28:H29"/>
    <mergeCell ref="I18:I19"/>
    <mergeCell ref="I28:I29"/>
    <mergeCell ref="J18:J19"/>
    <mergeCell ref="J28:J29"/>
    <mergeCell ref="B6:D7"/>
    <mergeCell ref="F6:J7"/>
    <mergeCell ref="F8:G9"/>
    <mergeCell ref="I8:J9"/>
    <mergeCell ref="F11:G12"/>
    <mergeCell ref="I11:J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63"/>
  <sheetViews>
    <sheetView workbookViewId="0">
      <pane xSplit="4" ySplit="9" topLeftCell="E46" activePane="bottomRight" state="frozen"/>
      <selection/>
      <selection pane="topRight"/>
      <selection pane="bottomLeft"/>
      <selection pane="bottomRight" activeCell="E56" sqref="E56"/>
    </sheetView>
  </sheetViews>
  <sheetFormatPr defaultColWidth="9" defaultRowHeight="13.5"/>
  <cols>
    <col min="1" max="3" width="2.75" customWidth="1"/>
    <col min="4" max="4" width="33.75" customWidth="1"/>
    <col min="5" max="7" width="14" customWidth="1"/>
    <col min="8" max="8" width="16.75" customWidth="1"/>
    <col min="9" max="10" width="15" customWidth="1"/>
    <col min="11" max="11" width="15.5" customWidth="1"/>
    <col min="12" max="13" width="15" customWidth="1"/>
    <col min="14" max="14" width="14" customWidth="1"/>
    <col min="15" max="15" width="16" customWidth="1"/>
    <col min="16" max="17" width="14" customWidth="1"/>
    <col min="18" max="18" width="15" customWidth="1"/>
    <col min="19" max="20" width="14" customWidth="1"/>
  </cols>
  <sheetData>
    <row r="1" s="268" customFormat="1" ht="36" customHeight="1" spans="1:20">
      <c r="A1" s="560" t="s">
        <v>252</v>
      </c>
      <c r="B1" s="560"/>
      <c r="C1" s="560"/>
      <c r="D1" s="560"/>
      <c r="E1" s="560"/>
      <c r="F1" s="560"/>
      <c r="G1" s="560"/>
      <c r="H1" s="560"/>
      <c r="I1" s="560"/>
      <c r="J1" s="560"/>
      <c r="K1" s="560"/>
      <c r="L1" s="560"/>
      <c r="M1" s="560"/>
      <c r="N1" s="560"/>
      <c r="O1" s="560"/>
      <c r="P1" s="560"/>
      <c r="Q1" s="560"/>
      <c r="R1" s="560"/>
      <c r="S1" s="560"/>
      <c r="T1" s="560"/>
    </row>
    <row r="2" s="268" customFormat="1" ht="19.5" customHeight="1" spans="1:20">
      <c r="A2" s="561"/>
      <c r="B2" s="561"/>
      <c r="C2" s="561"/>
      <c r="D2" s="561"/>
      <c r="E2" s="561"/>
      <c r="F2" s="561"/>
      <c r="G2" s="561"/>
      <c r="H2" s="561"/>
      <c r="I2" s="561"/>
      <c r="J2" s="561"/>
      <c r="K2" s="561"/>
      <c r="L2" s="561"/>
      <c r="M2" s="561"/>
      <c r="N2" s="561"/>
      <c r="O2" s="561"/>
      <c r="P2" s="565"/>
      <c r="Q2" s="569"/>
      <c r="R2" s="569"/>
      <c r="S2" s="522" t="s">
        <v>253</v>
      </c>
      <c r="T2" s="522"/>
    </row>
    <row r="3" s="559" customFormat="1" ht="19.5" customHeight="1" spans="1:20">
      <c r="A3" s="562" t="s">
        <v>2</v>
      </c>
      <c r="B3" s="562"/>
      <c r="C3" s="562"/>
      <c r="D3" s="562"/>
      <c r="E3" s="563"/>
      <c r="F3" s="563"/>
      <c r="G3" s="563"/>
      <c r="H3" s="563"/>
      <c r="I3" s="566"/>
      <c r="J3" s="566"/>
      <c r="K3" s="567"/>
      <c r="L3" s="567"/>
      <c r="M3" s="567"/>
      <c r="N3" s="567"/>
      <c r="O3" s="567"/>
      <c r="P3" s="568"/>
      <c r="Q3" s="570"/>
      <c r="R3" s="570"/>
      <c r="S3" s="556" t="s">
        <v>254</v>
      </c>
      <c r="T3" s="556"/>
    </row>
    <row r="4" ht="19.5" customHeight="1" spans="1:20">
      <c r="A4" s="530" t="s">
        <v>6</v>
      </c>
      <c r="B4" s="530"/>
      <c r="C4" s="530"/>
      <c r="D4" s="530"/>
      <c r="E4" s="530" t="s">
        <v>105</v>
      </c>
      <c r="F4" s="530"/>
      <c r="G4" s="530"/>
      <c r="H4" s="530" t="s">
        <v>255</v>
      </c>
      <c r="I4" s="530"/>
      <c r="J4" s="530"/>
      <c r="K4" s="530" t="s">
        <v>256</v>
      </c>
      <c r="L4" s="530"/>
      <c r="M4" s="530"/>
      <c r="N4" s="530"/>
      <c r="O4" s="530"/>
      <c r="P4" s="530" t="s">
        <v>107</v>
      </c>
      <c r="Q4" s="530"/>
      <c r="R4" s="530"/>
      <c r="S4" s="530"/>
      <c r="T4" s="530"/>
    </row>
    <row r="5" ht="19.5" customHeight="1" spans="1:20">
      <c r="A5" s="530" t="s">
        <v>121</v>
      </c>
      <c r="B5" s="530"/>
      <c r="C5" s="530"/>
      <c r="D5" s="530" t="s">
        <v>122</v>
      </c>
      <c r="E5" s="530" t="s">
        <v>128</v>
      </c>
      <c r="F5" s="530" t="s">
        <v>257</v>
      </c>
      <c r="G5" s="530" t="s">
        <v>258</v>
      </c>
      <c r="H5" s="530" t="s">
        <v>128</v>
      </c>
      <c r="I5" s="530" t="s">
        <v>220</v>
      </c>
      <c r="J5" s="530" t="s">
        <v>221</v>
      </c>
      <c r="K5" s="530" t="s">
        <v>128</v>
      </c>
      <c r="L5" s="530" t="s">
        <v>220</v>
      </c>
      <c r="M5" s="530"/>
      <c r="N5" s="530" t="s">
        <v>220</v>
      </c>
      <c r="O5" s="530" t="s">
        <v>221</v>
      </c>
      <c r="P5" s="530" t="s">
        <v>128</v>
      </c>
      <c r="Q5" s="530" t="s">
        <v>257</v>
      </c>
      <c r="R5" s="530" t="s">
        <v>258</v>
      </c>
      <c r="S5" s="530" t="s">
        <v>258</v>
      </c>
      <c r="T5" s="530"/>
    </row>
    <row r="6" ht="19.5" customHeight="1" spans="1:20">
      <c r="A6" s="530"/>
      <c r="B6" s="530"/>
      <c r="C6" s="530"/>
      <c r="D6" s="530"/>
      <c r="E6" s="530"/>
      <c r="F6" s="530"/>
      <c r="G6" s="530" t="s">
        <v>123</v>
      </c>
      <c r="H6" s="530"/>
      <c r="I6" s="530" t="s">
        <v>259</v>
      </c>
      <c r="J6" s="530" t="s">
        <v>123</v>
      </c>
      <c r="K6" s="530"/>
      <c r="L6" s="530" t="s">
        <v>123</v>
      </c>
      <c r="M6" s="530" t="s">
        <v>260</v>
      </c>
      <c r="N6" s="530" t="s">
        <v>259</v>
      </c>
      <c r="O6" s="530" t="s">
        <v>123</v>
      </c>
      <c r="P6" s="530"/>
      <c r="Q6" s="530"/>
      <c r="R6" s="530" t="s">
        <v>123</v>
      </c>
      <c r="S6" s="530" t="s">
        <v>261</v>
      </c>
      <c r="T6" s="530" t="s">
        <v>262</v>
      </c>
    </row>
    <row r="7" ht="19.5" customHeight="1" spans="1:20">
      <c r="A7" s="530"/>
      <c r="B7" s="530"/>
      <c r="C7" s="530"/>
      <c r="D7" s="530"/>
      <c r="E7" s="530"/>
      <c r="F7" s="530"/>
      <c r="G7" s="530"/>
      <c r="H7" s="530"/>
      <c r="I7" s="530"/>
      <c r="J7" s="530"/>
      <c r="K7" s="530"/>
      <c r="L7" s="530"/>
      <c r="M7" s="530"/>
      <c r="N7" s="530"/>
      <c r="O7" s="530"/>
      <c r="P7" s="530"/>
      <c r="Q7" s="530"/>
      <c r="R7" s="530"/>
      <c r="S7" s="530"/>
      <c r="T7" s="530"/>
    </row>
    <row r="8" ht="19.5" customHeight="1" spans="1:20">
      <c r="A8" s="530" t="s">
        <v>125</v>
      </c>
      <c r="B8" s="530" t="s">
        <v>126</v>
      </c>
      <c r="C8" s="530" t="s">
        <v>127</v>
      </c>
      <c r="D8" s="530" t="s">
        <v>10</v>
      </c>
      <c r="E8" s="531" t="s">
        <v>11</v>
      </c>
      <c r="F8" s="531" t="s">
        <v>12</v>
      </c>
      <c r="G8" s="531" t="s">
        <v>20</v>
      </c>
      <c r="H8" s="531" t="s">
        <v>24</v>
      </c>
      <c r="I8" s="531" t="s">
        <v>28</v>
      </c>
      <c r="J8" s="531" t="s">
        <v>32</v>
      </c>
      <c r="K8" s="531" t="s">
        <v>36</v>
      </c>
      <c r="L8" s="531" t="s">
        <v>40</v>
      </c>
      <c r="M8" s="531" t="s">
        <v>43</v>
      </c>
      <c r="N8" s="531" t="s">
        <v>46</v>
      </c>
      <c r="O8" s="531" t="s">
        <v>49</v>
      </c>
      <c r="P8" s="531" t="s">
        <v>52</v>
      </c>
      <c r="Q8" s="531" t="s">
        <v>55</v>
      </c>
      <c r="R8" s="531" t="s">
        <v>58</v>
      </c>
      <c r="S8" s="531" t="s">
        <v>61</v>
      </c>
      <c r="T8" s="531" t="s">
        <v>64</v>
      </c>
    </row>
    <row r="9" ht="19.5" customHeight="1" spans="1:20">
      <c r="A9" s="530"/>
      <c r="B9" s="530"/>
      <c r="C9" s="530"/>
      <c r="D9" s="530" t="s">
        <v>128</v>
      </c>
      <c r="E9" s="525">
        <f>E10+E32+E35+E39+E47+E53+E56+E59</f>
        <v>1474505.52</v>
      </c>
      <c r="F9" s="525">
        <f t="shared" ref="F9:T9" si="0">F10+F32+F35+F39+F47+F53+F56+F59</f>
        <v>238629.33</v>
      </c>
      <c r="G9" s="525">
        <f t="shared" si="0"/>
        <v>1235876.19</v>
      </c>
      <c r="H9" s="525">
        <f t="shared" si="0"/>
        <v>947766835.55</v>
      </c>
      <c r="I9" s="525">
        <f t="shared" si="0"/>
        <v>548189426.18</v>
      </c>
      <c r="J9" s="525">
        <f t="shared" si="0"/>
        <v>399577409.37</v>
      </c>
      <c r="K9" s="525">
        <f t="shared" si="0"/>
        <v>948496066.17</v>
      </c>
      <c r="L9" s="525">
        <f t="shared" si="0"/>
        <v>548189426.18</v>
      </c>
      <c r="M9" s="525">
        <f t="shared" si="0"/>
        <v>520748677.36</v>
      </c>
      <c r="N9" s="525">
        <f t="shared" si="0"/>
        <v>27440748.82</v>
      </c>
      <c r="O9" s="525">
        <f t="shared" si="0"/>
        <v>400306639.99</v>
      </c>
      <c r="P9" s="525">
        <f t="shared" si="0"/>
        <v>745274.9</v>
      </c>
      <c r="Q9" s="525">
        <f t="shared" si="0"/>
        <v>238629.33</v>
      </c>
      <c r="R9" s="525">
        <f t="shared" si="0"/>
        <v>506645.57</v>
      </c>
      <c r="S9" s="525">
        <f t="shared" si="0"/>
        <v>506645.57</v>
      </c>
      <c r="T9" s="525">
        <f t="shared" si="0"/>
        <v>0</v>
      </c>
    </row>
    <row r="10" s="534" customFormat="1" ht="19.5" customHeight="1" spans="1:20">
      <c r="A10" s="535">
        <v>205</v>
      </c>
      <c r="B10" s="536"/>
      <c r="C10" s="537"/>
      <c r="D10" s="564" t="s">
        <v>129</v>
      </c>
      <c r="E10" s="539">
        <f>E11+E14+E20+E23+E26+E30</f>
        <v>1393860.52</v>
      </c>
      <c r="F10" s="539">
        <f t="shared" ref="F10:T10" si="1">F11+F14+F20+F23+F26+F30</f>
        <v>238629.33</v>
      </c>
      <c r="G10" s="539">
        <f t="shared" si="1"/>
        <v>1155231.19</v>
      </c>
      <c r="H10" s="539">
        <f t="shared" si="1"/>
        <v>817817015.3</v>
      </c>
      <c r="I10" s="539">
        <f t="shared" si="1"/>
        <v>426837805.93</v>
      </c>
      <c r="J10" s="539">
        <f t="shared" si="1"/>
        <v>390979209.37</v>
      </c>
      <c r="K10" s="539">
        <f t="shared" si="1"/>
        <v>818489566.32</v>
      </c>
      <c r="L10" s="539">
        <f t="shared" si="1"/>
        <v>426837805.93</v>
      </c>
      <c r="M10" s="539">
        <f t="shared" si="1"/>
        <v>399628948.63</v>
      </c>
      <c r="N10" s="539">
        <f t="shared" si="1"/>
        <v>27208857.3</v>
      </c>
      <c r="O10" s="539">
        <f t="shared" si="1"/>
        <v>391651760.39</v>
      </c>
      <c r="P10" s="539">
        <f t="shared" si="1"/>
        <v>721309.5</v>
      </c>
      <c r="Q10" s="539">
        <f t="shared" si="1"/>
        <v>238629.33</v>
      </c>
      <c r="R10" s="539">
        <f t="shared" si="1"/>
        <v>482680.17</v>
      </c>
      <c r="S10" s="539">
        <f t="shared" si="1"/>
        <v>482680.17</v>
      </c>
      <c r="T10" s="539">
        <f t="shared" si="1"/>
        <v>0</v>
      </c>
    </row>
    <row r="11" s="534" customFormat="1" ht="19.5" customHeight="1" spans="1:20">
      <c r="A11" s="535">
        <v>20501</v>
      </c>
      <c r="B11" s="536"/>
      <c r="C11" s="537"/>
      <c r="D11" s="564" t="s">
        <v>130</v>
      </c>
      <c r="E11" s="539">
        <f>E12+E13</f>
        <v>116476.44</v>
      </c>
      <c r="F11" s="539">
        <f t="shared" ref="F11:T11" si="2">F12+F13</f>
        <v>0</v>
      </c>
      <c r="G11" s="539">
        <f t="shared" si="2"/>
        <v>116476.44</v>
      </c>
      <c r="H11" s="539">
        <f t="shared" si="2"/>
        <v>10438967.85</v>
      </c>
      <c r="I11" s="539">
        <f t="shared" si="2"/>
        <v>9508840.06</v>
      </c>
      <c r="J11" s="539">
        <f t="shared" si="2"/>
        <v>930127.79</v>
      </c>
      <c r="K11" s="539">
        <f t="shared" si="2"/>
        <v>10485999.74</v>
      </c>
      <c r="L11" s="539">
        <f t="shared" si="2"/>
        <v>9508840.06</v>
      </c>
      <c r="M11" s="539">
        <f t="shared" si="2"/>
        <v>7885387.25</v>
      </c>
      <c r="N11" s="539">
        <f t="shared" si="2"/>
        <v>1623452.81</v>
      </c>
      <c r="O11" s="539">
        <f t="shared" si="2"/>
        <v>977159.68</v>
      </c>
      <c r="P11" s="539">
        <f t="shared" si="2"/>
        <v>69444.55</v>
      </c>
      <c r="Q11" s="539">
        <f t="shared" si="2"/>
        <v>0</v>
      </c>
      <c r="R11" s="539">
        <f t="shared" si="2"/>
        <v>69444.55</v>
      </c>
      <c r="S11" s="539">
        <f t="shared" si="2"/>
        <v>69444.55</v>
      </c>
      <c r="T11" s="539">
        <f t="shared" si="2"/>
        <v>0</v>
      </c>
    </row>
    <row r="12" s="534" customFormat="1" ht="19.5" customHeight="1" spans="1:20">
      <c r="A12" s="538" t="s">
        <v>131</v>
      </c>
      <c r="B12" s="538"/>
      <c r="C12" s="538"/>
      <c r="D12" s="538" t="s">
        <v>263</v>
      </c>
      <c r="E12" s="539">
        <v>0</v>
      </c>
      <c r="F12" s="539">
        <v>0</v>
      </c>
      <c r="G12" s="539">
        <v>0</v>
      </c>
      <c r="H12" s="539">
        <v>3759607.17</v>
      </c>
      <c r="I12" s="539">
        <v>3759607.17</v>
      </c>
      <c r="J12" s="539">
        <v>0</v>
      </c>
      <c r="K12" s="539">
        <v>3759607.17</v>
      </c>
      <c r="L12" s="539">
        <v>3759607.17</v>
      </c>
      <c r="M12" s="539">
        <v>2561906.46</v>
      </c>
      <c r="N12" s="539">
        <v>1197700.71</v>
      </c>
      <c r="O12" s="539">
        <v>0</v>
      </c>
      <c r="P12" s="539">
        <v>0</v>
      </c>
      <c r="Q12" s="539">
        <v>0</v>
      </c>
      <c r="R12" s="539">
        <v>0</v>
      </c>
      <c r="S12" s="539">
        <v>0</v>
      </c>
      <c r="T12" s="539">
        <v>0</v>
      </c>
    </row>
    <row r="13" s="534" customFormat="1" ht="19.5" customHeight="1" spans="1:20">
      <c r="A13" s="538" t="s">
        <v>133</v>
      </c>
      <c r="B13" s="538"/>
      <c r="C13" s="538"/>
      <c r="D13" s="538" t="s">
        <v>225</v>
      </c>
      <c r="E13" s="539">
        <v>116476.44</v>
      </c>
      <c r="F13" s="539">
        <v>0</v>
      </c>
      <c r="G13" s="539">
        <v>116476.44</v>
      </c>
      <c r="H13" s="539">
        <v>6679360.68</v>
      </c>
      <c r="I13" s="539">
        <v>5749232.89</v>
      </c>
      <c r="J13" s="539">
        <v>930127.79</v>
      </c>
      <c r="K13" s="539">
        <v>6726392.57</v>
      </c>
      <c r="L13" s="539">
        <v>5749232.89</v>
      </c>
      <c r="M13" s="539">
        <v>5323480.79</v>
      </c>
      <c r="N13" s="539">
        <v>425752.1</v>
      </c>
      <c r="O13" s="539">
        <v>977159.68</v>
      </c>
      <c r="P13" s="539">
        <v>69444.55</v>
      </c>
      <c r="Q13" s="539">
        <v>0</v>
      </c>
      <c r="R13" s="539">
        <v>69444.55</v>
      </c>
      <c r="S13" s="539">
        <v>69444.55</v>
      </c>
      <c r="T13" s="539">
        <v>0</v>
      </c>
    </row>
    <row r="14" s="534" customFormat="1" ht="19.5" customHeight="1" spans="1:20">
      <c r="A14" s="535">
        <v>20502</v>
      </c>
      <c r="B14" s="536"/>
      <c r="C14" s="537"/>
      <c r="D14" s="564" t="s">
        <v>135</v>
      </c>
      <c r="E14" s="539">
        <f>E15+E16+E17+E18+E19</f>
        <v>1121329.52</v>
      </c>
      <c r="F14" s="539">
        <f t="shared" ref="F14:T14" si="3">F15+F16+F17+F18+F19</f>
        <v>238629.33</v>
      </c>
      <c r="G14" s="539">
        <f t="shared" si="3"/>
        <v>882700.19</v>
      </c>
      <c r="H14" s="539">
        <f t="shared" si="3"/>
        <v>703094428.41</v>
      </c>
      <c r="I14" s="539">
        <f t="shared" si="3"/>
        <v>417323265.87</v>
      </c>
      <c r="J14" s="539">
        <f t="shared" si="3"/>
        <v>285771162.54</v>
      </c>
      <c r="K14" s="539">
        <f t="shared" si="3"/>
        <v>703682424.75</v>
      </c>
      <c r="L14" s="539">
        <f t="shared" si="3"/>
        <v>417323265.87</v>
      </c>
      <c r="M14" s="539">
        <f t="shared" si="3"/>
        <v>391743561.38</v>
      </c>
      <c r="N14" s="539">
        <f t="shared" si="3"/>
        <v>25579704.49</v>
      </c>
      <c r="O14" s="539">
        <f t="shared" si="3"/>
        <v>286359158.88</v>
      </c>
      <c r="P14" s="539">
        <f t="shared" si="3"/>
        <v>533333.18</v>
      </c>
      <c r="Q14" s="539">
        <f t="shared" si="3"/>
        <v>238629.33</v>
      </c>
      <c r="R14" s="539">
        <f t="shared" si="3"/>
        <v>294703.85</v>
      </c>
      <c r="S14" s="539">
        <f t="shared" si="3"/>
        <v>294703.85</v>
      </c>
      <c r="T14" s="539">
        <f t="shared" si="3"/>
        <v>0</v>
      </c>
    </row>
    <row r="15" s="534" customFormat="1" ht="19.5" customHeight="1" spans="1:20">
      <c r="A15" s="538" t="s">
        <v>136</v>
      </c>
      <c r="B15" s="538"/>
      <c r="C15" s="538"/>
      <c r="D15" s="538" t="s">
        <v>264</v>
      </c>
      <c r="E15" s="539">
        <v>362467.04</v>
      </c>
      <c r="F15" s="539">
        <v>0</v>
      </c>
      <c r="G15" s="539">
        <v>362467.04</v>
      </c>
      <c r="H15" s="539">
        <v>107395069.26</v>
      </c>
      <c r="I15" s="539">
        <v>86303423.74</v>
      </c>
      <c r="J15" s="539">
        <v>21091645.52</v>
      </c>
      <c r="K15" s="539">
        <v>107710298.02</v>
      </c>
      <c r="L15" s="539">
        <v>86303423.74</v>
      </c>
      <c r="M15" s="539">
        <v>80568722.03</v>
      </c>
      <c r="N15" s="539">
        <v>5734701.71</v>
      </c>
      <c r="O15" s="539">
        <v>21406874.28</v>
      </c>
      <c r="P15" s="539">
        <v>47238.28</v>
      </c>
      <c r="Q15" s="539">
        <v>0</v>
      </c>
      <c r="R15" s="539">
        <v>47238.28</v>
      </c>
      <c r="S15" s="539">
        <v>47238.28</v>
      </c>
      <c r="T15" s="539">
        <v>0</v>
      </c>
    </row>
    <row r="16" s="534" customFormat="1" ht="19.5" customHeight="1" spans="1:20">
      <c r="A16" s="538" t="s">
        <v>138</v>
      </c>
      <c r="B16" s="538"/>
      <c r="C16" s="538"/>
      <c r="D16" s="538" t="s">
        <v>265</v>
      </c>
      <c r="E16" s="539">
        <v>32.6</v>
      </c>
      <c r="F16" s="539">
        <v>0</v>
      </c>
      <c r="G16" s="539">
        <v>32.6</v>
      </c>
      <c r="H16" s="539">
        <v>295236736.13</v>
      </c>
      <c r="I16" s="539">
        <v>190646187.09</v>
      </c>
      <c r="J16" s="539">
        <v>104590549.04</v>
      </c>
      <c r="K16" s="539">
        <v>295236736.13</v>
      </c>
      <c r="L16" s="539">
        <v>190646187.09</v>
      </c>
      <c r="M16" s="539">
        <v>181356261.25</v>
      </c>
      <c r="N16" s="539">
        <v>9289925.84</v>
      </c>
      <c r="O16" s="539">
        <v>104590549.04</v>
      </c>
      <c r="P16" s="539">
        <v>32.6</v>
      </c>
      <c r="Q16" s="539">
        <v>0</v>
      </c>
      <c r="R16" s="539">
        <v>32.6</v>
      </c>
      <c r="S16" s="539">
        <v>32.6</v>
      </c>
      <c r="T16" s="539">
        <v>0</v>
      </c>
    </row>
    <row r="17" s="534" customFormat="1" ht="19.5" customHeight="1" spans="1:20">
      <c r="A17" s="538" t="s">
        <v>140</v>
      </c>
      <c r="B17" s="538"/>
      <c r="C17" s="538"/>
      <c r="D17" s="538" t="s">
        <v>266</v>
      </c>
      <c r="E17" s="539">
        <v>449030.29</v>
      </c>
      <c r="F17" s="539">
        <v>238629.33</v>
      </c>
      <c r="G17" s="539">
        <v>210400.96</v>
      </c>
      <c r="H17" s="539">
        <v>143299839.71</v>
      </c>
      <c r="I17" s="539">
        <v>82960971.87</v>
      </c>
      <c r="J17" s="539">
        <v>60338867.84</v>
      </c>
      <c r="K17" s="539">
        <v>143299839.71</v>
      </c>
      <c r="L17" s="539">
        <v>82960971.87</v>
      </c>
      <c r="M17" s="539">
        <v>79250062.21</v>
      </c>
      <c r="N17" s="539">
        <v>3710909.66</v>
      </c>
      <c r="O17" s="539">
        <v>60338867.84</v>
      </c>
      <c r="P17" s="539">
        <v>449030.29</v>
      </c>
      <c r="Q17" s="539">
        <v>238629.33</v>
      </c>
      <c r="R17" s="539">
        <v>210400.96</v>
      </c>
      <c r="S17" s="539">
        <v>210400.96</v>
      </c>
      <c r="T17" s="539">
        <v>0</v>
      </c>
    </row>
    <row r="18" s="534" customFormat="1" ht="19.5" customHeight="1" spans="1:20">
      <c r="A18" s="538" t="s">
        <v>142</v>
      </c>
      <c r="B18" s="538"/>
      <c r="C18" s="538"/>
      <c r="D18" s="538" t="s">
        <v>267</v>
      </c>
      <c r="E18" s="539">
        <v>0</v>
      </c>
      <c r="F18" s="539">
        <v>0</v>
      </c>
      <c r="G18" s="539">
        <v>0</v>
      </c>
      <c r="H18" s="539">
        <v>100847269.26</v>
      </c>
      <c r="I18" s="539">
        <v>57412683.17</v>
      </c>
      <c r="J18" s="539">
        <v>43434586.09</v>
      </c>
      <c r="K18" s="539">
        <v>100847269.26</v>
      </c>
      <c r="L18" s="539">
        <v>57412683.17</v>
      </c>
      <c r="M18" s="539">
        <v>50568515.89</v>
      </c>
      <c r="N18" s="539">
        <v>6844167.28</v>
      </c>
      <c r="O18" s="539">
        <v>43434586.09</v>
      </c>
      <c r="P18" s="539">
        <v>0</v>
      </c>
      <c r="Q18" s="539">
        <v>0</v>
      </c>
      <c r="R18" s="539">
        <v>0</v>
      </c>
      <c r="S18" s="539">
        <v>0</v>
      </c>
      <c r="T18" s="539">
        <v>0</v>
      </c>
    </row>
    <row r="19" s="534" customFormat="1" ht="19.5" customHeight="1" spans="1:20">
      <c r="A19" s="538" t="s">
        <v>144</v>
      </c>
      <c r="B19" s="538"/>
      <c r="C19" s="538"/>
      <c r="D19" s="538" t="s">
        <v>268</v>
      </c>
      <c r="E19" s="539">
        <v>309799.59</v>
      </c>
      <c r="F19" s="539">
        <v>0</v>
      </c>
      <c r="G19" s="539">
        <v>309799.59</v>
      </c>
      <c r="H19" s="539">
        <v>56315514.05</v>
      </c>
      <c r="I19" s="539">
        <v>0</v>
      </c>
      <c r="J19" s="539">
        <v>56315514.05</v>
      </c>
      <c r="K19" s="539">
        <v>56588281.63</v>
      </c>
      <c r="L19" s="539">
        <v>0</v>
      </c>
      <c r="M19" s="539">
        <v>0</v>
      </c>
      <c r="N19" s="539">
        <v>0</v>
      </c>
      <c r="O19" s="539">
        <v>56588281.63</v>
      </c>
      <c r="P19" s="539">
        <v>37032.01</v>
      </c>
      <c r="Q19" s="539">
        <v>0</v>
      </c>
      <c r="R19" s="539">
        <v>37032.01</v>
      </c>
      <c r="S19" s="539">
        <v>37032.01</v>
      </c>
      <c r="T19" s="539">
        <v>0</v>
      </c>
    </row>
    <row r="20" s="534" customFormat="1" ht="19.5" customHeight="1" spans="1:20">
      <c r="A20" s="535">
        <v>20507</v>
      </c>
      <c r="B20" s="536"/>
      <c r="C20" s="537"/>
      <c r="D20" s="564" t="s">
        <v>146</v>
      </c>
      <c r="E20" s="539">
        <f>E21+E22</f>
        <v>478</v>
      </c>
      <c r="F20" s="539">
        <f t="shared" ref="F20:T20" si="4">F21+F22</f>
        <v>0</v>
      </c>
      <c r="G20" s="539">
        <f t="shared" si="4"/>
        <v>478</v>
      </c>
      <c r="H20" s="539">
        <f t="shared" si="4"/>
        <v>2603693.54</v>
      </c>
      <c r="I20" s="539">
        <f t="shared" si="4"/>
        <v>0</v>
      </c>
      <c r="J20" s="539">
        <f t="shared" si="4"/>
        <v>2603693.54</v>
      </c>
      <c r="K20" s="539">
        <f t="shared" si="4"/>
        <v>2603693.54</v>
      </c>
      <c r="L20" s="539">
        <f t="shared" si="4"/>
        <v>0</v>
      </c>
      <c r="M20" s="539">
        <f t="shared" si="4"/>
        <v>0</v>
      </c>
      <c r="N20" s="539">
        <f t="shared" si="4"/>
        <v>0</v>
      </c>
      <c r="O20" s="539">
        <f t="shared" si="4"/>
        <v>2603693.54</v>
      </c>
      <c r="P20" s="539">
        <f t="shared" si="4"/>
        <v>478</v>
      </c>
      <c r="Q20" s="539">
        <f t="shared" si="4"/>
        <v>0</v>
      </c>
      <c r="R20" s="539">
        <f t="shared" si="4"/>
        <v>478</v>
      </c>
      <c r="S20" s="539">
        <f t="shared" si="4"/>
        <v>478</v>
      </c>
      <c r="T20" s="539">
        <f t="shared" si="4"/>
        <v>0</v>
      </c>
    </row>
    <row r="21" s="534" customFormat="1" ht="19.5" customHeight="1" spans="1:20">
      <c r="A21" s="538" t="s">
        <v>147</v>
      </c>
      <c r="B21" s="538"/>
      <c r="C21" s="538"/>
      <c r="D21" s="538" t="s">
        <v>269</v>
      </c>
      <c r="E21" s="539">
        <v>0</v>
      </c>
      <c r="F21" s="539">
        <v>0</v>
      </c>
      <c r="G21" s="539">
        <v>0</v>
      </c>
      <c r="H21" s="539">
        <v>2603693.54</v>
      </c>
      <c r="I21" s="539">
        <v>0</v>
      </c>
      <c r="J21" s="539">
        <v>2603693.54</v>
      </c>
      <c r="K21" s="539">
        <v>2603693.54</v>
      </c>
      <c r="L21" s="539">
        <v>0</v>
      </c>
      <c r="M21" s="539">
        <v>0</v>
      </c>
      <c r="N21" s="539">
        <v>0</v>
      </c>
      <c r="O21" s="539">
        <v>2603693.54</v>
      </c>
      <c r="P21" s="539">
        <v>0</v>
      </c>
      <c r="Q21" s="539">
        <v>0</v>
      </c>
      <c r="R21" s="539">
        <v>0</v>
      </c>
      <c r="S21" s="539">
        <v>0</v>
      </c>
      <c r="T21" s="539">
        <v>0</v>
      </c>
    </row>
    <row r="22" s="534" customFormat="1" ht="19.5" customHeight="1" spans="1:20">
      <c r="A22" s="538" t="s">
        <v>270</v>
      </c>
      <c r="B22" s="538"/>
      <c r="C22" s="538"/>
      <c r="D22" s="538" t="s">
        <v>271</v>
      </c>
      <c r="E22" s="539">
        <v>478</v>
      </c>
      <c r="F22" s="539">
        <v>0</v>
      </c>
      <c r="G22" s="539">
        <v>478</v>
      </c>
      <c r="H22" s="539">
        <v>0</v>
      </c>
      <c r="I22" s="539">
        <v>0</v>
      </c>
      <c r="J22" s="539">
        <v>0</v>
      </c>
      <c r="K22" s="539">
        <v>0</v>
      </c>
      <c r="L22" s="539">
        <v>0</v>
      </c>
      <c r="M22" s="539">
        <v>0</v>
      </c>
      <c r="N22" s="539">
        <v>0</v>
      </c>
      <c r="O22" s="539">
        <v>0</v>
      </c>
      <c r="P22" s="539">
        <v>478</v>
      </c>
      <c r="Q22" s="539">
        <v>0</v>
      </c>
      <c r="R22" s="539">
        <v>478</v>
      </c>
      <c r="S22" s="539">
        <v>478</v>
      </c>
      <c r="T22" s="539">
        <v>0</v>
      </c>
    </row>
    <row r="23" s="534" customFormat="1" ht="19.5" customHeight="1" spans="1:20">
      <c r="A23" s="535">
        <v>20508</v>
      </c>
      <c r="B23" s="536"/>
      <c r="C23" s="537"/>
      <c r="D23" s="564" t="s">
        <v>149</v>
      </c>
      <c r="E23" s="539">
        <f>E24+E25</f>
        <v>0</v>
      </c>
      <c r="F23" s="539">
        <f t="shared" ref="F23:T23" si="5">F24+F25</f>
        <v>0</v>
      </c>
      <c r="G23" s="539">
        <f t="shared" si="5"/>
        <v>0</v>
      </c>
      <c r="H23" s="539">
        <f t="shared" si="5"/>
        <v>505700</v>
      </c>
      <c r="I23" s="539">
        <f t="shared" si="5"/>
        <v>5700</v>
      </c>
      <c r="J23" s="539">
        <f t="shared" si="5"/>
        <v>500000</v>
      </c>
      <c r="K23" s="539">
        <f t="shared" si="5"/>
        <v>505700</v>
      </c>
      <c r="L23" s="539">
        <f t="shared" si="5"/>
        <v>5700</v>
      </c>
      <c r="M23" s="539">
        <f t="shared" si="5"/>
        <v>0</v>
      </c>
      <c r="N23" s="539">
        <f t="shared" si="5"/>
        <v>5700</v>
      </c>
      <c r="O23" s="539">
        <f t="shared" si="5"/>
        <v>500000</v>
      </c>
      <c r="P23" s="539">
        <f t="shared" si="5"/>
        <v>0</v>
      </c>
      <c r="Q23" s="539">
        <f t="shared" si="5"/>
        <v>0</v>
      </c>
      <c r="R23" s="539">
        <f t="shared" si="5"/>
        <v>0</v>
      </c>
      <c r="S23" s="539">
        <f t="shared" si="5"/>
        <v>0</v>
      </c>
      <c r="T23" s="539">
        <f t="shared" si="5"/>
        <v>0</v>
      </c>
    </row>
    <row r="24" s="534" customFormat="1" ht="19.5" customHeight="1" spans="1:20">
      <c r="A24" s="538" t="s">
        <v>150</v>
      </c>
      <c r="B24" s="538"/>
      <c r="C24" s="538"/>
      <c r="D24" s="538" t="s">
        <v>272</v>
      </c>
      <c r="E24" s="539">
        <v>0</v>
      </c>
      <c r="F24" s="539">
        <v>0</v>
      </c>
      <c r="G24" s="539">
        <v>0</v>
      </c>
      <c r="H24" s="539">
        <v>500000</v>
      </c>
      <c r="I24" s="539">
        <v>0</v>
      </c>
      <c r="J24" s="539">
        <v>500000</v>
      </c>
      <c r="K24" s="539">
        <v>500000</v>
      </c>
      <c r="L24" s="539">
        <v>0</v>
      </c>
      <c r="M24" s="539">
        <v>0</v>
      </c>
      <c r="N24" s="539">
        <v>0</v>
      </c>
      <c r="O24" s="539">
        <v>500000</v>
      </c>
      <c r="P24" s="539">
        <v>0</v>
      </c>
      <c r="Q24" s="539">
        <v>0</v>
      </c>
      <c r="R24" s="539">
        <v>0</v>
      </c>
      <c r="S24" s="539">
        <v>0</v>
      </c>
      <c r="T24" s="539">
        <v>0</v>
      </c>
    </row>
    <row r="25" s="534" customFormat="1" ht="19.5" customHeight="1" spans="1:20">
      <c r="A25" s="538" t="s">
        <v>152</v>
      </c>
      <c r="B25" s="538"/>
      <c r="C25" s="538"/>
      <c r="D25" s="538" t="s">
        <v>273</v>
      </c>
      <c r="E25" s="539">
        <v>0</v>
      </c>
      <c r="F25" s="539">
        <v>0</v>
      </c>
      <c r="G25" s="539">
        <v>0</v>
      </c>
      <c r="H25" s="539">
        <v>5700</v>
      </c>
      <c r="I25" s="539">
        <v>5700</v>
      </c>
      <c r="J25" s="539">
        <v>0</v>
      </c>
      <c r="K25" s="539">
        <v>5700</v>
      </c>
      <c r="L25" s="539">
        <v>5700</v>
      </c>
      <c r="M25" s="539">
        <v>0</v>
      </c>
      <c r="N25" s="539">
        <v>5700</v>
      </c>
      <c r="O25" s="539">
        <v>0</v>
      </c>
      <c r="P25" s="539">
        <v>0</v>
      </c>
      <c r="Q25" s="539">
        <v>0</v>
      </c>
      <c r="R25" s="539">
        <v>0</v>
      </c>
      <c r="S25" s="539">
        <v>0</v>
      </c>
      <c r="T25" s="539">
        <v>0</v>
      </c>
    </row>
    <row r="26" s="534" customFormat="1" ht="19.5" customHeight="1" spans="1:20">
      <c r="A26" s="535">
        <v>20509</v>
      </c>
      <c r="B26" s="536"/>
      <c r="C26" s="537"/>
      <c r="D26" s="564" t="s">
        <v>154</v>
      </c>
      <c r="E26" s="539">
        <f>E27+E28+E29</f>
        <v>87270</v>
      </c>
      <c r="F26" s="539">
        <f t="shared" ref="F26:T26" si="6">F27+F28+F29</f>
        <v>0</v>
      </c>
      <c r="G26" s="539">
        <f t="shared" si="6"/>
        <v>87270</v>
      </c>
      <c r="H26" s="539">
        <f t="shared" si="6"/>
        <v>87770810.95</v>
      </c>
      <c r="I26" s="539">
        <f t="shared" si="6"/>
        <v>0</v>
      </c>
      <c r="J26" s="539">
        <f t="shared" si="6"/>
        <v>87770810.95</v>
      </c>
      <c r="K26" s="539">
        <f t="shared" si="6"/>
        <v>87787160.95</v>
      </c>
      <c r="L26" s="539">
        <f t="shared" si="6"/>
        <v>0</v>
      </c>
      <c r="M26" s="539">
        <f t="shared" si="6"/>
        <v>0</v>
      </c>
      <c r="N26" s="539">
        <f t="shared" si="6"/>
        <v>0</v>
      </c>
      <c r="O26" s="539">
        <f t="shared" si="6"/>
        <v>87787160.95</v>
      </c>
      <c r="P26" s="539">
        <f t="shared" si="6"/>
        <v>70920</v>
      </c>
      <c r="Q26" s="539">
        <f t="shared" si="6"/>
        <v>0</v>
      </c>
      <c r="R26" s="539">
        <f t="shared" si="6"/>
        <v>70920</v>
      </c>
      <c r="S26" s="539">
        <f t="shared" si="6"/>
        <v>70920</v>
      </c>
      <c r="T26" s="539">
        <f t="shared" si="6"/>
        <v>0</v>
      </c>
    </row>
    <row r="27" s="534" customFormat="1" ht="19.5" customHeight="1" spans="1:20">
      <c r="A27" s="538" t="s">
        <v>226</v>
      </c>
      <c r="B27" s="538"/>
      <c r="C27" s="538"/>
      <c r="D27" s="538" t="s">
        <v>274</v>
      </c>
      <c r="E27" s="539">
        <v>87270</v>
      </c>
      <c r="F27" s="539">
        <v>0</v>
      </c>
      <c r="G27" s="539">
        <v>87270</v>
      </c>
      <c r="H27" s="539">
        <v>0</v>
      </c>
      <c r="I27" s="539">
        <v>0</v>
      </c>
      <c r="J27" s="539">
        <v>0</v>
      </c>
      <c r="K27" s="539">
        <v>16350</v>
      </c>
      <c r="L27" s="539">
        <v>0</v>
      </c>
      <c r="M27" s="539">
        <v>0</v>
      </c>
      <c r="N27" s="539">
        <v>0</v>
      </c>
      <c r="O27" s="539">
        <v>16350</v>
      </c>
      <c r="P27" s="539">
        <v>70920</v>
      </c>
      <c r="Q27" s="539">
        <v>0</v>
      </c>
      <c r="R27" s="539">
        <v>70920</v>
      </c>
      <c r="S27" s="539">
        <v>70920</v>
      </c>
      <c r="T27" s="539">
        <v>0</v>
      </c>
    </row>
    <row r="28" s="534" customFormat="1" ht="19.5" customHeight="1" spans="1:20">
      <c r="A28" s="538" t="s">
        <v>155</v>
      </c>
      <c r="B28" s="538"/>
      <c r="C28" s="538"/>
      <c r="D28" s="538" t="s">
        <v>275</v>
      </c>
      <c r="E28" s="539">
        <v>0</v>
      </c>
      <c r="F28" s="539">
        <v>0</v>
      </c>
      <c r="G28" s="539">
        <v>0</v>
      </c>
      <c r="H28" s="539">
        <v>82770810.95</v>
      </c>
      <c r="I28" s="539">
        <v>0</v>
      </c>
      <c r="J28" s="539">
        <v>82770810.95</v>
      </c>
      <c r="K28" s="539">
        <v>82770810.95</v>
      </c>
      <c r="L28" s="539">
        <v>0</v>
      </c>
      <c r="M28" s="539">
        <v>0</v>
      </c>
      <c r="N28" s="539">
        <v>0</v>
      </c>
      <c r="O28" s="539">
        <v>82770810.95</v>
      </c>
      <c r="P28" s="539">
        <v>0</v>
      </c>
      <c r="Q28" s="539">
        <v>0</v>
      </c>
      <c r="R28" s="539">
        <v>0</v>
      </c>
      <c r="S28" s="539">
        <v>0</v>
      </c>
      <c r="T28" s="539">
        <v>0</v>
      </c>
    </row>
    <row r="29" s="534" customFormat="1" ht="19.5" customHeight="1" spans="1:20">
      <c r="A29" s="538" t="s">
        <v>157</v>
      </c>
      <c r="B29" s="538"/>
      <c r="C29" s="538"/>
      <c r="D29" s="538" t="s">
        <v>276</v>
      </c>
      <c r="E29" s="539">
        <v>0</v>
      </c>
      <c r="F29" s="539">
        <v>0</v>
      </c>
      <c r="G29" s="539">
        <v>0</v>
      </c>
      <c r="H29" s="539">
        <v>5000000</v>
      </c>
      <c r="I29" s="539">
        <v>0</v>
      </c>
      <c r="J29" s="539">
        <v>5000000</v>
      </c>
      <c r="K29" s="539">
        <v>5000000</v>
      </c>
      <c r="L29" s="539">
        <v>0</v>
      </c>
      <c r="M29" s="539">
        <v>0</v>
      </c>
      <c r="N29" s="539">
        <v>0</v>
      </c>
      <c r="O29" s="539">
        <v>5000000</v>
      </c>
      <c r="P29" s="539">
        <v>0</v>
      </c>
      <c r="Q29" s="539">
        <v>0</v>
      </c>
      <c r="R29" s="539">
        <v>0</v>
      </c>
      <c r="S29" s="539">
        <v>0</v>
      </c>
      <c r="T29" s="539">
        <v>0</v>
      </c>
    </row>
    <row r="30" s="534" customFormat="1" ht="19.5" customHeight="1" spans="1:20">
      <c r="A30" s="535">
        <v>20599</v>
      </c>
      <c r="B30" s="536"/>
      <c r="C30" s="537"/>
      <c r="D30" s="564" t="s">
        <v>159</v>
      </c>
      <c r="E30" s="539">
        <f>E31</f>
        <v>68306.56</v>
      </c>
      <c r="F30" s="539">
        <f t="shared" ref="F30:T30" si="7">F31</f>
        <v>0</v>
      </c>
      <c r="G30" s="539">
        <f t="shared" si="7"/>
        <v>68306.56</v>
      </c>
      <c r="H30" s="539">
        <f t="shared" si="7"/>
        <v>13403414.55</v>
      </c>
      <c r="I30" s="539">
        <f t="shared" si="7"/>
        <v>0</v>
      </c>
      <c r="J30" s="539">
        <f t="shared" si="7"/>
        <v>13403414.55</v>
      </c>
      <c r="K30" s="539">
        <f t="shared" si="7"/>
        <v>13424587.34</v>
      </c>
      <c r="L30" s="539">
        <f t="shared" si="7"/>
        <v>0</v>
      </c>
      <c r="M30" s="539">
        <f t="shared" si="7"/>
        <v>0</v>
      </c>
      <c r="N30" s="539">
        <f t="shared" si="7"/>
        <v>0</v>
      </c>
      <c r="O30" s="539">
        <f t="shared" si="7"/>
        <v>13424587.34</v>
      </c>
      <c r="P30" s="539">
        <f t="shared" si="7"/>
        <v>47133.77</v>
      </c>
      <c r="Q30" s="539">
        <f t="shared" si="7"/>
        <v>0</v>
      </c>
      <c r="R30" s="539">
        <f t="shared" si="7"/>
        <v>47133.77</v>
      </c>
      <c r="S30" s="539">
        <f t="shared" si="7"/>
        <v>47133.77</v>
      </c>
      <c r="T30" s="539">
        <f t="shared" si="7"/>
        <v>0</v>
      </c>
    </row>
    <row r="31" s="534" customFormat="1" ht="19.5" customHeight="1" spans="1:20">
      <c r="A31" s="538" t="s">
        <v>160</v>
      </c>
      <c r="B31" s="538"/>
      <c r="C31" s="538"/>
      <c r="D31" s="538" t="s">
        <v>277</v>
      </c>
      <c r="E31" s="539">
        <v>68306.56</v>
      </c>
      <c r="F31" s="539">
        <v>0</v>
      </c>
      <c r="G31" s="539">
        <v>68306.56</v>
      </c>
      <c r="H31" s="539">
        <v>13403414.55</v>
      </c>
      <c r="I31" s="539">
        <v>0</v>
      </c>
      <c r="J31" s="539">
        <v>13403414.55</v>
      </c>
      <c r="K31" s="539">
        <v>13424587.34</v>
      </c>
      <c r="L31" s="539">
        <v>0</v>
      </c>
      <c r="M31" s="539">
        <v>0</v>
      </c>
      <c r="N31" s="539">
        <v>0</v>
      </c>
      <c r="O31" s="539">
        <v>13424587.34</v>
      </c>
      <c r="P31" s="539">
        <v>47133.77</v>
      </c>
      <c r="Q31" s="539">
        <v>0</v>
      </c>
      <c r="R31" s="539">
        <v>47133.77</v>
      </c>
      <c r="S31" s="539">
        <v>47133.77</v>
      </c>
      <c r="T31" s="539">
        <v>0</v>
      </c>
    </row>
    <row r="32" s="534" customFormat="1" ht="19.5" customHeight="1" spans="1:20">
      <c r="A32" s="538">
        <v>206</v>
      </c>
      <c r="B32" s="538"/>
      <c r="C32" s="538"/>
      <c r="D32" s="538" t="s">
        <v>162</v>
      </c>
      <c r="E32" s="539">
        <f>E33</f>
        <v>0</v>
      </c>
      <c r="F32" s="539">
        <f t="shared" ref="F32:T32" si="8">F33</f>
        <v>0</v>
      </c>
      <c r="G32" s="539">
        <f t="shared" si="8"/>
        <v>0</v>
      </c>
      <c r="H32" s="539">
        <f t="shared" si="8"/>
        <v>50000</v>
      </c>
      <c r="I32" s="539">
        <f t="shared" si="8"/>
        <v>0</v>
      </c>
      <c r="J32" s="539">
        <f t="shared" si="8"/>
        <v>50000</v>
      </c>
      <c r="K32" s="539">
        <f t="shared" si="8"/>
        <v>50000</v>
      </c>
      <c r="L32" s="539">
        <f t="shared" si="8"/>
        <v>0</v>
      </c>
      <c r="M32" s="539">
        <f t="shared" si="8"/>
        <v>0</v>
      </c>
      <c r="N32" s="539">
        <f t="shared" si="8"/>
        <v>0</v>
      </c>
      <c r="O32" s="539">
        <f t="shared" si="8"/>
        <v>50000</v>
      </c>
      <c r="P32" s="539">
        <f t="shared" si="8"/>
        <v>0</v>
      </c>
      <c r="Q32" s="539">
        <f t="shared" si="8"/>
        <v>0</v>
      </c>
      <c r="R32" s="539">
        <f t="shared" si="8"/>
        <v>0</v>
      </c>
      <c r="S32" s="539">
        <f t="shared" si="8"/>
        <v>0</v>
      </c>
      <c r="T32" s="539">
        <f t="shared" si="8"/>
        <v>0</v>
      </c>
    </row>
    <row r="33" s="534" customFormat="1" ht="19.5" customHeight="1" spans="1:20">
      <c r="A33" s="538">
        <v>20607</v>
      </c>
      <c r="B33" s="538"/>
      <c r="C33" s="538"/>
      <c r="D33" s="564" t="s">
        <v>163</v>
      </c>
      <c r="E33" s="539">
        <f>E34</f>
        <v>0</v>
      </c>
      <c r="F33" s="539">
        <f t="shared" ref="F33:T33" si="9">F34</f>
        <v>0</v>
      </c>
      <c r="G33" s="539">
        <f t="shared" si="9"/>
        <v>0</v>
      </c>
      <c r="H33" s="539">
        <f t="shared" si="9"/>
        <v>50000</v>
      </c>
      <c r="I33" s="539">
        <f t="shared" si="9"/>
        <v>0</v>
      </c>
      <c r="J33" s="539">
        <f t="shared" si="9"/>
        <v>50000</v>
      </c>
      <c r="K33" s="539">
        <f t="shared" si="9"/>
        <v>50000</v>
      </c>
      <c r="L33" s="539">
        <f t="shared" si="9"/>
        <v>0</v>
      </c>
      <c r="M33" s="539">
        <f t="shared" si="9"/>
        <v>0</v>
      </c>
      <c r="N33" s="539">
        <f t="shared" si="9"/>
        <v>0</v>
      </c>
      <c r="O33" s="539">
        <f t="shared" si="9"/>
        <v>50000</v>
      </c>
      <c r="P33" s="539">
        <f t="shared" si="9"/>
        <v>0</v>
      </c>
      <c r="Q33" s="539">
        <f t="shared" si="9"/>
        <v>0</v>
      </c>
      <c r="R33" s="539">
        <f t="shared" si="9"/>
        <v>0</v>
      </c>
      <c r="S33" s="539">
        <f t="shared" si="9"/>
        <v>0</v>
      </c>
      <c r="T33" s="539">
        <f t="shared" si="9"/>
        <v>0</v>
      </c>
    </row>
    <row r="34" s="534" customFormat="1" ht="19.5" customHeight="1" spans="1:20">
      <c r="A34" s="538" t="s">
        <v>164</v>
      </c>
      <c r="B34" s="538"/>
      <c r="C34" s="538"/>
      <c r="D34" s="538" t="s">
        <v>278</v>
      </c>
      <c r="E34" s="539">
        <v>0</v>
      </c>
      <c r="F34" s="539">
        <v>0</v>
      </c>
      <c r="G34" s="539">
        <v>0</v>
      </c>
      <c r="H34" s="539">
        <v>50000</v>
      </c>
      <c r="I34" s="539">
        <v>0</v>
      </c>
      <c r="J34" s="539">
        <v>50000</v>
      </c>
      <c r="K34" s="539">
        <v>50000</v>
      </c>
      <c r="L34" s="539">
        <v>0</v>
      </c>
      <c r="M34" s="539">
        <v>0</v>
      </c>
      <c r="N34" s="539">
        <v>0</v>
      </c>
      <c r="O34" s="539">
        <v>50000</v>
      </c>
      <c r="P34" s="539">
        <v>0</v>
      </c>
      <c r="Q34" s="539">
        <v>0</v>
      </c>
      <c r="R34" s="539">
        <v>0</v>
      </c>
      <c r="S34" s="539">
        <v>0</v>
      </c>
      <c r="T34" s="539">
        <v>0</v>
      </c>
    </row>
    <row r="35" s="534" customFormat="1" ht="19.5" customHeight="1" spans="1:20">
      <c r="A35" s="535">
        <v>207</v>
      </c>
      <c r="B35" s="536"/>
      <c r="C35" s="537"/>
      <c r="D35" s="564" t="s">
        <v>166</v>
      </c>
      <c r="E35" s="539">
        <f>E36</f>
        <v>80645</v>
      </c>
      <c r="F35" s="539">
        <f t="shared" ref="F35:T35" si="10">F36</f>
        <v>0</v>
      </c>
      <c r="G35" s="539">
        <f t="shared" si="10"/>
        <v>80645</v>
      </c>
      <c r="H35" s="539">
        <f t="shared" si="10"/>
        <v>1318350</v>
      </c>
      <c r="I35" s="539">
        <f t="shared" si="10"/>
        <v>0</v>
      </c>
      <c r="J35" s="539">
        <f t="shared" si="10"/>
        <v>1318350</v>
      </c>
      <c r="K35" s="539">
        <f t="shared" si="10"/>
        <v>1375029.6</v>
      </c>
      <c r="L35" s="539">
        <f t="shared" si="10"/>
        <v>0</v>
      </c>
      <c r="M35" s="539">
        <f t="shared" si="10"/>
        <v>0</v>
      </c>
      <c r="N35" s="539">
        <f t="shared" si="10"/>
        <v>0</v>
      </c>
      <c r="O35" s="539">
        <f t="shared" si="10"/>
        <v>1375029.6</v>
      </c>
      <c r="P35" s="539">
        <f t="shared" si="10"/>
        <v>23965.4</v>
      </c>
      <c r="Q35" s="539">
        <f t="shared" si="10"/>
        <v>0</v>
      </c>
      <c r="R35" s="539">
        <f t="shared" si="10"/>
        <v>23965.4</v>
      </c>
      <c r="S35" s="539">
        <f t="shared" si="10"/>
        <v>23965.4</v>
      </c>
      <c r="T35" s="539">
        <f t="shared" si="10"/>
        <v>0</v>
      </c>
    </row>
    <row r="36" s="534" customFormat="1" ht="19.5" customHeight="1" spans="1:20">
      <c r="A36" s="535">
        <v>20703</v>
      </c>
      <c r="B36" s="536"/>
      <c r="C36" s="537"/>
      <c r="D36" s="564" t="s">
        <v>167</v>
      </c>
      <c r="E36" s="539">
        <f>E37+E38</f>
        <v>80645</v>
      </c>
      <c r="F36" s="539">
        <f t="shared" ref="F36:T36" si="11">F37+F38</f>
        <v>0</v>
      </c>
      <c r="G36" s="539">
        <f t="shared" si="11"/>
        <v>80645</v>
      </c>
      <c r="H36" s="539">
        <f t="shared" si="11"/>
        <v>1318350</v>
      </c>
      <c r="I36" s="539">
        <f t="shared" si="11"/>
        <v>0</v>
      </c>
      <c r="J36" s="539">
        <f t="shared" si="11"/>
        <v>1318350</v>
      </c>
      <c r="K36" s="539">
        <f t="shared" si="11"/>
        <v>1375029.6</v>
      </c>
      <c r="L36" s="539">
        <f t="shared" si="11"/>
        <v>0</v>
      </c>
      <c r="M36" s="539">
        <f t="shared" si="11"/>
        <v>0</v>
      </c>
      <c r="N36" s="539">
        <f t="shared" si="11"/>
        <v>0</v>
      </c>
      <c r="O36" s="539">
        <f t="shared" si="11"/>
        <v>1375029.6</v>
      </c>
      <c r="P36" s="539">
        <f t="shared" si="11"/>
        <v>23965.4</v>
      </c>
      <c r="Q36" s="539">
        <f t="shared" si="11"/>
        <v>0</v>
      </c>
      <c r="R36" s="539">
        <f t="shared" si="11"/>
        <v>23965.4</v>
      </c>
      <c r="S36" s="539">
        <f t="shared" si="11"/>
        <v>23965.4</v>
      </c>
      <c r="T36" s="539">
        <f t="shared" si="11"/>
        <v>0</v>
      </c>
    </row>
    <row r="37" s="534" customFormat="1" ht="19.5" customHeight="1" spans="1:20">
      <c r="A37" s="538" t="s">
        <v>168</v>
      </c>
      <c r="B37" s="538"/>
      <c r="C37" s="538"/>
      <c r="D37" s="538" t="s">
        <v>279</v>
      </c>
      <c r="E37" s="539">
        <v>74759</v>
      </c>
      <c r="F37" s="539">
        <v>0</v>
      </c>
      <c r="G37" s="539">
        <v>74759</v>
      </c>
      <c r="H37" s="539">
        <v>818350</v>
      </c>
      <c r="I37" s="539">
        <v>0</v>
      </c>
      <c r="J37" s="539">
        <v>818350</v>
      </c>
      <c r="K37" s="539">
        <v>872906.6</v>
      </c>
      <c r="L37" s="539">
        <v>0</v>
      </c>
      <c r="M37" s="539">
        <v>0</v>
      </c>
      <c r="N37" s="539">
        <v>0</v>
      </c>
      <c r="O37" s="539">
        <v>872906.6</v>
      </c>
      <c r="P37" s="539">
        <v>20202.4</v>
      </c>
      <c r="Q37" s="539">
        <v>0</v>
      </c>
      <c r="R37" s="539">
        <v>20202.4</v>
      </c>
      <c r="S37" s="539">
        <v>20202.4</v>
      </c>
      <c r="T37" s="539">
        <v>0</v>
      </c>
    </row>
    <row r="38" s="534" customFormat="1" ht="19.5" customHeight="1" spans="1:20">
      <c r="A38" s="538" t="s">
        <v>172</v>
      </c>
      <c r="B38" s="538"/>
      <c r="C38" s="538"/>
      <c r="D38" s="538" t="s">
        <v>280</v>
      </c>
      <c r="E38" s="539">
        <v>5886</v>
      </c>
      <c r="F38" s="539">
        <v>0</v>
      </c>
      <c r="G38" s="539">
        <v>5886</v>
      </c>
      <c r="H38" s="539">
        <v>500000</v>
      </c>
      <c r="I38" s="539">
        <v>0</v>
      </c>
      <c r="J38" s="539">
        <v>500000</v>
      </c>
      <c r="K38" s="539">
        <v>502123</v>
      </c>
      <c r="L38" s="539">
        <v>0</v>
      </c>
      <c r="M38" s="539">
        <v>0</v>
      </c>
      <c r="N38" s="539">
        <v>0</v>
      </c>
      <c r="O38" s="539">
        <v>502123</v>
      </c>
      <c r="P38" s="539">
        <v>3763</v>
      </c>
      <c r="Q38" s="539">
        <v>0</v>
      </c>
      <c r="R38" s="539">
        <v>3763</v>
      </c>
      <c r="S38" s="539">
        <v>3763</v>
      </c>
      <c r="T38" s="539">
        <v>0</v>
      </c>
    </row>
    <row r="39" s="534" customFormat="1" ht="19.5" customHeight="1" spans="1:20">
      <c r="A39" s="535">
        <v>208</v>
      </c>
      <c r="B39" s="536"/>
      <c r="C39" s="537"/>
      <c r="D39" s="564" t="s">
        <v>174</v>
      </c>
      <c r="E39" s="539">
        <f>E40+E45</f>
        <v>0</v>
      </c>
      <c r="F39" s="539">
        <f t="shared" ref="F39:T39" si="12">F40+F45</f>
        <v>0</v>
      </c>
      <c r="G39" s="539">
        <f t="shared" si="12"/>
        <v>0</v>
      </c>
      <c r="H39" s="539">
        <f t="shared" si="12"/>
        <v>56714654.62</v>
      </c>
      <c r="I39" s="539">
        <f t="shared" si="12"/>
        <v>56714654.62</v>
      </c>
      <c r="J39" s="539">
        <f t="shared" si="12"/>
        <v>0</v>
      </c>
      <c r="K39" s="539">
        <f t="shared" si="12"/>
        <v>56714654.62</v>
      </c>
      <c r="L39" s="539">
        <f t="shared" si="12"/>
        <v>56714654.62</v>
      </c>
      <c r="M39" s="539">
        <f t="shared" si="12"/>
        <v>56482763.1</v>
      </c>
      <c r="N39" s="539">
        <f t="shared" si="12"/>
        <v>231891.52</v>
      </c>
      <c r="O39" s="539">
        <f t="shared" si="12"/>
        <v>0</v>
      </c>
      <c r="P39" s="539">
        <f t="shared" si="12"/>
        <v>0</v>
      </c>
      <c r="Q39" s="539">
        <f t="shared" si="12"/>
        <v>0</v>
      </c>
      <c r="R39" s="539">
        <f t="shared" si="12"/>
        <v>0</v>
      </c>
      <c r="S39" s="539">
        <f t="shared" si="12"/>
        <v>0</v>
      </c>
      <c r="T39" s="539">
        <f t="shared" si="12"/>
        <v>0</v>
      </c>
    </row>
    <row r="40" s="534" customFormat="1" ht="19.5" customHeight="1" spans="1:20">
      <c r="A40" s="535">
        <v>20805</v>
      </c>
      <c r="B40" s="536"/>
      <c r="C40" s="537"/>
      <c r="D40" s="564" t="s">
        <v>175</v>
      </c>
      <c r="E40" s="539">
        <f>E41+E42+E43+E44</f>
        <v>0</v>
      </c>
      <c r="F40" s="539">
        <f t="shared" ref="F40:T40" si="13">F41+F42+F43+F44</f>
        <v>0</v>
      </c>
      <c r="G40" s="539">
        <f t="shared" si="13"/>
        <v>0</v>
      </c>
      <c r="H40" s="539">
        <f t="shared" si="13"/>
        <v>55701276.84</v>
      </c>
      <c r="I40" s="539">
        <f t="shared" si="13"/>
        <v>55701276.84</v>
      </c>
      <c r="J40" s="539">
        <f t="shared" si="13"/>
        <v>0</v>
      </c>
      <c r="K40" s="539">
        <f t="shared" si="13"/>
        <v>55701276.84</v>
      </c>
      <c r="L40" s="539">
        <f t="shared" si="13"/>
        <v>55701276.84</v>
      </c>
      <c r="M40" s="539">
        <f t="shared" si="13"/>
        <v>55469385.32</v>
      </c>
      <c r="N40" s="539">
        <f t="shared" si="13"/>
        <v>231891.52</v>
      </c>
      <c r="O40" s="539">
        <f t="shared" si="13"/>
        <v>0</v>
      </c>
      <c r="P40" s="539">
        <f t="shared" si="13"/>
        <v>0</v>
      </c>
      <c r="Q40" s="539">
        <f t="shared" si="13"/>
        <v>0</v>
      </c>
      <c r="R40" s="539">
        <f t="shared" si="13"/>
        <v>0</v>
      </c>
      <c r="S40" s="539">
        <f t="shared" si="13"/>
        <v>0</v>
      </c>
      <c r="T40" s="539">
        <f t="shared" si="13"/>
        <v>0</v>
      </c>
    </row>
    <row r="41" s="534" customFormat="1" ht="19.5" customHeight="1" spans="1:20">
      <c r="A41" s="538" t="s">
        <v>176</v>
      </c>
      <c r="B41" s="538"/>
      <c r="C41" s="538"/>
      <c r="D41" s="538" t="s">
        <v>281</v>
      </c>
      <c r="E41" s="539">
        <v>0</v>
      </c>
      <c r="F41" s="539">
        <v>0</v>
      </c>
      <c r="G41" s="539">
        <v>0</v>
      </c>
      <c r="H41" s="539">
        <v>516726</v>
      </c>
      <c r="I41" s="539">
        <v>516726</v>
      </c>
      <c r="J41" s="539">
        <v>0</v>
      </c>
      <c r="K41" s="539">
        <v>516726</v>
      </c>
      <c r="L41" s="539">
        <v>516726</v>
      </c>
      <c r="M41" s="539">
        <v>506100</v>
      </c>
      <c r="N41" s="539">
        <v>10626</v>
      </c>
      <c r="O41" s="539">
        <v>0</v>
      </c>
      <c r="P41" s="539">
        <v>0</v>
      </c>
      <c r="Q41" s="539">
        <v>0</v>
      </c>
      <c r="R41" s="539">
        <v>0</v>
      </c>
      <c r="S41" s="539">
        <v>0</v>
      </c>
      <c r="T41" s="539">
        <v>0</v>
      </c>
    </row>
    <row r="42" s="534" customFormat="1" ht="19.5" customHeight="1" spans="1:20">
      <c r="A42" s="538" t="s">
        <v>178</v>
      </c>
      <c r="B42" s="538"/>
      <c r="C42" s="538"/>
      <c r="D42" s="538" t="s">
        <v>282</v>
      </c>
      <c r="E42" s="539">
        <v>0</v>
      </c>
      <c r="F42" s="539">
        <v>0</v>
      </c>
      <c r="G42" s="539">
        <v>0</v>
      </c>
      <c r="H42" s="539">
        <v>16627162.92</v>
      </c>
      <c r="I42" s="539">
        <v>16627162.92</v>
      </c>
      <c r="J42" s="539">
        <v>0</v>
      </c>
      <c r="K42" s="539">
        <v>16627162.92</v>
      </c>
      <c r="L42" s="539">
        <v>16627162.92</v>
      </c>
      <c r="M42" s="539">
        <v>16405897.4</v>
      </c>
      <c r="N42" s="539">
        <v>221265.52</v>
      </c>
      <c r="O42" s="539">
        <v>0</v>
      </c>
      <c r="P42" s="539">
        <v>0</v>
      </c>
      <c r="Q42" s="539">
        <v>0</v>
      </c>
      <c r="R42" s="539">
        <v>0</v>
      </c>
      <c r="S42" s="539">
        <v>0</v>
      </c>
      <c r="T42" s="539">
        <v>0</v>
      </c>
    </row>
    <row r="43" s="534" customFormat="1" ht="19.5" customHeight="1" spans="1:20">
      <c r="A43" s="538" t="s">
        <v>180</v>
      </c>
      <c r="B43" s="538"/>
      <c r="C43" s="538"/>
      <c r="D43" s="538" t="s">
        <v>283</v>
      </c>
      <c r="E43" s="539">
        <v>0</v>
      </c>
      <c r="F43" s="539">
        <v>0</v>
      </c>
      <c r="G43" s="539">
        <v>0</v>
      </c>
      <c r="H43" s="539">
        <v>34583982.05</v>
      </c>
      <c r="I43" s="539">
        <v>34583982.05</v>
      </c>
      <c r="J43" s="539">
        <v>0</v>
      </c>
      <c r="K43" s="539">
        <v>34583982.05</v>
      </c>
      <c r="L43" s="539">
        <v>34583982.05</v>
      </c>
      <c r="M43" s="539">
        <v>34583982.05</v>
      </c>
      <c r="N43" s="539">
        <v>0</v>
      </c>
      <c r="O43" s="539">
        <v>0</v>
      </c>
      <c r="P43" s="539">
        <v>0</v>
      </c>
      <c r="Q43" s="539">
        <v>0</v>
      </c>
      <c r="R43" s="539">
        <v>0</v>
      </c>
      <c r="S43" s="539">
        <v>0</v>
      </c>
      <c r="T43" s="539">
        <v>0</v>
      </c>
    </row>
    <row r="44" s="534" customFormat="1" ht="19.5" customHeight="1" spans="1:20">
      <c r="A44" s="538" t="s">
        <v>182</v>
      </c>
      <c r="B44" s="538"/>
      <c r="C44" s="538"/>
      <c r="D44" s="538" t="s">
        <v>284</v>
      </c>
      <c r="E44" s="539">
        <v>0</v>
      </c>
      <c r="F44" s="539">
        <v>0</v>
      </c>
      <c r="G44" s="539">
        <v>0</v>
      </c>
      <c r="H44" s="539">
        <v>3973405.87</v>
      </c>
      <c r="I44" s="539">
        <v>3973405.87</v>
      </c>
      <c r="J44" s="539">
        <v>0</v>
      </c>
      <c r="K44" s="539">
        <v>3973405.87</v>
      </c>
      <c r="L44" s="539">
        <v>3973405.87</v>
      </c>
      <c r="M44" s="539">
        <v>3973405.87</v>
      </c>
      <c r="N44" s="539">
        <v>0</v>
      </c>
      <c r="O44" s="539">
        <v>0</v>
      </c>
      <c r="P44" s="539">
        <v>0</v>
      </c>
      <c r="Q44" s="539">
        <v>0</v>
      </c>
      <c r="R44" s="539">
        <v>0</v>
      </c>
      <c r="S44" s="539">
        <v>0</v>
      </c>
      <c r="T44" s="539">
        <v>0</v>
      </c>
    </row>
    <row r="45" s="534" customFormat="1" ht="19.5" customHeight="1" spans="1:20">
      <c r="A45" s="535">
        <v>20808</v>
      </c>
      <c r="B45" s="536"/>
      <c r="C45" s="537"/>
      <c r="D45" s="564" t="s">
        <v>184</v>
      </c>
      <c r="E45" s="539">
        <f>E46</f>
        <v>0</v>
      </c>
      <c r="F45" s="539">
        <f t="shared" ref="F45:T45" si="14">F46</f>
        <v>0</v>
      </c>
      <c r="G45" s="539">
        <f t="shared" si="14"/>
        <v>0</v>
      </c>
      <c r="H45" s="539">
        <f t="shared" si="14"/>
        <v>1013377.78</v>
      </c>
      <c r="I45" s="539">
        <f t="shared" si="14"/>
        <v>1013377.78</v>
      </c>
      <c r="J45" s="539">
        <f t="shared" si="14"/>
        <v>0</v>
      </c>
      <c r="K45" s="539">
        <f t="shared" si="14"/>
        <v>1013377.78</v>
      </c>
      <c r="L45" s="539">
        <f t="shared" si="14"/>
        <v>1013377.78</v>
      </c>
      <c r="M45" s="539">
        <f t="shared" si="14"/>
        <v>1013377.78</v>
      </c>
      <c r="N45" s="539">
        <f t="shared" si="14"/>
        <v>0</v>
      </c>
      <c r="O45" s="539">
        <f t="shared" si="14"/>
        <v>0</v>
      </c>
      <c r="P45" s="539">
        <f t="shared" si="14"/>
        <v>0</v>
      </c>
      <c r="Q45" s="539">
        <f t="shared" si="14"/>
        <v>0</v>
      </c>
      <c r="R45" s="539">
        <f t="shared" si="14"/>
        <v>0</v>
      </c>
      <c r="S45" s="539">
        <f t="shared" si="14"/>
        <v>0</v>
      </c>
      <c r="T45" s="539">
        <f t="shared" si="14"/>
        <v>0</v>
      </c>
    </row>
    <row r="46" s="534" customFormat="1" ht="19.5" customHeight="1" spans="1:20">
      <c r="A46" s="538" t="s">
        <v>185</v>
      </c>
      <c r="B46" s="538"/>
      <c r="C46" s="538"/>
      <c r="D46" s="538" t="s">
        <v>285</v>
      </c>
      <c r="E46" s="539">
        <v>0</v>
      </c>
      <c r="F46" s="539">
        <v>0</v>
      </c>
      <c r="G46" s="539">
        <v>0</v>
      </c>
      <c r="H46" s="539">
        <v>1013377.78</v>
      </c>
      <c r="I46" s="539">
        <v>1013377.78</v>
      </c>
      <c r="J46" s="539">
        <v>0</v>
      </c>
      <c r="K46" s="539">
        <v>1013377.78</v>
      </c>
      <c r="L46" s="539">
        <v>1013377.78</v>
      </c>
      <c r="M46" s="539">
        <v>1013377.78</v>
      </c>
      <c r="N46" s="539">
        <v>0</v>
      </c>
      <c r="O46" s="539">
        <v>0</v>
      </c>
      <c r="P46" s="539">
        <v>0</v>
      </c>
      <c r="Q46" s="539">
        <v>0</v>
      </c>
      <c r="R46" s="539">
        <v>0</v>
      </c>
      <c r="S46" s="539">
        <v>0</v>
      </c>
      <c r="T46" s="539">
        <v>0</v>
      </c>
    </row>
    <row r="47" s="534" customFormat="1" ht="19.5" customHeight="1" spans="1:20">
      <c r="A47" s="535">
        <v>210</v>
      </c>
      <c r="B47" s="536"/>
      <c r="C47" s="537"/>
      <c r="D47" s="564" t="s">
        <v>187</v>
      </c>
      <c r="E47" s="539">
        <f>E48</f>
        <v>0</v>
      </c>
      <c r="F47" s="539">
        <f t="shared" ref="F47:T47" si="15">F48</f>
        <v>0</v>
      </c>
      <c r="G47" s="539">
        <f t="shared" si="15"/>
        <v>0</v>
      </c>
      <c r="H47" s="539">
        <f t="shared" si="15"/>
        <v>29120088.63</v>
      </c>
      <c r="I47" s="539">
        <f t="shared" si="15"/>
        <v>29120088.63</v>
      </c>
      <c r="J47" s="539">
        <f t="shared" si="15"/>
        <v>0</v>
      </c>
      <c r="K47" s="539">
        <f t="shared" si="15"/>
        <v>29120088.63</v>
      </c>
      <c r="L47" s="539">
        <f t="shared" si="15"/>
        <v>29120088.63</v>
      </c>
      <c r="M47" s="539">
        <f t="shared" si="15"/>
        <v>29120088.63</v>
      </c>
      <c r="N47" s="539">
        <f t="shared" si="15"/>
        <v>0</v>
      </c>
      <c r="O47" s="539">
        <f t="shared" si="15"/>
        <v>0</v>
      </c>
      <c r="P47" s="539">
        <f t="shared" si="15"/>
        <v>0</v>
      </c>
      <c r="Q47" s="539">
        <f t="shared" si="15"/>
        <v>0</v>
      </c>
      <c r="R47" s="539">
        <f t="shared" si="15"/>
        <v>0</v>
      </c>
      <c r="S47" s="539">
        <f t="shared" si="15"/>
        <v>0</v>
      </c>
      <c r="T47" s="539">
        <f t="shared" si="15"/>
        <v>0</v>
      </c>
    </row>
    <row r="48" s="534" customFormat="1" ht="19.5" customHeight="1" spans="1:20">
      <c r="A48" s="535">
        <v>21011</v>
      </c>
      <c r="B48" s="536"/>
      <c r="C48" s="537"/>
      <c r="D48" s="564" t="s">
        <v>188</v>
      </c>
      <c r="E48" s="539">
        <f>E49+E50+E51+E52</f>
        <v>0</v>
      </c>
      <c r="F48" s="539">
        <f t="shared" ref="F48:T48" si="16">F49+F50+F51+F52</f>
        <v>0</v>
      </c>
      <c r="G48" s="539">
        <f t="shared" si="16"/>
        <v>0</v>
      </c>
      <c r="H48" s="539">
        <f t="shared" si="16"/>
        <v>29120088.63</v>
      </c>
      <c r="I48" s="539">
        <f t="shared" si="16"/>
        <v>29120088.63</v>
      </c>
      <c r="J48" s="539">
        <f t="shared" si="16"/>
        <v>0</v>
      </c>
      <c r="K48" s="539">
        <f t="shared" si="16"/>
        <v>29120088.63</v>
      </c>
      <c r="L48" s="539">
        <f t="shared" si="16"/>
        <v>29120088.63</v>
      </c>
      <c r="M48" s="539">
        <f t="shared" si="16"/>
        <v>29120088.63</v>
      </c>
      <c r="N48" s="539">
        <f t="shared" si="16"/>
        <v>0</v>
      </c>
      <c r="O48" s="539">
        <f t="shared" si="16"/>
        <v>0</v>
      </c>
      <c r="P48" s="539">
        <f t="shared" si="16"/>
        <v>0</v>
      </c>
      <c r="Q48" s="539">
        <f t="shared" si="16"/>
        <v>0</v>
      </c>
      <c r="R48" s="539">
        <f t="shared" si="16"/>
        <v>0</v>
      </c>
      <c r="S48" s="539">
        <f t="shared" si="16"/>
        <v>0</v>
      </c>
      <c r="T48" s="539">
        <f t="shared" si="16"/>
        <v>0</v>
      </c>
    </row>
    <row r="49" s="534" customFormat="1" ht="19.5" customHeight="1" spans="1:20">
      <c r="A49" s="538" t="s">
        <v>189</v>
      </c>
      <c r="B49" s="538"/>
      <c r="C49" s="538"/>
      <c r="D49" s="538" t="s">
        <v>190</v>
      </c>
      <c r="E49" s="539">
        <v>0</v>
      </c>
      <c r="F49" s="539">
        <v>0</v>
      </c>
      <c r="G49" s="539">
        <v>0</v>
      </c>
      <c r="H49" s="539">
        <v>125163.04</v>
      </c>
      <c r="I49" s="539">
        <v>125163.04</v>
      </c>
      <c r="J49" s="539">
        <v>0</v>
      </c>
      <c r="K49" s="539">
        <v>125163.04</v>
      </c>
      <c r="L49" s="539">
        <v>125163.04</v>
      </c>
      <c r="M49" s="539">
        <v>125163.04</v>
      </c>
      <c r="N49" s="539">
        <v>0</v>
      </c>
      <c r="O49" s="539">
        <v>0</v>
      </c>
      <c r="P49" s="539">
        <v>0</v>
      </c>
      <c r="Q49" s="539">
        <v>0</v>
      </c>
      <c r="R49" s="539">
        <v>0</v>
      </c>
      <c r="S49" s="539">
        <v>0</v>
      </c>
      <c r="T49" s="539">
        <v>0</v>
      </c>
    </row>
    <row r="50" s="534" customFormat="1" ht="19.5" customHeight="1" spans="1:20">
      <c r="A50" s="538" t="s">
        <v>191</v>
      </c>
      <c r="B50" s="538"/>
      <c r="C50" s="538"/>
      <c r="D50" s="538" t="s">
        <v>192</v>
      </c>
      <c r="E50" s="539">
        <v>0</v>
      </c>
      <c r="F50" s="539">
        <v>0</v>
      </c>
      <c r="G50" s="539">
        <v>0</v>
      </c>
      <c r="H50" s="539">
        <v>16214094.18</v>
      </c>
      <c r="I50" s="539">
        <v>16214094.18</v>
      </c>
      <c r="J50" s="539">
        <v>0</v>
      </c>
      <c r="K50" s="539">
        <v>16214094.18</v>
      </c>
      <c r="L50" s="539">
        <v>16214094.18</v>
      </c>
      <c r="M50" s="539">
        <v>16214094.18</v>
      </c>
      <c r="N50" s="539">
        <v>0</v>
      </c>
      <c r="O50" s="539">
        <v>0</v>
      </c>
      <c r="P50" s="539">
        <v>0</v>
      </c>
      <c r="Q50" s="539">
        <v>0</v>
      </c>
      <c r="R50" s="539">
        <v>0</v>
      </c>
      <c r="S50" s="539">
        <v>0</v>
      </c>
      <c r="T50" s="539">
        <v>0</v>
      </c>
    </row>
    <row r="51" s="534" customFormat="1" ht="19.5" customHeight="1" spans="1:20">
      <c r="A51" s="538" t="s">
        <v>193</v>
      </c>
      <c r="B51" s="538"/>
      <c r="C51" s="538"/>
      <c r="D51" s="538" t="s">
        <v>194</v>
      </c>
      <c r="E51" s="539">
        <v>0</v>
      </c>
      <c r="F51" s="539">
        <v>0</v>
      </c>
      <c r="G51" s="539">
        <v>0</v>
      </c>
      <c r="H51" s="539">
        <v>10462773.38</v>
      </c>
      <c r="I51" s="539">
        <v>10462773.38</v>
      </c>
      <c r="J51" s="539">
        <v>0</v>
      </c>
      <c r="K51" s="539">
        <v>10462773.38</v>
      </c>
      <c r="L51" s="539">
        <v>10462773.38</v>
      </c>
      <c r="M51" s="539">
        <v>10462773.38</v>
      </c>
      <c r="N51" s="539">
        <v>0</v>
      </c>
      <c r="O51" s="539">
        <v>0</v>
      </c>
      <c r="P51" s="539">
        <v>0</v>
      </c>
      <c r="Q51" s="539">
        <v>0</v>
      </c>
      <c r="R51" s="539">
        <v>0</v>
      </c>
      <c r="S51" s="539">
        <v>0</v>
      </c>
      <c r="T51" s="539">
        <v>0</v>
      </c>
    </row>
    <row r="52" s="534" customFormat="1" ht="19.5" customHeight="1" spans="1:20">
      <c r="A52" s="538" t="s">
        <v>195</v>
      </c>
      <c r="B52" s="538"/>
      <c r="C52" s="538"/>
      <c r="D52" s="538" t="s">
        <v>196</v>
      </c>
      <c r="E52" s="539">
        <v>0</v>
      </c>
      <c r="F52" s="539">
        <v>0</v>
      </c>
      <c r="G52" s="539">
        <v>0</v>
      </c>
      <c r="H52" s="539">
        <v>2318058.03</v>
      </c>
      <c r="I52" s="539">
        <v>2318058.03</v>
      </c>
      <c r="J52" s="539">
        <v>0</v>
      </c>
      <c r="K52" s="539">
        <v>2318058.03</v>
      </c>
      <c r="L52" s="539">
        <v>2318058.03</v>
      </c>
      <c r="M52" s="539">
        <v>2318058.03</v>
      </c>
      <c r="N52" s="539">
        <v>0</v>
      </c>
      <c r="O52" s="539">
        <v>0</v>
      </c>
      <c r="P52" s="539">
        <v>0</v>
      </c>
      <c r="Q52" s="539">
        <v>0</v>
      </c>
      <c r="R52" s="539">
        <v>0</v>
      </c>
      <c r="S52" s="539">
        <v>0</v>
      </c>
      <c r="T52" s="539">
        <v>0</v>
      </c>
    </row>
    <row r="53" s="534" customFormat="1" ht="19.5" customHeight="1" spans="1:20">
      <c r="A53" s="535">
        <v>211</v>
      </c>
      <c r="B53" s="536"/>
      <c r="C53" s="537"/>
      <c r="D53" s="564" t="s">
        <v>197</v>
      </c>
      <c r="E53" s="539">
        <f>E54</f>
        <v>0</v>
      </c>
      <c r="F53" s="539">
        <f t="shared" ref="F53:T53" si="17">F54</f>
        <v>0</v>
      </c>
      <c r="G53" s="539">
        <f t="shared" si="17"/>
        <v>0</v>
      </c>
      <c r="H53" s="539">
        <f t="shared" si="17"/>
        <v>6950000</v>
      </c>
      <c r="I53" s="539">
        <f t="shared" si="17"/>
        <v>0</v>
      </c>
      <c r="J53" s="539">
        <f t="shared" si="17"/>
        <v>6950000</v>
      </c>
      <c r="K53" s="539">
        <f t="shared" si="17"/>
        <v>6950000</v>
      </c>
      <c r="L53" s="539">
        <f t="shared" si="17"/>
        <v>0</v>
      </c>
      <c r="M53" s="539">
        <f t="shared" si="17"/>
        <v>0</v>
      </c>
      <c r="N53" s="539">
        <f t="shared" si="17"/>
        <v>0</v>
      </c>
      <c r="O53" s="539">
        <f t="shared" si="17"/>
        <v>6950000</v>
      </c>
      <c r="P53" s="539">
        <f t="shared" si="17"/>
        <v>0</v>
      </c>
      <c r="Q53" s="539">
        <f t="shared" si="17"/>
        <v>0</v>
      </c>
      <c r="R53" s="539">
        <f t="shared" si="17"/>
        <v>0</v>
      </c>
      <c r="S53" s="539">
        <f t="shared" si="17"/>
        <v>0</v>
      </c>
      <c r="T53" s="539">
        <f t="shared" si="17"/>
        <v>0</v>
      </c>
    </row>
    <row r="54" s="534" customFormat="1" ht="19.5" customHeight="1" spans="1:20">
      <c r="A54" s="535">
        <v>21103</v>
      </c>
      <c r="B54" s="536"/>
      <c r="C54" s="537"/>
      <c r="D54" s="564" t="s">
        <v>198</v>
      </c>
      <c r="E54" s="539">
        <f>E55</f>
        <v>0</v>
      </c>
      <c r="F54" s="539">
        <f t="shared" ref="F54:T54" si="18">F55</f>
        <v>0</v>
      </c>
      <c r="G54" s="539">
        <f t="shared" si="18"/>
        <v>0</v>
      </c>
      <c r="H54" s="539">
        <f t="shared" si="18"/>
        <v>6950000</v>
      </c>
      <c r="I54" s="539">
        <f t="shared" si="18"/>
        <v>0</v>
      </c>
      <c r="J54" s="539">
        <f t="shared" si="18"/>
        <v>6950000</v>
      </c>
      <c r="K54" s="539">
        <f t="shared" si="18"/>
        <v>6950000</v>
      </c>
      <c r="L54" s="539">
        <f t="shared" si="18"/>
        <v>0</v>
      </c>
      <c r="M54" s="539">
        <f t="shared" si="18"/>
        <v>0</v>
      </c>
      <c r="N54" s="539">
        <f t="shared" si="18"/>
        <v>0</v>
      </c>
      <c r="O54" s="539">
        <f t="shared" si="18"/>
        <v>6950000</v>
      </c>
      <c r="P54" s="539">
        <f t="shared" si="18"/>
        <v>0</v>
      </c>
      <c r="Q54" s="539">
        <f t="shared" si="18"/>
        <v>0</v>
      </c>
      <c r="R54" s="539">
        <f t="shared" si="18"/>
        <v>0</v>
      </c>
      <c r="S54" s="539">
        <f t="shared" si="18"/>
        <v>0</v>
      </c>
      <c r="T54" s="539">
        <f t="shared" si="18"/>
        <v>0</v>
      </c>
    </row>
    <row r="55" s="534" customFormat="1" ht="19.5" customHeight="1" spans="1:20">
      <c r="A55" s="538" t="s">
        <v>199</v>
      </c>
      <c r="B55" s="538"/>
      <c r="C55" s="538"/>
      <c r="D55" s="538" t="s">
        <v>200</v>
      </c>
      <c r="E55" s="539">
        <v>0</v>
      </c>
      <c r="F55" s="539">
        <v>0</v>
      </c>
      <c r="G55" s="539">
        <v>0</v>
      </c>
      <c r="H55" s="539">
        <v>6950000</v>
      </c>
      <c r="I55" s="539">
        <v>0</v>
      </c>
      <c r="J55" s="539">
        <v>6950000</v>
      </c>
      <c r="K55" s="539">
        <v>6950000</v>
      </c>
      <c r="L55" s="539">
        <v>0</v>
      </c>
      <c r="M55" s="539">
        <v>0</v>
      </c>
      <c r="N55" s="539">
        <v>0</v>
      </c>
      <c r="O55" s="539">
        <v>6950000</v>
      </c>
      <c r="P55" s="539">
        <v>0</v>
      </c>
      <c r="Q55" s="539">
        <v>0</v>
      </c>
      <c r="R55" s="539">
        <v>0</v>
      </c>
      <c r="S55" s="539">
        <v>0</v>
      </c>
      <c r="T55" s="539">
        <v>0</v>
      </c>
    </row>
    <row r="56" s="534" customFormat="1" ht="19.5" customHeight="1" spans="1:20">
      <c r="A56" s="535">
        <v>212</v>
      </c>
      <c r="B56" s="536"/>
      <c r="C56" s="537"/>
      <c r="D56" s="564" t="s">
        <v>201</v>
      </c>
      <c r="E56" s="539">
        <f>E57</f>
        <v>0</v>
      </c>
      <c r="F56" s="539">
        <f t="shared" ref="F56:T56" si="19">F57</f>
        <v>0</v>
      </c>
      <c r="G56" s="539">
        <f t="shared" si="19"/>
        <v>0</v>
      </c>
      <c r="H56" s="539">
        <f t="shared" si="19"/>
        <v>279850</v>
      </c>
      <c r="I56" s="539">
        <f t="shared" si="19"/>
        <v>0</v>
      </c>
      <c r="J56" s="539">
        <f t="shared" si="19"/>
        <v>279850</v>
      </c>
      <c r="K56" s="539">
        <f t="shared" si="19"/>
        <v>279850</v>
      </c>
      <c r="L56" s="539">
        <f t="shared" si="19"/>
        <v>0</v>
      </c>
      <c r="M56" s="539">
        <f t="shared" si="19"/>
        <v>0</v>
      </c>
      <c r="N56" s="539">
        <f t="shared" si="19"/>
        <v>0</v>
      </c>
      <c r="O56" s="539">
        <f t="shared" si="19"/>
        <v>279850</v>
      </c>
      <c r="P56" s="539">
        <f t="shared" si="19"/>
        <v>0</v>
      </c>
      <c r="Q56" s="539">
        <f t="shared" si="19"/>
        <v>0</v>
      </c>
      <c r="R56" s="539">
        <f t="shared" si="19"/>
        <v>0</v>
      </c>
      <c r="S56" s="539">
        <f t="shared" si="19"/>
        <v>0</v>
      </c>
      <c r="T56" s="539">
        <f t="shared" si="19"/>
        <v>0</v>
      </c>
    </row>
    <row r="57" s="534" customFormat="1" ht="19.5" customHeight="1" spans="1:20">
      <c r="A57" s="535">
        <v>21299</v>
      </c>
      <c r="B57" s="536"/>
      <c r="C57" s="537"/>
      <c r="D57" s="564" t="s">
        <v>202</v>
      </c>
      <c r="E57" s="539">
        <f>E58</f>
        <v>0</v>
      </c>
      <c r="F57" s="539">
        <f t="shared" ref="F57:T57" si="20">F58</f>
        <v>0</v>
      </c>
      <c r="G57" s="539">
        <f t="shared" si="20"/>
        <v>0</v>
      </c>
      <c r="H57" s="539">
        <f t="shared" si="20"/>
        <v>279850</v>
      </c>
      <c r="I57" s="539">
        <f t="shared" si="20"/>
        <v>0</v>
      </c>
      <c r="J57" s="539">
        <f t="shared" si="20"/>
        <v>279850</v>
      </c>
      <c r="K57" s="539">
        <f t="shared" si="20"/>
        <v>279850</v>
      </c>
      <c r="L57" s="539">
        <f t="shared" si="20"/>
        <v>0</v>
      </c>
      <c r="M57" s="539">
        <f t="shared" si="20"/>
        <v>0</v>
      </c>
      <c r="N57" s="539">
        <f t="shared" si="20"/>
        <v>0</v>
      </c>
      <c r="O57" s="539">
        <f t="shared" si="20"/>
        <v>279850</v>
      </c>
      <c r="P57" s="539">
        <f t="shared" si="20"/>
        <v>0</v>
      </c>
      <c r="Q57" s="539">
        <f t="shared" si="20"/>
        <v>0</v>
      </c>
      <c r="R57" s="539">
        <f t="shared" si="20"/>
        <v>0</v>
      </c>
      <c r="S57" s="539">
        <f t="shared" si="20"/>
        <v>0</v>
      </c>
      <c r="T57" s="539">
        <f t="shared" si="20"/>
        <v>0</v>
      </c>
    </row>
    <row r="58" s="534" customFormat="1" ht="19.5" customHeight="1" spans="1:20">
      <c r="A58" s="538" t="s">
        <v>203</v>
      </c>
      <c r="B58" s="538"/>
      <c r="C58" s="538"/>
      <c r="D58" s="538" t="s">
        <v>204</v>
      </c>
      <c r="E58" s="539">
        <v>0</v>
      </c>
      <c r="F58" s="539">
        <v>0</v>
      </c>
      <c r="G58" s="539">
        <v>0</v>
      </c>
      <c r="H58" s="539">
        <v>279850</v>
      </c>
      <c r="I58" s="539">
        <v>0</v>
      </c>
      <c r="J58" s="539">
        <v>279850</v>
      </c>
      <c r="K58" s="539">
        <v>279850</v>
      </c>
      <c r="L58" s="539">
        <v>0</v>
      </c>
      <c r="M58" s="539">
        <v>0</v>
      </c>
      <c r="N58" s="539">
        <v>0</v>
      </c>
      <c r="O58" s="539">
        <v>279850</v>
      </c>
      <c r="P58" s="539">
        <v>0</v>
      </c>
      <c r="Q58" s="539">
        <v>0</v>
      </c>
      <c r="R58" s="539">
        <v>0</v>
      </c>
      <c r="S58" s="539">
        <v>0</v>
      </c>
      <c r="T58" s="539">
        <v>0</v>
      </c>
    </row>
    <row r="59" s="534" customFormat="1" ht="19.5" customHeight="1" spans="1:20">
      <c r="A59" s="535">
        <v>221</v>
      </c>
      <c r="B59" s="536"/>
      <c r="C59" s="537"/>
      <c r="D59" s="564" t="s">
        <v>205</v>
      </c>
      <c r="E59" s="539">
        <f>E60</f>
        <v>0</v>
      </c>
      <c r="F59" s="539">
        <f t="shared" ref="F59:T59" si="21">F60</f>
        <v>0</v>
      </c>
      <c r="G59" s="539">
        <f t="shared" si="21"/>
        <v>0</v>
      </c>
      <c r="H59" s="539">
        <f t="shared" si="21"/>
        <v>35516877</v>
      </c>
      <c r="I59" s="539">
        <f t="shared" si="21"/>
        <v>35516877</v>
      </c>
      <c r="J59" s="539">
        <f t="shared" si="21"/>
        <v>0</v>
      </c>
      <c r="K59" s="539">
        <f t="shared" si="21"/>
        <v>35516877</v>
      </c>
      <c r="L59" s="539">
        <f t="shared" si="21"/>
        <v>35516877</v>
      </c>
      <c r="M59" s="539">
        <f t="shared" si="21"/>
        <v>35516877</v>
      </c>
      <c r="N59" s="539">
        <f t="shared" si="21"/>
        <v>0</v>
      </c>
      <c r="O59" s="539">
        <f t="shared" si="21"/>
        <v>0</v>
      </c>
      <c r="P59" s="539">
        <f t="shared" si="21"/>
        <v>0</v>
      </c>
      <c r="Q59" s="539">
        <f t="shared" si="21"/>
        <v>0</v>
      </c>
      <c r="R59" s="539">
        <f t="shared" si="21"/>
        <v>0</v>
      </c>
      <c r="S59" s="539">
        <f t="shared" si="21"/>
        <v>0</v>
      </c>
      <c r="T59" s="539">
        <f t="shared" si="21"/>
        <v>0</v>
      </c>
    </row>
    <row r="60" s="534" customFormat="1" ht="19.5" customHeight="1" spans="1:20">
      <c r="A60" s="535">
        <v>22102</v>
      </c>
      <c r="B60" s="536"/>
      <c r="C60" s="537"/>
      <c r="D60" s="564" t="s">
        <v>206</v>
      </c>
      <c r="E60" s="539">
        <f>E61+E62</f>
        <v>0</v>
      </c>
      <c r="F60" s="539">
        <f t="shared" ref="F60:T60" si="22">F61+F62</f>
        <v>0</v>
      </c>
      <c r="G60" s="539">
        <f t="shared" si="22"/>
        <v>0</v>
      </c>
      <c r="H60" s="539">
        <f t="shared" si="22"/>
        <v>35516877</v>
      </c>
      <c r="I60" s="539">
        <f t="shared" si="22"/>
        <v>35516877</v>
      </c>
      <c r="J60" s="539">
        <f t="shared" si="22"/>
        <v>0</v>
      </c>
      <c r="K60" s="539">
        <f t="shared" si="22"/>
        <v>35516877</v>
      </c>
      <c r="L60" s="539">
        <f t="shared" si="22"/>
        <v>35516877</v>
      </c>
      <c r="M60" s="539">
        <f t="shared" si="22"/>
        <v>35516877</v>
      </c>
      <c r="N60" s="539">
        <f t="shared" si="22"/>
        <v>0</v>
      </c>
      <c r="O60" s="539">
        <f t="shared" si="22"/>
        <v>0</v>
      </c>
      <c r="P60" s="539">
        <f t="shared" si="22"/>
        <v>0</v>
      </c>
      <c r="Q60" s="539">
        <f t="shared" si="22"/>
        <v>0</v>
      </c>
      <c r="R60" s="539">
        <f t="shared" si="22"/>
        <v>0</v>
      </c>
      <c r="S60" s="539">
        <f t="shared" si="22"/>
        <v>0</v>
      </c>
      <c r="T60" s="539">
        <f t="shared" si="22"/>
        <v>0</v>
      </c>
    </row>
    <row r="61" s="534" customFormat="1" ht="19.5" customHeight="1" spans="1:20">
      <c r="A61" s="538" t="s">
        <v>207</v>
      </c>
      <c r="B61" s="538"/>
      <c r="C61" s="538"/>
      <c r="D61" s="538" t="s">
        <v>208</v>
      </c>
      <c r="E61" s="539">
        <v>0</v>
      </c>
      <c r="F61" s="539">
        <v>0</v>
      </c>
      <c r="G61" s="539">
        <v>0</v>
      </c>
      <c r="H61" s="539">
        <v>34265217</v>
      </c>
      <c r="I61" s="539">
        <v>34265217</v>
      </c>
      <c r="J61" s="539">
        <v>0</v>
      </c>
      <c r="K61" s="539">
        <v>34265217</v>
      </c>
      <c r="L61" s="539">
        <v>34265217</v>
      </c>
      <c r="M61" s="539">
        <v>34265217</v>
      </c>
      <c r="N61" s="539">
        <v>0</v>
      </c>
      <c r="O61" s="539">
        <v>0</v>
      </c>
      <c r="P61" s="539">
        <v>0</v>
      </c>
      <c r="Q61" s="539">
        <v>0</v>
      </c>
      <c r="R61" s="539">
        <v>0</v>
      </c>
      <c r="S61" s="539">
        <v>0</v>
      </c>
      <c r="T61" s="539">
        <v>0</v>
      </c>
    </row>
    <row r="62" s="534" customFormat="1" ht="19.5" customHeight="1" spans="1:20">
      <c r="A62" s="538" t="s">
        <v>209</v>
      </c>
      <c r="B62" s="538"/>
      <c r="C62" s="538"/>
      <c r="D62" s="538" t="s">
        <v>210</v>
      </c>
      <c r="E62" s="539">
        <v>0</v>
      </c>
      <c r="F62" s="539">
        <v>0</v>
      </c>
      <c r="G62" s="539">
        <v>0</v>
      </c>
      <c r="H62" s="539">
        <v>1251660</v>
      </c>
      <c r="I62" s="539">
        <v>1251660</v>
      </c>
      <c r="J62" s="539">
        <v>0</v>
      </c>
      <c r="K62" s="539">
        <v>1251660</v>
      </c>
      <c r="L62" s="539">
        <v>1251660</v>
      </c>
      <c r="M62" s="539">
        <v>1251660</v>
      </c>
      <c r="N62" s="539">
        <v>0</v>
      </c>
      <c r="O62" s="539">
        <v>0</v>
      </c>
      <c r="P62" s="539">
        <v>0</v>
      </c>
      <c r="Q62" s="539">
        <v>0</v>
      </c>
      <c r="R62" s="539">
        <v>0</v>
      </c>
      <c r="S62" s="539">
        <v>0</v>
      </c>
      <c r="T62" s="539">
        <v>0</v>
      </c>
    </row>
    <row r="63" ht="19.5" customHeight="1" spans="1:20">
      <c r="A63" s="524" t="s">
        <v>286</v>
      </c>
      <c r="B63" s="524"/>
      <c r="C63" s="524"/>
      <c r="D63" s="524"/>
      <c r="E63" s="524"/>
      <c r="F63" s="524"/>
      <c r="G63" s="524"/>
      <c r="H63" s="524"/>
      <c r="I63" s="524"/>
      <c r="J63" s="524"/>
      <c r="K63" s="524"/>
      <c r="L63" s="524"/>
      <c r="M63" s="524"/>
      <c r="N63" s="524"/>
      <c r="O63" s="524"/>
      <c r="P63" s="524"/>
      <c r="Q63" s="524"/>
      <c r="R63" s="524"/>
      <c r="S63" s="524"/>
      <c r="T63" s="524"/>
    </row>
  </sheetData>
  <mergeCells count="86">
    <mergeCell ref="A1:T1"/>
    <mergeCell ref="S2:T2"/>
    <mergeCell ref="A3:D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T6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tabColor theme="4" tint="0.8"/>
  </sheetPr>
  <dimension ref="A1:J33"/>
  <sheetViews>
    <sheetView workbookViewId="0">
      <selection activeCell="A1" sqref="$A1:$XFD1048576"/>
    </sheetView>
  </sheetViews>
  <sheetFormatPr defaultColWidth="9" defaultRowHeight="13.5"/>
  <cols>
    <col min="1" max="2" width="9" style="20"/>
    <col min="3" max="3" width="29.25" style="20" customWidth="1"/>
    <col min="4" max="7" width="9" style="20"/>
    <col min="8" max="8" width="11.125" style="20"/>
    <col min="9"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1087</v>
      </c>
      <c r="C3" s="70"/>
      <c r="D3" s="70"/>
      <c r="E3" s="70"/>
      <c r="F3" s="70"/>
      <c r="G3" s="70"/>
      <c r="H3" s="70"/>
      <c r="I3" s="70"/>
      <c r="J3" s="70"/>
    </row>
    <row r="4" s="20" customFormat="1" ht="15" customHeight="1" spans="1:10">
      <c r="A4" s="71" t="s">
        <v>728</v>
      </c>
      <c r="B4" s="72" t="s">
        <v>582</v>
      </c>
      <c r="C4" s="72"/>
      <c r="D4" s="72"/>
      <c r="E4" s="73" t="s">
        <v>942</v>
      </c>
      <c r="F4" s="70" t="s">
        <v>1088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v>1237500</v>
      </c>
      <c r="D8" s="78">
        <v>1237500</v>
      </c>
      <c r="E8" s="74">
        <v>1223520</v>
      </c>
      <c r="F8" s="74">
        <v>10</v>
      </c>
      <c r="G8" s="74"/>
      <c r="H8" s="76">
        <f>E8/D8</f>
        <v>0.98870303030303</v>
      </c>
      <c r="I8" s="74">
        <v>9</v>
      </c>
      <c r="J8" s="74"/>
    </row>
    <row r="9" s="20" customFormat="1" ht="15" customHeight="1" spans="1:10">
      <c r="A9" s="71"/>
      <c r="B9" s="77" t="s">
        <v>598</v>
      </c>
      <c r="C9" s="74">
        <v>1237500</v>
      </c>
      <c r="D9" s="74">
        <v>1237500</v>
      </c>
      <c r="E9" s="74">
        <v>1223520</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c r="D12" s="74"/>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61" customHeight="1" spans="1:10">
      <c r="A14" s="81" t="s">
        <v>946</v>
      </c>
      <c r="B14" s="83" t="s">
        <v>1089</v>
      </c>
      <c r="C14" s="83"/>
      <c r="D14" s="83"/>
      <c r="E14" s="83"/>
      <c r="F14" s="83"/>
      <c r="G14" s="84" t="s">
        <v>1090</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0"/>
      <c r="F17" s="91" t="s">
        <v>617</v>
      </c>
      <c r="G17" s="92" t="s">
        <v>618</v>
      </c>
      <c r="H17" s="90"/>
      <c r="I17" s="90"/>
      <c r="J17" s="90"/>
    </row>
    <row r="18" s="20" customFormat="1" ht="15" customHeight="1" spans="1:10">
      <c r="A18" s="71" t="s">
        <v>750</v>
      </c>
      <c r="B18" s="75" t="s">
        <v>620</v>
      </c>
      <c r="C18" s="72" t="s">
        <v>1091</v>
      </c>
      <c r="D18" s="584" t="s">
        <v>1092</v>
      </c>
      <c r="E18" s="74">
        <v>26</v>
      </c>
      <c r="F18" s="85" t="s">
        <v>905</v>
      </c>
      <c r="G18" s="85">
        <v>26</v>
      </c>
      <c r="H18" s="85">
        <v>10</v>
      </c>
      <c r="I18" s="85">
        <v>10</v>
      </c>
      <c r="J18" s="85" t="s">
        <v>578</v>
      </c>
    </row>
    <row r="19" s="20" customFormat="1" ht="39" spans="1:10">
      <c r="A19" s="71"/>
      <c r="B19" s="74" t="s">
        <v>624</v>
      </c>
      <c r="C19" s="72" t="s">
        <v>1093</v>
      </c>
      <c r="D19" s="74" t="s">
        <v>622</v>
      </c>
      <c r="E19" s="74" t="s">
        <v>954</v>
      </c>
      <c r="F19" s="85" t="s">
        <v>628</v>
      </c>
      <c r="G19" s="85">
        <v>100</v>
      </c>
      <c r="H19" s="85">
        <v>10</v>
      </c>
      <c r="I19" s="85">
        <v>10</v>
      </c>
      <c r="J19" s="85" t="s">
        <v>578</v>
      </c>
    </row>
    <row r="20" s="20" customFormat="1" ht="51.75" spans="1:10">
      <c r="A20" s="71"/>
      <c r="B20" s="74" t="s">
        <v>640</v>
      </c>
      <c r="C20" s="72" t="s">
        <v>1094</v>
      </c>
      <c r="D20" s="74" t="s">
        <v>622</v>
      </c>
      <c r="E20" s="74">
        <v>100</v>
      </c>
      <c r="F20" s="85" t="s">
        <v>628</v>
      </c>
      <c r="G20" s="85">
        <v>100</v>
      </c>
      <c r="H20" s="85">
        <v>10</v>
      </c>
      <c r="I20" s="85">
        <v>10</v>
      </c>
      <c r="J20" s="85" t="s">
        <v>578</v>
      </c>
    </row>
    <row r="21" s="20" customFormat="1" ht="14.25" spans="1:10">
      <c r="A21" s="71"/>
      <c r="B21" s="72" t="s">
        <v>646</v>
      </c>
      <c r="C21" s="72" t="s">
        <v>1095</v>
      </c>
      <c r="D21" s="74" t="s">
        <v>622</v>
      </c>
      <c r="E21" s="74">
        <v>1223520</v>
      </c>
      <c r="F21" s="85" t="s">
        <v>757</v>
      </c>
      <c r="G21" s="85">
        <v>1223520</v>
      </c>
      <c r="H21" s="85">
        <v>15</v>
      </c>
      <c r="I21" s="85">
        <v>15</v>
      </c>
      <c r="J21" s="85" t="s">
        <v>578</v>
      </c>
    </row>
    <row r="22" s="20" customFormat="1" ht="51.75" spans="1:10">
      <c r="A22" s="71" t="s">
        <v>758</v>
      </c>
      <c r="B22" s="74" t="s">
        <v>914</v>
      </c>
      <c r="C22" s="72" t="s">
        <v>1096</v>
      </c>
      <c r="D22" s="74" t="s">
        <v>622</v>
      </c>
      <c r="E22" s="74" t="s">
        <v>954</v>
      </c>
      <c r="F22" s="85" t="s">
        <v>1011</v>
      </c>
      <c r="G22" s="85" t="s">
        <v>1011</v>
      </c>
      <c r="H22" s="85">
        <v>10</v>
      </c>
      <c r="I22" s="85">
        <v>10</v>
      </c>
      <c r="J22" s="85" t="s">
        <v>578</v>
      </c>
    </row>
    <row r="23" s="20" customFormat="1" ht="26.25" spans="1:10">
      <c r="A23" s="71"/>
      <c r="B23" s="74" t="s">
        <v>781</v>
      </c>
      <c r="C23" s="72" t="s">
        <v>1097</v>
      </c>
      <c r="D23" s="74" t="s">
        <v>622</v>
      </c>
      <c r="E23" s="74" t="s">
        <v>1098</v>
      </c>
      <c r="F23" s="85" t="s">
        <v>1011</v>
      </c>
      <c r="G23" s="85" t="s">
        <v>1011</v>
      </c>
      <c r="H23" s="85">
        <v>10</v>
      </c>
      <c r="I23" s="85">
        <v>10</v>
      </c>
      <c r="J23" s="85" t="s">
        <v>578</v>
      </c>
    </row>
    <row r="24" s="20" customFormat="1" ht="39" spans="1:10">
      <c r="A24" s="71"/>
      <c r="B24" s="74" t="s">
        <v>784</v>
      </c>
      <c r="C24" s="72" t="s">
        <v>1099</v>
      </c>
      <c r="D24" s="74" t="s">
        <v>622</v>
      </c>
      <c r="E24" s="74">
        <v>100</v>
      </c>
      <c r="F24" s="85" t="s">
        <v>628</v>
      </c>
      <c r="G24" s="85">
        <v>100</v>
      </c>
      <c r="H24" s="85">
        <v>15</v>
      </c>
      <c r="I24" s="85">
        <v>15</v>
      </c>
      <c r="J24" s="85" t="s">
        <v>578</v>
      </c>
    </row>
    <row r="25" s="20" customFormat="1" ht="15" customHeight="1" spans="1:10">
      <c r="A25" s="93" t="s">
        <v>657</v>
      </c>
      <c r="B25" s="94" t="s">
        <v>880</v>
      </c>
      <c r="C25" s="95" t="s">
        <v>960</v>
      </c>
      <c r="D25" s="75" t="s">
        <v>1092</v>
      </c>
      <c r="E25" s="96">
        <v>95</v>
      </c>
      <c r="F25" s="96" t="s">
        <v>628</v>
      </c>
      <c r="G25" s="96">
        <v>95</v>
      </c>
      <c r="H25" s="96">
        <v>10</v>
      </c>
      <c r="I25" s="96">
        <v>10</v>
      </c>
      <c r="J25" s="96" t="s">
        <v>578</v>
      </c>
    </row>
    <row r="26" s="20" customFormat="1" ht="26.25" spans="1:10">
      <c r="A26" s="93"/>
      <c r="B26" s="96" t="s">
        <v>961</v>
      </c>
      <c r="C26" s="95"/>
      <c r="D26" s="74"/>
      <c r="E26" s="96"/>
      <c r="F26" s="96"/>
      <c r="G26" s="96"/>
      <c r="H26" s="96"/>
      <c r="I26" s="96"/>
      <c r="J26" s="96"/>
    </row>
    <row r="27" s="20" customFormat="1" ht="15" customHeight="1" spans="1:10">
      <c r="A27" s="71" t="s">
        <v>962</v>
      </c>
      <c r="B27" s="71"/>
      <c r="C27" s="97" t="s">
        <v>578</v>
      </c>
      <c r="D27" s="97"/>
      <c r="E27" s="97"/>
      <c r="F27" s="97"/>
      <c r="G27" s="97"/>
      <c r="H27" s="97"/>
      <c r="I27" s="97"/>
      <c r="J27" s="97"/>
    </row>
    <row r="28" s="20" customFormat="1" ht="24" customHeight="1" spans="1:10">
      <c r="A28" s="71" t="s">
        <v>766</v>
      </c>
      <c r="B28" s="74">
        <v>100</v>
      </c>
      <c r="C28" s="74"/>
      <c r="D28" s="74"/>
      <c r="E28" s="74"/>
      <c r="F28" s="74"/>
      <c r="G28" s="74"/>
      <c r="H28" s="74"/>
      <c r="I28" s="70">
        <v>99</v>
      </c>
      <c r="J28" s="98" t="s">
        <v>767</v>
      </c>
    </row>
    <row r="29" s="20" customFormat="1" spans="1:10">
      <c r="A29" s="34" t="s">
        <v>768</v>
      </c>
      <c r="B29" s="34"/>
      <c r="C29" s="34"/>
      <c r="D29" s="34"/>
      <c r="E29" s="34"/>
      <c r="F29" s="34"/>
      <c r="G29" s="34"/>
      <c r="H29" s="34"/>
      <c r="I29" s="34"/>
      <c r="J29" s="34"/>
    </row>
    <row r="30" s="20" customFormat="1" spans="1:10">
      <c r="A30" s="34" t="s">
        <v>769</v>
      </c>
      <c r="B30" s="34"/>
      <c r="C30" s="34"/>
      <c r="D30" s="34"/>
      <c r="E30" s="34"/>
      <c r="F30" s="34"/>
      <c r="G30" s="34"/>
      <c r="H30" s="34"/>
      <c r="I30" s="34"/>
      <c r="J30" s="34"/>
    </row>
    <row r="31" s="20" customFormat="1" spans="1:10">
      <c r="A31" s="34" t="s">
        <v>770</v>
      </c>
      <c r="B31" s="34"/>
      <c r="C31" s="34"/>
      <c r="D31" s="34"/>
      <c r="E31" s="34"/>
      <c r="F31" s="34"/>
      <c r="G31" s="34"/>
      <c r="H31" s="34"/>
      <c r="I31" s="34"/>
      <c r="J31" s="34"/>
    </row>
    <row r="32" s="20" customFormat="1" spans="1:10">
      <c r="A32" s="34" t="s">
        <v>771</v>
      </c>
      <c r="B32" s="34"/>
      <c r="C32" s="34"/>
      <c r="D32" s="34"/>
      <c r="E32" s="34"/>
      <c r="F32" s="34"/>
      <c r="G32" s="34"/>
      <c r="H32" s="34"/>
      <c r="I32" s="34"/>
      <c r="J32" s="34"/>
    </row>
    <row r="33" s="20" customFormat="1" spans="1:10">
      <c r="A33" s="34" t="s">
        <v>772</v>
      </c>
      <c r="B33" s="34"/>
      <c r="C33" s="34"/>
      <c r="D33" s="34"/>
      <c r="E33" s="34"/>
      <c r="F33" s="34"/>
      <c r="G33" s="34"/>
      <c r="H33" s="34"/>
      <c r="I33" s="34"/>
      <c r="J33"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tabColor theme="4" tint="0.8"/>
  </sheetPr>
  <dimension ref="A1:J35"/>
  <sheetViews>
    <sheetView workbookViewId="0">
      <selection activeCell="A1" sqref="$A1:$XFD1048576"/>
    </sheetView>
  </sheetViews>
  <sheetFormatPr defaultColWidth="9" defaultRowHeight="13.5"/>
  <cols>
    <col min="1" max="2" width="9" style="20"/>
    <col min="3" max="3" width="21.125" style="20" customWidth="1"/>
    <col min="4" max="4" width="9" style="20"/>
    <col min="5" max="5" width="10.125" style="20"/>
    <col min="6" max="6" width="9" style="20"/>
    <col min="7" max="7" width="10.125" style="20"/>
    <col min="8" max="8" width="11.125" style="20"/>
    <col min="9" max="9" width="9" style="20"/>
    <col min="10" max="10" width="21.125" style="20" customWidth="1"/>
    <col min="11"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1100</v>
      </c>
      <c r="C3" s="70"/>
      <c r="D3" s="70"/>
      <c r="E3" s="70"/>
      <c r="F3" s="70"/>
      <c r="G3" s="70"/>
      <c r="H3" s="70"/>
      <c r="I3" s="70"/>
      <c r="J3" s="70"/>
    </row>
    <row r="4" s="20" customFormat="1" ht="15" customHeight="1" spans="1:10">
      <c r="A4" s="71" t="s">
        <v>728</v>
      </c>
      <c r="B4" s="72" t="s">
        <v>582</v>
      </c>
      <c r="C4" s="72"/>
      <c r="D4" s="72"/>
      <c r="E4" s="73" t="s">
        <v>942</v>
      </c>
      <c r="F4" s="70" t="s">
        <v>1088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f>C9+C11+C12</f>
        <v>3246000</v>
      </c>
      <c r="D8" s="74">
        <f>D9+D11+D12</f>
        <v>3246000</v>
      </c>
      <c r="E8" s="74">
        <f>E9+E11+E12</f>
        <v>1953540.81</v>
      </c>
      <c r="F8" s="74">
        <v>10</v>
      </c>
      <c r="G8" s="74"/>
      <c r="H8" s="76">
        <f>E8/D8</f>
        <v>0.601830194085028</v>
      </c>
      <c r="I8" s="74">
        <v>6</v>
      </c>
      <c r="J8" s="74"/>
    </row>
    <row r="9" s="20" customFormat="1" ht="15" customHeight="1" spans="1:10">
      <c r="A9" s="71"/>
      <c r="B9" s="77" t="s">
        <v>598</v>
      </c>
      <c r="C9" s="74">
        <v>610800</v>
      </c>
      <c r="D9" s="78">
        <v>610800</v>
      </c>
      <c r="E9" s="74">
        <v>610800</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9"/>
      <c r="D11" s="79"/>
      <c r="E11" s="79"/>
      <c r="F11" s="74" t="s">
        <v>522</v>
      </c>
      <c r="G11" s="74"/>
      <c r="H11" s="74" t="s">
        <v>522</v>
      </c>
      <c r="I11" s="74" t="s">
        <v>522</v>
      </c>
      <c r="J11" s="74"/>
    </row>
    <row r="12" s="20" customFormat="1" ht="27" customHeight="1" spans="1:10">
      <c r="A12" s="71"/>
      <c r="B12" s="79" t="s">
        <v>945</v>
      </c>
      <c r="C12" s="74">
        <v>2635200</v>
      </c>
      <c r="D12" s="78">
        <v>2635200</v>
      </c>
      <c r="E12" s="80">
        <v>1342740.81</v>
      </c>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61" customHeight="1" spans="1:10">
      <c r="A14" s="81" t="s">
        <v>946</v>
      </c>
      <c r="B14" s="83" t="s">
        <v>1101</v>
      </c>
      <c r="C14" s="83"/>
      <c r="D14" s="83"/>
      <c r="E14" s="83"/>
      <c r="F14" s="83"/>
      <c r="G14" s="84" t="s">
        <v>1102</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0"/>
      <c r="F17" s="91" t="s">
        <v>617</v>
      </c>
      <c r="G17" s="92" t="s">
        <v>618</v>
      </c>
      <c r="H17" s="90"/>
      <c r="I17" s="90"/>
      <c r="J17" s="90"/>
    </row>
    <row r="18" s="20" customFormat="1" ht="15" customHeight="1" spans="1:10">
      <c r="A18" s="71" t="s">
        <v>750</v>
      </c>
      <c r="B18" s="74" t="s">
        <v>620</v>
      </c>
      <c r="C18" s="72" t="s">
        <v>1103</v>
      </c>
      <c r="D18" s="584" t="s">
        <v>1092</v>
      </c>
      <c r="E18" s="74">
        <v>12</v>
      </c>
      <c r="F18" s="85" t="s">
        <v>1104</v>
      </c>
      <c r="G18" s="85">
        <v>12</v>
      </c>
      <c r="H18" s="85">
        <v>10</v>
      </c>
      <c r="I18" s="85">
        <v>10</v>
      </c>
      <c r="J18" s="85" t="s">
        <v>578</v>
      </c>
    </row>
    <row r="19" s="20" customFormat="1" ht="14.25" spans="1:10">
      <c r="A19" s="71"/>
      <c r="B19" s="74" t="s">
        <v>620</v>
      </c>
      <c r="C19" s="72" t="s">
        <v>1105</v>
      </c>
      <c r="D19" s="74" t="s">
        <v>622</v>
      </c>
      <c r="E19" s="74">
        <v>9</v>
      </c>
      <c r="F19" s="85" t="s">
        <v>643</v>
      </c>
      <c r="G19" s="85">
        <v>9</v>
      </c>
      <c r="H19" s="85">
        <v>10</v>
      </c>
      <c r="I19" s="85">
        <v>10</v>
      </c>
      <c r="J19" s="85" t="s">
        <v>578</v>
      </c>
    </row>
    <row r="20" s="20" customFormat="1" ht="51.75" spans="1:10">
      <c r="A20" s="71"/>
      <c r="B20" s="74" t="s">
        <v>620</v>
      </c>
      <c r="C20" s="72" t="s">
        <v>1106</v>
      </c>
      <c r="D20" s="74" t="s">
        <v>1092</v>
      </c>
      <c r="E20" s="74">
        <v>3534</v>
      </c>
      <c r="F20" s="85" t="s">
        <v>1107</v>
      </c>
      <c r="G20" s="85">
        <v>3219</v>
      </c>
      <c r="H20" s="85">
        <v>10</v>
      </c>
      <c r="I20" s="85">
        <v>8</v>
      </c>
      <c r="J20" s="85" t="s">
        <v>1108</v>
      </c>
    </row>
    <row r="21" s="20" customFormat="1" ht="14.25" spans="1:10">
      <c r="A21" s="71"/>
      <c r="B21" s="74" t="s">
        <v>624</v>
      </c>
      <c r="C21" s="72" t="s">
        <v>1109</v>
      </c>
      <c r="D21" s="74" t="s">
        <v>1092</v>
      </c>
      <c r="E21" s="74">
        <v>90</v>
      </c>
      <c r="F21" s="85" t="s">
        <v>628</v>
      </c>
      <c r="G21" s="85">
        <v>95</v>
      </c>
      <c r="H21" s="85">
        <v>10</v>
      </c>
      <c r="I21" s="85">
        <v>10</v>
      </c>
      <c r="J21" s="85" t="s">
        <v>578</v>
      </c>
    </row>
    <row r="22" s="20" customFormat="1" ht="14.25" spans="1:10">
      <c r="A22" s="71"/>
      <c r="B22" s="74" t="s">
        <v>624</v>
      </c>
      <c r="C22" s="72" t="s">
        <v>1110</v>
      </c>
      <c r="D22" s="74" t="s">
        <v>1092</v>
      </c>
      <c r="E22" s="74">
        <v>98</v>
      </c>
      <c r="F22" s="85" t="s">
        <v>628</v>
      </c>
      <c r="G22" s="85">
        <v>98</v>
      </c>
      <c r="H22" s="85">
        <v>5</v>
      </c>
      <c r="I22" s="85">
        <v>5</v>
      </c>
      <c r="J22" s="85" t="s">
        <v>578</v>
      </c>
    </row>
    <row r="23" s="20" customFormat="1" ht="14.25" spans="1:10">
      <c r="A23" s="71"/>
      <c r="B23" s="74" t="s">
        <v>624</v>
      </c>
      <c r="C23" s="72" t="s">
        <v>1111</v>
      </c>
      <c r="D23" s="74" t="s">
        <v>1092</v>
      </c>
      <c r="E23" s="74">
        <v>98</v>
      </c>
      <c r="F23" s="85" t="s">
        <v>628</v>
      </c>
      <c r="G23" s="85">
        <v>98</v>
      </c>
      <c r="H23" s="85">
        <v>5</v>
      </c>
      <c r="I23" s="85">
        <v>5</v>
      </c>
      <c r="J23" s="85" t="s">
        <v>578</v>
      </c>
    </row>
    <row r="24" s="20" customFormat="1" ht="14.25" spans="1:10">
      <c r="A24" s="71"/>
      <c r="B24" s="74" t="s">
        <v>646</v>
      </c>
      <c r="C24" s="72" t="s">
        <v>1112</v>
      </c>
      <c r="D24" s="584" t="s">
        <v>622</v>
      </c>
      <c r="E24" s="74">
        <v>200</v>
      </c>
      <c r="F24" s="85" t="s">
        <v>1113</v>
      </c>
      <c r="G24" s="85">
        <v>200</v>
      </c>
      <c r="H24" s="85">
        <v>15</v>
      </c>
      <c r="I24" s="85">
        <v>15</v>
      </c>
      <c r="J24" s="85" t="s">
        <v>578</v>
      </c>
    </row>
    <row r="25" s="20" customFormat="1" ht="26.25" spans="1:10">
      <c r="A25" s="71" t="s">
        <v>758</v>
      </c>
      <c r="B25" s="74" t="s">
        <v>781</v>
      </c>
      <c r="C25" s="72" t="s">
        <v>793</v>
      </c>
      <c r="D25" s="74" t="s">
        <v>1092</v>
      </c>
      <c r="E25" s="74">
        <v>100</v>
      </c>
      <c r="F25" s="85" t="s">
        <v>628</v>
      </c>
      <c r="G25" s="85">
        <v>98</v>
      </c>
      <c r="H25" s="85">
        <v>5</v>
      </c>
      <c r="I25" s="85">
        <v>5</v>
      </c>
      <c r="J25" s="85" t="s">
        <v>578</v>
      </c>
    </row>
    <row r="26" s="20" customFormat="1" ht="26.25" spans="1:10">
      <c r="A26" s="71"/>
      <c r="B26" s="74" t="s">
        <v>914</v>
      </c>
      <c r="C26" s="72" t="s">
        <v>1114</v>
      </c>
      <c r="D26" s="74" t="s">
        <v>622</v>
      </c>
      <c r="E26" s="74">
        <v>1953540.81</v>
      </c>
      <c r="F26" s="85" t="s">
        <v>757</v>
      </c>
      <c r="G26" s="85">
        <v>1953540.81</v>
      </c>
      <c r="H26" s="85">
        <v>10</v>
      </c>
      <c r="I26" s="85">
        <v>10</v>
      </c>
      <c r="J26" s="85" t="s">
        <v>578</v>
      </c>
    </row>
    <row r="27" s="20" customFormat="1" ht="15" customHeight="1" spans="1:10">
      <c r="A27" s="93" t="s">
        <v>657</v>
      </c>
      <c r="B27" s="94" t="s">
        <v>880</v>
      </c>
      <c r="C27" s="95" t="s">
        <v>960</v>
      </c>
      <c r="D27" s="75" t="s">
        <v>1092</v>
      </c>
      <c r="E27" s="96">
        <v>95</v>
      </c>
      <c r="F27" s="96" t="s">
        <v>628</v>
      </c>
      <c r="G27" s="96">
        <v>95</v>
      </c>
      <c r="H27" s="96">
        <v>10</v>
      </c>
      <c r="I27" s="96">
        <v>10</v>
      </c>
      <c r="J27" s="96" t="s">
        <v>578</v>
      </c>
    </row>
    <row r="28" s="20" customFormat="1" ht="26.25" spans="1:10">
      <c r="A28" s="93"/>
      <c r="B28" s="96" t="s">
        <v>961</v>
      </c>
      <c r="C28" s="95"/>
      <c r="D28" s="74"/>
      <c r="E28" s="96"/>
      <c r="F28" s="96"/>
      <c r="G28" s="96"/>
      <c r="H28" s="96"/>
      <c r="I28" s="96"/>
      <c r="J28" s="96"/>
    </row>
    <row r="29" s="20" customFormat="1" ht="15" customHeight="1" spans="1:10">
      <c r="A29" s="71" t="s">
        <v>962</v>
      </c>
      <c r="B29" s="71"/>
      <c r="C29" s="97" t="s">
        <v>578</v>
      </c>
      <c r="D29" s="97"/>
      <c r="E29" s="97"/>
      <c r="F29" s="97"/>
      <c r="G29" s="97"/>
      <c r="H29" s="97"/>
      <c r="I29" s="97"/>
      <c r="J29" s="97"/>
    </row>
    <row r="30" s="20" customFormat="1" ht="24" customHeight="1" spans="1:10">
      <c r="A30" s="71" t="s">
        <v>766</v>
      </c>
      <c r="B30" s="74">
        <v>100</v>
      </c>
      <c r="C30" s="74"/>
      <c r="D30" s="74"/>
      <c r="E30" s="74"/>
      <c r="F30" s="74"/>
      <c r="G30" s="74"/>
      <c r="H30" s="74"/>
      <c r="I30" s="70">
        <v>94</v>
      </c>
      <c r="J30" s="98" t="s">
        <v>767</v>
      </c>
    </row>
    <row r="31" s="20" customFormat="1" spans="1:10">
      <c r="A31" s="34" t="s">
        <v>768</v>
      </c>
      <c r="B31" s="34"/>
      <c r="C31" s="34"/>
      <c r="D31" s="34"/>
      <c r="E31" s="34"/>
      <c r="F31" s="34"/>
      <c r="G31" s="34"/>
      <c r="H31" s="34"/>
      <c r="I31" s="34"/>
      <c r="J31" s="34"/>
    </row>
    <row r="32" s="20" customFormat="1" spans="1:10">
      <c r="A32" s="34" t="s">
        <v>769</v>
      </c>
      <c r="B32" s="34"/>
      <c r="C32" s="34"/>
      <c r="D32" s="34"/>
      <c r="E32" s="34"/>
      <c r="F32" s="34"/>
      <c r="G32" s="34"/>
      <c r="H32" s="34"/>
      <c r="I32" s="34"/>
      <c r="J32" s="34"/>
    </row>
    <row r="33" s="20" customFormat="1" spans="1:10">
      <c r="A33" s="34" t="s">
        <v>770</v>
      </c>
      <c r="B33" s="34"/>
      <c r="C33" s="34"/>
      <c r="D33" s="34"/>
      <c r="E33" s="34"/>
      <c r="F33" s="34"/>
      <c r="G33" s="34"/>
      <c r="H33" s="34"/>
      <c r="I33" s="34"/>
      <c r="J33" s="34"/>
    </row>
    <row r="34" s="20" customFormat="1" spans="1:10">
      <c r="A34" s="34" t="s">
        <v>771</v>
      </c>
      <c r="B34" s="34"/>
      <c r="C34" s="34"/>
      <c r="D34" s="34"/>
      <c r="E34" s="34"/>
      <c r="F34" s="34"/>
      <c r="G34" s="34"/>
      <c r="H34" s="34"/>
      <c r="I34" s="34"/>
      <c r="J34" s="34"/>
    </row>
    <row r="35" s="20" customFormat="1" spans="1:10">
      <c r="A35" s="34" t="s">
        <v>772</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4"/>
    <mergeCell ref="A25: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tabColor theme="4" tint="0.8"/>
  </sheetPr>
  <dimension ref="A1:J31"/>
  <sheetViews>
    <sheetView workbookViewId="0">
      <selection activeCell="A1" sqref="$A1:$XFD1048576"/>
    </sheetView>
  </sheetViews>
  <sheetFormatPr defaultColWidth="9" defaultRowHeight="13.5"/>
  <cols>
    <col min="1" max="2" width="9" style="20"/>
    <col min="3" max="3" width="13.25" style="20" customWidth="1"/>
    <col min="4" max="4" width="10.125" style="20" customWidth="1"/>
    <col min="5" max="5" width="10.125" style="20"/>
    <col min="6" max="6" width="9" style="20"/>
    <col min="7" max="7" width="10.125" style="20"/>
    <col min="8" max="8" width="11.125" style="20"/>
    <col min="9"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1115</v>
      </c>
      <c r="C3" s="70"/>
      <c r="D3" s="70"/>
      <c r="E3" s="70"/>
      <c r="F3" s="70"/>
      <c r="G3" s="70"/>
      <c r="H3" s="70"/>
      <c r="I3" s="70"/>
      <c r="J3" s="70"/>
    </row>
    <row r="4" s="20" customFormat="1" ht="15" customHeight="1" spans="1:10">
      <c r="A4" s="71" t="s">
        <v>728</v>
      </c>
      <c r="B4" s="72" t="s">
        <v>582</v>
      </c>
      <c r="C4" s="72"/>
      <c r="D4" s="72"/>
      <c r="E4" s="73" t="s">
        <v>942</v>
      </c>
      <c r="F4" s="70" t="s">
        <v>1088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f>C9+C11+C12</f>
        <v>282954.52</v>
      </c>
      <c r="D8" s="74">
        <f>D9+D11+D12</f>
        <v>292954.52</v>
      </c>
      <c r="E8" s="74">
        <f>E9+E11+E12</f>
        <v>283480.12</v>
      </c>
      <c r="F8" s="74">
        <v>10</v>
      </c>
      <c r="G8" s="74"/>
      <c r="H8" s="76">
        <f>E8/D8</f>
        <v>0.967659143815224</v>
      </c>
      <c r="I8" s="74">
        <v>9</v>
      </c>
      <c r="J8" s="74"/>
    </row>
    <row r="9" s="20" customFormat="1" ht="15" customHeight="1" spans="1:10">
      <c r="A9" s="71"/>
      <c r="B9" s="77" t="s">
        <v>598</v>
      </c>
      <c r="C9" s="74">
        <v>282954.52</v>
      </c>
      <c r="D9" s="78">
        <v>292954.52</v>
      </c>
      <c r="E9" s="74">
        <v>283480.12</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4"/>
      <c r="D11" s="74"/>
      <c r="E11" s="74"/>
      <c r="F11" s="74" t="s">
        <v>522</v>
      </c>
      <c r="G11" s="74"/>
      <c r="H11" s="74" t="s">
        <v>522</v>
      </c>
      <c r="I11" s="74" t="s">
        <v>522</v>
      </c>
      <c r="J11" s="74"/>
    </row>
    <row r="12" s="20" customFormat="1" ht="27" customHeight="1" spans="1:10">
      <c r="A12" s="71"/>
      <c r="B12" s="79" t="s">
        <v>945</v>
      </c>
      <c r="C12" s="74"/>
      <c r="D12" s="78"/>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61" customHeight="1" spans="1:10">
      <c r="A14" s="81" t="s">
        <v>946</v>
      </c>
      <c r="B14" s="83" t="s">
        <v>1116</v>
      </c>
      <c r="C14" s="83"/>
      <c r="D14" s="83"/>
      <c r="E14" s="83"/>
      <c r="F14" s="83"/>
      <c r="G14" s="84" t="s">
        <v>1116</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0"/>
      <c r="F17" s="91" t="s">
        <v>617</v>
      </c>
      <c r="G17" s="92" t="s">
        <v>618</v>
      </c>
      <c r="H17" s="90"/>
      <c r="I17" s="90"/>
      <c r="J17" s="90"/>
    </row>
    <row r="18" s="20" customFormat="1" ht="15" customHeight="1" spans="1:10">
      <c r="A18" s="71" t="s">
        <v>750</v>
      </c>
      <c r="B18" s="74" t="s">
        <v>620</v>
      </c>
      <c r="C18" s="72" t="s">
        <v>1117</v>
      </c>
      <c r="D18" s="74" t="s">
        <v>622</v>
      </c>
      <c r="E18" s="74">
        <v>2667</v>
      </c>
      <c r="F18" s="85" t="s">
        <v>905</v>
      </c>
      <c r="G18" s="85">
        <v>2667</v>
      </c>
      <c r="H18" s="85">
        <v>20</v>
      </c>
      <c r="I18" s="85">
        <v>20</v>
      </c>
      <c r="J18" s="85" t="s">
        <v>578</v>
      </c>
    </row>
    <row r="19" s="20" customFormat="1" ht="14.25" spans="1:10">
      <c r="A19" s="71"/>
      <c r="B19" s="74" t="s">
        <v>624</v>
      </c>
      <c r="C19" s="72" t="s">
        <v>1118</v>
      </c>
      <c r="D19" s="74" t="s">
        <v>622</v>
      </c>
      <c r="E19" s="74">
        <v>100</v>
      </c>
      <c r="F19" s="85" t="s">
        <v>628</v>
      </c>
      <c r="G19" s="85">
        <v>100</v>
      </c>
      <c r="H19" s="85">
        <v>15</v>
      </c>
      <c r="I19" s="85">
        <v>15</v>
      </c>
      <c r="J19" s="85" t="s">
        <v>578</v>
      </c>
    </row>
    <row r="20" s="20" customFormat="1" ht="15" customHeight="1" spans="1:10">
      <c r="A20" s="71"/>
      <c r="B20" s="74" t="s">
        <v>640</v>
      </c>
      <c r="C20" s="72" t="s">
        <v>1119</v>
      </c>
      <c r="D20" s="74" t="s">
        <v>1092</v>
      </c>
      <c r="E20" s="74">
        <v>99</v>
      </c>
      <c r="F20" s="85" t="s">
        <v>628</v>
      </c>
      <c r="G20" s="85">
        <v>99</v>
      </c>
      <c r="H20" s="85">
        <v>15</v>
      </c>
      <c r="I20" s="85">
        <v>15</v>
      </c>
      <c r="J20" s="85" t="s">
        <v>578</v>
      </c>
    </row>
    <row r="21" s="20" customFormat="1" ht="26.25" spans="1:10">
      <c r="A21" s="71"/>
      <c r="B21" s="74" t="s">
        <v>646</v>
      </c>
      <c r="C21" s="72" t="s">
        <v>1120</v>
      </c>
      <c r="D21" s="74" t="s">
        <v>622</v>
      </c>
      <c r="E21" s="74">
        <v>283480.12</v>
      </c>
      <c r="F21" s="85" t="s">
        <v>757</v>
      </c>
      <c r="G21" s="74">
        <v>283480.12</v>
      </c>
      <c r="H21" s="85">
        <v>15</v>
      </c>
      <c r="I21" s="85">
        <v>15</v>
      </c>
      <c r="J21" s="85" t="s">
        <v>578</v>
      </c>
    </row>
    <row r="22" s="20" customFormat="1" ht="26.25" spans="1:10">
      <c r="A22" s="71" t="s">
        <v>758</v>
      </c>
      <c r="B22" s="74" t="s">
        <v>781</v>
      </c>
      <c r="C22" s="72" t="s">
        <v>1121</v>
      </c>
      <c r="D22" s="74" t="s">
        <v>622</v>
      </c>
      <c r="E22" s="74" t="s">
        <v>1122</v>
      </c>
      <c r="F22" s="85" t="s">
        <v>628</v>
      </c>
      <c r="G22" s="85" t="s">
        <v>1122</v>
      </c>
      <c r="H22" s="85">
        <v>15</v>
      </c>
      <c r="I22" s="85">
        <v>15</v>
      </c>
      <c r="J22" s="85" t="s">
        <v>578</v>
      </c>
    </row>
    <row r="23" s="20" customFormat="1" ht="15" customHeight="1" spans="1:10">
      <c r="A23" s="93" t="s">
        <v>657</v>
      </c>
      <c r="B23" s="94" t="s">
        <v>880</v>
      </c>
      <c r="C23" s="95" t="s">
        <v>960</v>
      </c>
      <c r="D23" s="75" t="s">
        <v>1092</v>
      </c>
      <c r="E23" s="96">
        <v>95</v>
      </c>
      <c r="F23" s="96" t="s">
        <v>628</v>
      </c>
      <c r="G23" s="96">
        <v>96</v>
      </c>
      <c r="H23" s="96">
        <v>10</v>
      </c>
      <c r="I23" s="96">
        <v>10</v>
      </c>
      <c r="J23" s="96" t="s">
        <v>578</v>
      </c>
    </row>
    <row r="24" s="20" customFormat="1" ht="26.25" spans="1:10">
      <c r="A24" s="93"/>
      <c r="B24" s="96" t="s">
        <v>961</v>
      </c>
      <c r="C24" s="95"/>
      <c r="D24" s="74"/>
      <c r="E24" s="96"/>
      <c r="F24" s="96"/>
      <c r="G24" s="96"/>
      <c r="H24" s="96"/>
      <c r="I24" s="96"/>
      <c r="J24" s="96"/>
    </row>
    <row r="25" s="20" customFormat="1" ht="15" customHeight="1" spans="1:10">
      <c r="A25" s="71" t="s">
        <v>962</v>
      </c>
      <c r="B25" s="71"/>
      <c r="C25" s="97" t="s">
        <v>578</v>
      </c>
      <c r="D25" s="97"/>
      <c r="E25" s="97"/>
      <c r="F25" s="97"/>
      <c r="G25" s="97"/>
      <c r="H25" s="97"/>
      <c r="I25" s="97"/>
      <c r="J25" s="97"/>
    </row>
    <row r="26" s="20" customFormat="1" ht="24" customHeight="1" spans="1:10">
      <c r="A26" s="71" t="s">
        <v>766</v>
      </c>
      <c r="B26" s="74">
        <v>100</v>
      </c>
      <c r="C26" s="74"/>
      <c r="D26" s="74"/>
      <c r="E26" s="74"/>
      <c r="F26" s="74"/>
      <c r="G26" s="74"/>
      <c r="H26" s="74"/>
      <c r="I26" s="70">
        <v>99</v>
      </c>
      <c r="J26" s="98" t="s">
        <v>767</v>
      </c>
    </row>
    <row r="27" s="20" customFormat="1" spans="1:10">
      <c r="A27" s="34" t="s">
        <v>768</v>
      </c>
      <c r="B27" s="34"/>
      <c r="C27" s="34"/>
      <c r="D27" s="34"/>
      <c r="E27" s="34"/>
      <c r="F27" s="34"/>
      <c r="G27" s="34"/>
      <c r="H27" s="34"/>
      <c r="I27" s="34"/>
      <c r="J27" s="34"/>
    </row>
    <row r="28" s="20" customFormat="1" spans="1:10">
      <c r="A28" s="34" t="s">
        <v>769</v>
      </c>
      <c r="B28" s="34"/>
      <c r="C28" s="34"/>
      <c r="D28" s="34"/>
      <c r="E28" s="34"/>
      <c r="F28" s="34"/>
      <c r="G28" s="34"/>
      <c r="H28" s="34"/>
      <c r="I28" s="34"/>
      <c r="J28" s="34"/>
    </row>
    <row r="29" s="20" customFormat="1" spans="1:10">
      <c r="A29" s="34" t="s">
        <v>770</v>
      </c>
      <c r="B29" s="34"/>
      <c r="C29" s="34"/>
      <c r="D29" s="34"/>
      <c r="E29" s="34"/>
      <c r="F29" s="34"/>
      <c r="G29" s="34"/>
      <c r="H29" s="34"/>
      <c r="I29" s="34"/>
      <c r="J29" s="34"/>
    </row>
    <row r="30" s="20" customFormat="1" spans="1:10">
      <c r="A30" s="34" t="s">
        <v>771</v>
      </c>
      <c r="B30" s="34"/>
      <c r="C30" s="34"/>
      <c r="D30" s="34"/>
      <c r="E30" s="34"/>
      <c r="F30" s="34"/>
      <c r="G30" s="34"/>
      <c r="H30" s="34"/>
      <c r="I30" s="34"/>
      <c r="J30" s="34"/>
    </row>
    <row r="31" s="20" customFormat="1" spans="1:10">
      <c r="A31" s="34" t="s">
        <v>772</v>
      </c>
      <c r="B31" s="34"/>
      <c r="C31" s="34"/>
      <c r="D31" s="34"/>
      <c r="E31" s="34"/>
      <c r="F31" s="34"/>
      <c r="G31" s="34"/>
      <c r="H31" s="34"/>
      <c r="I31" s="34"/>
      <c r="J31"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tabColor theme="4" tint="0.8"/>
  </sheetPr>
  <dimension ref="A1:J31"/>
  <sheetViews>
    <sheetView workbookViewId="0">
      <selection activeCell="A1" sqref="$A1:$XFD1048576"/>
    </sheetView>
  </sheetViews>
  <sheetFormatPr defaultColWidth="9" defaultRowHeight="13.5"/>
  <cols>
    <col min="1" max="2" width="9" style="20"/>
    <col min="3" max="3" width="13.25" style="20" customWidth="1"/>
    <col min="4" max="4" width="10.125" style="20" customWidth="1"/>
    <col min="5" max="5" width="10.125" style="20"/>
    <col min="6" max="6" width="9" style="20"/>
    <col min="7" max="7" width="10.125" style="20"/>
    <col min="8" max="8" width="11.125" style="20"/>
    <col min="9" max="16384" width="9" style="20"/>
  </cols>
  <sheetData>
    <row r="1" s="20" customFormat="1" ht="24.75" spans="1:10">
      <c r="A1" s="21" t="s">
        <v>725</v>
      </c>
      <c r="B1" s="21"/>
      <c r="C1" s="21"/>
      <c r="D1" s="21"/>
      <c r="E1" s="21"/>
      <c r="F1" s="21"/>
      <c r="G1" s="21"/>
      <c r="H1" s="21"/>
      <c r="I1" s="21"/>
      <c r="J1" s="21"/>
    </row>
    <row r="2" s="20" customFormat="1" ht="25.5" spans="1:10">
      <c r="A2" s="21"/>
      <c r="B2" s="21"/>
      <c r="C2" s="21"/>
      <c r="D2" s="21"/>
      <c r="E2" s="21"/>
      <c r="F2" s="21"/>
      <c r="G2" s="21"/>
      <c r="H2" s="21"/>
      <c r="I2" s="21"/>
      <c r="J2" s="21"/>
    </row>
    <row r="3" s="20" customFormat="1" ht="15" customHeight="1" spans="1:10">
      <c r="A3" s="69" t="s">
        <v>726</v>
      </c>
      <c r="B3" s="70" t="s">
        <v>1065</v>
      </c>
      <c r="C3" s="70"/>
      <c r="D3" s="70"/>
      <c r="E3" s="70"/>
      <c r="F3" s="70"/>
      <c r="G3" s="70"/>
      <c r="H3" s="70"/>
      <c r="I3" s="70"/>
      <c r="J3" s="70"/>
    </row>
    <row r="4" s="20" customFormat="1" ht="15" customHeight="1" spans="1:10">
      <c r="A4" s="71" t="s">
        <v>728</v>
      </c>
      <c r="B4" s="72" t="s">
        <v>582</v>
      </c>
      <c r="C4" s="72"/>
      <c r="D4" s="72"/>
      <c r="E4" s="73" t="s">
        <v>942</v>
      </c>
      <c r="F4" s="70" t="s">
        <v>1088</v>
      </c>
      <c r="G4" s="70"/>
      <c r="H4" s="70"/>
      <c r="I4" s="70"/>
      <c r="J4" s="70"/>
    </row>
    <row r="5" s="20" customFormat="1" ht="14.25" spans="1:10">
      <c r="A5" s="71"/>
      <c r="B5" s="72"/>
      <c r="C5" s="72"/>
      <c r="D5" s="72"/>
      <c r="E5" s="74" t="s">
        <v>617</v>
      </c>
      <c r="F5" s="70"/>
      <c r="G5" s="70"/>
      <c r="H5" s="70"/>
      <c r="I5" s="70"/>
      <c r="J5" s="70"/>
    </row>
    <row r="6" s="20" customFormat="1" ht="15" customHeight="1" spans="1:10">
      <c r="A6" s="71" t="s">
        <v>943</v>
      </c>
      <c r="B6" s="74"/>
      <c r="C6" s="75" t="s">
        <v>585</v>
      </c>
      <c r="D6" s="75" t="s">
        <v>910</v>
      </c>
      <c r="E6" s="73" t="s">
        <v>910</v>
      </c>
      <c r="F6" s="70" t="s">
        <v>733</v>
      </c>
      <c r="G6" s="70"/>
      <c r="H6" s="70" t="s">
        <v>734</v>
      </c>
      <c r="I6" s="70" t="s">
        <v>735</v>
      </c>
      <c r="J6" s="70"/>
    </row>
    <row r="7" s="20" customFormat="1" ht="14.25" spans="1:10">
      <c r="A7" s="71"/>
      <c r="B7" s="74"/>
      <c r="C7" s="74" t="s">
        <v>517</v>
      </c>
      <c r="D7" s="74" t="s">
        <v>517</v>
      </c>
      <c r="E7" s="74" t="s">
        <v>944</v>
      </c>
      <c r="F7" s="70"/>
      <c r="G7" s="70"/>
      <c r="H7" s="70"/>
      <c r="I7" s="70"/>
      <c r="J7" s="70"/>
    </row>
    <row r="8" s="20" customFormat="1" ht="27" customHeight="1" spans="1:10">
      <c r="A8" s="71"/>
      <c r="B8" s="74" t="s">
        <v>594</v>
      </c>
      <c r="C8" s="74">
        <f>C9+C11+C12</f>
        <v>0</v>
      </c>
      <c r="D8" s="74">
        <f>D9+D11+D12</f>
        <v>1753699</v>
      </c>
      <c r="E8" s="74">
        <f>E9+E11+E12</f>
        <v>1655886.48</v>
      </c>
      <c r="F8" s="74">
        <v>10</v>
      </c>
      <c r="G8" s="74"/>
      <c r="H8" s="76">
        <f>E8/D8</f>
        <v>0.944225023792566</v>
      </c>
      <c r="I8" s="74">
        <v>8</v>
      </c>
      <c r="J8" s="74"/>
    </row>
    <row r="9" s="20" customFormat="1" ht="15" customHeight="1" spans="1:10">
      <c r="A9" s="71"/>
      <c r="B9" s="77" t="s">
        <v>598</v>
      </c>
      <c r="C9" s="74"/>
      <c r="D9" s="78">
        <v>1753699</v>
      </c>
      <c r="E9" s="74">
        <v>1655886.48</v>
      </c>
      <c r="F9" s="74" t="s">
        <v>522</v>
      </c>
      <c r="G9" s="74"/>
      <c r="H9" s="74" t="s">
        <v>522</v>
      </c>
      <c r="I9" s="74" t="s">
        <v>522</v>
      </c>
      <c r="J9" s="74"/>
    </row>
    <row r="10" s="20" customFormat="1" ht="26.25" spans="1:10">
      <c r="A10" s="71"/>
      <c r="B10" s="79" t="s">
        <v>600</v>
      </c>
      <c r="C10" s="74"/>
      <c r="D10" s="74"/>
      <c r="E10" s="74"/>
      <c r="F10" s="74"/>
      <c r="G10" s="74"/>
      <c r="H10" s="74"/>
      <c r="I10" s="74"/>
      <c r="J10" s="74"/>
    </row>
    <row r="11" s="20" customFormat="1" ht="27" customHeight="1" spans="1:10">
      <c r="A11" s="71"/>
      <c r="B11" s="79" t="s">
        <v>601</v>
      </c>
      <c r="C11" s="74"/>
      <c r="D11" s="74"/>
      <c r="E11" s="74"/>
      <c r="F11" s="74" t="s">
        <v>522</v>
      </c>
      <c r="G11" s="74"/>
      <c r="H11" s="74" t="s">
        <v>522</v>
      </c>
      <c r="I11" s="74" t="s">
        <v>522</v>
      </c>
      <c r="J11" s="74"/>
    </row>
    <row r="12" s="20" customFormat="1" ht="27" customHeight="1" spans="1:10">
      <c r="A12" s="71"/>
      <c r="B12" s="79" t="s">
        <v>945</v>
      </c>
      <c r="C12" s="74"/>
      <c r="D12" s="78"/>
      <c r="E12" s="80"/>
      <c r="F12" s="74" t="s">
        <v>522</v>
      </c>
      <c r="G12" s="74"/>
      <c r="H12" s="74" t="s">
        <v>522</v>
      </c>
      <c r="I12" s="74" t="s">
        <v>522</v>
      </c>
      <c r="J12" s="74"/>
    </row>
    <row r="13" s="20" customFormat="1" ht="15" customHeight="1" spans="1:10">
      <c r="A13" s="81" t="s">
        <v>739</v>
      </c>
      <c r="B13" s="81"/>
      <c r="C13" s="81"/>
      <c r="D13" s="81"/>
      <c r="E13" s="81"/>
      <c r="F13" s="81"/>
      <c r="G13" s="82" t="s">
        <v>740</v>
      </c>
      <c r="H13" s="82"/>
      <c r="I13" s="82"/>
      <c r="J13" s="82"/>
    </row>
    <row r="14" s="20" customFormat="1" ht="61" customHeight="1" spans="1:10">
      <c r="A14" s="81" t="s">
        <v>946</v>
      </c>
      <c r="B14" s="83" t="s">
        <v>1116</v>
      </c>
      <c r="C14" s="83"/>
      <c r="D14" s="83"/>
      <c r="E14" s="83"/>
      <c r="F14" s="83"/>
      <c r="G14" s="84" t="s">
        <v>1116</v>
      </c>
      <c r="H14" s="84"/>
      <c r="I14" s="84"/>
      <c r="J14" s="84"/>
    </row>
    <row r="15" s="20" customFormat="1" ht="15" customHeight="1" spans="1:10">
      <c r="A15" s="81" t="s">
        <v>607</v>
      </c>
      <c r="B15" s="81"/>
      <c r="C15" s="81"/>
      <c r="D15" s="85" t="s">
        <v>949</v>
      </c>
      <c r="E15" s="85"/>
      <c r="F15" s="85"/>
      <c r="G15" s="86" t="s">
        <v>950</v>
      </c>
      <c r="H15" s="86"/>
      <c r="I15" s="86"/>
      <c r="J15" s="86"/>
    </row>
    <row r="16" s="20" customFormat="1" ht="24.75" customHeight="1" spans="1:10">
      <c r="A16" s="87" t="s">
        <v>747</v>
      </c>
      <c r="B16" s="71" t="s">
        <v>614</v>
      </c>
      <c r="C16" s="75" t="s">
        <v>951</v>
      </c>
      <c r="D16" s="73" t="s">
        <v>608</v>
      </c>
      <c r="E16" s="70" t="s">
        <v>609</v>
      </c>
      <c r="F16" s="88" t="s">
        <v>610</v>
      </c>
      <c r="G16" s="89" t="s">
        <v>611</v>
      </c>
      <c r="H16" s="90" t="s">
        <v>733</v>
      </c>
      <c r="I16" s="90" t="s">
        <v>735</v>
      </c>
      <c r="J16" s="90" t="s">
        <v>746</v>
      </c>
    </row>
    <row r="17" s="20" customFormat="1" ht="14.25" spans="1:10">
      <c r="A17" s="87"/>
      <c r="B17" s="71"/>
      <c r="C17" s="74" t="s">
        <v>608</v>
      </c>
      <c r="D17" s="74" t="s">
        <v>616</v>
      </c>
      <c r="E17" s="70"/>
      <c r="F17" s="91" t="s">
        <v>617</v>
      </c>
      <c r="G17" s="92" t="s">
        <v>618</v>
      </c>
      <c r="H17" s="90"/>
      <c r="I17" s="90"/>
      <c r="J17" s="90"/>
    </row>
    <row r="18" s="20" customFormat="1" ht="15" customHeight="1" spans="1:10">
      <c r="A18" s="71" t="s">
        <v>750</v>
      </c>
      <c r="B18" s="74" t="s">
        <v>620</v>
      </c>
      <c r="C18" s="72" t="s">
        <v>1117</v>
      </c>
      <c r="D18" s="74" t="s">
        <v>622</v>
      </c>
      <c r="E18" s="74">
        <v>2667</v>
      </c>
      <c r="F18" s="85" t="s">
        <v>905</v>
      </c>
      <c r="G18" s="85">
        <v>2667</v>
      </c>
      <c r="H18" s="85">
        <v>20</v>
      </c>
      <c r="I18" s="85">
        <v>20</v>
      </c>
      <c r="J18" s="85" t="s">
        <v>578</v>
      </c>
    </row>
    <row r="19" s="20" customFormat="1" ht="14.25" spans="1:10">
      <c r="A19" s="71"/>
      <c r="B19" s="74" t="s">
        <v>624</v>
      </c>
      <c r="C19" s="72" t="s">
        <v>1118</v>
      </c>
      <c r="D19" s="74" t="s">
        <v>622</v>
      </c>
      <c r="E19" s="74">
        <v>100</v>
      </c>
      <c r="F19" s="85" t="s">
        <v>628</v>
      </c>
      <c r="G19" s="85">
        <v>100</v>
      </c>
      <c r="H19" s="85">
        <v>15</v>
      </c>
      <c r="I19" s="85">
        <v>15</v>
      </c>
      <c r="J19" s="85" t="s">
        <v>578</v>
      </c>
    </row>
    <row r="20" s="20" customFormat="1" ht="15" customHeight="1" spans="1:10">
      <c r="A20" s="71"/>
      <c r="B20" s="74" t="s">
        <v>640</v>
      </c>
      <c r="C20" s="72" t="s">
        <v>1119</v>
      </c>
      <c r="D20" s="74" t="s">
        <v>1092</v>
      </c>
      <c r="E20" s="74">
        <v>99</v>
      </c>
      <c r="F20" s="85" t="s">
        <v>628</v>
      </c>
      <c r="G20" s="85">
        <v>99</v>
      </c>
      <c r="H20" s="85">
        <v>15</v>
      </c>
      <c r="I20" s="85">
        <v>15</v>
      </c>
      <c r="J20" s="85" t="s">
        <v>578</v>
      </c>
    </row>
    <row r="21" s="20" customFormat="1" ht="26.25" spans="1:10">
      <c r="A21" s="71"/>
      <c r="B21" s="74" t="s">
        <v>646</v>
      </c>
      <c r="C21" s="72" t="s">
        <v>1120</v>
      </c>
      <c r="D21" s="74" t="s">
        <v>622</v>
      </c>
      <c r="E21" s="74">
        <v>1655886.48</v>
      </c>
      <c r="F21" s="85" t="s">
        <v>757</v>
      </c>
      <c r="G21" s="74">
        <v>1655886.48</v>
      </c>
      <c r="H21" s="85">
        <v>15</v>
      </c>
      <c r="I21" s="85">
        <v>15</v>
      </c>
      <c r="J21" s="85" t="s">
        <v>578</v>
      </c>
    </row>
    <row r="22" s="20" customFormat="1" ht="26.25" spans="1:10">
      <c r="A22" s="71" t="s">
        <v>758</v>
      </c>
      <c r="B22" s="74" t="s">
        <v>781</v>
      </c>
      <c r="C22" s="72" t="s">
        <v>1121</v>
      </c>
      <c r="D22" s="74" t="s">
        <v>622</v>
      </c>
      <c r="E22" s="74" t="s">
        <v>1122</v>
      </c>
      <c r="F22" s="85" t="s">
        <v>628</v>
      </c>
      <c r="G22" s="85" t="s">
        <v>1122</v>
      </c>
      <c r="H22" s="85">
        <v>15</v>
      </c>
      <c r="I22" s="85">
        <v>15</v>
      </c>
      <c r="J22" s="85" t="s">
        <v>578</v>
      </c>
    </row>
    <row r="23" s="20" customFormat="1" ht="15" customHeight="1" spans="1:10">
      <c r="A23" s="93" t="s">
        <v>657</v>
      </c>
      <c r="B23" s="94" t="s">
        <v>880</v>
      </c>
      <c r="C23" s="95" t="s">
        <v>960</v>
      </c>
      <c r="D23" s="75" t="s">
        <v>1092</v>
      </c>
      <c r="E23" s="96">
        <v>95</v>
      </c>
      <c r="F23" s="96" t="s">
        <v>628</v>
      </c>
      <c r="G23" s="96">
        <v>96</v>
      </c>
      <c r="H23" s="96">
        <v>10</v>
      </c>
      <c r="I23" s="96">
        <v>10</v>
      </c>
      <c r="J23" s="96" t="s">
        <v>578</v>
      </c>
    </row>
    <row r="24" s="20" customFormat="1" ht="26.25" spans="1:10">
      <c r="A24" s="93"/>
      <c r="B24" s="96" t="s">
        <v>961</v>
      </c>
      <c r="C24" s="95"/>
      <c r="D24" s="74"/>
      <c r="E24" s="96"/>
      <c r="F24" s="96"/>
      <c r="G24" s="96"/>
      <c r="H24" s="96"/>
      <c r="I24" s="96"/>
      <c r="J24" s="96"/>
    </row>
    <row r="25" s="20" customFormat="1" ht="15" customHeight="1" spans="1:10">
      <c r="A25" s="71" t="s">
        <v>962</v>
      </c>
      <c r="B25" s="71"/>
      <c r="C25" s="97" t="s">
        <v>578</v>
      </c>
      <c r="D25" s="97"/>
      <c r="E25" s="97"/>
      <c r="F25" s="97"/>
      <c r="G25" s="97"/>
      <c r="H25" s="97"/>
      <c r="I25" s="97"/>
      <c r="J25" s="97"/>
    </row>
    <row r="26" s="20" customFormat="1" ht="24" customHeight="1" spans="1:10">
      <c r="A26" s="71" t="s">
        <v>766</v>
      </c>
      <c r="B26" s="74">
        <v>100</v>
      </c>
      <c r="C26" s="74"/>
      <c r="D26" s="74"/>
      <c r="E26" s="74"/>
      <c r="F26" s="74"/>
      <c r="G26" s="74"/>
      <c r="H26" s="74"/>
      <c r="I26" s="70">
        <v>98</v>
      </c>
      <c r="J26" s="98" t="s">
        <v>767</v>
      </c>
    </row>
    <row r="27" s="20" customFormat="1" spans="1:10">
      <c r="A27" s="34" t="s">
        <v>768</v>
      </c>
      <c r="B27" s="34"/>
      <c r="C27" s="34"/>
      <c r="D27" s="34"/>
      <c r="E27" s="34"/>
      <c r="F27" s="34"/>
      <c r="G27" s="34"/>
      <c r="H27" s="34"/>
      <c r="I27" s="34"/>
      <c r="J27" s="34"/>
    </row>
    <row r="28" s="20" customFormat="1" spans="1:10">
      <c r="A28" s="34" t="s">
        <v>769</v>
      </c>
      <c r="B28" s="34"/>
      <c r="C28" s="34"/>
      <c r="D28" s="34"/>
      <c r="E28" s="34"/>
      <c r="F28" s="34"/>
      <c r="G28" s="34"/>
      <c r="H28" s="34"/>
      <c r="I28" s="34"/>
      <c r="J28" s="34"/>
    </row>
    <row r="29" s="20" customFormat="1" spans="1:10">
      <c r="A29" s="34" t="s">
        <v>770</v>
      </c>
      <c r="B29" s="34"/>
      <c r="C29" s="34"/>
      <c r="D29" s="34"/>
      <c r="E29" s="34"/>
      <c r="F29" s="34"/>
      <c r="G29" s="34"/>
      <c r="H29" s="34"/>
      <c r="I29" s="34"/>
      <c r="J29" s="34"/>
    </row>
    <row r="30" s="20" customFormat="1" spans="1:10">
      <c r="A30" s="34" t="s">
        <v>771</v>
      </c>
      <c r="B30" s="34"/>
      <c r="C30" s="34"/>
      <c r="D30" s="34"/>
      <c r="E30" s="34"/>
      <c r="F30" s="34"/>
      <c r="G30" s="34"/>
      <c r="H30" s="34"/>
      <c r="I30" s="34"/>
      <c r="J30" s="34"/>
    </row>
    <row r="31" s="20" customFormat="1" spans="1:10">
      <c r="A31" s="34" t="s">
        <v>772</v>
      </c>
      <c r="B31" s="34"/>
      <c r="C31" s="34"/>
      <c r="D31" s="34"/>
      <c r="E31" s="34"/>
      <c r="F31" s="34"/>
      <c r="G31" s="34"/>
      <c r="H31" s="34"/>
      <c r="I31" s="34"/>
      <c r="J31"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tabColor theme="5" tint="0.8"/>
  </sheetPr>
  <dimension ref="A1:J29"/>
  <sheetViews>
    <sheetView workbookViewId="0">
      <selection activeCell="A1" sqref="$A1:$XFD1048576"/>
    </sheetView>
  </sheetViews>
  <sheetFormatPr defaultColWidth="9" defaultRowHeight="13.5"/>
  <cols>
    <col min="1" max="2" width="9" style="36"/>
    <col min="3" max="3" width="13.625" style="36" customWidth="1"/>
    <col min="4" max="4" width="11.875" style="36" customWidth="1"/>
    <col min="5" max="5" width="11.25" style="36" customWidth="1"/>
    <col min="6" max="16384" width="9" style="36"/>
  </cols>
  <sheetData>
    <row r="1" s="36" customFormat="1" ht="24.75" spans="1:10">
      <c r="A1" s="37" t="s">
        <v>725</v>
      </c>
      <c r="B1" s="37"/>
      <c r="C1" s="37"/>
      <c r="D1" s="37"/>
      <c r="E1" s="37"/>
      <c r="F1" s="37"/>
      <c r="G1" s="37"/>
      <c r="H1" s="37"/>
      <c r="I1" s="37"/>
      <c r="J1" s="37"/>
    </row>
    <row r="2" s="36" customFormat="1" ht="25.5" spans="1:10">
      <c r="A2" s="37"/>
      <c r="B2" s="37"/>
      <c r="C2" s="37"/>
      <c r="D2" s="37"/>
      <c r="E2" s="37"/>
      <c r="F2" s="37"/>
      <c r="G2" s="37"/>
      <c r="H2" s="37"/>
      <c r="I2" s="37"/>
      <c r="J2" s="37"/>
    </row>
    <row r="3" s="36" customFormat="1" ht="35" customHeight="1" spans="1:10">
      <c r="A3" s="38" t="s">
        <v>726</v>
      </c>
      <c r="B3" s="39" t="s">
        <v>1123</v>
      </c>
      <c r="C3" s="39"/>
      <c r="D3" s="39"/>
      <c r="E3" s="39"/>
      <c r="F3" s="39"/>
      <c r="G3" s="39"/>
      <c r="H3" s="39"/>
      <c r="I3" s="39"/>
      <c r="J3" s="39"/>
    </row>
    <row r="4" s="36" customFormat="1" ht="15" customHeight="1" spans="1:10">
      <c r="A4" s="40" t="s">
        <v>728</v>
      </c>
      <c r="B4" s="41" t="s">
        <v>582</v>
      </c>
      <c r="C4" s="41"/>
      <c r="D4" s="41"/>
      <c r="E4" s="42" t="s">
        <v>942</v>
      </c>
      <c r="F4" s="39" t="s">
        <v>711</v>
      </c>
      <c r="G4" s="39"/>
      <c r="H4" s="39"/>
      <c r="I4" s="39"/>
      <c r="J4" s="39"/>
    </row>
    <row r="5" s="36" customFormat="1" ht="14.25" spans="1:10">
      <c r="A5" s="40"/>
      <c r="B5" s="41"/>
      <c r="C5" s="41"/>
      <c r="D5" s="41"/>
      <c r="E5" s="43" t="s">
        <v>617</v>
      </c>
      <c r="F5" s="39"/>
      <c r="G5" s="39"/>
      <c r="H5" s="39"/>
      <c r="I5" s="39"/>
      <c r="J5" s="39"/>
    </row>
    <row r="6" s="36" customFormat="1" ht="15" customHeight="1" spans="1:10">
      <c r="A6" s="40" t="s">
        <v>943</v>
      </c>
      <c r="B6" s="43"/>
      <c r="C6" s="44" t="s">
        <v>585</v>
      </c>
      <c r="D6" s="44" t="s">
        <v>910</v>
      </c>
      <c r="E6" s="42" t="s">
        <v>910</v>
      </c>
      <c r="F6" s="39" t="s">
        <v>733</v>
      </c>
      <c r="G6" s="39"/>
      <c r="H6" s="39" t="s">
        <v>734</v>
      </c>
      <c r="I6" s="39" t="s">
        <v>735</v>
      </c>
      <c r="J6" s="39"/>
    </row>
    <row r="7" s="36" customFormat="1" ht="14.25" spans="1:10">
      <c r="A7" s="40"/>
      <c r="B7" s="43"/>
      <c r="C7" s="43" t="s">
        <v>517</v>
      </c>
      <c r="D7" s="43" t="s">
        <v>517</v>
      </c>
      <c r="E7" s="43" t="s">
        <v>944</v>
      </c>
      <c r="F7" s="39"/>
      <c r="G7" s="39"/>
      <c r="H7" s="39"/>
      <c r="I7" s="39"/>
      <c r="J7" s="39"/>
    </row>
    <row r="8" s="36" customFormat="1" ht="27" customHeight="1" spans="1:10">
      <c r="A8" s="40"/>
      <c r="B8" s="43" t="s">
        <v>594</v>
      </c>
      <c r="C8" s="45">
        <v>1000000</v>
      </c>
      <c r="D8" s="45">
        <v>1000000</v>
      </c>
      <c r="E8" s="45">
        <v>1000000</v>
      </c>
      <c r="F8" s="43">
        <v>10</v>
      </c>
      <c r="G8" s="43"/>
      <c r="H8" s="46">
        <v>1</v>
      </c>
      <c r="I8" s="43">
        <v>10</v>
      </c>
      <c r="J8" s="43"/>
    </row>
    <row r="9" s="36" customFormat="1" ht="15" customHeight="1" spans="1:10">
      <c r="A9" s="40"/>
      <c r="B9" s="47" t="s">
        <v>598</v>
      </c>
      <c r="C9" s="45">
        <v>1000000</v>
      </c>
      <c r="D9" s="45">
        <v>1000000</v>
      </c>
      <c r="E9" s="68">
        <v>1000000</v>
      </c>
      <c r="F9" s="43" t="s">
        <v>522</v>
      </c>
      <c r="G9" s="43"/>
      <c r="H9" s="43" t="s">
        <v>522</v>
      </c>
      <c r="I9" s="43" t="s">
        <v>522</v>
      </c>
      <c r="J9" s="43"/>
    </row>
    <row r="10" s="36" customFormat="1" ht="27.75" spans="1:10">
      <c r="A10" s="40"/>
      <c r="B10" s="48" t="s">
        <v>600</v>
      </c>
      <c r="C10" s="45"/>
      <c r="D10" s="45"/>
      <c r="E10" s="45"/>
      <c r="F10" s="43"/>
      <c r="G10" s="43"/>
      <c r="H10" s="43"/>
      <c r="I10" s="43"/>
      <c r="J10" s="43"/>
    </row>
    <row r="11" s="36" customFormat="1" ht="27" customHeight="1" spans="1:10">
      <c r="A11" s="40"/>
      <c r="B11" s="48" t="s">
        <v>601</v>
      </c>
      <c r="C11" s="43" t="s">
        <v>522</v>
      </c>
      <c r="D11" s="43" t="s">
        <v>522</v>
      </c>
      <c r="E11" s="43" t="s">
        <v>522</v>
      </c>
      <c r="F11" s="43" t="s">
        <v>522</v>
      </c>
      <c r="G11" s="43"/>
      <c r="H11" s="43" t="s">
        <v>522</v>
      </c>
      <c r="I11" s="43" t="s">
        <v>522</v>
      </c>
      <c r="J11" s="43"/>
    </row>
    <row r="12" s="36" customFormat="1" ht="27" customHeight="1" spans="1:10">
      <c r="A12" s="40"/>
      <c r="B12" s="48" t="s">
        <v>945</v>
      </c>
      <c r="C12" s="43" t="s">
        <v>522</v>
      </c>
      <c r="D12" s="43" t="s">
        <v>522</v>
      </c>
      <c r="E12" s="43" t="s">
        <v>522</v>
      </c>
      <c r="F12" s="43" t="s">
        <v>522</v>
      </c>
      <c r="G12" s="43"/>
      <c r="H12" s="43" t="s">
        <v>522</v>
      </c>
      <c r="I12" s="43" t="s">
        <v>522</v>
      </c>
      <c r="J12" s="43"/>
    </row>
    <row r="13" s="36" customFormat="1" ht="15" customHeight="1" spans="1:10">
      <c r="A13" s="49" t="s">
        <v>739</v>
      </c>
      <c r="B13" s="49"/>
      <c r="C13" s="49"/>
      <c r="D13" s="49"/>
      <c r="E13" s="49"/>
      <c r="F13" s="49"/>
      <c r="G13" s="50" t="s">
        <v>740</v>
      </c>
      <c r="H13" s="50"/>
      <c r="I13" s="50"/>
      <c r="J13" s="50"/>
    </row>
    <row r="14" s="36" customFormat="1" ht="43" customHeight="1" spans="1:10">
      <c r="A14" s="49" t="s">
        <v>946</v>
      </c>
      <c r="B14" s="51" t="s">
        <v>1124</v>
      </c>
      <c r="C14" s="51"/>
      <c r="D14" s="51"/>
      <c r="E14" s="51"/>
      <c r="F14" s="51"/>
      <c r="G14" s="52" t="s">
        <v>1125</v>
      </c>
      <c r="H14" s="52"/>
      <c r="I14" s="52"/>
      <c r="J14" s="52"/>
    </row>
    <row r="15" s="36" customFormat="1" ht="15" customHeight="1" spans="1:10">
      <c r="A15" s="49" t="s">
        <v>607</v>
      </c>
      <c r="B15" s="49"/>
      <c r="C15" s="49"/>
      <c r="D15" s="53" t="s">
        <v>949</v>
      </c>
      <c r="E15" s="53"/>
      <c r="F15" s="53"/>
      <c r="G15" s="54" t="s">
        <v>950</v>
      </c>
      <c r="H15" s="54"/>
      <c r="I15" s="54"/>
      <c r="J15" s="54"/>
    </row>
    <row r="16" s="36" customFormat="1" ht="24.75" customHeight="1" spans="1:10">
      <c r="A16" s="55" t="s">
        <v>747</v>
      </c>
      <c r="B16" s="40" t="s">
        <v>614</v>
      </c>
      <c r="C16" s="44" t="s">
        <v>951</v>
      </c>
      <c r="D16" s="42" t="s">
        <v>608</v>
      </c>
      <c r="E16" s="39" t="s">
        <v>609</v>
      </c>
      <c r="F16" s="56" t="s">
        <v>610</v>
      </c>
      <c r="G16" s="57" t="s">
        <v>611</v>
      </c>
      <c r="H16" s="58" t="s">
        <v>733</v>
      </c>
      <c r="I16" s="58" t="s">
        <v>735</v>
      </c>
      <c r="J16" s="58" t="s">
        <v>746</v>
      </c>
    </row>
    <row r="17" s="36" customFormat="1" ht="14.25" spans="1:10">
      <c r="A17" s="55"/>
      <c r="B17" s="40"/>
      <c r="C17" s="43" t="s">
        <v>608</v>
      </c>
      <c r="D17" s="43" t="s">
        <v>616</v>
      </c>
      <c r="E17" s="39"/>
      <c r="F17" s="59" t="s">
        <v>617</v>
      </c>
      <c r="G17" s="60" t="s">
        <v>618</v>
      </c>
      <c r="H17" s="58"/>
      <c r="I17" s="58"/>
      <c r="J17" s="58"/>
    </row>
    <row r="18" s="36" customFormat="1" ht="29" customHeight="1" spans="1:10">
      <c r="A18" s="40" t="s">
        <v>750</v>
      </c>
      <c r="B18" s="43" t="s">
        <v>620</v>
      </c>
      <c r="C18" s="43" t="s">
        <v>1126</v>
      </c>
      <c r="D18" s="53" t="s">
        <v>1034</v>
      </c>
      <c r="E18" s="43">
        <v>90</v>
      </c>
      <c r="F18" s="61" t="s">
        <v>628</v>
      </c>
      <c r="G18" s="62">
        <v>1</v>
      </c>
      <c r="H18" s="53">
        <v>20</v>
      </c>
      <c r="I18" s="53">
        <v>20</v>
      </c>
      <c r="J18" s="53" t="s">
        <v>578</v>
      </c>
    </row>
    <row r="19" s="36" customFormat="1" ht="27.75" spans="1:10">
      <c r="A19" s="40"/>
      <c r="B19" s="43" t="s">
        <v>624</v>
      </c>
      <c r="C19" s="43" t="s">
        <v>1127</v>
      </c>
      <c r="D19" s="53" t="s">
        <v>1128</v>
      </c>
      <c r="E19" s="43">
        <v>90</v>
      </c>
      <c r="F19" s="61" t="s">
        <v>628</v>
      </c>
      <c r="G19" s="62">
        <v>1</v>
      </c>
      <c r="H19" s="53">
        <v>30</v>
      </c>
      <c r="I19" s="53">
        <v>30</v>
      </c>
      <c r="J19" s="53" t="s">
        <v>578</v>
      </c>
    </row>
    <row r="20" s="36" customFormat="1" ht="27.75" spans="1:10">
      <c r="A20" s="63" t="s">
        <v>758</v>
      </c>
      <c r="B20" s="43" t="s">
        <v>651</v>
      </c>
      <c r="C20" s="43" t="s">
        <v>1129</v>
      </c>
      <c r="D20" s="43" t="s">
        <v>622</v>
      </c>
      <c r="E20" s="63">
        <v>100</v>
      </c>
      <c r="F20" s="61" t="s">
        <v>628</v>
      </c>
      <c r="G20" s="62">
        <v>1</v>
      </c>
      <c r="H20" s="53">
        <v>20</v>
      </c>
      <c r="I20" s="53">
        <v>20</v>
      </c>
      <c r="J20" s="53" t="s">
        <v>578</v>
      </c>
    </row>
    <row r="21" s="36" customFormat="1" ht="15" customHeight="1" spans="1:10">
      <c r="A21" s="44" t="s">
        <v>657</v>
      </c>
      <c r="B21" s="64" t="s">
        <v>880</v>
      </c>
      <c r="C21" s="65" t="s">
        <v>1130</v>
      </c>
      <c r="D21" s="50" t="s">
        <v>1034</v>
      </c>
      <c r="E21" s="44">
        <v>90</v>
      </c>
      <c r="F21" s="65" t="s">
        <v>628</v>
      </c>
      <c r="G21" s="66">
        <v>1</v>
      </c>
      <c r="H21" s="65">
        <v>20</v>
      </c>
      <c r="I21" s="65">
        <v>20</v>
      </c>
      <c r="J21" s="50" t="s">
        <v>578</v>
      </c>
    </row>
    <row r="22" s="36" customFormat="1" ht="27.75" spans="1:10">
      <c r="A22" s="63"/>
      <c r="B22" s="65" t="s">
        <v>961</v>
      </c>
      <c r="C22" s="65"/>
      <c r="D22" s="53"/>
      <c r="E22" s="63"/>
      <c r="F22" s="65"/>
      <c r="G22" s="62"/>
      <c r="H22" s="65"/>
      <c r="I22" s="65"/>
      <c r="J22" s="53"/>
    </row>
    <row r="23" s="36" customFormat="1" ht="15" customHeight="1" spans="1:10">
      <c r="A23" s="40" t="s">
        <v>962</v>
      </c>
      <c r="B23" s="40"/>
      <c r="C23" s="43" t="s">
        <v>578</v>
      </c>
      <c r="D23" s="43"/>
      <c r="E23" s="43"/>
      <c r="F23" s="43"/>
      <c r="G23" s="43"/>
      <c r="H23" s="43"/>
      <c r="I23" s="43"/>
      <c r="J23" s="43"/>
    </row>
    <row r="24" s="36" customFormat="1" ht="24" customHeight="1" spans="1:10">
      <c r="A24" s="40" t="s">
        <v>766</v>
      </c>
      <c r="B24" s="43">
        <v>100</v>
      </c>
      <c r="C24" s="43"/>
      <c r="D24" s="43"/>
      <c r="E24" s="43"/>
      <c r="F24" s="43"/>
      <c r="G24" s="43"/>
      <c r="H24" s="43"/>
      <c r="I24" s="39">
        <v>100</v>
      </c>
      <c r="J24" s="39" t="s">
        <v>767</v>
      </c>
    </row>
    <row r="25" s="36" customFormat="1" spans="1:10">
      <c r="A25" s="67" t="s">
        <v>768</v>
      </c>
      <c r="B25" s="67"/>
      <c r="C25" s="67"/>
      <c r="D25" s="67"/>
      <c r="E25" s="67"/>
      <c r="F25" s="67"/>
      <c r="G25" s="67"/>
      <c r="H25" s="67"/>
      <c r="I25" s="67"/>
      <c r="J25" s="67"/>
    </row>
    <row r="26" s="36" customFormat="1" spans="1:10">
      <c r="A26" s="67" t="s">
        <v>769</v>
      </c>
      <c r="B26" s="67"/>
      <c r="C26" s="67"/>
      <c r="D26" s="67"/>
      <c r="E26" s="67"/>
      <c r="F26" s="67"/>
      <c r="G26" s="67"/>
      <c r="H26" s="67"/>
      <c r="I26" s="67"/>
      <c r="J26" s="67"/>
    </row>
    <row r="27" s="36" customFormat="1" spans="1:10">
      <c r="A27" s="67" t="s">
        <v>770</v>
      </c>
      <c r="B27" s="67"/>
      <c r="C27" s="67"/>
      <c r="D27" s="67"/>
      <c r="E27" s="67"/>
      <c r="F27" s="67"/>
      <c r="G27" s="67"/>
      <c r="H27" s="67"/>
      <c r="I27" s="67"/>
      <c r="J27" s="67"/>
    </row>
    <row r="28" s="36" customFormat="1" spans="1:10">
      <c r="A28" s="67" t="s">
        <v>771</v>
      </c>
      <c r="B28" s="67"/>
      <c r="C28" s="67"/>
      <c r="D28" s="67"/>
      <c r="E28" s="67"/>
      <c r="F28" s="67"/>
      <c r="G28" s="67"/>
      <c r="H28" s="67"/>
      <c r="I28" s="67"/>
      <c r="J28" s="67"/>
    </row>
    <row r="29" s="36" customFormat="1" spans="1:10">
      <c r="A29" s="67" t="s">
        <v>976</v>
      </c>
      <c r="B29" s="67"/>
      <c r="C29" s="67"/>
      <c r="D29" s="67"/>
      <c r="E29" s="67"/>
      <c r="F29" s="67"/>
      <c r="G29" s="67"/>
      <c r="H29" s="67"/>
      <c r="I29" s="67"/>
      <c r="J29" s="6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tabColor theme="5" tint="0.8"/>
  </sheetPr>
  <dimension ref="A1:J29"/>
  <sheetViews>
    <sheetView workbookViewId="0">
      <selection activeCell="Q28" sqref="Q28"/>
    </sheetView>
  </sheetViews>
  <sheetFormatPr defaultColWidth="9" defaultRowHeight="13.5"/>
  <cols>
    <col min="1" max="2" width="9" style="36"/>
    <col min="3" max="3" width="13.625" style="36" customWidth="1"/>
    <col min="4" max="4" width="13" style="36" customWidth="1"/>
    <col min="5" max="5" width="12.625" style="36" customWidth="1"/>
    <col min="6" max="16384" width="9" style="36"/>
  </cols>
  <sheetData>
    <row r="1" s="36" customFormat="1" ht="24.75" spans="1:10">
      <c r="A1" s="37" t="s">
        <v>725</v>
      </c>
      <c r="B1" s="37"/>
      <c r="C1" s="37"/>
      <c r="D1" s="37"/>
      <c r="E1" s="37"/>
      <c r="F1" s="37"/>
      <c r="G1" s="37"/>
      <c r="H1" s="37"/>
      <c r="I1" s="37"/>
      <c r="J1" s="37"/>
    </row>
    <row r="2" s="36" customFormat="1" ht="25.5" spans="1:10">
      <c r="A2" s="37"/>
      <c r="B2" s="37"/>
      <c r="C2" s="37"/>
      <c r="D2" s="37"/>
      <c r="E2" s="37"/>
      <c r="F2" s="37"/>
      <c r="G2" s="37"/>
      <c r="H2" s="37"/>
      <c r="I2" s="37"/>
      <c r="J2" s="37"/>
    </row>
    <row r="3" s="36" customFormat="1" ht="35" customHeight="1" spans="1:10">
      <c r="A3" s="38" t="s">
        <v>726</v>
      </c>
      <c r="B3" s="39" t="s">
        <v>1131</v>
      </c>
      <c r="C3" s="39"/>
      <c r="D3" s="39"/>
      <c r="E3" s="39"/>
      <c r="F3" s="39"/>
      <c r="G3" s="39"/>
      <c r="H3" s="39"/>
      <c r="I3" s="39"/>
      <c r="J3" s="39"/>
    </row>
    <row r="4" s="36" customFormat="1" ht="15" customHeight="1" spans="1:10">
      <c r="A4" s="40" t="s">
        <v>728</v>
      </c>
      <c r="B4" s="41" t="s">
        <v>582</v>
      </c>
      <c r="C4" s="41"/>
      <c r="D4" s="41"/>
      <c r="E4" s="42" t="s">
        <v>942</v>
      </c>
      <c r="F4" s="39" t="s">
        <v>711</v>
      </c>
      <c r="G4" s="39"/>
      <c r="H4" s="39"/>
      <c r="I4" s="39"/>
      <c r="J4" s="39"/>
    </row>
    <row r="5" s="36" customFormat="1" ht="14.25" spans="1:10">
      <c r="A5" s="40"/>
      <c r="B5" s="41"/>
      <c r="C5" s="41"/>
      <c r="D5" s="41"/>
      <c r="E5" s="43" t="s">
        <v>617</v>
      </c>
      <c r="F5" s="39"/>
      <c r="G5" s="39"/>
      <c r="H5" s="39"/>
      <c r="I5" s="39"/>
      <c r="J5" s="39"/>
    </row>
    <row r="6" s="36" customFormat="1" ht="15" customHeight="1" spans="1:10">
      <c r="A6" s="40" t="s">
        <v>943</v>
      </c>
      <c r="B6" s="43"/>
      <c r="C6" s="44" t="s">
        <v>585</v>
      </c>
      <c r="D6" s="44" t="s">
        <v>910</v>
      </c>
      <c r="E6" s="42" t="s">
        <v>910</v>
      </c>
      <c r="F6" s="39" t="s">
        <v>733</v>
      </c>
      <c r="G6" s="39"/>
      <c r="H6" s="39" t="s">
        <v>734</v>
      </c>
      <c r="I6" s="39" t="s">
        <v>735</v>
      </c>
      <c r="J6" s="39"/>
    </row>
    <row r="7" s="36" customFormat="1" ht="14.25" spans="1:10">
      <c r="A7" s="40"/>
      <c r="B7" s="43"/>
      <c r="C7" s="43" t="s">
        <v>517</v>
      </c>
      <c r="D7" s="43" t="s">
        <v>517</v>
      </c>
      <c r="E7" s="43" t="s">
        <v>944</v>
      </c>
      <c r="F7" s="39"/>
      <c r="G7" s="39"/>
      <c r="H7" s="39"/>
      <c r="I7" s="39"/>
      <c r="J7" s="39"/>
    </row>
    <row r="8" s="36" customFormat="1" ht="27" customHeight="1" spans="1:10">
      <c r="A8" s="40"/>
      <c r="B8" s="43" t="s">
        <v>594</v>
      </c>
      <c r="C8" s="45">
        <v>18993506.91</v>
      </c>
      <c r="D8" s="45">
        <v>18993506.91</v>
      </c>
      <c r="E8" s="45">
        <v>18993506.91</v>
      </c>
      <c r="F8" s="43">
        <v>10</v>
      </c>
      <c r="G8" s="43"/>
      <c r="H8" s="46">
        <v>1</v>
      </c>
      <c r="I8" s="43">
        <v>10</v>
      </c>
      <c r="J8" s="43"/>
    </row>
    <row r="9" s="36" customFormat="1" ht="15" customHeight="1" spans="1:10">
      <c r="A9" s="40"/>
      <c r="B9" s="47" t="s">
        <v>598</v>
      </c>
      <c r="C9" s="45">
        <v>18993506.91</v>
      </c>
      <c r="D9" s="45">
        <v>18993506.91</v>
      </c>
      <c r="E9" s="45">
        <v>18993506.91</v>
      </c>
      <c r="F9" s="43" t="s">
        <v>522</v>
      </c>
      <c r="G9" s="43"/>
      <c r="H9" s="43" t="s">
        <v>522</v>
      </c>
      <c r="I9" s="43" t="s">
        <v>522</v>
      </c>
      <c r="J9" s="43"/>
    </row>
    <row r="10" s="36" customFormat="1" ht="27.75" spans="1:10">
      <c r="A10" s="40"/>
      <c r="B10" s="48" t="s">
        <v>600</v>
      </c>
      <c r="C10" s="45"/>
      <c r="D10" s="45"/>
      <c r="E10" s="45"/>
      <c r="F10" s="43"/>
      <c r="G10" s="43"/>
      <c r="H10" s="43"/>
      <c r="I10" s="43"/>
      <c r="J10" s="43"/>
    </row>
    <row r="11" s="36" customFormat="1" ht="27" customHeight="1" spans="1:10">
      <c r="A11" s="40"/>
      <c r="B11" s="48" t="s">
        <v>601</v>
      </c>
      <c r="C11" s="43" t="s">
        <v>522</v>
      </c>
      <c r="D11" s="43" t="s">
        <v>522</v>
      </c>
      <c r="E11" s="43" t="s">
        <v>522</v>
      </c>
      <c r="F11" s="43" t="s">
        <v>522</v>
      </c>
      <c r="G11" s="43"/>
      <c r="H11" s="43" t="s">
        <v>522</v>
      </c>
      <c r="I11" s="43" t="s">
        <v>522</v>
      </c>
      <c r="J11" s="43"/>
    </row>
    <row r="12" s="36" customFormat="1" ht="27" customHeight="1" spans="1:10">
      <c r="A12" s="40"/>
      <c r="B12" s="48" t="s">
        <v>945</v>
      </c>
      <c r="C12" s="43" t="s">
        <v>522</v>
      </c>
      <c r="D12" s="43" t="s">
        <v>522</v>
      </c>
      <c r="E12" s="43" t="s">
        <v>522</v>
      </c>
      <c r="F12" s="43" t="s">
        <v>522</v>
      </c>
      <c r="G12" s="43"/>
      <c r="H12" s="43" t="s">
        <v>522</v>
      </c>
      <c r="I12" s="43" t="s">
        <v>522</v>
      </c>
      <c r="J12" s="43"/>
    </row>
    <row r="13" s="36" customFormat="1" ht="15" customHeight="1" spans="1:10">
      <c r="A13" s="49" t="s">
        <v>739</v>
      </c>
      <c r="B13" s="49"/>
      <c r="C13" s="49"/>
      <c r="D13" s="49"/>
      <c r="E13" s="49"/>
      <c r="F13" s="49"/>
      <c r="G13" s="50" t="s">
        <v>740</v>
      </c>
      <c r="H13" s="50"/>
      <c r="I13" s="50"/>
      <c r="J13" s="50"/>
    </row>
    <row r="14" s="36" customFormat="1" ht="43" customHeight="1" spans="1:10">
      <c r="A14" s="49" t="s">
        <v>946</v>
      </c>
      <c r="B14" s="51" t="s">
        <v>1132</v>
      </c>
      <c r="C14" s="51"/>
      <c r="D14" s="51"/>
      <c r="E14" s="51"/>
      <c r="F14" s="51"/>
      <c r="G14" s="52" t="s">
        <v>1125</v>
      </c>
      <c r="H14" s="52"/>
      <c r="I14" s="52"/>
      <c r="J14" s="52"/>
    </row>
    <row r="15" s="36" customFormat="1" ht="15" customHeight="1" spans="1:10">
      <c r="A15" s="49" t="s">
        <v>607</v>
      </c>
      <c r="B15" s="49"/>
      <c r="C15" s="49"/>
      <c r="D15" s="53" t="s">
        <v>949</v>
      </c>
      <c r="E15" s="53"/>
      <c r="F15" s="53"/>
      <c r="G15" s="54" t="s">
        <v>950</v>
      </c>
      <c r="H15" s="54"/>
      <c r="I15" s="54"/>
      <c r="J15" s="54"/>
    </row>
    <row r="16" s="36" customFormat="1" ht="24.75" customHeight="1" spans="1:10">
      <c r="A16" s="55" t="s">
        <v>747</v>
      </c>
      <c r="B16" s="40" t="s">
        <v>614</v>
      </c>
      <c r="C16" s="44" t="s">
        <v>951</v>
      </c>
      <c r="D16" s="42" t="s">
        <v>608</v>
      </c>
      <c r="E16" s="39" t="s">
        <v>609</v>
      </c>
      <c r="F16" s="56" t="s">
        <v>610</v>
      </c>
      <c r="G16" s="57" t="s">
        <v>611</v>
      </c>
      <c r="H16" s="58" t="s">
        <v>733</v>
      </c>
      <c r="I16" s="58" t="s">
        <v>735</v>
      </c>
      <c r="J16" s="58" t="s">
        <v>746</v>
      </c>
    </row>
    <row r="17" s="36" customFormat="1" ht="14.25" spans="1:10">
      <c r="A17" s="55"/>
      <c r="B17" s="40"/>
      <c r="C17" s="43" t="s">
        <v>608</v>
      </c>
      <c r="D17" s="43" t="s">
        <v>616</v>
      </c>
      <c r="E17" s="39"/>
      <c r="F17" s="59" t="s">
        <v>617</v>
      </c>
      <c r="G17" s="60" t="s">
        <v>618</v>
      </c>
      <c r="H17" s="58"/>
      <c r="I17" s="58"/>
      <c r="J17" s="58"/>
    </row>
    <row r="18" s="36" customFormat="1" ht="29" customHeight="1" spans="1:10">
      <c r="A18" s="40" t="s">
        <v>750</v>
      </c>
      <c r="B18" s="43" t="s">
        <v>620</v>
      </c>
      <c r="C18" s="43" t="s">
        <v>1126</v>
      </c>
      <c r="D18" s="53" t="s">
        <v>1034</v>
      </c>
      <c r="E18" s="43">
        <v>90</v>
      </c>
      <c r="F18" s="61" t="s">
        <v>628</v>
      </c>
      <c r="G18" s="62">
        <v>1</v>
      </c>
      <c r="H18" s="53">
        <v>20</v>
      </c>
      <c r="I18" s="53">
        <v>20</v>
      </c>
      <c r="J18" s="53" t="s">
        <v>578</v>
      </c>
    </row>
    <row r="19" s="36" customFormat="1" ht="27.75" spans="1:10">
      <c r="A19" s="40"/>
      <c r="B19" s="43" t="s">
        <v>624</v>
      </c>
      <c r="C19" s="43" t="s">
        <v>1127</v>
      </c>
      <c r="D19" s="53" t="s">
        <v>1128</v>
      </c>
      <c r="E19" s="43">
        <v>90</v>
      </c>
      <c r="F19" s="61" t="s">
        <v>628</v>
      </c>
      <c r="G19" s="62">
        <v>1</v>
      </c>
      <c r="H19" s="53">
        <v>30</v>
      </c>
      <c r="I19" s="53">
        <v>30</v>
      </c>
      <c r="J19" s="53" t="s">
        <v>578</v>
      </c>
    </row>
    <row r="20" s="36" customFormat="1" ht="27.75" spans="1:10">
      <c r="A20" s="63" t="s">
        <v>758</v>
      </c>
      <c r="B20" s="43" t="s">
        <v>651</v>
      </c>
      <c r="C20" s="43" t="s">
        <v>1129</v>
      </c>
      <c r="D20" s="43" t="s">
        <v>622</v>
      </c>
      <c r="E20" s="63">
        <v>100</v>
      </c>
      <c r="F20" s="61" t="s">
        <v>628</v>
      </c>
      <c r="G20" s="62">
        <v>1</v>
      </c>
      <c r="H20" s="53">
        <v>20</v>
      </c>
      <c r="I20" s="53">
        <v>20</v>
      </c>
      <c r="J20" s="53" t="s">
        <v>578</v>
      </c>
    </row>
    <row r="21" s="36" customFormat="1" ht="15" customHeight="1" spans="1:10">
      <c r="A21" s="44" t="s">
        <v>657</v>
      </c>
      <c r="B21" s="64" t="s">
        <v>880</v>
      </c>
      <c r="C21" s="65" t="s">
        <v>1130</v>
      </c>
      <c r="D21" s="50" t="s">
        <v>1034</v>
      </c>
      <c r="E21" s="44">
        <v>90</v>
      </c>
      <c r="F21" s="65" t="s">
        <v>628</v>
      </c>
      <c r="G21" s="66">
        <v>1</v>
      </c>
      <c r="H21" s="65">
        <v>20</v>
      </c>
      <c r="I21" s="65">
        <v>20</v>
      </c>
      <c r="J21" s="50" t="s">
        <v>578</v>
      </c>
    </row>
    <row r="22" s="36" customFormat="1" ht="27.75" spans="1:10">
      <c r="A22" s="63"/>
      <c r="B22" s="65" t="s">
        <v>961</v>
      </c>
      <c r="C22" s="65"/>
      <c r="D22" s="53"/>
      <c r="E22" s="63"/>
      <c r="F22" s="65"/>
      <c r="G22" s="62"/>
      <c r="H22" s="65"/>
      <c r="I22" s="65"/>
      <c r="J22" s="53"/>
    </row>
    <row r="23" s="36" customFormat="1" ht="15" customHeight="1" spans="1:10">
      <c r="A23" s="40" t="s">
        <v>962</v>
      </c>
      <c r="B23" s="40"/>
      <c r="C23" s="43" t="s">
        <v>578</v>
      </c>
      <c r="D23" s="43"/>
      <c r="E23" s="43"/>
      <c r="F23" s="43"/>
      <c r="G23" s="43"/>
      <c r="H23" s="43"/>
      <c r="I23" s="43"/>
      <c r="J23" s="43"/>
    </row>
    <row r="24" s="36" customFormat="1" ht="24" customHeight="1" spans="1:10">
      <c r="A24" s="40" t="s">
        <v>766</v>
      </c>
      <c r="B24" s="43">
        <v>100</v>
      </c>
      <c r="C24" s="43"/>
      <c r="D24" s="43"/>
      <c r="E24" s="43"/>
      <c r="F24" s="43"/>
      <c r="G24" s="43"/>
      <c r="H24" s="43"/>
      <c r="I24" s="39">
        <v>100</v>
      </c>
      <c r="J24" s="39" t="s">
        <v>767</v>
      </c>
    </row>
    <row r="25" s="36" customFormat="1" spans="1:10">
      <c r="A25" s="67" t="s">
        <v>768</v>
      </c>
      <c r="B25" s="67"/>
      <c r="C25" s="67"/>
      <c r="D25" s="67"/>
      <c r="E25" s="67"/>
      <c r="F25" s="67"/>
      <c r="G25" s="67"/>
      <c r="H25" s="67"/>
      <c r="I25" s="67"/>
      <c r="J25" s="67"/>
    </row>
    <row r="26" s="36" customFormat="1" spans="1:10">
      <c r="A26" s="67" t="s">
        <v>769</v>
      </c>
      <c r="B26" s="67"/>
      <c r="C26" s="67"/>
      <c r="D26" s="67"/>
      <c r="E26" s="67"/>
      <c r="F26" s="67"/>
      <c r="G26" s="67"/>
      <c r="H26" s="67"/>
      <c r="I26" s="67"/>
      <c r="J26" s="67"/>
    </row>
    <row r="27" s="36" customFormat="1" spans="1:10">
      <c r="A27" s="67" t="s">
        <v>770</v>
      </c>
      <c r="B27" s="67"/>
      <c r="C27" s="67"/>
      <c r="D27" s="67"/>
      <c r="E27" s="67"/>
      <c r="F27" s="67"/>
      <c r="G27" s="67"/>
      <c r="H27" s="67"/>
      <c r="I27" s="67"/>
      <c r="J27" s="67"/>
    </row>
    <row r="28" s="36" customFormat="1" spans="1:10">
      <c r="A28" s="67" t="s">
        <v>771</v>
      </c>
      <c r="B28" s="67"/>
      <c r="C28" s="67"/>
      <c r="D28" s="67"/>
      <c r="E28" s="67"/>
      <c r="F28" s="67"/>
      <c r="G28" s="67"/>
      <c r="H28" s="67"/>
      <c r="I28" s="67"/>
      <c r="J28" s="67"/>
    </row>
    <row r="29" s="36" customFormat="1" spans="1:10">
      <c r="A29" s="67" t="s">
        <v>976</v>
      </c>
      <c r="B29" s="67"/>
      <c r="C29" s="67"/>
      <c r="D29" s="67"/>
      <c r="E29" s="67"/>
      <c r="F29" s="67"/>
      <c r="G29" s="67"/>
      <c r="H29" s="67"/>
      <c r="I29" s="67"/>
      <c r="J29" s="6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tabColor theme="9" tint="0.8"/>
  </sheetPr>
  <dimension ref="A1:J34"/>
  <sheetViews>
    <sheetView topLeftCell="A5" workbookViewId="0">
      <selection activeCell="A1" sqref="$A1:$XFD1048576"/>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4.75" spans="1:10">
      <c r="A2" s="21"/>
      <c r="B2" s="21"/>
      <c r="C2" s="21"/>
      <c r="D2" s="21"/>
      <c r="E2" s="21"/>
      <c r="F2" s="21"/>
      <c r="G2" s="21"/>
      <c r="H2" s="21"/>
      <c r="I2" s="21"/>
      <c r="J2" s="21"/>
    </row>
    <row r="3" s="20" customFormat="1" spans="1:10">
      <c r="A3" s="22" t="s">
        <v>726</v>
      </c>
      <c r="B3" s="22" t="s">
        <v>1133</v>
      </c>
      <c r="C3" s="22"/>
      <c r="D3" s="22"/>
      <c r="E3" s="22"/>
      <c r="F3" s="22"/>
      <c r="G3" s="22"/>
      <c r="H3" s="22"/>
      <c r="I3" s="22"/>
      <c r="J3" s="22"/>
    </row>
    <row r="4" s="20" customFormat="1" spans="1:10">
      <c r="A4" s="22" t="s">
        <v>728</v>
      </c>
      <c r="B4" s="22" t="s">
        <v>1134</v>
      </c>
      <c r="C4" s="22"/>
      <c r="D4" s="22"/>
      <c r="E4" s="22" t="s">
        <v>942</v>
      </c>
      <c r="F4" s="22" t="s">
        <v>1135</v>
      </c>
      <c r="G4" s="22"/>
      <c r="H4" s="22"/>
      <c r="I4" s="22"/>
      <c r="J4" s="22"/>
    </row>
    <row r="5" s="20" customFormat="1" spans="1:10">
      <c r="A5" s="22"/>
      <c r="B5" s="22"/>
      <c r="C5" s="22"/>
      <c r="D5" s="22"/>
      <c r="E5" s="22" t="s">
        <v>617</v>
      </c>
      <c r="F5" s="22"/>
      <c r="G5" s="22"/>
      <c r="H5" s="22"/>
      <c r="I5" s="22"/>
      <c r="J5" s="22"/>
    </row>
    <row r="6" s="20" customFormat="1" spans="1:10">
      <c r="A6" s="22" t="s">
        <v>943</v>
      </c>
      <c r="B6" s="22"/>
      <c r="C6" s="22" t="s">
        <v>585</v>
      </c>
      <c r="D6" s="22" t="s">
        <v>910</v>
      </c>
      <c r="E6" s="22" t="s">
        <v>910</v>
      </c>
      <c r="F6" s="22" t="s">
        <v>733</v>
      </c>
      <c r="G6" s="22"/>
      <c r="H6" s="22" t="s">
        <v>734</v>
      </c>
      <c r="I6" s="22" t="s">
        <v>735</v>
      </c>
      <c r="J6" s="22"/>
    </row>
    <row r="7" s="20" customFormat="1" spans="1:10">
      <c r="A7" s="22"/>
      <c r="B7" s="22"/>
      <c r="C7" s="22" t="s">
        <v>517</v>
      </c>
      <c r="D7" s="22" t="s">
        <v>517</v>
      </c>
      <c r="E7" s="22" t="s">
        <v>944</v>
      </c>
      <c r="F7" s="22"/>
      <c r="G7" s="22"/>
      <c r="H7" s="22"/>
      <c r="I7" s="22"/>
      <c r="J7" s="22"/>
    </row>
    <row r="8" s="20" customFormat="1" ht="25.5" spans="1:10">
      <c r="A8" s="22"/>
      <c r="B8" s="22" t="s">
        <v>594</v>
      </c>
      <c r="C8" s="22">
        <v>2322589.36</v>
      </c>
      <c r="D8" s="22">
        <v>2322589.36</v>
      </c>
      <c r="E8" s="22">
        <v>2322589.36</v>
      </c>
      <c r="F8" s="22">
        <v>10</v>
      </c>
      <c r="G8" s="22"/>
      <c r="H8" s="23">
        <v>1</v>
      </c>
      <c r="I8" s="22">
        <v>10</v>
      </c>
      <c r="J8" s="22"/>
    </row>
    <row r="9" s="20" customFormat="1" spans="1:10">
      <c r="A9" s="22"/>
      <c r="B9" s="24" t="s">
        <v>598</v>
      </c>
      <c r="C9" s="22">
        <v>2322589.36</v>
      </c>
      <c r="D9" s="22">
        <v>2322589.36</v>
      </c>
      <c r="E9" s="22">
        <v>2322589.36</v>
      </c>
      <c r="F9" s="22">
        <v>10</v>
      </c>
      <c r="G9" s="22"/>
      <c r="H9" s="25">
        <v>1</v>
      </c>
      <c r="I9" s="22">
        <v>10</v>
      </c>
      <c r="J9" s="22"/>
    </row>
    <row r="10" s="20" customFormat="1" ht="25.5" spans="1:10">
      <c r="A10" s="22"/>
      <c r="B10" s="26" t="s">
        <v>600</v>
      </c>
      <c r="C10" s="22"/>
      <c r="D10" s="22"/>
      <c r="E10" s="22"/>
      <c r="F10" s="22"/>
      <c r="G10" s="22"/>
      <c r="H10" s="25"/>
      <c r="I10" s="22"/>
      <c r="J10" s="22"/>
    </row>
    <row r="11" s="20" customFormat="1" ht="25.5" spans="1:10">
      <c r="A11" s="22"/>
      <c r="B11" s="26" t="s">
        <v>601</v>
      </c>
      <c r="C11" s="26"/>
      <c r="D11" s="26"/>
      <c r="E11" s="26"/>
      <c r="F11" s="22" t="s">
        <v>522</v>
      </c>
      <c r="G11" s="22"/>
      <c r="H11" s="22" t="s">
        <v>522</v>
      </c>
      <c r="I11" s="22" t="s">
        <v>522</v>
      </c>
      <c r="J11" s="22"/>
    </row>
    <row r="12" s="20" customFormat="1" ht="25.5" spans="1:10">
      <c r="A12" s="22"/>
      <c r="B12" s="26" t="s">
        <v>945</v>
      </c>
      <c r="C12" s="22"/>
      <c r="D12" s="22"/>
      <c r="E12" s="24"/>
      <c r="F12" s="22" t="s">
        <v>522</v>
      </c>
      <c r="G12" s="22"/>
      <c r="H12" s="22" t="s">
        <v>522</v>
      </c>
      <c r="I12" s="22" t="s">
        <v>522</v>
      </c>
      <c r="J12" s="22"/>
    </row>
    <row r="13" s="20" customFormat="1" spans="1:10">
      <c r="A13" s="27" t="s">
        <v>739</v>
      </c>
      <c r="B13" s="27"/>
      <c r="C13" s="27"/>
      <c r="D13" s="27"/>
      <c r="E13" s="27"/>
      <c r="F13" s="27"/>
      <c r="G13" s="27" t="s">
        <v>740</v>
      </c>
      <c r="H13" s="27"/>
      <c r="I13" s="27"/>
      <c r="J13" s="27"/>
    </row>
    <row r="14" s="20" customFormat="1" ht="25.5" spans="1:10">
      <c r="A14" s="27" t="s">
        <v>946</v>
      </c>
      <c r="B14" s="27" t="s">
        <v>1136</v>
      </c>
      <c r="C14" s="27"/>
      <c r="D14" s="27"/>
      <c r="E14" s="27"/>
      <c r="F14" s="27"/>
      <c r="G14" s="27" t="s">
        <v>1137</v>
      </c>
      <c r="H14" s="27"/>
      <c r="I14" s="27"/>
      <c r="J14" s="27"/>
    </row>
    <row r="15" s="20" customFormat="1" spans="1:10">
      <c r="A15" s="27" t="s">
        <v>607</v>
      </c>
      <c r="B15" s="27"/>
      <c r="C15" s="27"/>
      <c r="D15" s="27" t="s">
        <v>949</v>
      </c>
      <c r="E15" s="27"/>
      <c r="F15" s="27"/>
      <c r="G15" s="27" t="s">
        <v>950</v>
      </c>
      <c r="H15" s="27"/>
      <c r="I15" s="27"/>
      <c r="J15" s="27"/>
    </row>
    <row r="16" s="20" customFormat="1" spans="1:10">
      <c r="A16" s="22" t="s">
        <v>747</v>
      </c>
      <c r="B16" s="22" t="s">
        <v>614</v>
      </c>
      <c r="C16" s="22" t="s">
        <v>951</v>
      </c>
      <c r="D16" s="22" t="s">
        <v>608</v>
      </c>
      <c r="E16" s="22" t="s">
        <v>609</v>
      </c>
      <c r="F16" s="27" t="s">
        <v>610</v>
      </c>
      <c r="G16" s="27" t="s">
        <v>611</v>
      </c>
      <c r="H16" s="27" t="s">
        <v>733</v>
      </c>
      <c r="I16" s="27" t="s">
        <v>735</v>
      </c>
      <c r="J16" s="27" t="s">
        <v>746</v>
      </c>
    </row>
    <row r="17" s="20" customFormat="1" spans="1:10">
      <c r="A17" s="22"/>
      <c r="B17" s="22"/>
      <c r="C17" s="22" t="s">
        <v>608</v>
      </c>
      <c r="D17" s="22" t="s">
        <v>616</v>
      </c>
      <c r="E17" s="22"/>
      <c r="F17" s="27" t="s">
        <v>617</v>
      </c>
      <c r="G17" s="27" t="s">
        <v>618</v>
      </c>
      <c r="H17" s="27"/>
      <c r="I17" s="27"/>
      <c r="J17" s="27"/>
    </row>
    <row r="18" s="20" customFormat="1" ht="25.5" spans="1:10">
      <c r="A18" s="22" t="s">
        <v>750</v>
      </c>
      <c r="B18" s="22" t="s">
        <v>620</v>
      </c>
      <c r="C18" s="28" t="s">
        <v>1138</v>
      </c>
      <c r="D18" s="22" t="s">
        <v>829</v>
      </c>
      <c r="E18" s="22">
        <v>100</v>
      </c>
      <c r="F18" s="27" t="s">
        <v>628</v>
      </c>
      <c r="G18" s="22">
        <v>100</v>
      </c>
      <c r="H18" s="29">
        <v>5</v>
      </c>
      <c r="I18" s="29">
        <v>5</v>
      </c>
      <c r="J18" s="27"/>
    </row>
    <row r="19" s="20" customFormat="1" ht="38.25" spans="1:10">
      <c r="A19" s="22"/>
      <c r="B19" s="22" t="s">
        <v>624</v>
      </c>
      <c r="C19" s="28" t="s">
        <v>1139</v>
      </c>
      <c r="D19" s="22" t="s">
        <v>829</v>
      </c>
      <c r="E19" s="22">
        <v>100</v>
      </c>
      <c r="F19" s="27" t="s">
        <v>628</v>
      </c>
      <c r="G19" s="22">
        <v>100</v>
      </c>
      <c r="H19" s="29">
        <v>5</v>
      </c>
      <c r="I19" s="29">
        <v>5</v>
      </c>
      <c r="J19" s="27"/>
    </row>
    <row r="20" s="20" customFormat="1" ht="25.5" spans="1:10">
      <c r="A20" s="22"/>
      <c r="B20" s="22" t="s">
        <v>640</v>
      </c>
      <c r="C20" s="28" t="s">
        <v>1140</v>
      </c>
      <c r="D20" s="22" t="s">
        <v>829</v>
      </c>
      <c r="E20" s="22">
        <v>100</v>
      </c>
      <c r="F20" s="27" t="s">
        <v>628</v>
      </c>
      <c r="G20" s="22">
        <v>100</v>
      </c>
      <c r="H20" s="29">
        <v>10</v>
      </c>
      <c r="I20" s="29">
        <v>10</v>
      </c>
      <c r="J20" s="27"/>
    </row>
    <row r="21" s="20" customFormat="1" ht="25.5" spans="1:10">
      <c r="A21" s="22"/>
      <c r="B21" s="22" t="s">
        <v>646</v>
      </c>
      <c r="C21" s="28" t="s">
        <v>1141</v>
      </c>
      <c r="D21" s="22" t="s">
        <v>829</v>
      </c>
      <c r="E21" s="22">
        <v>100</v>
      </c>
      <c r="F21" s="27" t="s">
        <v>628</v>
      </c>
      <c r="G21" s="22">
        <v>100</v>
      </c>
      <c r="H21" s="29">
        <v>10</v>
      </c>
      <c r="I21" s="29">
        <v>10</v>
      </c>
      <c r="J21" s="27"/>
    </row>
    <row r="22" s="20" customFormat="1" ht="38.25" spans="1:10">
      <c r="A22" s="22" t="s">
        <v>758</v>
      </c>
      <c r="B22" s="22" t="s">
        <v>1010</v>
      </c>
      <c r="C22" s="28" t="s">
        <v>1142</v>
      </c>
      <c r="D22" s="22" t="s">
        <v>829</v>
      </c>
      <c r="E22" s="22">
        <v>100</v>
      </c>
      <c r="F22" s="27" t="s">
        <v>628</v>
      </c>
      <c r="G22" s="22">
        <v>100</v>
      </c>
      <c r="H22" s="29">
        <v>10</v>
      </c>
      <c r="I22" s="29">
        <v>10</v>
      </c>
      <c r="J22" s="27"/>
    </row>
    <row r="23" s="20" customFormat="1" ht="51" spans="1:10">
      <c r="A23" s="22"/>
      <c r="B23" s="22" t="s">
        <v>651</v>
      </c>
      <c r="C23" s="28" t="s">
        <v>1143</v>
      </c>
      <c r="D23" s="22" t="s">
        <v>829</v>
      </c>
      <c r="E23" s="22">
        <v>100</v>
      </c>
      <c r="F23" s="27" t="s">
        <v>628</v>
      </c>
      <c r="G23" s="22">
        <v>100</v>
      </c>
      <c r="H23" s="29">
        <v>10</v>
      </c>
      <c r="I23" s="29">
        <v>10</v>
      </c>
      <c r="J23" s="27"/>
    </row>
    <row r="24" s="20" customFormat="1" ht="38.25" spans="1:10">
      <c r="A24" s="22"/>
      <c r="B24" s="22" t="s">
        <v>971</v>
      </c>
      <c r="C24" s="28" t="s">
        <v>1144</v>
      </c>
      <c r="D24" s="22" t="s">
        <v>829</v>
      </c>
      <c r="E24" s="22">
        <v>100</v>
      </c>
      <c r="F24" s="27" t="s">
        <v>628</v>
      </c>
      <c r="G24" s="22">
        <v>100</v>
      </c>
      <c r="H24" s="29">
        <v>10</v>
      </c>
      <c r="I24" s="29">
        <v>10</v>
      </c>
      <c r="J24" s="27"/>
    </row>
    <row r="25" s="20" customFormat="1" ht="51" spans="1:10">
      <c r="A25" s="22"/>
      <c r="B25" s="22" t="s">
        <v>655</v>
      </c>
      <c r="C25" s="28" t="s">
        <v>1145</v>
      </c>
      <c r="D25" s="22" t="s">
        <v>829</v>
      </c>
      <c r="E25" s="22">
        <v>100</v>
      </c>
      <c r="F25" s="27" t="s">
        <v>628</v>
      </c>
      <c r="G25" s="22">
        <v>100</v>
      </c>
      <c r="H25" s="29">
        <v>15</v>
      </c>
      <c r="I25" s="29">
        <v>15</v>
      </c>
      <c r="J25" s="27"/>
    </row>
    <row r="26" s="20" customFormat="1" spans="1:10">
      <c r="A26" s="22" t="s">
        <v>657</v>
      </c>
      <c r="B26" s="22" t="s">
        <v>880</v>
      </c>
      <c r="C26" s="28" t="s">
        <v>1146</v>
      </c>
      <c r="D26" s="30" t="s">
        <v>829</v>
      </c>
      <c r="E26" s="31">
        <v>100</v>
      </c>
      <c r="F26" s="22" t="s">
        <v>628</v>
      </c>
      <c r="G26" s="31">
        <v>100</v>
      </c>
      <c r="H26" s="22">
        <v>15</v>
      </c>
      <c r="I26" s="22">
        <v>15</v>
      </c>
      <c r="J26" s="22"/>
    </row>
    <row r="27" s="20" customFormat="1" ht="25.5" spans="1:10">
      <c r="A27" s="22"/>
      <c r="B27" s="22" t="s">
        <v>961</v>
      </c>
      <c r="C27" s="28"/>
      <c r="D27" s="30"/>
      <c r="E27" s="32"/>
      <c r="F27" s="22"/>
      <c r="G27" s="32"/>
      <c r="H27" s="22"/>
      <c r="I27" s="22"/>
      <c r="J27" s="22"/>
    </row>
    <row r="28" s="20" customFormat="1" spans="1:10">
      <c r="A28" s="22" t="s">
        <v>962</v>
      </c>
      <c r="B28" s="22"/>
      <c r="C28" s="33"/>
      <c r="D28" s="33"/>
      <c r="E28" s="33"/>
      <c r="F28" s="33"/>
      <c r="G28" s="33"/>
      <c r="H28" s="33"/>
      <c r="I28" s="33"/>
      <c r="J28" s="33"/>
    </row>
    <row r="29" s="20" customFormat="1" ht="22.5" spans="1:10">
      <c r="A29" s="22" t="s">
        <v>766</v>
      </c>
      <c r="B29" s="22">
        <v>100</v>
      </c>
      <c r="C29" s="22"/>
      <c r="D29" s="22"/>
      <c r="E29" s="22"/>
      <c r="F29" s="22"/>
      <c r="G29" s="22"/>
      <c r="H29" s="22"/>
      <c r="I29" s="22">
        <v>100</v>
      </c>
      <c r="J29" s="35" t="s">
        <v>923</v>
      </c>
    </row>
    <row r="30" s="20" customFormat="1" spans="1:10">
      <c r="A30" s="34" t="s">
        <v>768</v>
      </c>
      <c r="B30" s="34"/>
      <c r="C30" s="34"/>
      <c r="D30" s="34"/>
      <c r="E30" s="34"/>
      <c r="F30" s="34"/>
      <c r="G30" s="34"/>
      <c r="H30" s="34"/>
      <c r="I30" s="34"/>
      <c r="J30" s="34"/>
    </row>
    <row r="31" s="20" customFormat="1" spans="1:10">
      <c r="A31" s="34" t="s">
        <v>769</v>
      </c>
      <c r="B31" s="34"/>
      <c r="C31" s="34"/>
      <c r="D31" s="34"/>
      <c r="E31" s="34"/>
      <c r="F31" s="34"/>
      <c r="G31" s="34"/>
      <c r="H31" s="34"/>
      <c r="I31" s="34"/>
      <c r="J31" s="34"/>
    </row>
    <row r="32" s="20" customFormat="1" spans="1:10">
      <c r="A32" s="34" t="s">
        <v>770</v>
      </c>
      <c r="B32" s="34"/>
      <c r="C32" s="34"/>
      <c r="D32" s="34"/>
      <c r="E32" s="34"/>
      <c r="F32" s="34"/>
      <c r="G32" s="34"/>
      <c r="H32" s="34"/>
      <c r="I32" s="34"/>
      <c r="J32" s="34"/>
    </row>
    <row r="33" s="20" customFormat="1" spans="1:10">
      <c r="A33" s="34" t="s">
        <v>771</v>
      </c>
      <c r="B33" s="34"/>
      <c r="C33" s="34"/>
      <c r="D33" s="34"/>
      <c r="E33" s="34"/>
      <c r="F33" s="34"/>
      <c r="G33" s="34"/>
      <c r="H33" s="34"/>
      <c r="I33" s="34"/>
      <c r="J33" s="34"/>
    </row>
    <row r="34" s="20" customFormat="1" spans="1:10">
      <c r="A34" s="34" t="s">
        <v>772</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tabColor theme="9" tint="0.8"/>
  </sheetPr>
  <dimension ref="A1:J34"/>
  <sheetViews>
    <sheetView workbookViewId="0">
      <selection activeCell="A1" sqref="$A1:$XFD1048576"/>
    </sheetView>
  </sheetViews>
  <sheetFormatPr defaultColWidth="9" defaultRowHeight="13.5"/>
  <cols>
    <col min="1" max="16384" width="9" style="20"/>
  </cols>
  <sheetData>
    <row r="1" s="20" customFormat="1" ht="24.75" spans="1:10">
      <c r="A1" s="21" t="s">
        <v>725</v>
      </c>
      <c r="B1" s="21"/>
      <c r="C1" s="21"/>
      <c r="D1" s="21"/>
      <c r="E1" s="21"/>
      <c r="F1" s="21"/>
      <c r="G1" s="21"/>
      <c r="H1" s="21"/>
      <c r="I1" s="21"/>
      <c r="J1" s="21"/>
    </row>
    <row r="2" s="20" customFormat="1" ht="24.75" spans="1:10">
      <c r="A2" s="21"/>
      <c r="B2" s="21"/>
      <c r="C2" s="21"/>
      <c r="D2" s="21"/>
      <c r="E2" s="21"/>
      <c r="F2" s="21"/>
      <c r="G2" s="21"/>
      <c r="H2" s="21"/>
      <c r="I2" s="21"/>
      <c r="J2" s="21"/>
    </row>
    <row r="3" s="20" customFormat="1" spans="1:10">
      <c r="A3" s="22" t="s">
        <v>726</v>
      </c>
      <c r="B3" s="22" t="s">
        <v>1147</v>
      </c>
      <c r="C3" s="22"/>
      <c r="D3" s="22"/>
      <c r="E3" s="22"/>
      <c r="F3" s="22"/>
      <c r="G3" s="22"/>
      <c r="H3" s="22"/>
      <c r="I3" s="22"/>
      <c r="J3" s="22"/>
    </row>
    <row r="4" s="20" customFormat="1" spans="1:10">
      <c r="A4" s="22" t="s">
        <v>728</v>
      </c>
      <c r="B4" s="22" t="s">
        <v>1134</v>
      </c>
      <c r="C4" s="22"/>
      <c r="D4" s="22"/>
      <c r="E4" s="22" t="s">
        <v>942</v>
      </c>
      <c r="F4" s="22" t="s">
        <v>1135</v>
      </c>
      <c r="G4" s="22"/>
      <c r="H4" s="22"/>
      <c r="I4" s="22"/>
      <c r="J4" s="22"/>
    </row>
    <row r="5" s="20" customFormat="1" spans="1:10">
      <c r="A5" s="22"/>
      <c r="B5" s="22"/>
      <c r="C5" s="22"/>
      <c r="D5" s="22"/>
      <c r="E5" s="22" t="s">
        <v>617</v>
      </c>
      <c r="F5" s="22"/>
      <c r="G5" s="22"/>
      <c r="H5" s="22"/>
      <c r="I5" s="22"/>
      <c r="J5" s="22"/>
    </row>
    <row r="6" s="20" customFormat="1" spans="1:10">
      <c r="A6" s="22" t="s">
        <v>943</v>
      </c>
      <c r="B6" s="22"/>
      <c r="C6" s="22" t="s">
        <v>585</v>
      </c>
      <c r="D6" s="22" t="s">
        <v>910</v>
      </c>
      <c r="E6" s="22" t="s">
        <v>910</v>
      </c>
      <c r="F6" s="22" t="s">
        <v>733</v>
      </c>
      <c r="G6" s="22"/>
      <c r="H6" s="22" t="s">
        <v>734</v>
      </c>
      <c r="I6" s="22" t="s">
        <v>735</v>
      </c>
      <c r="J6" s="22"/>
    </row>
    <row r="7" s="20" customFormat="1" spans="1:10">
      <c r="A7" s="22"/>
      <c r="B7" s="22"/>
      <c r="C7" s="22" t="s">
        <v>517</v>
      </c>
      <c r="D7" s="22" t="s">
        <v>517</v>
      </c>
      <c r="E7" s="22" t="s">
        <v>944</v>
      </c>
      <c r="F7" s="22"/>
      <c r="G7" s="22"/>
      <c r="H7" s="22"/>
      <c r="I7" s="22"/>
      <c r="J7" s="22"/>
    </row>
    <row r="8" s="20" customFormat="1" ht="25.5" spans="1:10">
      <c r="A8" s="22"/>
      <c r="B8" s="22" t="s">
        <v>594</v>
      </c>
      <c r="C8" s="22">
        <v>1949100</v>
      </c>
      <c r="D8" s="22">
        <v>1949100</v>
      </c>
      <c r="E8" s="22">
        <v>1949100</v>
      </c>
      <c r="F8" s="22">
        <v>10</v>
      </c>
      <c r="G8" s="22"/>
      <c r="H8" s="23">
        <v>1</v>
      </c>
      <c r="I8" s="22">
        <v>10</v>
      </c>
      <c r="J8" s="22"/>
    </row>
    <row r="9" s="20" customFormat="1" spans="1:10">
      <c r="A9" s="22"/>
      <c r="B9" s="24" t="s">
        <v>598</v>
      </c>
      <c r="C9" s="22">
        <v>1949100</v>
      </c>
      <c r="D9" s="22">
        <v>1949100</v>
      </c>
      <c r="E9" s="22">
        <v>1949100</v>
      </c>
      <c r="F9" s="22">
        <v>10</v>
      </c>
      <c r="G9" s="22"/>
      <c r="H9" s="25">
        <v>1</v>
      </c>
      <c r="I9" s="22">
        <v>10</v>
      </c>
      <c r="J9" s="22"/>
    </row>
    <row r="10" s="20" customFormat="1" ht="25.5" spans="1:10">
      <c r="A10" s="22"/>
      <c r="B10" s="26" t="s">
        <v>600</v>
      </c>
      <c r="C10" s="22"/>
      <c r="D10" s="22"/>
      <c r="E10" s="22"/>
      <c r="F10" s="22"/>
      <c r="G10" s="22"/>
      <c r="H10" s="25"/>
      <c r="I10" s="22"/>
      <c r="J10" s="22"/>
    </row>
    <row r="11" s="20" customFormat="1" ht="25.5" spans="1:10">
      <c r="A11" s="22"/>
      <c r="B11" s="26" t="s">
        <v>601</v>
      </c>
      <c r="C11" s="26"/>
      <c r="D11" s="26"/>
      <c r="E11" s="26"/>
      <c r="F11" s="22" t="s">
        <v>522</v>
      </c>
      <c r="G11" s="22"/>
      <c r="H11" s="22" t="s">
        <v>522</v>
      </c>
      <c r="I11" s="22" t="s">
        <v>522</v>
      </c>
      <c r="J11" s="22"/>
    </row>
    <row r="12" s="20" customFormat="1" ht="25.5" spans="1:10">
      <c r="A12" s="22"/>
      <c r="B12" s="26" t="s">
        <v>945</v>
      </c>
      <c r="C12" s="22"/>
      <c r="D12" s="22"/>
      <c r="E12" s="24"/>
      <c r="F12" s="22" t="s">
        <v>522</v>
      </c>
      <c r="G12" s="22"/>
      <c r="H12" s="22" t="s">
        <v>522</v>
      </c>
      <c r="I12" s="22" t="s">
        <v>522</v>
      </c>
      <c r="J12" s="22"/>
    </row>
    <row r="13" s="20" customFormat="1" spans="1:10">
      <c r="A13" s="27" t="s">
        <v>739</v>
      </c>
      <c r="B13" s="27"/>
      <c r="C13" s="27"/>
      <c r="D13" s="27"/>
      <c r="E13" s="27"/>
      <c r="F13" s="27"/>
      <c r="G13" s="27" t="s">
        <v>740</v>
      </c>
      <c r="H13" s="27"/>
      <c r="I13" s="27"/>
      <c r="J13" s="27"/>
    </row>
    <row r="14" s="20" customFormat="1" ht="25.5" spans="1:10">
      <c r="A14" s="27" t="s">
        <v>946</v>
      </c>
      <c r="B14" s="27" t="s">
        <v>1148</v>
      </c>
      <c r="C14" s="27"/>
      <c r="D14" s="27"/>
      <c r="E14" s="27"/>
      <c r="F14" s="27"/>
      <c r="G14" s="27" t="s">
        <v>1137</v>
      </c>
      <c r="H14" s="27"/>
      <c r="I14" s="27"/>
      <c r="J14" s="27"/>
    </row>
    <row r="15" s="20" customFormat="1" spans="1:10">
      <c r="A15" s="27" t="s">
        <v>607</v>
      </c>
      <c r="B15" s="27"/>
      <c r="C15" s="27"/>
      <c r="D15" s="27" t="s">
        <v>949</v>
      </c>
      <c r="E15" s="27"/>
      <c r="F15" s="27"/>
      <c r="G15" s="27" t="s">
        <v>950</v>
      </c>
      <c r="H15" s="27"/>
      <c r="I15" s="27"/>
      <c r="J15" s="27"/>
    </row>
    <row r="16" s="20" customFormat="1" spans="1:10">
      <c r="A16" s="22" t="s">
        <v>747</v>
      </c>
      <c r="B16" s="22" t="s">
        <v>614</v>
      </c>
      <c r="C16" s="22" t="s">
        <v>951</v>
      </c>
      <c r="D16" s="22" t="s">
        <v>608</v>
      </c>
      <c r="E16" s="22" t="s">
        <v>609</v>
      </c>
      <c r="F16" s="27" t="s">
        <v>610</v>
      </c>
      <c r="G16" s="27" t="s">
        <v>611</v>
      </c>
      <c r="H16" s="27" t="s">
        <v>733</v>
      </c>
      <c r="I16" s="27" t="s">
        <v>735</v>
      </c>
      <c r="J16" s="27" t="s">
        <v>746</v>
      </c>
    </row>
    <row r="17" s="20" customFormat="1" spans="1:10">
      <c r="A17" s="22"/>
      <c r="B17" s="22"/>
      <c r="C17" s="22" t="s">
        <v>608</v>
      </c>
      <c r="D17" s="22" t="s">
        <v>616</v>
      </c>
      <c r="E17" s="22"/>
      <c r="F17" s="27" t="s">
        <v>617</v>
      </c>
      <c r="G17" s="27" t="s">
        <v>618</v>
      </c>
      <c r="H17" s="27"/>
      <c r="I17" s="27"/>
      <c r="J17" s="27"/>
    </row>
    <row r="18" s="20" customFormat="1" ht="25.5" spans="1:10">
      <c r="A18" s="22" t="s">
        <v>750</v>
      </c>
      <c r="B18" s="22" t="s">
        <v>620</v>
      </c>
      <c r="C18" s="28" t="s">
        <v>1138</v>
      </c>
      <c r="D18" s="22" t="s">
        <v>829</v>
      </c>
      <c r="E18" s="22">
        <v>100</v>
      </c>
      <c r="F18" s="27" t="s">
        <v>628</v>
      </c>
      <c r="G18" s="22">
        <v>100</v>
      </c>
      <c r="H18" s="29">
        <v>5</v>
      </c>
      <c r="I18" s="29">
        <v>5</v>
      </c>
      <c r="J18" s="27"/>
    </row>
    <row r="19" s="20" customFormat="1" ht="38.25" spans="1:10">
      <c r="A19" s="22"/>
      <c r="B19" s="22" t="s">
        <v>624</v>
      </c>
      <c r="C19" s="28" t="s">
        <v>1139</v>
      </c>
      <c r="D19" s="22" t="s">
        <v>829</v>
      </c>
      <c r="E19" s="22">
        <v>100</v>
      </c>
      <c r="F19" s="27" t="s">
        <v>628</v>
      </c>
      <c r="G19" s="22">
        <v>100</v>
      </c>
      <c r="H19" s="29">
        <v>5</v>
      </c>
      <c r="I19" s="29">
        <v>5</v>
      </c>
      <c r="J19" s="27"/>
    </row>
    <row r="20" s="20" customFormat="1" ht="25.5" spans="1:10">
      <c r="A20" s="22"/>
      <c r="B20" s="22" t="s">
        <v>640</v>
      </c>
      <c r="C20" s="28" t="s">
        <v>1140</v>
      </c>
      <c r="D20" s="22" t="s">
        <v>829</v>
      </c>
      <c r="E20" s="22">
        <v>100</v>
      </c>
      <c r="F20" s="27" t="s">
        <v>628</v>
      </c>
      <c r="G20" s="22">
        <v>100</v>
      </c>
      <c r="H20" s="29">
        <v>10</v>
      </c>
      <c r="I20" s="29">
        <v>10</v>
      </c>
      <c r="J20" s="27"/>
    </row>
    <row r="21" s="20" customFormat="1" ht="25.5" spans="1:10">
      <c r="A21" s="22"/>
      <c r="B21" s="22" t="s">
        <v>646</v>
      </c>
      <c r="C21" s="28" t="s">
        <v>1141</v>
      </c>
      <c r="D21" s="22" t="s">
        <v>829</v>
      </c>
      <c r="E21" s="22">
        <v>100</v>
      </c>
      <c r="F21" s="27" t="s">
        <v>628</v>
      </c>
      <c r="G21" s="22">
        <v>100</v>
      </c>
      <c r="H21" s="29">
        <v>10</v>
      </c>
      <c r="I21" s="29">
        <v>10</v>
      </c>
      <c r="J21" s="27"/>
    </row>
    <row r="22" s="20" customFormat="1" ht="38.25" spans="1:10">
      <c r="A22" s="22" t="s">
        <v>758</v>
      </c>
      <c r="B22" s="22" t="s">
        <v>1010</v>
      </c>
      <c r="C22" s="28" t="s">
        <v>1142</v>
      </c>
      <c r="D22" s="22" t="s">
        <v>829</v>
      </c>
      <c r="E22" s="22">
        <v>100</v>
      </c>
      <c r="F22" s="27" t="s">
        <v>628</v>
      </c>
      <c r="G22" s="22">
        <v>100</v>
      </c>
      <c r="H22" s="29">
        <v>10</v>
      </c>
      <c r="I22" s="29">
        <v>10</v>
      </c>
      <c r="J22" s="27"/>
    </row>
    <row r="23" s="20" customFormat="1" ht="51" spans="1:10">
      <c r="A23" s="22"/>
      <c r="B23" s="22" t="s">
        <v>651</v>
      </c>
      <c r="C23" s="28" t="s">
        <v>1143</v>
      </c>
      <c r="D23" s="22" t="s">
        <v>829</v>
      </c>
      <c r="E23" s="22">
        <v>100</v>
      </c>
      <c r="F23" s="27" t="s">
        <v>628</v>
      </c>
      <c r="G23" s="22">
        <v>100</v>
      </c>
      <c r="H23" s="29">
        <v>10</v>
      </c>
      <c r="I23" s="29">
        <v>10</v>
      </c>
      <c r="J23" s="27"/>
    </row>
    <row r="24" s="20" customFormat="1" ht="38.25" spans="1:10">
      <c r="A24" s="22"/>
      <c r="B24" s="22" t="s">
        <v>971</v>
      </c>
      <c r="C24" s="28" t="s">
        <v>1144</v>
      </c>
      <c r="D24" s="22" t="s">
        <v>829</v>
      </c>
      <c r="E24" s="22">
        <v>100</v>
      </c>
      <c r="F24" s="27" t="s">
        <v>628</v>
      </c>
      <c r="G24" s="22">
        <v>100</v>
      </c>
      <c r="H24" s="29">
        <v>10</v>
      </c>
      <c r="I24" s="29">
        <v>10</v>
      </c>
      <c r="J24" s="27"/>
    </row>
    <row r="25" s="20" customFormat="1" ht="51" spans="1:10">
      <c r="A25" s="22"/>
      <c r="B25" s="22" t="s">
        <v>655</v>
      </c>
      <c r="C25" s="28" t="s">
        <v>1145</v>
      </c>
      <c r="D25" s="22" t="s">
        <v>829</v>
      </c>
      <c r="E25" s="22">
        <v>100</v>
      </c>
      <c r="F25" s="27" t="s">
        <v>628</v>
      </c>
      <c r="G25" s="22">
        <v>100</v>
      </c>
      <c r="H25" s="29">
        <v>15</v>
      </c>
      <c r="I25" s="29">
        <v>15</v>
      </c>
      <c r="J25" s="27"/>
    </row>
    <row r="26" s="20" customFormat="1" spans="1:10">
      <c r="A26" s="22" t="s">
        <v>657</v>
      </c>
      <c r="B26" s="22" t="s">
        <v>880</v>
      </c>
      <c r="C26" s="28" t="s">
        <v>1146</v>
      </c>
      <c r="D26" s="30" t="s">
        <v>829</v>
      </c>
      <c r="E26" s="31">
        <v>100</v>
      </c>
      <c r="F26" s="22" t="s">
        <v>628</v>
      </c>
      <c r="G26" s="31">
        <v>100</v>
      </c>
      <c r="H26" s="22">
        <v>15</v>
      </c>
      <c r="I26" s="22">
        <v>15</v>
      </c>
      <c r="J26" s="22"/>
    </row>
    <row r="27" s="20" customFormat="1" ht="25.5" spans="1:10">
      <c r="A27" s="22"/>
      <c r="B27" s="22" t="s">
        <v>961</v>
      </c>
      <c r="C27" s="28"/>
      <c r="D27" s="30"/>
      <c r="E27" s="32"/>
      <c r="F27" s="22"/>
      <c r="G27" s="32"/>
      <c r="H27" s="22"/>
      <c r="I27" s="22"/>
      <c r="J27" s="22"/>
    </row>
    <row r="28" s="20" customFormat="1" spans="1:10">
      <c r="A28" s="22" t="s">
        <v>962</v>
      </c>
      <c r="B28" s="22"/>
      <c r="C28" s="33"/>
      <c r="D28" s="33"/>
      <c r="E28" s="33"/>
      <c r="F28" s="33"/>
      <c r="G28" s="33"/>
      <c r="H28" s="33"/>
      <c r="I28" s="33"/>
      <c r="J28" s="33"/>
    </row>
    <row r="29" s="20" customFormat="1" ht="22.5" spans="1:10">
      <c r="A29" s="22" t="s">
        <v>766</v>
      </c>
      <c r="B29" s="22">
        <v>100</v>
      </c>
      <c r="C29" s="22"/>
      <c r="D29" s="22"/>
      <c r="E29" s="22"/>
      <c r="F29" s="22"/>
      <c r="G29" s="22"/>
      <c r="H29" s="22"/>
      <c r="I29" s="22">
        <v>100</v>
      </c>
      <c r="J29" s="35" t="s">
        <v>923</v>
      </c>
    </row>
    <row r="30" s="20" customFormat="1" spans="1:10">
      <c r="A30" s="34" t="s">
        <v>768</v>
      </c>
      <c r="B30" s="34"/>
      <c r="C30" s="34"/>
      <c r="D30" s="34"/>
      <c r="E30" s="34"/>
      <c r="F30" s="34"/>
      <c r="G30" s="34"/>
      <c r="H30" s="34"/>
      <c r="I30" s="34"/>
      <c r="J30" s="34"/>
    </row>
    <row r="31" s="20" customFormat="1" spans="1:10">
      <c r="A31" s="34" t="s">
        <v>769</v>
      </c>
      <c r="B31" s="34"/>
      <c r="C31" s="34"/>
      <c r="D31" s="34"/>
      <c r="E31" s="34"/>
      <c r="F31" s="34"/>
      <c r="G31" s="34"/>
      <c r="H31" s="34"/>
      <c r="I31" s="34"/>
      <c r="J31" s="34"/>
    </row>
    <row r="32" s="20" customFormat="1" spans="1:10">
      <c r="A32" s="34" t="s">
        <v>770</v>
      </c>
      <c r="B32" s="34"/>
      <c r="C32" s="34"/>
      <c r="D32" s="34"/>
      <c r="E32" s="34"/>
      <c r="F32" s="34"/>
      <c r="G32" s="34"/>
      <c r="H32" s="34"/>
      <c r="I32" s="34"/>
      <c r="J32" s="34"/>
    </row>
    <row r="33" s="20" customFormat="1" spans="1:10">
      <c r="A33" s="34" t="s">
        <v>771</v>
      </c>
      <c r="B33" s="34"/>
      <c r="C33" s="34"/>
      <c r="D33" s="34"/>
      <c r="E33" s="34"/>
      <c r="F33" s="34"/>
      <c r="G33" s="34"/>
      <c r="H33" s="34"/>
      <c r="I33" s="34"/>
      <c r="J33" s="34"/>
    </row>
    <row r="34" s="20" customFormat="1" spans="1:10">
      <c r="A34" s="34" t="s">
        <v>772</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J31"/>
  <sheetViews>
    <sheetView workbookViewId="0">
      <selection activeCell="A1" sqref="$A1:$XFD1048576"/>
    </sheetView>
  </sheetViews>
  <sheetFormatPr defaultColWidth="9" defaultRowHeight="14.25"/>
  <cols>
    <col min="1" max="2" width="9" style="2"/>
    <col min="3" max="3" width="20.25" style="2" customWidth="1"/>
    <col min="4" max="4" width="12.125" style="2"/>
    <col min="5" max="5" width="15.125" style="2" customWidth="1"/>
    <col min="6" max="6" width="9" style="2"/>
    <col min="7" max="7" width="14.625" style="2" customWidth="1"/>
    <col min="8" max="8" width="9" style="2"/>
    <col min="9" max="9" width="6.625" style="2" customWidth="1"/>
    <col min="10" max="10" width="8" style="2" customWidth="1"/>
    <col min="11" max="16384" width="9" style="2"/>
  </cols>
  <sheetData>
    <row r="1" s="1" customFormat="1" ht="24.75" spans="1:10">
      <c r="A1" s="3" t="s">
        <v>725</v>
      </c>
      <c r="B1" s="3"/>
      <c r="C1" s="3"/>
      <c r="D1" s="3"/>
      <c r="E1" s="3"/>
      <c r="F1" s="3"/>
      <c r="G1" s="3"/>
      <c r="H1" s="3"/>
      <c r="I1" s="3"/>
      <c r="J1" s="3"/>
    </row>
    <row r="2" s="1" customFormat="1" ht="24.75" spans="1:10">
      <c r="A2" s="3"/>
      <c r="B2" s="3"/>
      <c r="C2" s="3"/>
      <c r="D2" s="3"/>
      <c r="E2" s="3"/>
      <c r="F2" s="3"/>
      <c r="G2" s="3"/>
      <c r="H2" s="3"/>
      <c r="I2" s="3"/>
      <c r="J2" s="3"/>
    </row>
    <row r="3" s="1" customFormat="1" ht="27" customHeight="1" spans="1:10">
      <c r="A3" s="4" t="s">
        <v>726</v>
      </c>
      <c r="B3" s="5" t="s">
        <v>1149</v>
      </c>
      <c r="C3" s="5"/>
      <c r="D3" s="5"/>
      <c r="E3" s="5"/>
      <c r="F3" s="5"/>
      <c r="G3" s="5"/>
      <c r="H3" s="5"/>
      <c r="I3" s="5"/>
      <c r="J3" s="5"/>
    </row>
    <row r="4" s="1" customFormat="1" ht="15" customHeight="1" spans="1:10">
      <c r="A4" s="4" t="s">
        <v>728</v>
      </c>
      <c r="B4" s="5" t="s">
        <v>582</v>
      </c>
      <c r="C4" s="5"/>
      <c r="D4" s="5"/>
      <c r="E4" s="4" t="s">
        <v>942</v>
      </c>
      <c r="F4" s="5" t="s">
        <v>684</v>
      </c>
      <c r="G4" s="5"/>
      <c r="H4" s="5"/>
      <c r="I4" s="5"/>
      <c r="J4" s="5"/>
    </row>
    <row r="5" s="1" customFormat="1" ht="13.5" spans="1:10">
      <c r="A5" s="4"/>
      <c r="B5" s="5"/>
      <c r="C5" s="5"/>
      <c r="D5" s="5"/>
      <c r="E5" s="4" t="s">
        <v>617</v>
      </c>
      <c r="F5" s="5"/>
      <c r="G5" s="5"/>
      <c r="H5" s="5"/>
      <c r="I5" s="5"/>
      <c r="J5" s="5"/>
    </row>
    <row r="6" s="1" customFormat="1" ht="15" customHeight="1" spans="1:10">
      <c r="A6" s="4" t="s">
        <v>943</v>
      </c>
      <c r="B6" s="4"/>
      <c r="C6" s="4" t="s">
        <v>585</v>
      </c>
      <c r="D6" s="4" t="s">
        <v>910</v>
      </c>
      <c r="E6" s="4" t="s">
        <v>910</v>
      </c>
      <c r="F6" s="4" t="s">
        <v>733</v>
      </c>
      <c r="G6" s="4"/>
      <c r="H6" s="4" t="s">
        <v>734</v>
      </c>
      <c r="I6" s="4" t="s">
        <v>735</v>
      </c>
      <c r="J6" s="4"/>
    </row>
    <row r="7" s="1" customFormat="1" ht="13.5" spans="1:10">
      <c r="A7" s="4"/>
      <c r="B7" s="4"/>
      <c r="C7" s="4" t="s">
        <v>517</v>
      </c>
      <c r="D7" s="4" t="s">
        <v>517</v>
      </c>
      <c r="E7" s="4" t="s">
        <v>944</v>
      </c>
      <c r="F7" s="4"/>
      <c r="G7" s="4"/>
      <c r="H7" s="4"/>
      <c r="I7" s="4"/>
      <c r="J7" s="4"/>
    </row>
    <row r="8" s="1" customFormat="1" ht="27" customHeight="1" spans="1:10">
      <c r="A8" s="4"/>
      <c r="B8" s="4" t="s">
        <v>594</v>
      </c>
      <c r="C8" s="6">
        <f>C9+C11+C12</f>
        <v>2196150.3</v>
      </c>
      <c r="D8" s="6">
        <f>D9+D11+D12</f>
        <v>2442799.23</v>
      </c>
      <c r="E8" s="6">
        <f>E9+E11+E12</f>
        <v>2442799.23</v>
      </c>
      <c r="F8" s="4">
        <v>10</v>
      </c>
      <c r="G8" s="4"/>
      <c r="H8" s="7">
        <v>1</v>
      </c>
      <c r="I8" s="4">
        <v>10</v>
      </c>
      <c r="J8" s="4"/>
    </row>
    <row r="9" s="1" customFormat="1" ht="15" customHeight="1" spans="1:10">
      <c r="A9" s="4"/>
      <c r="B9" s="8" t="s">
        <v>598</v>
      </c>
      <c r="C9" s="6">
        <v>500000</v>
      </c>
      <c r="D9" s="6">
        <v>1270143</v>
      </c>
      <c r="E9" s="6">
        <v>1270143</v>
      </c>
      <c r="F9" s="4" t="s">
        <v>522</v>
      </c>
      <c r="G9" s="4"/>
      <c r="H9" s="4" t="s">
        <v>522</v>
      </c>
      <c r="I9" s="4" t="s">
        <v>522</v>
      </c>
      <c r="J9" s="4"/>
    </row>
    <row r="10" s="1" customFormat="1" ht="25.5" spans="1:10">
      <c r="A10" s="4"/>
      <c r="B10" s="9" t="s">
        <v>600</v>
      </c>
      <c r="C10" s="6"/>
      <c r="D10" s="6"/>
      <c r="E10" s="6"/>
      <c r="F10" s="4"/>
      <c r="G10" s="4"/>
      <c r="H10" s="4"/>
      <c r="I10" s="4"/>
      <c r="J10" s="4"/>
    </row>
    <row r="11" s="1" customFormat="1" ht="27" customHeight="1" spans="1:10">
      <c r="A11" s="4"/>
      <c r="B11" s="9" t="s">
        <v>601</v>
      </c>
      <c r="C11" s="6">
        <v>0</v>
      </c>
      <c r="D11" s="6">
        <v>0</v>
      </c>
      <c r="E11" s="6">
        <v>0</v>
      </c>
      <c r="F11" s="4" t="s">
        <v>522</v>
      </c>
      <c r="G11" s="4"/>
      <c r="H11" s="4" t="s">
        <v>522</v>
      </c>
      <c r="I11" s="4" t="s">
        <v>522</v>
      </c>
      <c r="J11" s="4"/>
    </row>
    <row r="12" s="1" customFormat="1" ht="27" customHeight="1" spans="1:10">
      <c r="A12" s="4"/>
      <c r="B12" s="9" t="s">
        <v>945</v>
      </c>
      <c r="C12" s="6">
        <v>1696150.3</v>
      </c>
      <c r="D12" s="6">
        <v>1172656.23</v>
      </c>
      <c r="E12" s="6">
        <v>1172656.23</v>
      </c>
      <c r="F12" s="4" t="s">
        <v>522</v>
      </c>
      <c r="G12" s="4"/>
      <c r="H12" s="4" t="s">
        <v>522</v>
      </c>
      <c r="I12" s="4" t="s">
        <v>522</v>
      </c>
      <c r="J12" s="4"/>
    </row>
    <row r="13" s="1" customFormat="1" ht="30" customHeight="1" spans="1:10">
      <c r="A13" s="10" t="s">
        <v>739</v>
      </c>
      <c r="B13" s="10"/>
      <c r="C13" s="10"/>
      <c r="D13" s="10"/>
      <c r="E13" s="10"/>
      <c r="F13" s="10"/>
      <c r="G13" s="10" t="s">
        <v>740</v>
      </c>
      <c r="H13" s="10"/>
      <c r="I13" s="10"/>
      <c r="J13" s="10"/>
    </row>
    <row r="14" s="1" customFormat="1" ht="101" customHeight="1" spans="1:10">
      <c r="A14" s="10" t="s">
        <v>946</v>
      </c>
      <c r="B14" s="11" t="s">
        <v>1150</v>
      </c>
      <c r="C14" s="11"/>
      <c r="D14" s="11"/>
      <c r="E14" s="11"/>
      <c r="F14" s="11"/>
      <c r="G14" s="11" t="s">
        <v>1151</v>
      </c>
      <c r="H14" s="11"/>
      <c r="I14" s="11"/>
      <c r="J14" s="11"/>
    </row>
    <row r="15" s="1" customFormat="1" ht="15" customHeight="1" spans="1:10">
      <c r="A15" s="10" t="s">
        <v>607</v>
      </c>
      <c r="B15" s="10"/>
      <c r="C15" s="10"/>
      <c r="D15" s="10" t="s">
        <v>949</v>
      </c>
      <c r="E15" s="10"/>
      <c r="F15" s="10"/>
      <c r="G15" s="10" t="s">
        <v>950</v>
      </c>
      <c r="H15" s="10"/>
      <c r="I15" s="10"/>
      <c r="J15" s="10"/>
    </row>
    <row r="16" s="1" customFormat="1" ht="24.75" customHeight="1" spans="1:10">
      <c r="A16" s="4" t="s">
        <v>747</v>
      </c>
      <c r="B16" s="4" t="s">
        <v>614</v>
      </c>
      <c r="C16" s="4" t="s">
        <v>951</v>
      </c>
      <c r="D16" s="4" t="s">
        <v>608</v>
      </c>
      <c r="E16" s="4" t="s">
        <v>609</v>
      </c>
      <c r="F16" s="10" t="s">
        <v>610</v>
      </c>
      <c r="G16" s="10" t="s">
        <v>611</v>
      </c>
      <c r="H16" s="10" t="s">
        <v>733</v>
      </c>
      <c r="I16" s="10" t="s">
        <v>735</v>
      </c>
      <c r="J16" s="10" t="s">
        <v>746</v>
      </c>
    </row>
    <row r="17" s="1" customFormat="1" ht="13.5" spans="1:10">
      <c r="A17" s="4"/>
      <c r="B17" s="4"/>
      <c r="C17" s="4" t="s">
        <v>608</v>
      </c>
      <c r="D17" s="4" t="s">
        <v>616</v>
      </c>
      <c r="E17" s="4"/>
      <c r="F17" s="10" t="s">
        <v>617</v>
      </c>
      <c r="G17" s="10" t="s">
        <v>618</v>
      </c>
      <c r="H17" s="10"/>
      <c r="I17" s="10"/>
      <c r="J17" s="10"/>
    </row>
    <row r="18" s="1" customFormat="1" ht="58" customHeight="1" spans="1:10">
      <c r="A18" s="4" t="s">
        <v>750</v>
      </c>
      <c r="B18" s="4" t="s">
        <v>620</v>
      </c>
      <c r="C18" s="12" t="s">
        <v>1152</v>
      </c>
      <c r="D18" s="4" t="s">
        <v>829</v>
      </c>
      <c r="E18" s="12" t="s">
        <v>1153</v>
      </c>
      <c r="F18" s="12" t="s">
        <v>1154</v>
      </c>
      <c r="G18" s="12" t="s">
        <v>1153</v>
      </c>
      <c r="H18" s="10">
        <v>10</v>
      </c>
      <c r="I18" s="10">
        <v>10</v>
      </c>
      <c r="J18" s="10" t="s">
        <v>809</v>
      </c>
    </row>
    <row r="19" s="1" customFormat="1" ht="33" customHeight="1" spans="1:10">
      <c r="A19" s="4"/>
      <c r="B19" s="4" t="s">
        <v>624</v>
      </c>
      <c r="C19" s="12" t="s">
        <v>1155</v>
      </c>
      <c r="D19" s="4" t="s">
        <v>953</v>
      </c>
      <c r="E19" s="12">
        <v>100</v>
      </c>
      <c r="F19" s="12" t="s">
        <v>628</v>
      </c>
      <c r="G19" s="12">
        <v>1</v>
      </c>
      <c r="H19" s="10">
        <v>10</v>
      </c>
      <c r="I19" s="10">
        <v>10</v>
      </c>
      <c r="J19" s="10" t="s">
        <v>809</v>
      </c>
    </row>
    <row r="20" s="1" customFormat="1" ht="33" customHeight="1" spans="1:10">
      <c r="A20" s="4"/>
      <c r="B20" s="4" t="s">
        <v>640</v>
      </c>
      <c r="C20" s="12" t="s">
        <v>827</v>
      </c>
      <c r="D20" s="4" t="s">
        <v>956</v>
      </c>
      <c r="E20" s="12">
        <v>1</v>
      </c>
      <c r="F20" s="12" t="s">
        <v>760</v>
      </c>
      <c r="G20" s="12" t="s">
        <v>840</v>
      </c>
      <c r="H20" s="10">
        <v>10</v>
      </c>
      <c r="I20" s="10">
        <v>10</v>
      </c>
      <c r="J20" s="10" t="s">
        <v>809</v>
      </c>
    </row>
    <row r="21" s="1" customFormat="1" ht="33" customHeight="1" spans="1:10">
      <c r="A21" s="4"/>
      <c r="B21" s="4" t="s">
        <v>646</v>
      </c>
      <c r="C21" s="12" t="s">
        <v>1156</v>
      </c>
      <c r="D21" s="4" t="s">
        <v>632</v>
      </c>
      <c r="E21" s="12">
        <v>2442799.23</v>
      </c>
      <c r="F21" s="12" t="s">
        <v>757</v>
      </c>
      <c r="G21" s="12" t="s">
        <v>1157</v>
      </c>
      <c r="H21" s="10">
        <v>10</v>
      </c>
      <c r="I21" s="10">
        <v>10</v>
      </c>
      <c r="J21" s="10" t="s">
        <v>809</v>
      </c>
    </row>
    <row r="22" s="1" customFormat="1" ht="33" customHeight="1" spans="1:10">
      <c r="A22" s="4" t="s">
        <v>758</v>
      </c>
      <c r="B22" s="4" t="s">
        <v>1010</v>
      </c>
      <c r="C22" s="12" t="s">
        <v>1158</v>
      </c>
      <c r="D22" s="13" t="s">
        <v>1034</v>
      </c>
      <c r="E22" s="13">
        <v>98</v>
      </c>
      <c r="F22" s="13" t="s">
        <v>628</v>
      </c>
      <c r="G22" s="14">
        <v>0.98</v>
      </c>
      <c r="H22" s="13">
        <v>20</v>
      </c>
      <c r="I22" s="13">
        <v>20</v>
      </c>
      <c r="J22" s="10" t="s">
        <v>809</v>
      </c>
    </row>
    <row r="23" s="1" customFormat="1" ht="33" customHeight="1" spans="1:10">
      <c r="A23" s="4"/>
      <c r="B23" s="4" t="s">
        <v>651</v>
      </c>
      <c r="C23" s="12" t="s">
        <v>1159</v>
      </c>
      <c r="D23" s="13" t="s">
        <v>1034</v>
      </c>
      <c r="E23" s="13">
        <v>100</v>
      </c>
      <c r="F23" s="13" t="s">
        <v>628</v>
      </c>
      <c r="G23" s="14">
        <v>1</v>
      </c>
      <c r="H23" s="13">
        <v>20</v>
      </c>
      <c r="I23" s="13">
        <v>20</v>
      </c>
      <c r="J23" s="10" t="s">
        <v>809</v>
      </c>
    </row>
    <row r="24" s="1" customFormat="1" ht="33" customHeight="1" spans="1:10">
      <c r="A24" s="4"/>
      <c r="B24" s="4" t="s">
        <v>961</v>
      </c>
      <c r="C24" s="12" t="s">
        <v>1160</v>
      </c>
      <c r="D24" s="13" t="s">
        <v>1034</v>
      </c>
      <c r="E24" s="15" t="s">
        <v>833</v>
      </c>
      <c r="F24" s="13" t="s">
        <v>628</v>
      </c>
      <c r="G24" s="15" t="s">
        <v>1161</v>
      </c>
      <c r="H24" s="13">
        <v>10</v>
      </c>
      <c r="I24" s="13">
        <v>10</v>
      </c>
      <c r="J24" s="10" t="s">
        <v>809</v>
      </c>
    </row>
    <row r="25" s="1" customFormat="1" ht="77" customHeight="1" spans="1:10">
      <c r="A25" s="4" t="s">
        <v>962</v>
      </c>
      <c r="B25" s="4"/>
      <c r="C25" s="16" t="s">
        <v>1162</v>
      </c>
      <c r="D25" s="16"/>
      <c r="E25" s="16"/>
      <c r="F25" s="16"/>
      <c r="G25" s="16"/>
      <c r="H25" s="16"/>
      <c r="I25" s="16"/>
      <c r="J25" s="16"/>
    </row>
    <row r="26" s="1" customFormat="1" ht="24" customHeight="1" spans="1:10">
      <c r="A26" s="4" t="s">
        <v>766</v>
      </c>
      <c r="B26" s="4">
        <v>100</v>
      </c>
      <c r="C26" s="4"/>
      <c r="D26" s="4"/>
      <c r="E26" s="4"/>
      <c r="F26" s="4"/>
      <c r="G26" s="4"/>
      <c r="H26" s="4"/>
      <c r="I26" s="4"/>
      <c r="J26" s="18" t="s">
        <v>923</v>
      </c>
    </row>
    <row r="27" s="1" customFormat="1" ht="13.5" spans="1:10">
      <c r="A27" s="17" t="s">
        <v>768</v>
      </c>
      <c r="B27" s="17"/>
      <c r="C27" s="17"/>
      <c r="D27" s="17"/>
      <c r="E27" s="17"/>
      <c r="F27" s="17"/>
      <c r="G27" s="17"/>
      <c r="H27" s="17"/>
      <c r="I27" s="17"/>
      <c r="J27" s="17"/>
    </row>
    <row r="28" s="1" customFormat="1" ht="13.5" spans="1:10">
      <c r="A28" s="17" t="s">
        <v>769</v>
      </c>
      <c r="B28" s="17"/>
      <c r="C28" s="17"/>
      <c r="D28" s="17"/>
      <c r="E28" s="17"/>
      <c r="F28" s="17"/>
      <c r="G28" s="17"/>
      <c r="H28" s="17"/>
      <c r="I28" s="17"/>
      <c r="J28" s="17"/>
    </row>
    <row r="29" s="1" customFormat="1" ht="13.5" spans="1:10">
      <c r="A29" s="17" t="s">
        <v>770</v>
      </c>
      <c r="B29" s="17"/>
      <c r="C29" s="17"/>
      <c r="D29" s="17"/>
      <c r="E29" s="17"/>
      <c r="F29" s="17"/>
      <c r="G29" s="17"/>
      <c r="H29" s="17"/>
      <c r="I29" s="17"/>
      <c r="J29" s="17"/>
    </row>
    <row r="30" s="1" customFormat="1" ht="13.5" spans="1:10">
      <c r="A30" s="17" t="s">
        <v>771</v>
      </c>
      <c r="B30" s="17"/>
      <c r="C30" s="17"/>
      <c r="D30" s="17"/>
      <c r="E30" s="17"/>
      <c r="F30" s="17"/>
      <c r="G30" s="17"/>
      <c r="H30" s="17"/>
      <c r="I30" s="17"/>
      <c r="J30" s="17"/>
    </row>
    <row r="31" s="1" customFormat="1" ht="13.5" spans="1:10">
      <c r="A31" s="17" t="s">
        <v>1163</v>
      </c>
      <c r="B31" s="17"/>
      <c r="C31" s="17"/>
      <c r="D31" s="17"/>
      <c r="E31" s="17"/>
      <c r="F31" s="17"/>
      <c r="G31" s="17"/>
      <c r="H31" s="17"/>
      <c r="I31" s="17"/>
      <c r="J31" s="1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selection activeCell="N14" sqref="N14"/>
    </sheetView>
  </sheetViews>
  <sheetFormatPr defaultColWidth="9" defaultRowHeight="14.25"/>
  <cols>
    <col min="1" max="2" width="9" style="2"/>
    <col min="3" max="3" width="20.25" style="2" customWidth="1"/>
    <col min="4" max="4" width="12.125" style="2"/>
    <col min="5" max="5" width="15.125" style="2" customWidth="1"/>
    <col min="6" max="6" width="9" style="2"/>
    <col min="7" max="7" width="14.625" style="2" customWidth="1"/>
    <col min="8" max="8" width="9" style="2"/>
    <col min="9" max="9" width="6.625" style="2" customWidth="1"/>
    <col min="10" max="10" width="11.5" style="2" customWidth="1"/>
    <col min="11" max="11" width="9" style="2"/>
    <col min="12" max="12" width="11.5" style="2"/>
    <col min="13" max="13" width="9" style="2"/>
    <col min="14" max="14" width="11.5" style="2"/>
    <col min="15" max="16384" width="9" style="2"/>
  </cols>
  <sheetData>
    <row r="1" s="1" customFormat="1" ht="24.75" spans="1:10">
      <c r="A1" s="3" t="s">
        <v>725</v>
      </c>
      <c r="B1" s="3"/>
      <c r="C1" s="3"/>
      <c r="D1" s="3"/>
      <c r="E1" s="3"/>
      <c r="F1" s="3"/>
      <c r="G1" s="3"/>
      <c r="H1" s="3"/>
      <c r="I1" s="3"/>
      <c r="J1" s="3"/>
    </row>
    <row r="2" s="1" customFormat="1" ht="24.75" spans="1:10">
      <c r="A2" s="3"/>
      <c r="B2" s="3"/>
      <c r="C2" s="3"/>
      <c r="D2" s="3"/>
      <c r="E2" s="3"/>
      <c r="F2" s="3"/>
      <c r="G2" s="3"/>
      <c r="H2" s="3"/>
      <c r="I2" s="3"/>
      <c r="J2" s="3"/>
    </row>
    <row r="3" s="1" customFormat="1" ht="27" customHeight="1" spans="1:10">
      <c r="A3" s="4" t="s">
        <v>726</v>
      </c>
      <c r="B3" s="5" t="s">
        <v>1164</v>
      </c>
      <c r="C3" s="5"/>
      <c r="D3" s="5"/>
      <c r="E3" s="5"/>
      <c r="F3" s="5"/>
      <c r="G3" s="5"/>
      <c r="H3" s="5"/>
      <c r="I3" s="5"/>
      <c r="J3" s="5"/>
    </row>
    <row r="4" s="1" customFormat="1" ht="15" customHeight="1" spans="1:10">
      <c r="A4" s="4" t="s">
        <v>728</v>
      </c>
      <c r="B4" s="5" t="s">
        <v>582</v>
      </c>
      <c r="C4" s="5"/>
      <c r="D4" s="5"/>
      <c r="E4" s="4" t="s">
        <v>942</v>
      </c>
      <c r="F4" s="5" t="s">
        <v>684</v>
      </c>
      <c r="G4" s="5"/>
      <c r="H4" s="5"/>
      <c r="I4" s="5"/>
      <c r="J4" s="5"/>
    </row>
    <row r="5" s="1" customFormat="1" ht="13.5" spans="1:10">
      <c r="A5" s="4"/>
      <c r="B5" s="5"/>
      <c r="C5" s="5"/>
      <c r="D5" s="5"/>
      <c r="E5" s="4" t="s">
        <v>617</v>
      </c>
      <c r="F5" s="5"/>
      <c r="G5" s="5"/>
      <c r="H5" s="5"/>
      <c r="I5" s="5"/>
      <c r="J5" s="5"/>
    </row>
    <row r="6" s="1" customFormat="1" ht="15" customHeight="1" spans="1:10">
      <c r="A6" s="4" t="s">
        <v>943</v>
      </c>
      <c r="B6" s="4"/>
      <c r="C6" s="4" t="s">
        <v>585</v>
      </c>
      <c r="D6" s="4" t="s">
        <v>910</v>
      </c>
      <c r="E6" s="4" t="s">
        <v>910</v>
      </c>
      <c r="F6" s="4" t="s">
        <v>733</v>
      </c>
      <c r="G6" s="4"/>
      <c r="H6" s="4" t="s">
        <v>734</v>
      </c>
      <c r="I6" s="4" t="s">
        <v>735</v>
      </c>
      <c r="J6" s="4"/>
    </row>
    <row r="7" s="1" customFormat="1" ht="13.5" spans="1:10">
      <c r="A7" s="4"/>
      <c r="B7" s="4"/>
      <c r="C7" s="4" t="s">
        <v>517</v>
      </c>
      <c r="D7" s="4" t="s">
        <v>517</v>
      </c>
      <c r="E7" s="4" t="s">
        <v>944</v>
      </c>
      <c r="F7" s="4"/>
      <c r="G7" s="4"/>
      <c r="H7" s="4"/>
      <c r="I7" s="4"/>
      <c r="J7" s="4"/>
    </row>
    <row r="8" s="1" customFormat="1" ht="27" customHeight="1" spans="1:10">
      <c r="A8" s="4"/>
      <c r="B8" s="4" t="s">
        <v>594</v>
      </c>
      <c r="C8" s="6">
        <f>C9+C11+C12</f>
        <v>4150000</v>
      </c>
      <c r="D8" s="6">
        <f>D9+D11+D12</f>
        <v>4825077.44</v>
      </c>
      <c r="E8" s="6">
        <f>E9+E11+E12</f>
        <v>3000781.9</v>
      </c>
      <c r="F8" s="4">
        <v>10</v>
      </c>
      <c r="G8" s="4"/>
      <c r="H8" s="7">
        <v>0.6219</v>
      </c>
      <c r="I8" s="4">
        <v>9</v>
      </c>
      <c r="J8" s="4"/>
    </row>
    <row r="9" s="1" customFormat="1" ht="15" customHeight="1" spans="1:10">
      <c r="A9" s="4"/>
      <c r="B9" s="8" t="s">
        <v>598</v>
      </c>
      <c r="C9" s="6">
        <v>0</v>
      </c>
      <c r="D9" s="6">
        <v>0</v>
      </c>
      <c r="E9" s="6">
        <v>0</v>
      </c>
      <c r="F9" s="4" t="s">
        <v>522</v>
      </c>
      <c r="G9" s="4"/>
      <c r="H9" s="4" t="s">
        <v>522</v>
      </c>
      <c r="I9" s="4" t="s">
        <v>522</v>
      </c>
      <c r="J9" s="4"/>
    </row>
    <row r="10" s="1" customFormat="1" ht="25.5" spans="1:10">
      <c r="A10" s="4"/>
      <c r="B10" s="9" t="s">
        <v>600</v>
      </c>
      <c r="C10" s="6"/>
      <c r="D10" s="6"/>
      <c r="E10" s="6"/>
      <c r="F10" s="4"/>
      <c r="G10" s="4"/>
      <c r="H10" s="4"/>
      <c r="I10" s="4"/>
      <c r="J10" s="4"/>
    </row>
    <row r="11" s="1" customFormat="1" ht="27" customHeight="1" spans="1:10">
      <c r="A11" s="4"/>
      <c r="B11" s="9" t="s">
        <v>601</v>
      </c>
      <c r="C11" s="6">
        <v>0</v>
      </c>
      <c r="D11" s="6">
        <v>951963.21</v>
      </c>
      <c r="E11" s="6">
        <v>951963.21</v>
      </c>
      <c r="F11" s="4" t="s">
        <v>522</v>
      </c>
      <c r="G11" s="4"/>
      <c r="H11" s="4" t="s">
        <v>522</v>
      </c>
      <c r="I11" s="4" t="s">
        <v>522</v>
      </c>
      <c r="J11" s="4"/>
    </row>
    <row r="12" s="1" customFormat="1" ht="27" customHeight="1" spans="1:10">
      <c r="A12" s="4"/>
      <c r="B12" s="9" t="s">
        <v>945</v>
      </c>
      <c r="C12" s="6">
        <v>4150000</v>
      </c>
      <c r="D12" s="6">
        <v>3873114.23</v>
      </c>
      <c r="E12" s="6">
        <v>2048818.69</v>
      </c>
      <c r="F12" s="4" t="s">
        <v>522</v>
      </c>
      <c r="G12" s="4"/>
      <c r="H12" s="4" t="s">
        <v>522</v>
      </c>
      <c r="I12" s="4" t="s">
        <v>522</v>
      </c>
      <c r="J12" s="4"/>
    </row>
    <row r="13" s="1" customFormat="1" ht="30" customHeight="1" spans="1:10">
      <c r="A13" s="10" t="s">
        <v>739</v>
      </c>
      <c r="B13" s="10"/>
      <c r="C13" s="10"/>
      <c r="D13" s="10"/>
      <c r="E13" s="10"/>
      <c r="F13" s="10"/>
      <c r="G13" s="10" t="s">
        <v>740</v>
      </c>
      <c r="H13" s="10"/>
      <c r="I13" s="10"/>
      <c r="J13" s="10"/>
    </row>
    <row r="14" s="1" customFormat="1" ht="101" customHeight="1" spans="1:10">
      <c r="A14" s="10" t="s">
        <v>946</v>
      </c>
      <c r="B14" s="11" t="s">
        <v>1150</v>
      </c>
      <c r="C14" s="11"/>
      <c r="D14" s="11"/>
      <c r="E14" s="11"/>
      <c r="F14" s="11"/>
      <c r="G14" s="11" t="s">
        <v>1165</v>
      </c>
      <c r="H14" s="11"/>
      <c r="I14" s="11"/>
      <c r="J14" s="11"/>
    </row>
    <row r="15" s="1" customFormat="1" ht="15" customHeight="1" spans="1:10">
      <c r="A15" s="10" t="s">
        <v>607</v>
      </c>
      <c r="B15" s="10"/>
      <c r="C15" s="10"/>
      <c r="D15" s="10" t="s">
        <v>949</v>
      </c>
      <c r="E15" s="10"/>
      <c r="F15" s="10"/>
      <c r="G15" s="10" t="s">
        <v>950</v>
      </c>
      <c r="H15" s="10"/>
      <c r="I15" s="10"/>
      <c r="J15" s="10"/>
    </row>
    <row r="16" s="1" customFormat="1" ht="24.75" customHeight="1" spans="1:10">
      <c r="A16" s="4" t="s">
        <v>747</v>
      </c>
      <c r="B16" s="4" t="s">
        <v>614</v>
      </c>
      <c r="C16" s="4" t="s">
        <v>951</v>
      </c>
      <c r="D16" s="4" t="s">
        <v>608</v>
      </c>
      <c r="E16" s="4" t="s">
        <v>609</v>
      </c>
      <c r="F16" s="10" t="s">
        <v>610</v>
      </c>
      <c r="G16" s="10" t="s">
        <v>611</v>
      </c>
      <c r="H16" s="10" t="s">
        <v>733</v>
      </c>
      <c r="I16" s="10" t="s">
        <v>735</v>
      </c>
      <c r="J16" s="10" t="s">
        <v>746</v>
      </c>
    </row>
    <row r="17" s="1" customFormat="1" ht="13.5" spans="1:10">
      <c r="A17" s="4"/>
      <c r="B17" s="4"/>
      <c r="C17" s="4" t="s">
        <v>608</v>
      </c>
      <c r="D17" s="4" t="s">
        <v>616</v>
      </c>
      <c r="E17" s="4"/>
      <c r="F17" s="10" t="s">
        <v>617</v>
      </c>
      <c r="G17" s="10" t="s">
        <v>618</v>
      </c>
      <c r="H17" s="10"/>
      <c r="I17" s="10"/>
      <c r="J17" s="10"/>
    </row>
    <row r="18" s="1" customFormat="1" ht="87" customHeight="1" spans="1:10">
      <c r="A18" s="4" t="s">
        <v>750</v>
      </c>
      <c r="B18" s="4" t="s">
        <v>620</v>
      </c>
      <c r="C18" s="12" t="s">
        <v>1152</v>
      </c>
      <c r="D18" s="4" t="s">
        <v>829</v>
      </c>
      <c r="E18" s="12" t="s">
        <v>1166</v>
      </c>
      <c r="F18" s="12" t="s">
        <v>1154</v>
      </c>
      <c r="G18" s="12" t="s">
        <v>1166</v>
      </c>
      <c r="H18" s="10">
        <v>10</v>
      </c>
      <c r="I18" s="10">
        <v>10</v>
      </c>
      <c r="J18" s="10" t="s">
        <v>809</v>
      </c>
    </row>
    <row r="19" s="1" customFormat="1" ht="33" customHeight="1" spans="1:10">
      <c r="A19" s="4"/>
      <c r="B19" s="4" t="s">
        <v>624</v>
      </c>
      <c r="C19" s="12" t="s">
        <v>1155</v>
      </c>
      <c r="D19" s="4" t="s">
        <v>953</v>
      </c>
      <c r="E19" s="12">
        <v>100</v>
      </c>
      <c r="F19" s="12" t="s">
        <v>628</v>
      </c>
      <c r="G19" s="12">
        <v>1</v>
      </c>
      <c r="H19" s="10">
        <v>10</v>
      </c>
      <c r="I19" s="10">
        <v>10</v>
      </c>
      <c r="J19" s="10" t="s">
        <v>809</v>
      </c>
    </row>
    <row r="20" s="1" customFormat="1" ht="33" customHeight="1" spans="1:10">
      <c r="A20" s="4"/>
      <c r="B20" s="4" t="s">
        <v>640</v>
      </c>
      <c r="C20" s="12" t="s">
        <v>827</v>
      </c>
      <c r="D20" s="4" t="s">
        <v>956</v>
      </c>
      <c r="E20" s="12">
        <v>1</v>
      </c>
      <c r="F20" s="12" t="s">
        <v>760</v>
      </c>
      <c r="G20" s="12" t="s">
        <v>840</v>
      </c>
      <c r="H20" s="10">
        <v>10</v>
      </c>
      <c r="I20" s="10">
        <v>10</v>
      </c>
      <c r="J20" s="10" t="s">
        <v>809</v>
      </c>
    </row>
    <row r="21" s="1" customFormat="1" ht="45" customHeight="1" spans="1:10">
      <c r="A21" s="4"/>
      <c r="B21" s="4" t="s">
        <v>646</v>
      </c>
      <c r="C21" s="12" t="s">
        <v>1156</v>
      </c>
      <c r="D21" s="4" t="s">
        <v>632</v>
      </c>
      <c r="E21" s="12" t="s">
        <v>1167</v>
      </c>
      <c r="F21" s="12" t="s">
        <v>757</v>
      </c>
      <c r="G21" s="12" t="s">
        <v>1167</v>
      </c>
      <c r="H21" s="10">
        <v>10</v>
      </c>
      <c r="I21" s="10">
        <v>10</v>
      </c>
      <c r="J21" s="10" t="s">
        <v>809</v>
      </c>
    </row>
    <row r="22" s="1" customFormat="1" ht="33" customHeight="1" spans="1:10">
      <c r="A22" s="4" t="s">
        <v>758</v>
      </c>
      <c r="B22" s="4" t="s">
        <v>1010</v>
      </c>
      <c r="C22" s="12" t="s">
        <v>1158</v>
      </c>
      <c r="D22" s="13" t="s">
        <v>1034</v>
      </c>
      <c r="E22" s="13">
        <v>98</v>
      </c>
      <c r="F22" s="13" t="s">
        <v>628</v>
      </c>
      <c r="G22" s="14">
        <v>0.98</v>
      </c>
      <c r="H22" s="13">
        <v>20</v>
      </c>
      <c r="I22" s="13">
        <v>20</v>
      </c>
      <c r="J22" s="10" t="s">
        <v>809</v>
      </c>
    </row>
    <row r="23" s="1" customFormat="1" ht="33" customHeight="1" spans="1:10">
      <c r="A23" s="4"/>
      <c r="B23" s="4" t="s">
        <v>651</v>
      </c>
      <c r="C23" s="12" t="s">
        <v>1159</v>
      </c>
      <c r="D23" s="13" t="s">
        <v>1034</v>
      </c>
      <c r="E23" s="13">
        <v>100</v>
      </c>
      <c r="F23" s="13" t="s">
        <v>628</v>
      </c>
      <c r="G23" s="14">
        <v>1</v>
      </c>
      <c r="H23" s="13">
        <v>20</v>
      </c>
      <c r="I23" s="13">
        <v>20</v>
      </c>
      <c r="J23" s="10" t="s">
        <v>809</v>
      </c>
    </row>
    <row r="24" s="1" customFormat="1" ht="33" customHeight="1" spans="1:10">
      <c r="A24" s="4"/>
      <c r="B24" s="4" t="s">
        <v>961</v>
      </c>
      <c r="C24" s="12" t="s">
        <v>1160</v>
      </c>
      <c r="D24" s="13" t="s">
        <v>1034</v>
      </c>
      <c r="E24" s="15" t="s">
        <v>833</v>
      </c>
      <c r="F24" s="13" t="s">
        <v>628</v>
      </c>
      <c r="G24" s="15" t="s">
        <v>1161</v>
      </c>
      <c r="H24" s="13">
        <v>10</v>
      </c>
      <c r="I24" s="13">
        <v>10</v>
      </c>
      <c r="J24" s="10" t="s">
        <v>809</v>
      </c>
    </row>
    <row r="25" s="1" customFormat="1" ht="77" customHeight="1" spans="1:10">
      <c r="A25" s="4" t="s">
        <v>962</v>
      </c>
      <c r="B25" s="4"/>
      <c r="C25" s="16" t="s">
        <v>1168</v>
      </c>
      <c r="D25" s="16"/>
      <c r="E25" s="16"/>
      <c r="F25" s="16"/>
      <c r="G25" s="16"/>
      <c r="H25" s="16"/>
      <c r="I25" s="16"/>
      <c r="J25" s="16"/>
    </row>
    <row r="26" s="1" customFormat="1" ht="24" customHeight="1" spans="1:10">
      <c r="A26" s="4" t="s">
        <v>766</v>
      </c>
      <c r="B26" s="4">
        <v>100</v>
      </c>
      <c r="C26" s="4"/>
      <c r="D26" s="4"/>
      <c r="E26" s="4"/>
      <c r="F26" s="4"/>
      <c r="G26" s="4"/>
      <c r="H26" s="4"/>
      <c r="I26" s="4">
        <v>99</v>
      </c>
      <c r="J26" s="18" t="s">
        <v>923</v>
      </c>
    </row>
    <row r="27" s="1" customFormat="1" ht="13.5" spans="1:10">
      <c r="A27" s="17" t="s">
        <v>768</v>
      </c>
      <c r="B27" s="17"/>
      <c r="C27" s="17"/>
      <c r="D27" s="17"/>
      <c r="E27" s="17"/>
      <c r="F27" s="17"/>
      <c r="G27" s="17"/>
      <c r="H27" s="17"/>
      <c r="I27" s="17"/>
      <c r="J27" s="17"/>
    </row>
    <row r="28" s="1" customFormat="1" ht="13.5" spans="1:10">
      <c r="A28" s="17" t="s">
        <v>769</v>
      </c>
      <c r="B28" s="17"/>
      <c r="C28" s="17"/>
      <c r="D28" s="17"/>
      <c r="E28" s="17"/>
      <c r="F28" s="17"/>
      <c r="G28" s="17"/>
      <c r="H28" s="17"/>
      <c r="I28" s="17"/>
      <c r="J28" s="17"/>
    </row>
    <row r="29" s="1" customFormat="1" spans="1:13">
      <c r="A29" s="17" t="s">
        <v>770</v>
      </c>
      <c r="B29" s="17"/>
      <c r="C29" s="17"/>
      <c r="D29" s="17"/>
      <c r="E29" s="17"/>
      <c r="F29" s="17"/>
      <c r="G29" s="17"/>
      <c r="H29" s="17"/>
      <c r="I29" s="17"/>
      <c r="J29" s="17"/>
      <c r="M29" s="2"/>
    </row>
    <row r="30" s="1" customFormat="1" ht="13.5" spans="1:10">
      <c r="A30" s="17" t="s">
        <v>771</v>
      </c>
      <c r="B30" s="17"/>
      <c r="C30" s="17"/>
      <c r="D30" s="17"/>
      <c r="E30" s="17"/>
      <c r="F30" s="17"/>
      <c r="G30" s="17"/>
      <c r="H30" s="17"/>
      <c r="I30" s="17"/>
      <c r="J30" s="17"/>
    </row>
    <row r="31" s="1" customFormat="1" ht="13.5" spans="1:10">
      <c r="A31" s="17" t="s">
        <v>1163</v>
      </c>
      <c r="B31" s="17"/>
      <c r="C31" s="17"/>
      <c r="D31" s="17"/>
      <c r="E31" s="17"/>
      <c r="F31" s="17"/>
      <c r="G31" s="17"/>
      <c r="H31" s="17"/>
      <c r="I31" s="17"/>
      <c r="J31" s="17"/>
    </row>
    <row r="37" s="2" customFormat="1" spans="12:12">
      <c r="L37" s="19"/>
    </row>
    <row r="38" s="2" customFormat="1" spans="14:14">
      <c r="N38" s="19"/>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3" sqref="A3:B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550" customFormat="1" ht="22.5" spans="1:9">
      <c r="A1" s="553" t="s">
        <v>287</v>
      </c>
      <c r="B1" s="553"/>
      <c r="C1" s="553"/>
      <c r="D1" s="553"/>
      <c r="E1" s="553"/>
      <c r="F1" s="553"/>
      <c r="G1" s="553"/>
      <c r="H1" s="553"/>
      <c r="I1" s="553"/>
    </row>
    <row r="2" s="551" customFormat="1" ht="14.1" customHeight="1" spans="1:9">
      <c r="A2" s="554"/>
      <c r="B2" s="554"/>
      <c r="C2" s="554"/>
      <c r="D2" s="554"/>
      <c r="E2" s="554"/>
      <c r="F2" s="554"/>
      <c r="G2" s="554"/>
      <c r="H2" s="522" t="s">
        <v>288</v>
      </c>
      <c r="I2" s="522"/>
    </row>
    <row r="3" s="552" customFormat="1" ht="14.1" customHeight="1" spans="1:9">
      <c r="A3" s="555" t="s">
        <v>2</v>
      </c>
      <c r="B3" s="555"/>
      <c r="D3" s="554"/>
      <c r="E3" s="554"/>
      <c r="F3" s="554"/>
      <c r="G3" s="554"/>
      <c r="H3" s="556" t="s">
        <v>254</v>
      </c>
      <c r="I3" s="556"/>
    </row>
    <row r="4" ht="19.5" customHeight="1" spans="1:9">
      <c r="A4" s="530" t="s">
        <v>260</v>
      </c>
      <c r="B4" s="530"/>
      <c r="C4" s="530"/>
      <c r="D4" s="530" t="s">
        <v>259</v>
      </c>
      <c r="E4" s="530"/>
      <c r="F4" s="530"/>
      <c r="G4" s="530"/>
      <c r="H4" s="530"/>
      <c r="I4" s="530"/>
    </row>
    <row r="5" ht="19.5" customHeight="1" spans="1:9">
      <c r="A5" s="530" t="s">
        <v>289</v>
      </c>
      <c r="B5" s="530" t="s">
        <v>122</v>
      </c>
      <c r="C5" s="530" t="s">
        <v>8</v>
      </c>
      <c r="D5" s="530" t="s">
        <v>289</v>
      </c>
      <c r="E5" s="530" t="s">
        <v>122</v>
      </c>
      <c r="F5" s="530" t="s">
        <v>8</v>
      </c>
      <c r="G5" s="530" t="s">
        <v>289</v>
      </c>
      <c r="H5" s="530" t="s">
        <v>122</v>
      </c>
      <c r="I5" s="530" t="s">
        <v>8</v>
      </c>
    </row>
    <row r="6" ht="19.5" customHeight="1" spans="1:9">
      <c r="A6" s="530"/>
      <c r="B6" s="530"/>
      <c r="C6" s="530"/>
      <c r="D6" s="530"/>
      <c r="E6" s="530"/>
      <c r="F6" s="530"/>
      <c r="G6" s="530"/>
      <c r="H6" s="530"/>
      <c r="I6" s="530"/>
    </row>
    <row r="7" ht="19.5" customHeight="1" spans="1:9">
      <c r="A7" s="545" t="s">
        <v>290</v>
      </c>
      <c r="B7" s="545" t="s">
        <v>291</v>
      </c>
      <c r="C7" s="525">
        <v>502823302.18</v>
      </c>
      <c r="D7" s="545" t="s">
        <v>292</v>
      </c>
      <c r="E7" s="545" t="s">
        <v>293</v>
      </c>
      <c r="F7" s="525">
        <v>27232328.81</v>
      </c>
      <c r="G7" s="545" t="s">
        <v>294</v>
      </c>
      <c r="H7" s="545" t="s">
        <v>295</v>
      </c>
      <c r="I7" s="525">
        <v>208420.01</v>
      </c>
    </row>
    <row r="8" ht="19.5" customHeight="1" spans="1:9">
      <c r="A8" s="545" t="s">
        <v>296</v>
      </c>
      <c r="B8" s="545" t="s">
        <v>297</v>
      </c>
      <c r="C8" s="525">
        <v>93855897.06</v>
      </c>
      <c r="D8" s="545" t="s">
        <v>298</v>
      </c>
      <c r="E8" s="545" t="s">
        <v>299</v>
      </c>
      <c r="F8" s="525">
        <v>7654802.83</v>
      </c>
      <c r="G8" s="545" t="s">
        <v>300</v>
      </c>
      <c r="H8" s="545" t="s">
        <v>301</v>
      </c>
      <c r="I8" s="525">
        <v>0</v>
      </c>
    </row>
    <row r="9" ht="19.5" customHeight="1" spans="1:9">
      <c r="A9" s="545" t="s">
        <v>302</v>
      </c>
      <c r="B9" s="545" t="s">
        <v>303</v>
      </c>
      <c r="C9" s="525">
        <v>6733330.5</v>
      </c>
      <c r="D9" s="545" t="s">
        <v>304</v>
      </c>
      <c r="E9" s="545" t="s">
        <v>305</v>
      </c>
      <c r="F9" s="525">
        <v>179375.84</v>
      </c>
      <c r="G9" s="545" t="s">
        <v>306</v>
      </c>
      <c r="H9" s="545" t="s">
        <v>307</v>
      </c>
      <c r="I9" s="525">
        <v>189535.39</v>
      </c>
    </row>
    <row r="10" ht="19.5" customHeight="1" spans="1:9">
      <c r="A10" s="545" t="s">
        <v>308</v>
      </c>
      <c r="B10" s="545" t="s">
        <v>309</v>
      </c>
      <c r="C10" s="525">
        <v>58106405.2</v>
      </c>
      <c r="D10" s="545" t="s">
        <v>310</v>
      </c>
      <c r="E10" s="545" t="s">
        <v>311</v>
      </c>
      <c r="F10" s="525">
        <v>30000</v>
      </c>
      <c r="G10" s="545" t="s">
        <v>312</v>
      </c>
      <c r="H10" s="545" t="s">
        <v>313</v>
      </c>
      <c r="I10" s="525">
        <v>6700</v>
      </c>
    </row>
    <row r="11" ht="19.5" customHeight="1" spans="1:9">
      <c r="A11" s="545" t="s">
        <v>314</v>
      </c>
      <c r="B11" s="545" t="s">
        <v>315</v>
      </c>
      <c r="C11" s="525">
        <v>0</v>
      </c>
      <c r="D11" s="545" t="s">
        <v>316</v>
      </c>
      <c r="E11" s="545" t="s">
        <v>317</v>
      </c>
      <c r="F11" s="525">
        <v>0</v>
      </c>
      <c r="G11" s="545" t="s">
        <v>318</v>
      </c>
      <c r="H11" s="545" t="s">
        <v>319</v>
      </c>
      <c r="I11" s="525">
        <v>0</v>
      </c>
    </row>
    <row r="12" ht="19.5" customHeight="1" spans="1:9">
      <c r="A12" s="545" t="s">
        <v>320</v>
      </c>
      <c r="B12" s="545" t="s">
        <v>321</v>
      </c>
      <c r="C12" s="525">
        <v>129864556.44</v>
      </c>
      <c r="D12" s="545" t="s">
        <v>322</v>
      </c>
      <c r="E12" s="545" t="s">
        <v>323</v>
      </c>
      <c r="F12" s="525">
        <v>1197726.76</v>
      </c>
      <c r="G12" s="545" t="s">
        <v>324</v>
      </c>
      <c r="H12" s="545" t="s">
        <v>325</v>
      </c>
      <c r="I12" s="525">
        <v>0</v>
      </c>
    </row>
    <row r="13" ht="19.5" customHeight="1" spans="1:9">
      <c r="A13" s="545" t="s">
        <v>326</v>
      </c>
      <c r="B13" s="545" t="s">
        <v>327</v>
      </c>
      <c r="C13" s="525">
        <v>34583982.05</v>
      </c>
      <c r="D13" s="545" t="s">
        <v>328</v>
      </c>
      <c r="E13" s="545" t="s">
        <v>329</v>
      </c>
      <c r="F13" s="525">
        <v>1638369.84</v>
      </c>
      <c r="G13" s="545" t="s">
        <v>330</v>
      </c>
      <c r="H13" s="545" t="s">
        <v>331</v>
      </c>
      <c r="I13" s="525">
        <v>0</v>
      </c>
    </row>
    <row r="14" ht="19.5" customHeight="1" spans="1:9">
      <c r="A14" s="545" t="s">
        <v>332</v>
      </c>
      <c r="B14" s="545" t="s">
        <v>333</v>
      </c>
      <c r="C14" s="525">
        <v>3973405.87</v>
      </c>
      <c r="D14" s="545" t="s">
        <v>334</v>
      </c>
      <c r="E14" s="545" t="s">
        <v>335</v>
      </c>
      <c r="F14" s="525">
        <v>289709.01</v>
      </c>
      <c r="G14" s="545" t="s">
        <v>336</v>
      </c>
      <c r="H14" s="545" t="s">
        <v>337</v>
      </c>
      <c r="I14" s="525">
        <v>0</v>
      </c>
    </row>
    <row r="15" ht="19.5" customHeight="1" spans="1:9">
      <c r="A15" s="545" t="s">
        <v>338</v>
      </c>
      <c r="B15" s="545" t="s">
        <v>339</v>
      </c>
      <c r="C15" s="525">
        <v>17945723.63</v>
      </c>
      <c r="D15" s="545" t="s">
        <v>340</v>
      </c>
      <c r="E15" s="545" t="s">
        <v>341</v>
      </c>
      <c r="F15" s="525">
        <v>0</v>
      </c>
      <c r="G15" s="545" t="s">
        <v>342</v>
      </c>
      <c r="H15" s="545" t="s">
        <v>343</v>
      </c>
      <c r="I15" s="525">
        <v>0</v>
      </c>
    </row>
    <row r="16" ht="19.5" customHeight="1" spans="1:9">
      <c r="A16" s="545" t="s">
        <v>344</v>
      </c>
      <c r="B16" s="545" t="s">
        <v>345</v>
      </c>
      <c r="C16" s="525">
        <v>8856306.97</v>
      </c>
      <c r="D16" s="545" t="s">
        <v>346</v>
      </c>
      <c r="E16" s="545" t="s">
        <v>347</v>
      </c>
      <c r="F16" s="525">
        <v>1903390.34</v>
      </c>
      <c r="G16" s="545" t="s">
        <v>348</v>
      </c>
      <c r="H16" s="545" t="s">
        <v>349</v>
      </c>
      <c r="I16" s="525">
        <v>0</v>
      </c>
    </row>
    <row r="17" ht="19.5" customHeight="1" spans="1:9">
      <c r="A17" s="545" t="s">
        <v>350</v>
      </c>
      <c r="B17" s="545" t="s">
        <v>351</v>
      </c>
      <c r="C17" s="525">
        <v>3449743.5</v>
      </c>
      <c r="D17" s="545" t="s">
        <v>352</v>
      </c>
      <c r="E17" s="545" t="s">
        <v>353</v>
      </c>
      <c r="F17" s="525">
        <v>28666</v>
      </c>
      <c r="G17" s="545" t="s">
        <v>354</v>
      </c>
      <c r="H17" s="545" t="s">
        <v>355</v>
      </c>
      <c r="I17" s="525">
        <v>0</v>
      </c>
    </row>
    <row r="18" ht="19.5" customHeight="1" spans="1:9">
      <c r="A18" s="545" t="s">
        <v>356</v>
      </c>
      <c r="B18" s="545" t="s">
        <v>357</v>
      </c>
      <c r="C18" s="525">
        <v>34265217</v>
      </c>
      <c r="D18" s="545" t="s">
        <v>358</v>
      </c>
      <c r="E18" s="545" t="s">
        <v>359</v>
      </c>
      <c r="F18" s="525">
        <v>0</v>
      </c>
      <c r="G18" s="545" t="s">
        <v>360</v>
      </c>
      <c r="H18" s="545" t="s">
        <v>361</v>
      </c>
      <c r="I18" s="525">
        <v>0</v>
      </c>
    </row>
    <row r="19" ht="19.5" customHeight="1" spans="1:9">
      <c r="A19" s="545" t="s">
        <v>362</v>
      </c>
      <c r="B19" s="545" t="s">
        <v>363</v>
      </c>
      <c r="C19" s="525">
        <v>0</v>
      </c>
      <c r="D19" s="545" t="s">
        <v>364</v>
      </c>
      <c r="E19" s="545" t="s">
        <v>365</v>
      </c>
      <c r="F19" s="525">
        <v>1355374.43</v>
      </c>
      <c r="G19" s="545" t="s">
        <v>366</v>
      </c>
      <c r="H19" s="545" t="s">
        <v>367</v>
      </c>
      <c r="I19" s="525">
        <v>0</v>
      </c>
    </row>
    <row r="20" ht="19.5" customHeight="1" spans="1:9">
      <c r="A20" s="545" t="s">
        <v>368</v>
      </c>
      <c r="B20" s="545" t="s">
        <v>369</v>
      </c>
      <c r="C20" s="525">
        <v>111188733.96</v>
      </c>
      <c r="D20" s="545" t="s">
        <v>370</v>
      </c>
      <c r="E20" s="545" t="s">
        <v>371</v>
      </c>
      <c r="F20" s="525">
        <v>30875</v>
      </c>
      <c r="G20" s="545" t="s">
        <v>372</v>
      </c>
      <c r="H20" s="545" t="s">
        <v>373</v>
      </c>
      <c r="I20" s="525">
        <v>0</v>
      </c>
    </row>
    <row r="21" ht="19.5" customHeight="1" spans="1:9">
      <c r="A21" s="545" t="s">
        <v>374</v>
      </c>
      <c r="B21" s="545" t="s">
        <v>375</v>
      </c>
      <c r="C21" s="525">
        <v>17925375.18</v>
      </c>
      <c r="D21" s="545" t="s">
        <v>376</v>
      </c>
      <c r="E21" s="545" t="s">
        <v>377</v>
      </c>
      <c r="F21" s="525">
        <v>0</v>
      </c>
      <c r="G21" s="545" t="s">
        <v>378</v>
      </c>
      <c r="H21" s="545" t="s">
        <v>379</v>
      </c>
      <c r="I21" s="525">
        <v>0</v>
      </c>
    </row>
    <row r="22" ht="19.5" customHeight="1" spans="1:9">
      <c r="A22" s="545" t="s">
        <v>380</v>
      </c>
      <c r="B22" s="545" t="s">
        <v>381</v>
      </c>
      <c r="C22" s="525">
        <v>0</v>
      </c>
      <c r="D22" s="545" t="s">
        <v>382</v>
      </c>
      <c r="E22" s="545" t="s">
        <v>383</v>
      </c>
      <c r="F22" s="525">
        <v>726953.44</v>
      </c>
      <c r="G22" s="545" t="s">
        <v>384</v>
      </c>
      <c r="H22" s="545" t="s">
        <v>385</v>
      </c>
      <c r="I22" s="525">
        <v>10140</v>
      </c>
    </row>
    <row r="23" ht="19.5" customHeight="1" spans="1:9">
      <c r="A23" s="545" t="s">
        <v>386</v>
      </c>
      <c r="B23" s="545" t="s">
        <v>387</v>
      </c>
      <c r="C23" s="525">
        <v>1493497.4</v>
      </c>
      <c r="D23" s="545" t="s">
        <v>388</v>
      </c>
      <c r="E23" s="545" t="s">
        <v>389</v>
      </c>
      <c r="F23" s="525">
        <v>0</v>
      </c>
      <c r="G23" s="545" t="s">
        <v>390</v>
      </c>
      <c r="H23" s="545" t="s">
        <v>391</v>
      </c>
      <c r="I23" s="525">
        <v>2044.62</v>
      </c>
    </row>
    <row r="24" ht="19.5" customHeight="1" spans="1:9">
      <c r="A24" s="545" t="s">
        <v>392</v>
      </c>
      <c r="B24" s="545" t="s">
        <v>393</v>
      </c>
      <c r="C24" s="525">
        <v>0</v>
      </c>
      <c r="D24" s="545" t="s">
        <v>394</v>
      </c>
      <c r="E24" s="545" t="s">
        <v>395</v>
      </c>
      <c r="F24" s="525">
        <v>130320.93</v>
      </c>
      <c r="G24" s="545" t="s">
        <v>396</v>
      </c>
      <c r="H24" s="545" t="s">
        <v>397</v>
      </c>
      <c r="I24" s="525">
        <v>0</v>
      </c>
    </row>
    <row r="25" ht="19.5" customHeight="1" spans="1:9">
      <c r="A25" s="545" t="s">
        <v>398</v>
      </c>
      <c r="B25" s="545" t="s">
        <v>399</v>
      </c>
      <c r="C25" s="525">
        <v>802878.34</v>
      </c>
      <c r="D25" s="545" t="s">
        <v>400</v>
      </c>
      <c r="E25" s="545" t="s">
        <v>401</v>
      </c>
      <c r="F25" s="525">
        <v>0</v>
      </c>
      <c r="G25" s="545" t="s">
        <v>402</v>
      </c>
      <c r="H25" s="545" t="s">
        <v>403</v>
      </c>
      <c r="I25" s="525">
        <v>0</v>
      </c>
    </row>
    <row r="26" ht="19.5" customHeight="1" spans="1:9">
      <c r="A26" s="545" t="s">
        <v>404</v>
      </c>
      <c r="B26" s="545" t="s">
        <v>405</v>
      </c>
      <c r="C26" s="525">
        <v>15628999.44</v>
      </c>
      <c r="D26" s="545" t="s">
        <v>406</v>
      </c>
      <c r="E26" s="545" t="s">
        <v>407</v>
      </c>
      <c r="F26" s="525">
        <v>0</v>
      </c>
      <c r="G26" s="545" t="s">
        <v>408</v>
      </c>
      <c r="H26" s="545" t="s">
        <v>409</v>
      </c>
      <c r="I26" s="525">
        <v>0</v>
      </c>
    </row>
    <row r="27" ht="19.5" customHeight="1" spans="1:9">
      <c r="A27" s="545" t="s">
        <v>410</v>
      </c>
      <c r="B27" s="545" t="s">
        <v>411</v>
      </c>
      <c r="C27" s="525">
        <v>0</v>
      </c>
      <c r="D27" s="545" t="s">
        <v>412</v>
      </c>
      <c r="E27" s="545" t="s">
        <v>413</v>
      </c>
      <c r="F27" s="525">
        <v>807462.61</v>
      </c>
      <c r="G27" s="545" t="s">
        <v>414</v>
      </c>
      <c r="H27" s="545" t="s">
        <v>415</v>
      </c>
      <c r="I27" s="525">
        <v>0</v>
      </c>
    </row>
    <row r="28" ht="19.5" customHeight="1" spans="1:9">
      <c r="A28" s="545" t="s">
        <v>416</v>
      </c>
      <c r="B28" s="545" t="s">
        <v>417</v>
      </c>
      <c r="C28" s="525">
        <v>0</v>
      </c>
      <c r="D28" s="545" t="s">
        <v>418</v>
      </c>
      <c r="E28" s="545" t="s">
        <v>419</v>
      </c>
      <c r="F28" s="525">
        <v>938820</v>
      </c>
      <c r="G28" s="545" t="s">
        <v>420</v>
      </c>
      <c r="H28" s="545" t="s">
        <v>421</v>
      </c>
      <c r="I28" s="525">
        <v>0</v>
      </c>
    </row>
    <row r="29" ht="19.5" customHeight="1" spans="1:9">
      <c r="A29" s="545" t="s">
        <v>422</v>
      </c>
      <c r="B29" s="545" t="s">
        <v>423</v>
      </c>
      <c r="C29" s="525">
        <v>0</v>
      </c>
      <c r="D29" s="545" t="s">
        <v>424</v>
      </c>
      <c r="E29" s="545" t="s">
        <v>425</v>
      </c>
      <c r="F29" s="525">
        <v>4501247.42</v>
      </c>
      <c r="G29" s="524" t="s">
        <v>426</v>
      </c>
      <c r="H29" s="545" t="s">
        <v>427</v>
      </c>
      <c r="I29" s="525">
        <v>0</v>
      </c>
    </row>
    <row r="30" ht="19.5" customHeight="1" spans="1:9">
      <c r="A30" s="545" t="s">
        <v>428</v>
      </c>
      <c r="B30" s="545" t="s">
        <v>429</v>
      </c>
      <c r="C30" s="525">
        <v>0</v>
      </c>
      <c r="D30" s="545" t="s">
        <v>430</v>
      </c>
      <c r="E30" s="545" t="s">
        <v>431</v>
      </c>
      <c r="F30" s="525">
        <v>5563880.36</v>
      </c>
      <c r="G30" s="545" t="s">
        <v>432</v>
      </c>
      <c r="H30" s="545" t="s">
        <v>433</v>
      </c>
      <c r="I30" s="525">
        <v>0</v>
      </c>
    </row>
    <row r="31" ht="19.5" customHeight="1" spans="1:9">
      <c r="A31" s="545" t="s">
        <v>434</v>
      </c>
      <c r="B31" s="545" t="s">
        <v>435</v>
      </c>
      <c r="C31" s="525">
        <v>0</v>
      </c>
      <c r="D31" s="545" t="s">
        <v>436</v>
      </c>
      <c r="E31" s="545" t="s">
        <v>437</v>
      </c>
      <c r="F31" s="525">
        <v>3069</v>
      </c>
      <c r="G31" s="545" t="s">
        <v>438</v>
      </c>
      <c r="H31" s="545" t="s">
        <v>211</v>
      </c>
      <c r="I31" s="525">
        <v>0</v>
      </c>
    </row>
    <row r="32" ht="19.5" customHeight="1" spans="1:9">
      <c r="A32" s="545" t="s">
        <v>439</v>
      </c>
      <c r="B32" s="545" t="s">
        <v>440</v>
      </c>
      <c r="C32" s="525">
        <v>0</v>
      </c>
      <c r="D32" s="545" t="s">
        <v>441</v>
      </c>
      <c r="E32" s="545" t="s">
        <v>442</v>
      </c>
      <c r="F32" s="525">
        <v>217085</v>
      </c>
      <c r="G32" s="545" t="s">
        <v>443</v>
      </c>
      <c r="H32" s="545" t="s">
        <v>444</v>
      </c>
      <c r="I32" s="525">
        <v>0</v>
      </c>
    </row>
    <row r="33" ht="19.5" customHeight="1" spans="1:9">
      <c r="A33" s="545" t="s">
        <v>445</v>
      </c>
      <c r="B33" s="545" t="s">
        <v>446</v>
      </c>
      <c r="C33" s="525">
        <v>0</v>
      </c>
      <c r="D33" s="545" t="s">
        <v>447</v>
      </c>
      <c r="E33" s="545" t="s">
        <v>448</v>
      </c>
      <c r="F33" s="525">
        <v>0</v>
      </c>
      <c r="G33" s="545" t="s">
        <v>449</v>
      </c>
      <c r="H33" s="545" t="s">
        <v>450</v>
      </c>
      <c r="I33" s="525">
        <v>0</v>
      </c>
    </row>
    <row r="34" ht="19.5" customHeight="1" spans="1:9">
      <c r="A34" s="545"/>
      <c r="B34" s="545"/>
      <c r="C34" s="547"/>
      <c r="D34" s="545" t="s">
        <v>451</v>
      </c>
      <c r="E34" s="545" t="s">
        <v>452</v>
      </c>
      <c r="F34" s="525">
        <v>35200</v>
      </c>
      <c r="G34" s="545" t="s">
        <v>453</v>
      </c>
      <c r="H34" s="545" t="s">
        <v>454</v>
      </c>
      <c r="I34" s="525">
        <v>0</v>
      </c>
    </row>
    <row r="35" ht="19.5" customHeight="1" spans="1:9">
      <c r="A35" s="545"/>
      <c r="B35" s="545"/>
      <c r="C35" s="547"/>
      <c r="D35" s="545" t="s">
        <v>455</v>
      </c>
      <c r="E35" s="545" t="s">
        <v>456</v>
      </c>
      <c r="F35" s="525">
        <v>0</v>
      </c>
      <c r="G35" s="545" t="s">
        <v>457</v>
      </c>
      <c r="H35" s="545" t="s">
        <v>458</v>
      </c>
      <c r="I35" s="525">
        <v>0</v>
      </c>
    </row>
    <row r="36" ht="19.5" customHeight="1" spans="1:9">
      <c r="A36" s="545"/>
      <c r="B36" s="545"/>
      <c r="C36" s="547"/>
      <c r="D36" s="545" t="s">
        <v>459</v>
      </c>
      <c r="E36" s="545" t="s">
        <v>460</v>
      </c>
      <c r="F36" s="525">
        <v>0</v>
      </c>
      <c r="G36" s="545" t="s">
        <v>461</v>
      </c>
      <c r="H36" s="545" t="s">
        <v>462</v>
      </c>
      <c r="I36" s="525">
        <v>0</v>
      </c>
    </row>
    <row r="37" ht="19.5" customHeight="1" spans="1:9">
      <c r="A37" s="545"/>
      <c r="B37" s="545"/>
      <c r="C37" s="547"/>
      <c r="D37" s="545" t="s">
        <v>463</v>
      </c>
      <c r="E37" s="545" t="s">
        <v>464</v>
      </c>
      <c r="F37" s="525">
        <v>0</v>
      </c>
      <c r="G37" s="545"/>
      <c r="H37" s="545"/>
      <c r="I37" s="547"/>
    </row>
    <row r="38" ht="19.5" customHeight="1" spans="1:9">
      <c r="A38" s="545"/>
      <c r="B38" s="545"/>
      <c r="C38" s="547"/>
      <c r="D38" s="545" t="s">
        <v>465</v>
      </c>
      <c r="E38" s="545" t="s">
        <v>466</v>
      </c>
      <c r="F38" s="525">
        <v>0</v>
      </c>
      <c r="G38" s="545"/>
      <c r="H38" s="545"/>
      <c r="I38" s="547"/>
    </row>
    <row r="39" ht="19.5" customHeight="1" spans="1:9">
      <c r="A39" s="545"/>
      <c r="B39" s="545"/>
      <c r="C39" s="547"/>
      <c r="D39" s="545" t="s">
        <v>467</v>
      </c>
      <c r="E39" s="545" t="s">
        <v>468</v>
      </c>
      <c r="F39" s="525">
        <v>0</v>
      </c>
      <c r="G39" s="545"/>
      <c r="H39" s="545"/>
      <c r="I39" s="547"/>
    </row>
    <row r="40" ht="19.5" customHeight="1" spans="1:9">
      <c r="A40" s="531" t="s">
        <v>469</v>
      </c>
      <c r="B40" s="531"/>
      <c r="C40" s="525">
        <v>520748677.36</v>
      </c>
      <c r="D40" s="531" t="s">
        <v>470</v>
      </c>
      <c r="E40" s="531"/>
      <c r="F40" s="557"/>
      <c r="G40" s="531"/>
      <c r="H40" s="531"/>
      <c r="I40" s="525">
        <v>27440748.82</v>
      </c>
    </row>
    <row r="41" ht="19.5" customHeight="1" spans="1:9">
      <c r="A41" s="524" t="s">
        <v>471</v>
      </c>
      <c r="B41" s="524"/>
      <c r="C41" s="558"/>
      <c r="D41" s="524"/>
      <c r="E41" s="524"/>
      <c r="F41" s="524"/>
      <c r="G41" s="524"/>
      <c r="H41" s="524"/>
      <c r="I41" s="558"/>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L3" sqref="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541" customFormat="1" ht="27" spans="1:12">
      <c r="A1" s="542" t="s">
        <v>472</v>
      </c>
      <c r="B1" s="542"/>
      <c r="C1" s="542"/>
      <c r="D1" s="542"/>
      <c r="E1" s="542"/>
      <c r="F1" s="542"/>
      <c r="G1" s="542"/>
      <c r="H1" s="542"/>
      <c r="I1" s="542"/>
      <c r="J1" s="542"/>
      <c r="K1" s="542"/>
      <c r="L1" s="542"/>
    </row>
    <row r="2" s="541" customFormat="1" ht="12.75" spans="12:12">
      <c r="L2" s="549" t="s">
        <v>473</v>
      </c>
    </row>
    <row r="3" s="541" customFormat="1" ht="12.75" spans="1:12">
      <c r="A3" s="543" t="s">
        <v>2</v>
      </c>
      <c r="B3" s="543"/>
      <c r="F3" s="544"/>
      <c r="G3" s="544"/>
      <c r="H3" s="544"/>
      <c r="I3" s="544"/>
      <c r="L3" s="549" t="s">
        <v>3</v>
      </c>
    </row>
    <row r="4" ht="15" customHeight="1" spans="1:12">
      <c r="A4" s="531" t="s">
        <v>474</v>
      </c>
      <c r="B4" s="531"/>
      <c r="C4" s="531"/>
      <c r="D4" s="531" t="s">
        <v>259</v>
      </c>
      <c r="E4" s="531"/>
      <c r="F4" s="531"/>
      <c r="G4" s="531"/>
      <c r="H4" s="531"/>
      <c r="I4" s="531"/>
      <c r="J4" s="531"/>
      <c r="K4" s="531"/>
      <c r="L4" s="531"/>
    </row>
    <row r="5" ht="15" customHeight="1" spans="1:12">
      <c r="A5" s="531" t="s">
        <v>289</v>
      </c>
      <c r="B5" s="531" t="s">
        <v>122</v>
      </c>
      <c r="C5" s="531" t="s">
        <v>8</v>
      </c>
      <c r="D5" s="531" t="s">
        <v>289</v>
      </c>
      <c r="E5" s="531" t="s">
        <v>122</v>
      </c>
      <c r="F5" s="531" t="s">
        <v>8</v>
      </c>
      <c r="G5" s="531" t="s">
        <v>289</v>
      </c>
      <c r="H5" s="531" t="s">
        <v>122</v>
      </c>
      <c r="I5" s="531" t="s">
        <v>8</v>
      </c>
      <c r="J5" s="531" t="s">
        <v>289</v>
      </c>
      <c r="K5" s="531" t="s">
        <v>122</v>
      </c>
      <c r="L5" s="531" t="s">
        <v>8</v>
      </c>
    </row>
    <row r="6" ht="15" customHeight="1" spans="1:12">
      <c r="A6" s="545" t="s">
        <v>290</v>
      </c>
      <c r="B6" s="545" t="s">
        <v>291</v>
      </c>
      <c r="C6" s="525">
        <v>0</v>
      </c>
      <c r="D6" s="545" t="s">
        <v>292</v>
      </c>
      <c r="E6" s="545" t="s">
        <v>293</v>
      </c>
      <c r="F6" s="525">
        <v>359393589.56</v>
      </c>
      <c r="G6" s="545" t="s">
        <v>475</v>
      </c>
      <c r="H6" s="545" t="s">
        <v>476</v>
      </c>
      <c r="I6" s="525">
        <v>500000</v>
      </c>
      <c r="J6" s="545" t="s">
        <v>477</v>
      </c>
      <c r="K6" s="545" t="s">
        <v>478</v>
      </c>
      <c r="L6" s="525">
        <v>0</v>
      </c>
    </row>
    <row r="7" ht="15" customHeight="1" spans="1:12">
      <c r="A7" s="545" t="s">
        <v>296</v>
      </c>
      <c r="B7" s="545" t="s">
        <v>297</v>
      </c>
      <c r="C7" s="525">
        <v>0</v>
      </c>
      <c r="D7" s="545" t="s">
        <v>298</v>
      </c>
      <c r="E7" s="545" t="s">
        <v>299</v>
      </c>
      <c r="F7" s="525">
        <v>19990128.74</v>
      </c>
      <c r="G7" s="545" t="s">
        <v>479</v>
      </c>
      <c r="H7" s="545" t="s">
        <v>301</v>
      </c>
      <c r="I7" s="525">
        <v>0</v>
      </c>
      <c r="J7" s="545" t="s">
        <v>480</v>
      </c>
      <c r="K7" s="545" t="s">
        <v>481</v>
      </c>
      <c r="L7" s="525">
        <v>0</v>
      </c>
    </row>
    <row r="8" ht="15" customHeight="1" spans="1:12">
      <c r="A8" s="545" t="s">
        <v>302</v>
      </c>
      <c r="B8" s="545" t="s">
        <v>303</v>
      </c>
      <c r="C8" s="525">
        <v>0</v>
      </c>
      <c r="D8" s="545" t="s">
        <v>304</v>
      </c>
      <c r="E8" s="545" t="s">
        <v>305</v>
      </c>
      <c r="F8" s="525">
        <v>360344.51</v>
      </c>
      <c r="G8" s="545" t="s">
        <v>482</v>
      </c>
      <c r="H8" s="545" t="s">
        <v>307</v>
      </c>
      <c r="I8" s="525">
        <v>500000</v>
      </c>
      <c r="J8" s="545" t="s">
        <v>483</v>
      </c>
      <c r="K8" s="545" t="s">
        <v>433</v>
      </c>
      <c r="L8" s="525">
        <v>0</v>
      </c>
    </row>
    <row r="9" ht="15" customHeight="1" spans="1:12">
      <c r="A9" s="545" t="s">
        <v>308</v>
      </c>
      <c r="B9" s="545" t="s">
        <v>309</v>
      </c>
      <c r="C9" s="525">
        <v>0</v>
      </c>
      <c r="D9" s="545" t="s">
        <v>310</v>
      </c>
      <c r="E9" s="545" t="s">
        <v>311</v>
      </c>
      <c r="F9" s="525">
        <v>22900</v>
      </c>
      <c r="G9" s="545" t="s">
        <v>484</v>
      </c>
      <c r="H9" s="545" t="s">
        <v>313</v>
      </c>
      <c r="I9" s="525">
        <v>0</v>
      </c>
      <c r="J9" s="545" t="s">
        <v>396</v>
      </c>
      <c r="K9" s="545" t="s">
        <v>397</v>
      </c>
      <c r="L9" s="525">
        <v>0</v>
      </c>
    </row>
    <row r="10" ht="15" customHeight="1" spans="1:12">
      <c r="A10" s="545" t="s">
        <v>314</v>
      </c>
      <c r="B10" s="545" t="s">
        <v>315</v>
      </c>
      <c r="C10" s="525">
        <v>0</v>
      </c>
      <c r="D10" s="545" t="s">
        <v>316</v>
      </c>
      <c r="E10" s="545" t="s">
        <v>317</v>
      </c>
      <c r="F10" s="525">
        <v>0</v>
      </c>
      <c r="G10" s="545" t="s">
        <v>485</v>
      </c>
      <c r="H10" s="545" t="s">
        <v>319</v>
      </c>
      <c r="I10" s="525">
        <v>0</v>
      </c>
      <c r="J10" s="545" t="s">
        <v>402</v>
      </c>
      <c r="K10" s="545" t="s">
        <v>403</v>
      </c>
      <c r="L10" s="525">
        <v>0</v>
      </c>
    </row>
    <row r="11" ht="15" customHeight="1" spans="1:12">
      <c r="A11" s="545" t="s">
        <v>320</v>
      </c>
      <c r="B11" s="545" t="s">
        <v>321</v>
      </c>
      <c r="C11" s="525">
        <v>0</v>
      </c>
      <c r="D11" s="545" t="s">
        <v>322</v>
      </c>
      <c r="E11" s="545" t="s">
        <v>323</v>
      </c>
      <c r="F11" s="525">
        <v>1845895.7</v>
      </c>
      <c r="G11" s="545" t="s">
        <v>486</v>
      </c>
      <c r="H11" s="545" t="s">
        <v>325</v>
      </c>
      <c r="I11" s="525">
        <v>0</v>
      </c>
      <c r="J11" s="545" t="s">
        <v>408</v>
      </c>
      <c r="K11" s="545" t="s">
        <v>409</v>
      </c>
      <c r="L11" s="525">
        <v>0</v>
      </c>
    </row>
    <row r="12" ht="15" customHeight="1" spans="1:12">
      <c r="A12" s="545" t="s">
        <v>326</v>
      </c>
      <c r="B12" s="545" t="s">
        <v>327</v>
      </c>
      <c r="C12" s="525">
        <v>0</v>
      </c>
      <c r="D12" s="545" t="s">
        <v>328</v>
      </c>
      <c r="E12" s="545" t="s">
        <v>329</v>
      </c>
      <c r="F12" s="525">
        <v>1350267.4</v>
      </c>
      <c r="G12" s="545" t="s">
        <v>487</v>
      </c>
      <c r="H12" s="545" t="s">
        <v>331</v>
      </c>
      <c r="I12" s="525">
        <v>0</v>
      </c>
      <c r="J12" s="545" t="s">
        <v>414</v>
      </c>
      <c r="K12" s="545" t="s">
        <v>415</v>
      </c>
      <c r="L12" s="525">
        <v>0</v>
      </c>
    </row>
    <row r="13" ht="15" customHeight="1" spans="1:12">
      <c r="A13" s="545" t="s">
        <v>332</v>
      </c>
      <c r="B13" s="545" t="s">
        <v>333</v>
      </c>
      <c r="C13" s="525">
        <v>0</v>
      </c>
      <c r="D13" s="545" t="s">
        <v>334</v>
      </c>
      <c r="E13" s="545" t="s">
        <v>335</v>
      </c>
      <c r="F13" s="525">
        <v>206099.15</v>
      </c>
      <c r="G13" s="545" t="s">
        <v>488</v>
      </c>
      <c r="H13" s="545" t="s">
        <v>337</v>
      </c>
      <c r="I13" s="525">
        <v>0</v>
      </c>
      <c r="J13" s="545" t="s">
        <v>420</v>
      </c>
      <c r="K13" s="545" t="s">
        <v>421</v>
      </c>
      <c r="L13" s="525">
        <v>0</v>
      </c>
    </row>
    <row r="14" ht="15" customHeight="1" spans="1:12">
      <c r="A14" s="545" t="s">
        <v>338</v>
      </c>
      <c r="B14" s="545" t="s">
        <v>339</v>
      </c>
      <c r="C14" s="525">
        <v>0</v>
      </c>
      <c r="D14" s="545" t="s">
        <v>340</v>
      </c>
      <c r="E14" s="545" t="s">
        <v>341</v>
      </c>
      <c r="F14" s="525">
        <v>0</v>
      </c>
      <c r="G14" s="545" t="s">
        <v>489</v>
      </c>
      <c r="H14" s="545" t="s">
        <v>367</v>
      </c>
      <c r="I14" s="525">
        <v>0</v>
      </c>
      <c r="J14" s="545" t="s">
        <v>426</v>
      </c>
      <c r="K14" s="545" t="s">
        <v>427</v>
      </c>
      <c r="L14" s="548">
        <v>0</v>
      </c>
    </row>
    <row r="15" ht="15" customHeight="1" spans="1:12">
      <c r="A15" s="545" t="s">
        <v>344</v>
      </c>
      <c r="B15" s="545" t="s">
        <v>345</v>
      </c>
      <c r="C15" s="525">
        <v>0</v>
      </c>
      <c r="D15" s="545" t="s">
        <v>346</v>
      </c>
      <c r="E15" s="545" t="s">
        <v>347</v>
      </c>
      <c r="F15" s="525">
        <v>6618804.48</v>
      </c>
      <c r="G15" s="545" t="s">
        <v>490</v>
      </c>
      <c r="H15" s="545" t="s">
        <v>373</v>
      </c>
      <c r="I15" s="525">
        <v>0</v>
      </c>
      <c r="J15" s="545" t="s">
        <v>432</v>
      </c>
      <c r="K15" s="545" t="s">
        <v>433</v>
      </c>
      <c r="L15" s="525">
        <v>0</v>
      </c>
    </row>
    <row r="16" ht="15" customHeight="1" spans="1:12">
      <c r="A16" s="545" t="s">
        <v>350</v>
      </c>
      <c r="B16" s="545" t="s">
        <v>351</v>
      </c>
      <c r="C16" s="525">
        <v>0</v>
      </c>
      <c r="D16" s="545" t="s">
        <v>352</v>
      </c>
      <c r="E16" s="545" t="s">
        <v>353</v>
      </c>
      <c r="F16" s="525">
        <v>60855.53</v>
      </c>
      <c r="G16" s="545" t="s">
        <v>491</v>
      </c>
      <c r="H16" s="545" t="s">
        <v>379</v>
      </c>
      <c r="I16" s="525">
        <v>0</v>
      </c>
      <c r="J16" s="545" t="s">
        <v>492</v>
      </c>
      <c r="K16" s="545" t="s">
        <v>493</v>
      </c>
      <c r="L16" s="525">
        <v>0</v>
      </c>
    </row>
    <row r="17" ht="15" customHeight="1" spans="1:12">
      <c r="A17" s="545" t="s">
        <v>356</v>
      </c>
      <c r="B17" s="545" t="s">
        <v>357</v>
      </c>
      <c r="C17" s="525">
        <v>0</v>
      </c>
      <c r="D17" s="545" t="s">
        <v>358</v>
      </c>
      <c r="E17" s="545" t="s">
        <v>359</v>
      </c>
      <c r="F17" s="525">
        <v>0</v>
      </c>
      <c r="G17" s="545" t="s">
        <v>494</v>
      </c>
      <c r="H17" s="545" t="s">
        <v>385</v>
      </c>
      <c r="I17" s="525">
        <v>0</v>
      </c>
      <c r="J17" s="545" t="s">
        <v>495</v>
      </c>
      <c r="K17" s="545" t="s">
        <v>496</v>
      </c>
      <c r="L17" s="525">
        <v>0</v>
      </c>
    </row>
    <row r="18" ht="15" customHeight="1" spans="1:12">
      <c r="A18" s="545" t="s">
        <v>362</v>
      </c>
      <c r="B18" s="545" t="s">
        <v>363</v>
      </c>
      <c r="C18" s="525">
        <v>0</v>
      </c>
      <c r="D18" s="545" t="s">
        <v>364</v>
      </c>
      <c r="E18" s="545" t="s">
        <v>365</v>
      </c>
      <c r="F18" s="525">
        <v>6908574.32</v>
      </c>
      <c r="G18" s="545" t="s">
        <v>497</v>
      </c>
      <c r="H18" s="545" t="s">
        <v>498</v>
      </c>
      <c r="I18" s="525">
        <v>0</v>
      </c>
      <c r="J18" s="545" t="s">
        <v>499</v>
      </c>
      <c r="K18" s="545" t="s">
        <v>500</v>
      </c>
      <c r="L18" s="525">
        <v>0</v>
      </c>
    </row>
    <row r="19" ht="15" customHeight="1" spans="1:12">
      <c r="A19" s="545" t="s">
        <v>368</v>
      </c>
      <c r="B19" s="545" t="s">
        <v>369</v>
      </c>
      <c r="C19" s="525">
        <v>0</v>
      </c>
      <c r="D19" s="545" t="s">
        <v>370</v>
      </c>
      <c r="E19" s="545" t="s">
        <v>371</v>
      </c>
      <c r="F19" s="525">
        <v>2549230</v>
      </c>
      <c r="G19" s="545" t="s">
        <v>294</v>
      </c>
      <c r="H19" s="545" t="s">
        <v>295</v>
      </c>
      <c r="I19" s="525">
        <v>31137360.23</v>
      </c>
      <c r="J19" s="545" t="s">
        <v>501</v>
      </c>
      <c r="K19" s="545" t="s">
        <v>502</v>
      </c>
      <c r="L19" s="525">
        <v>0</v>
      </c>
    </row>
    <row r="20" ht="15" customHeight="1" spans="1:12">
      <c r="A20" s="545" t="s">
        <v>374</v>
      </c>
      <c r="B20" s="545" t="s">
        <v>375</v>
      </c>
      <c r="C20" s="525">
        <v>9275690.2</v>
      </c>
      <c r="D20" s="545" t="s">
        <v>376</v>
      </c>
      <c r="E20" s="545" t="s">
        <v>377</v>
      </c>
      <c r="F20" s="525">
        <v>0</v>
      </c>
      <c r="G20" s="545" t="s">
        <v>300</v>
      </c>
      <c r="H20" s="545" t="s">
        <v>301</v>
      </c>
      <c r="I20" s="525">
        <v>209257</v>
      </c>
      <c r="J20" s="545" t="s">
        <v>438</v>
      </c>
      <c r="K20" s="545" t="s">
        <v>211</v>
      </c>
      <c r="L20" s="525">
        <v>0</v>
      </c>
    </row>
    <row r="21" ht="15" customHeight="1" spans="1:12">
      <c r="A21" s="545" t="s">
        <v>380</v>
      </c>
      <c r="B21" s="545" t="s">
        <v>381</v>
      </c>
      <c r="C21" s="525">
        <v>0</v>
      </c>
      <c r="D21" s="545" t="s">
        <v>382</v>
      </c>
      <c r="E21" s="545" t="s">
        <v>383</v>
      </c>
      <c r="F21" s="525">
        <v>2578233.44</v>
      </c>
      <c r="G21" s="545" t="s">
        <v>306</v>
      </c>
      <c r="H21" s="545" t="s">
        <v>307</v>
      </c>
      <c r="I21" s="525">
        <v>29164964.94</v>
      </c>
      <c r="J21" s="545" t="s">
        <v>443</v>
      </c>
      <c r="K21" s="545" t="s">
        <v>444</v>
      </c>
      <c r="L21" s="525">
        <v>0</v>
      </c>
    </row>
    <row r="22" ht="15" customHeight="1" spans="1:12">
      <c r="A22" s="545" t="s">
        <v>386</v>
      </c>
      <c r="B22" s="545" t="s">
        <v>387</v>
      </c>
      <c r="C22" s="525">
        <v>0</v>
      </c>
      <c r="D22" s="545" t="s">
        <v>388</v>
      </c>
      <c r="E22" s="545" t="s">
        <v>389</v>
      </c>
      <c r="F22" s="525">
        <v>0</v>
      </c>
      <c r="G22" s="545" t="s">
        <v>312</v>
      </c>
      <c r="H22" s="545" t="s">
        <v>313</v>
      </c>
      <c r="I22" s="525">
        <v>849866.83</v>
      </c>
      <c r="J22" s="545" t="s">
        <v>449</v>
      </c>
      <c r="K22" s="545" t="s">
        <v>450</v>
      </c>
      <c r="L22" s="525">
        <v>0</v>
      </c>
    </row>
    <row r="23" ht="15" customHeight="1" spans="1:12">
      <c r="A23" s="545" t="s">
        <v>392</v>
      </c>
      <c r="B23" s="545" t="s">
        <v>393</v>
      </c>
      <c r="C23" s="525">
        <v>0</v>
      </c>
      <c r="D23" s="545" t="s">
        <v>394</v>
      </c>
      <c r="E23" s="545" t="s">
        <v>395</v>
      </c>
      <c r="F23" s="525">
        <v>402279</v>
      </c>
      <c r="G23" s="545" t="s">
        <v>318</v>
      </c>
      <c r="H23" s="545" t="s">
        <v>319</v>
      </c>
      <c r="I23" s="525">
        <v>0</v>
      </c>
      <c r="J23" s="545" t="s">
        <v>453</v>
      </c>
      <c r="K23" s="545" t="s">
        <v>454</v>
      </c>
      <c r="L23" s="525">
        <v>0</v>
      </c>
    </row>
    <row r="24" ht="15" customHeight="1" spans="1:12">
      <c r="A24" s="545" t="s">
        <v>398</v>
      </c>
      <c r="B24" s="545" t="s">
        <v>399</v>
      </c>
      <c r="C24" s="525">
        <v>0</v>
      </c>
      <c r="D24" s="545" t="s">
        <v>400</v>
      </c>
      <c r="E24" s="545" t="s">
        <v>401</v>
      </c>
      <c r="F24" s="525">
        <v>0</v>
      </c>
      <c r="G24" s="545" t="s">
        <v>324</v>
      </c>
      <c r="H24" s="545" t="s">
        <v>325</v>
      </c>
      <c r="I24" s="525">
        <v>785277.8</v>
      </c>
      <c r="J24" s="545" t="s">
        <v>457</v>
      </c>
      <c r="K24" s="545" t="s">
        <v>458</v>
      </c>
      <c r="L24" s="525">
        <v>0</v>
      </c>
    </row>
    <row r="25" ht="15" customHeight="1" spans="1:12">
      <c r="A25" s="545" t="s">
        <v>404</v>
      </c>
      <c r="B25" s="545" t="s">
        <v>405</v>
      </c>
      <c r="C25" s="525">
        <v>562727.5</v>
      </c>
      <c r="D25" s="545" t="s">
        <v>406</v>
      </c>
      <c r="E25" s="545" t="s">
        <v>407</v>
      </c>
      <c r="F25" s="525">
        <v>0</v>
      </c>
      <c r="G25" s="545" t="s">
        <v>330</v>
      </c>
      <c r="H25" s="545" t="s">
        <v>331</v>
      </c>
      <c r="I25" s="525">
        <v>0</v>
      </c>
      <c r="J25" s="545" t="s">
        <v>461</v>
      </c>
      <c r="K25" s="545" t="s">
        <v>462</v>
      </c>
      <c r="L25" s="525">
        <v>0</v>
      </c>
    </row>
    <row r="26" ht="15" customHeight="1" spans="1:12">
      <c r="A26" s="545" t="s">
        <v>410</v>
      </c>
      <c r="B26" s="545" t="s">
        <v>411</v>
      </c>
      <c r="C26" s="525">
        <v>0</v>
      </c>
      <c r="D26" s="545" t="s">
        <v>412</v>
      </c>
      <c r="E26" s="545" t="s">
        <v>413</v>
      </c>
      <c r="F26" s="525">
        <v>11387815.17</v>
      </c>
      <c r="G26" s="545" t="s">
        <v>336</v>
      </c>
      <c r="H26" s="545" t="s">
        <v>337</v>
      </c>
      <c r="I26" s="525">
        <v>0</v>
      </c>
      <c r="J26" s="545"/>
      <c r="K26" s="545"/>
      <c r="L26" s="547"/>
    </row>
    <row r="27" ht="15" customHeight="1" spans="1:12">
      <c r="A27" s="545" t="s">
        <v>416</v>
      </c>
      <c r="B27" s="545" t="s">
        <v>417</v>
      </c>
      <c r="C27" s="525">
        <v>0</v>
      </c>
      <c r="D27" s="545" t="s">
        <v>418</v>
      </c>
      <c r="E27" s="545" t="s">
        <v>419</v>
      </c>
      <c r="F27" s="525">
        <v>305033075.31</v>
      </c>
      <c r="G27" s="545" t="s">
        <v>342</v>
      </c>
      <c r="H27" s="545" t="s">
        <v>343</v>
      </c>
      <c r="I27" s="525">
        <v>0</v>
      </c>
      <c r="J27" s="545"/>
      <c r="K27" s="545"/>
      <c r="L27" s="547"/>
    </row>
    <row r="28" ht="15" customHeight="1" spans="1:12">
      <c r="A28" s="545" t="s">
        <v>422</v>
      </c>
      <c r="B28" s="545" t="s">
        <v>423</v>
      </c>
      <c r="C28" s="525">
        <v>8285562.7</v>
      </c>
      <c r="D28" s="545" t="s">
        <v>424</v>
      </c>
      <c r="E28" s="545" t="s">
        <v>425</v>
      </c>
      <c r="F28" s="525">
        <v>0</v>
      </c>
      <c r="G28" s="545" t="s">
        <v>348</v>
      </c>
      <c r="H28" s="545" t="s">
        <v>349</v>
      </c>
      <c r="I28" s="525">
        <v>0</v>
      </c>
      <c r="J28" s="545"/>
      <c r="K28" s="545"/>
      <c r="L28" s="547"/>
    </row>
    <row r="29" ht="15" customHeight="1" spans="1:12">
      <c r="A29" s="545" t="s">
        <v>428</v>
      </c>
      <c r="B29" s="545" t="s">
        <v>429</v>
      </c>
      <c r="C29" s="525">
        <v>427400</v>
      </c>
      <c r="D29" s="545" t="s">
        <v>430</v>
      </c>
      <c r="E29" s="545" t="s">
        <v>431</v>
      </c>
      <c r="F29" s="525">
        <v>0</v>
      </c>
      <c r="G29" s="545" t="s">
        <v>354</v>
      </c>
      <c r="H29" s="545" t="s">
        <v>355</v>
      </c>
      <c r="I29" s="525">
        <v>0</v>
      </c>
      <c r="J29" s="545"/>
      <c r="K29" s="545"/>
      <c r="L29" s="547"/>
    </row>
    <row r="30" ht="15" customHeight="1" spans="1:12">
      <c r="A30" s="545" t="s">
        <v>434</v>
      </c>
      <c r="B30" s="545" t="s">
        <v>435</v>
      </c>
      <c r="C30" s="525">
        <v>0</v>
      </c>
      <c r="D30" s="545" t="s">
        <v>436</v>
      </c>
      <c r="E30" s="545" t="s">
        <v>437</v>
      </c>
      <c r="F30" s="525">
        <v>0</v>
      </c>
      <c r="G30" s="545" t="s">
        <v>360</v>
      </c>
      <c r="H30" s="545" t="s">
        <v>361</v>
      </c>
      <c r="I30" s="525">
        <v>0</v>
      </c>
      <c r="J30" s="545"/>
      <c r="K30" s="545"/>
      <c r="L30" s="547"/>
    </row>
    <row r="31" ht="15" customHeight="1" spans="1:12">
      <c r="A31" s="545" t="s">
        <v>439</v>
      </c>
      <c r="B31" s="545" t="s">
        <v>440</v>
      </c>
      <c r="C31" s="525">
        <v>0</v>
      </c>
      <c r="D31" s="545" t="s">
        <v>441</v>
      </c>
      <c r="E31" s="545" t="s">
        <v>442</v>
      </c>
      <c r="F31" s="525">
        <v>77598.81</v>
      </c>
      <c r="G31" s="545" t="s">
        <v>366</v>
      </c>
      <c r="H31" s="545" t="s">
        <v>367</v>
      </c>
      <c r="I31" s="525">
        <v>0</v>
      </c>
      <c r="J31" s="545"/>
      <c r="K31" s="545"/>
      <c r="L31" s="547"/>
    </row>
    <row r="32" ht="15" customHeight="1" spans="1:12">
      <c r="A32" s="545" t="s">
        <v>445</v>
      </c>
      <c r="B32" s="545" t="s">
        <v>503</v>
      </c>
      <c r="C32" s="525">
        <v>0</v>
      </c>
      <c r="D32" s="545" t="s">
        <v>447</v>
      </c>
      <c r="E32" s="545" t="s">
        <v>448</v>
      </c>
      <c r="F32" s="525">
        <v>0</v>
      </c>
      <c r="G32" s="545" t="s">
        <v>372</v>
      </c>
      <c r="H32" s="545" t="s">
        <v>373</v>
      </c>
      <c r="I32" s="525">
        <v>0</v>
      </c>
      <c r="J32" s="545"/>
      <c r="K32" s="545"/>
      <c r="L32" s="547"/>
    </row>
    <row r="33" ht="15" customHeight="1" spans="1:12">
      <c r="A33" s="545"/>
      <c r="B33" s="545"/>
      <c r="C33" s="546"/>
      <c r="D33" s="545" t="s">
        <v>451</v>
      </c>
      <c r="E33" s="545" t="s">
        <v>452</v>
      </c>
      <c r="F33" s="525">
        <v>1488</v>
      </c>
      <c r="G33" s="545" t="s">
        <v>378</v>
      </c>
      <c r="H33" s="545" t="s">
        <v>379</v>
      </c>
      <c r="I33" s="525">
        <v>0</v>
      </c>
      <c r="J33" s="545"/>
      <c r="K33" s="545"/>
      <c r="L33" s="547"/>
    </row>
    <row r="34" ht="15" customHeight="1" spans="1:12">
      <c r="A34" s="545"/>
      <c r="B34" s="545"/>
      <c r="C34" s="547"/>
      <c r="D34" s="545" t="s">
        <v>455</v>
      </c>
      <c r="E34" s="545" t="s">
        <v>456</v>
      </c>
      <c r="F34" s="525">
        <v>0</v>
      </c>
      <c r="G34" s="545" t="s">
        <v>384</v>
      </c>
      <c r="H34" s="545" t="s">
        <v>385</v>
      </c>
      <c r="I34" s="525">
        <v>93280</v>
      </c>
      <c r="J34" s="545"/>
      <c r="K34" s="545"/>
      <c r="L34" s="547"/>
    </row>
    <row r="35" ht="15" customHeight="1" spans="1:12">
      <c r="A35" s="545"/>
      <c r="B35" s="545"/>
      <c r="C35" s="547"/>
      <c r="D35" s="545" t="s">
        <v>459</v>
      </c>
      <c r="E35" s="545" t="s">
        <v>460</v>
      </c>
      <c r="F35" s="525">
        <v>0</v>
      </c>
      <c r="G35" s="545" t="s">
        <v>390</v>
      </c>
      <c r="H35" s="545" t="s">
        <v>391</v>
      </c>
      <c r="I35" s="525">
        <v>34713.66</v>
      </c>
      <c r="J35" s="545"/>
      <c r="K35" s="545"/>
      <c r="L35" s="547"/>
    </row>
    <row r="36" ht="15" customHeight="1" spans="1:12">
      <c r="A36" s="545"/>
      <c r="B36" s="545"/>
      <c r="C36" s="547"/>
      <c r="D36" s="545" t="s">
        <v>463</v>
      </c>
      <c r="E36" s="545" t="s">
        <v>464</v>
      </c>
      <c r="F36" s="525">
        <v>0</v>
      </c>
      <c r="G36" s="545"/>
      <c r="H36" s="545"/>
      <c r="I36" s="546"/>
      <c r="J36" s="545"/>
      <c r="K36" s="545"/>
      <c r="L36" s="547"/>
    </row>
    <row r="37" ht="15" customHeight="1" spans="1:12">
      <c r="A37" s="545"/>
      <c r="B37" s="545"/>
      <c r="C37" s="547"/>
      <c r="D37" s="545" t="s">
        <v>465</v>
      </c>
      <c r="E37" s="545" t="s">
        <v>466</v>
      </c>
      <c r="F37" s="525">
        <v>0</v>
      </c>
      <c r="G37" s="545"/>
      <c r="H37" s="545"/>
      <c r="I37" s="547"/>
      <c r="J37" s="545"/>
      <c r="K37" s="545"/>
      <c r="L37" s="547"/>
    </row>
    <row r="38" ht="15" customHeight="1" spans="1:12">
      <c r="A38" s="545"/>
      <c r="B38" s="545"/>
      <c r="C38" s="547"/>
      <c r="D38" s="545" t="s">
        <v>467</v>
      </c>
      <c r="E38" s="545" t="s">
        <v>468</v>
      </c>
      <c r="F38" s="548">
        <v>0</v>
      </c>
      <c r="G38" s="545"/>
      <c r="H38" s="545"/>
      <c r="I38" s="547"/>
      <c r="J38" s="545"/>
      <c r="K38" s="545"/>
      <c r="L38" s="547"/>
    </row>
    <row r="39" ht="15" customHeight="1" spans="1:12">
      <c r="A39" s="524" t="s">
        <v>504</v>
      </c>
      <c r="B39" s="524"/>
      <c r="C39" s="524"/>
      <c r="D39" s="524"/>
      <c r="E39" s="524"/>
      <c r="F39" s="524"/>
      <c r="G39" s="524"/>
      <c r="H39" s="524"/>
      <c r="I39" s="524"/>
      <c r="J39" s="524"/>
      <c r="K39" s="524"/>
      <c r="L39" s="524"/>
    </row>
  </sheetData>
  <mergeCells count="4">
    <mergeCell ref="A1:L1"/>
    <mergeCell ref="A3:B3"/>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4"/>
  <sheetViews>
    <sheetView workbookViewId="0">
      <pane xSplit="4" ySplit="9" topLeftCell="E10" activePane="bottomRight" state="frozen"/>
      <selection/>
      <selection pane="topRight"/>
      <selection pane="bottomLeft"/>
      <selection pane="bottomRight" activeCell="K37" sqref="K37"/>
    </sheetView>
  </sheetViews>
  <sheetFormatPr defaultColWidth="9" defaultRowHeight="13.5"/>
  <cols>
    <col min="1" max="3" width="2.75" customWidth="1"/>
    <col min="4" max="4" width="44.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409" customFormat="1" ht="35.25" customHeight="1" spans="1:20">
      <c r="A1" s="520" t="s">
        <v>505</v>
      </c>
      <c r="B1" s="520"/>
      <c r="C1" s="520"/>
      <c r="D1" s="520"/>
      <c r="E1" s="520"/>
      <c r="F1" s="520"/>
      <c r="G1" s="520"/>
      <c r="H1" s="520"/>
      <c r="I1" s="520"/>
      <c r="J1" s="520"/>
      <c r="K1" s="520"/>
      <c r="L1" s="520"/>
      <c r="M1" s="520"/>
      <c r="N1" s="520"/>
      <c r="O1" s="520"/>
      <c r="P1" s="520"/>
      <c r="Q1" s="520"/>
      <c r="R1" s="520"/>
      <c r="S1" s="520"/>
      <c r="T1" s="520"/>
    </row>
    <row r="2" s="409" customFormat="1" ht="18" customHeight="1" spans="1:20">
      <c r="A2" s="528"/>
      <c r="B2" s="528"/>
      <c r="C2" s="528"/>
      <c r="D2" s="528"/>
      <c r="E2" s="528"/>
      <c r="F2" s="528"/>
      <c r="G2" s="528"/>
      <c r="H2" s="528"/>
      <c r="I2" s="528"/>
      <c r="J2" s="528"/>
      <c r="K2" s="528"/>
      <c r="L2" s="528"/>
      <c r="M2" s="528"/>
      <c r="N2" s="528"/>
      <c r="P2" s="540"/>
      <c r="Q2" s="309"/>
      <c r="R2" s="309"/>
      <c r="S2" s="309"/>
      <c r="T2" s="533" t="s">
        <v>506</v>
      </c>
    </row>
    <row r="3" s="409" customFormat="1" ht="18" customHeight="1" spans="1:20">
      <c r="A3" s="529" t="s">
        <v>2</v>
      </c>
      <c r="B3" s="529"/>
      <c r="C3" s="529"/>
      <c r="D3" s="529"/>
      <c r="E3" s="528"/>
      <c r="F3" s="528"/>
      <c r="G3" s="528"/>
      <c r="H3" s="528"/>
      <c r="I3" s="528"/>
      <c r="J3" s="528"/>
      <c r="K3" s="528"/>
      <c r="L3" s="528"/>
      <c r="M3" s="528"/>
      <c r="N3" s="528"/>
      <c r="P3" s="540"/>
      <c r="Q3" s="309"/>
      <c r="R3" s="309"/>
      <c r="S3" s="309"/>
      <c r="T3" s="533" t="s">
        <v>254</v>
      </c>
    </row>
    <row r="4" ht="19.5" customHeight="1" spans="1:20">
      <c r="A4" s="530" t="s">
        <v>6</v>
      </c>
      <c r="B4" s="530"/>
      <c r="C4" s="530"/>
      <c r="D4" s="530"/>
      <c r="E4" s="530" t="s">
        <v>105</v>
      </c>
      <c r="F4" s="530"/>
      <c r="G4" s="530"/>
      <c r="H4" s="530" t="s">
        <v>255</v>
      </c>
      <c r="I4" s="530"/>
      <c r="J4" s="530"/>
      <c r="K4" s="530" t="s">
        <v>256</v>
      </c>
      <c r="L4" s="530"/>
      <c r="M4" s="530"/>
      <c r="N4" s="530"/>
      <c r="O4" s="530"/>
      <c r="P4" s="530" t="s">
        <v>107</v>
      </c>
      <c r="Q4" s="530"/>
      <c r="R4" s="530"/>
      <c r="S4" s="530"/>
      <c r="T4" s="530"/>
    </row>
    <row r="5" ht="19.5" customHeight="1" spans="1:20">
      <c r="A5" s="530" t="s">
        <v>121</v>
      </c>
      <c r="B5" s="530"/>
      <c r="C5" s="530"/>
      <c r="D5" s="530" t="s">
        <v>122</v>
      </c>
      <c r="E5" s="530" t="s">
        <v>128</v>
      </c>
      <c r="F5" s="530" t="s">
        <v>257</v>
      </c>
      <c r="G5" s="530" t="s">
        <v>258</v>
      </c>
      <c r="H5" s="530" t="s">
        <v>128</v>
      </c>
      <c r="I5" s="530" t="s">
        <v>220</v>
      </c>
      <c r="J5" s="530" t="s">
        <v>221</v>
      </c>
      <c r="K5" s="530" t="s">
        <v>128</v>
      </c>
      <c r="L5" s="530" t="s">
        <v>220</v>
      </c>
      <c r="M5" s="530"/>
      <c r="N5" s="530" t="s">
        <v>220</v>
      </c>
      <c r="O5" s="530" t="s">
        <v>221</v>
      </c>
      <c r="P5" s="530" t="s">
        <v>128</v>
      </c>
      <c r="Q5" s="530" t="s">
        <v>257</v>
      </c>
      <c r="R5" s="530" t="s">
        <v>258</v>
      </c>
      <c r="S5" s="530" t="s">
        <v>258</v>
      </c>
      <c r="T5" s="530"/>
    </row>
    <row r="6" ht="19.5" customHeight="1" spans="1:20">
      <c r="A6" s="530"/>
      <c r="B6" s="530"/>
      <c r="C6" s="530"/>
      <c r="D6" s="530"/>
      <c r="E6" s="530"/>
      <c r="F6" s="530"/>
      <c r="G6" s="530" t="s">
        <v>123</v>
      </c>
      <c r="H6" s="530"/>
      <c r="I6" s="530"/>
      <c r="J6" s="530" t="s">
        <v>123</v>
      </c>
      <c r="K6" s="530"/>
      <c r="L6" s="530" t="s">
        <v>123</v>
      </c>
      <c r="M6" s="530" t="s">
        <v>260</v>
      </c>
      <c r="N6" s="530" t="s">
        <v>259</v>
      </c>
      <c r="O6" s="530" t="s">
        <v>123</v>
      </c>
      <c r="P6" s="530"/>
      <c r="Q6" s="530"/>
      <c r="R6" s="530" t="s">
        <v>123</v>
      </c>
      <c r="S6" s="530" t="s">
        <v>261</v>
      </c>
      <c r="T6" s="530" t="s">
        <v>262</v>
      </c>
    </row>
    <row r="7" ht="19.5" customHeight="1" spans="1:20">
      <c r="A7" s="530"/>
      <c r="B7" s="530"/>
      <c r="C7" s="530"/>
      <c r="D7" s="530"/>
      <c r="E7" s="530"/>
      <c r="F7" s="530"/>
      <c r="G7" s="530"/>
      <c r="H7" s="530"/>
      <c r="I7" s="530"/>
      <c r="J7" s="530"/>
      <c r="K7" s="530"/>
      <c r="L7" s="530"/>
      <c r="M7" s="530"/>
      <c r="N7" s="530"/>
      <c r="O7" s="530"/>
      <c r="P7" s="530"/>
      <c r="Q7" s="530"/>
      <c r="R7" s="530"/>
      <c r="S7" s="530"/>
      <c r="T7" s="530"/>
    </row>
    <row r="8" ht="19.5" customHeight="1" spans="1:20">
      <c r="A8" s="530" t="s">
        <v>125</v>
      </c>
      <c r="B8" s="530" t="s">
        <v>126</v>
      </c>
      <c r="C8" s="530" t="s">
        <v>127</v>
      </c>
      <c r="D8" s="530" t="s">
        <v>10</v>
      </c>
      <c r="E8" s="531" t="s">
        <v>11</v>
      </c>
      <c r="F8" s="531" t="s">
        <v>12</v>
      </c>
      <c r="G8" s="531" t="s">
        <v>20</v>
      </c>
      <c r="H8" s="531" t="s">
        <v>24</v>
      </c>
      <c r="I8" s="531" t="s">
        <v>28</v>
      </c>
      <c r="J8" s="531" t="s">
        <v>32</v>
      </c>
      <c r="K8" s="531" t="s">
        <v>36</v>
      </c>
      <c r="L8" s="531" t="s">
        <v>40</v>
      </c>
      <c r="M8" s="531" t="s">
        <v>43</v>
      </c>
      <c r="N8" s="531" t="s">
        <v>46</v>
      </c>
      <c r="O8" s="531" t="s">
        <v>49</v>
      </c>
      <c r="P8" s="531" t="s">
        <v>52</v>
      </c>
      <c r="Q8" s="531" t="s">
        <v>55</v>
      </c>
      <c r="R8" s="531" t="s">
        <v>58</v>
      </c>
      <c r="S8" s="531" t="s">
        <v>61</v>
      </c>
      <c r="T8" s="531" t="s">
        <v>64</v>
      </c>
    </row>
    <row r="9" ht="19.5" customHeight="1" spans="1:20">
      <c r="A9" s="530"/>
      <c r="B9" s="530"/>
      <c r="C9" s="530"/>
      <c r="D9" s="530" t="s">
        <v>128</v>
      </c>
      <c r="E9" s="525">
        <v>99551.3</v>
      </c>
      <c r="F9" s="525">
        <v>0</v>
      </c>
      <c r="G9" s="525">
        <v>99551.3</v>
      </c>
      <c r="H9" s="525">
        <v>2256643.26</v>
      </c>
      <c r="I9" s="525">
        <v>0</v>
      </c>
      <c r="J9" s="525">
        <v>2256643.26</v>
      </c>
      <c r="K9" s="525">
        <v>2333049.56</v>
      </c>
      <c r="L9" s="525">
        <v>0</v>
      </c>
      <c r="M9" s="525">
        <v>0</v>
      </c>
      <c r="N9" s="525">
        <v>0</v>
      </c>
      <c r="O9" s="525">
        <v>2333049.56</v>
      </c>
      <c r="P9" s="525">
        <v>23145</v>
      </c>
      <c r="Q9" s="525">
        <v>0</v>
      </c>
      <c r="R9" s="525">
        <v>23145</v>
      </c>
      <c r="S9" s="525">
        <v>23145</v>
      </c>
      <c r="T9" s="525">
        <v>0</v>
      </c>
    </row>
    <row r="10" s="534" customFormat="1" ht="19.5" customHeight="1" spans="1:20">
      <c r="A10" s="535">
        <v>229</v>
      </c>
      <c r="B10" s="536"/>
      <c r="C10" s="537"/>
      <c r="D10" s="538" t="s">
        <v>211</v>
      </c>
      <c r="E10" s="539">
        <f>E11</f>
        <v>99551.3</v>
      </c>
      <c r="F10" s="539">
        <f t="shared" ref="F10:T10" si="0">F11</f>
        <v>0</v>
      </c>
      <c r="G10" s="539">
        <f t="shared" si="0"/>
        <v>99551.3</v>
      </c>
      <c r="H10" s="539">
        <f t="shared" si="0"/>
        <v>2256643.26</v>
      </c>
      <c r="I10" s="539">
        <f t="shared" si="0"/>
        <v>0</v>
      </c>
      <c r="J10" s="539">
        <f t="shared" si="0"/>
        <v>2256643.26</v>
      </c>
      <c r="K10" s="539">
        <f t="shared" si="0"/>
        <v>2333049.56</v>
      </c>
      <c r="L10" s="539">
        <f t="shared" si="0"/>
        <v>0</v>
      </c>
      <c r="M10" s="539">
        <f t="shared" si="0"/>
        <v>0</v>
      </c>
      <c r="N10" s="539">
        <f t="shared" si="0"/>
        <v>0</v>
      </c>
      <c r="O10" s="539">
        <f t="shared" si="0"/>
        <v>2333049.56</v>
      </c>
      <c r="P10" s="539">
        <f t="shared" si="0"/>
        <v>23145</v>
      </c>
      <c r="Q10" s="539">
        <f t="shared" si="0"/>
        <v>0</v>
      </c>
      <c r="R10" s="539">
        <f t="shared" si="0"/>
        <v>23145</v>
      </c>
      <c r="S10" s="539">
        <f t="shared" si="0"/>
        <v>23145</v>
      </c>
      <c r="T10" s="539">
        <f t="shared" si="0"/>
        <v>0</v>
      </c>
    </row>
    <row r="11" s="534" customFormat="1" ht="19.5" customHeight="1" spans="1:20">
      <c r="A11" s="535">
        <v>22960</v>
      </c>
      <c r="B11" s="536"/>
      <c r="C11" s="537"/>
      <c r="D11" s="538" t="s">
        <v>212</v>
      </c>
      <c r="E11" s="539">
        <f>E12+E13</f>
        <v>99551.3</v>
      </c>
      <c r="F11" s="539">
        <f t="shared" ref="F11:T11" si="1">F12+F13</f>
        <v>0</v>
      </c>
      <c r="G11" s="539">
        <f t="shared" si="1"/>
        <v>99551.3</v>
      </c>
      <c r="H11" s="539">
        <f t="shared" si="1"/>
        <v>2256643.26</v>
      </c>
      <c r="I11" s="539">
        <f t="shared" si="1"/>
        <v>0</v>
      </c>
      <c r="J11" s="539">
        <f t="shared" si="1"/>
        <v>2256643.26</v>
      </c>
      <c r="K11" s="539">
        <f t="shared" si="1"/>
        <v>2333049.56</v>
      </c>
      <c r="L11" s="539">
        <f t="shared" si="1"/>
        <v>0</v>
      </c>
      <c r="M11" s="539">
        <f t="shared" si="1"/>
        <v>0</v>
      </c>
      <c r="N11" s="539">
        <f t="shared" si="1"/>
        <v>0</v>
      </c>
      <c r="O11" s="539">
        <f t="shared" si="1"/>
        <v>2333049.56</v>
      </c>
      <c r="P11" s="539">
        <f t="shared" si="1"/>
        <v>23145</v>
      </c>
      <c r="Q11" s="539">
        <f t="shared" si="1"/>
        <v>0</v>
      </c>
      <c r="R11" s="539">
        <f t="shared" si="1"/>
        <v>23145</v>
      </c>
      <c r="S11" s="539">
        <f t="shared" si="1"/>
        <v>23145</v>
      </c>
      <c r="T11" s="539">
        <f t="shared" si="1"/>
        <v>0</v>
      </c>
    </row>
    <row r="12" ht="19.5" customHeight="1" spans="1:20">
      <c r="A12" s="524" t="s">
        <v>213</v>
      </c>
      <c r="B12" s="524"/>
      <c r="C12" s="524"/>
      <c r="D12" s="524" t="s">
        <v>214</v>
      </c>
      <c r="E12" s="525">
        <v>99551.3</v>
      </c>
      <c r="F12" s="525">
        <v>0</v>
      </c>
      <c r="G12" s="525">
        <v>99551.3</v>
      </c>
      <c r="H12" s="525">
        <v>2236671.26</v>
      </c>
      <c r="I12" s="525">
        <v>0</v>
      </c>
      <c r="J12" s="525">
        <v>2236671.26</v>
      </c>
      <c r="K12" s="525">
        <v>2313077.56</v>
      </c>
      <c r="L12" s="525">
        <v>0</v>
      </c>
      <c r="M12" s="525">
        <v>0</v>
      </c>
      <c r="N12" s="525">
        <v>0</v>
      </c>
      <c r="O12" s="525">
        <v>2313077.56</v>
      </c>
      <c r="P12" s="525">
        <v>23145</v>
      </c>
      <c r="Q12" s="525">
        <v>0</v>
      </c>
      <c r="R12" s="525">
        <v>23145</v>
      </c>
      <c r="S12" s="525">
        <v>23145</v>
      </c>
      <c r="T12" s="525">
        <v>0</v>
      </c>
    </row>
    <row r="13" ht="19.5" customHeight="1" spans="1:20">
      <c r="A13" s="524" t="s">
        <v>215</v>
      </c>
      <c r="B13" s="524"/>
      <c r="C13" s="524"/>
      <c r="D13" s="524" t="s">
        <v>216</v>
      </c>
      <c r="E13" s="525">
        <v>0</v>
      </c>
      <c r="F13" s="525">
        <v>0</v>
      </c>
      <c r="G13" s="525">
        <v>0</v>
      </c>
      <c r="H13" s="525">
        <v>19972</v>
      </c>
      <c r="I13" s="525">
        <v>0</v>
      </c>
      <c r="J13" s="525">
        <v>19972</v>
      </c>
      <c r="K13" s="525">
        <v>19972</v>
      </c>
      <c r="L13" s="525">
        <v>0</v>
      </c>
      <c r="M13" s="525">
        <v>0</v>
      </c>
      <c r="N13" s="525">
        <v>0</v>
      </c>
      <c r="O13" s="525">
        <v>19972</v>
      </c>
      <c r="P13" s="525">
        <v>0</v>
      </c>
      <c r="Q13" s="525">
        <v>0</v>
      </c>
      <c r="R13" s="525">
        <v>0</v>
      </c>
      <c r="S13" s="525">
        <v>0</v>
      </c>
      <c r="T13" s="525">
        <v>0</v>
      </c>
    </row>
    <row r="14" ht="19.5" customHeight="1" spans="1:20">
      <c r="A14" s="524" t="s">
        <v>507</v>
      </c>
      <c r="B14" s="524"/>
      <c r="C14" s="524"/>
      <c r="D14" s="524"/>
      <c r="E14" s="524"/>
      <c r="F14" s="524"/>
      <c r="G14" s="524"/>
      <c r="H14" s="524"/>
      <c r="I14" s="524"/>
      <c r="J14" s="524"/>
      <c r="K14" s="524"/>
      <c r="L14" s="524"/>
      <c r="M14" s="524"/>
      <c r="N14" s="524"/>
      <c r="O14" s="524"/>
      <c r="P14" s="524"/>
      <c r="Q14" s="524"/>
      <c r="R14" s="524"/>
      <c r="S14" s="524"/>
      <c r="T14" s="524"/>
    </row>
  </sheetData>
  <mergeCells count="35">
    <mergeCell ref="A1:T1"/>
    <mergeCell ref="A3:D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H33" sqref="H3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409" customFormat="1" ht="35.25" customHeight="1" spans="1:10">
      <c r="A1" s="520" t="s">
        <v>508</v>
      </c>
      <c r="B1" s="520"/>
      <c r="C1" s="520"/>
      <c r="D1" s="520"/>
      <c r="E1" s="520"/>
      <c r="F1" s="520"/>
      <c r="G1" s="520"/>
      <c r="H1" s="520"/>
      <c r="I1" s="520"/>
      <c r="J1" s="520"/>
    </row>
    <row r="2" s="409" customFormat="1" ht="18" customHeight="1" spans="1:12">
      <c r="A2" s="528"/>
      <c r="B2" s="528"/>
      <c r="C2" s="528"/>
      <c r="D2" s="528"/>
      <c r="E2" s="528"/>
      <c r="F2" s="528"/>
      <c r="G2" s="528"/>
      <c r="H2" s="528"/>
      <c r="I2" s="528"/>
      <c r="L2" s="533" t="s">
        <v>509</v>
      </c>
    </row>
    <row r="3" s="409" customFormat="1" ht="18" customHeight="1" spans="1:12">
      <c r="A3" s="529" t="s">
        <v>2</v>
      </c>
      <c r="B3" s="529"/>
      <c r="C3" s="529"/>
      <c r="D3" s="529"/>
      <c r="E3" s="529"/>
      <c r="F3" s="529"/>
      <c r="G3" s="528"/>
      <c r="H3" s="528"/>
      <c r="I3" s="528"/>
      <c r="L3" s="533" t="s">
        <v>254</v>
      </c>
    </row>
    <row r="4" ht="19.5" customHeight="1" spans="1:12">
      <c r="A4" s="530" t="s">
        <v>6</v>
      </c>
      <c r="B4" s="530"/>
      <c r="C4" s="530"/>
      <c r="D4" s="530"/>
      <c r="E4" s="530" t="s">
        <v>105</v>
      </c>
      <c r="F4" s="530"/>
      <c r="G4" s="530"/>
      <c r="H4" s="530" t="s">
        <v>255</v>
      </c>
      <c r="I4" s="530" t="s">
        <v>256</v>
      </c>
      <c r="J4" s="530" t="s">
        <v>107</v>
      </c>
      <c r="K4" s="530"/>
      <c r="L4" s="530"/>
    </row>
    <row r="5" ht="19.5" customHeight="1" spans="1:12">
      <c r="A5" s="530" t="s">
        <v>121</v>
      </c>
      <c r="B5" s="530"/>
      <c r="C5" s="530"/>
      <c r="D5" s="530" t="s">
        <v>122</v>
      </c>
      <c r="E5" s="530" t="s">
        <v>128</v>
      </c>
      <c r="F5" s="530" t="s">
        <v>510</v>
      </c>
      <c r="G5" s="530" t="s">
        <v>511</v>
      </c>
      <c r="H5" s="530"/>
      <c r="I5" s="530"/>
      <c r="J5" s="530" t="s">
        <v>128</v>
      </c>
      <c r="K5" s="530" t="s">
        <v>510</v>
      </c>
      <c r="L5" s="531" t="s">
        <v>511</v>
      </c>
    </row>
    <row r="6" ht="19.5" customHeight="1" spans="1:12">
      <c r="A6" s="530"/>
      <c r="B6" s="530"/>
      <c r="C6" s="530"/>
      <c r="D6" s="530"/>
      <c r="E6" s="530"/>
      <c r="F6" s="530"/>
      <c r="G6" s="530"/>
      <c r="H6" s="530"/>
      <c r="I6" s="530"/>
      <c r="J6" s="530"/>
      <c r="K6" s="530"/>
      <c r="L6" s="531" t="s">
        <v>261</v>
      </c>
    </row>
    <row r="7" ht="19.5" customHeight="1" spans="1:12">
      <c r="A7" s="530"/>
      <c r="B7" s="530"/>
      <c r="C7" s="530"/>
      <c r="D7" s="530"/>
      <c r="E7" s="530"/>
      <c r="F7" s="530"/>
      <c r="G7" s="530"/>
      <c r="H7" s="530"/>
      <c r="I7" s="530"/>
      <c r="J7" s="530"/>
      <c r="K7" s="530"/>
      <c r="L7" s="531"/>
    </row>
    <row r="8" ht="19.5" customHeight="1" spans="1:12">
      <c r="A8" s="530" t="s">
        <v>125</v>
      </c>
      <c r="B8" s="530" t="s">
        <v>126</v>
      </c>
      <c r="C8" s="530" t="s">
        <v>127</v>
      </c>
      <c r="D8" s="530" t="s">
        <v>10</v>
      </c>
      <c r="E8" s="531" t="s">
        <v>11</v>
      </c>
      <c r="F8" s="531" t="s">
        <v>12</v>
      </c>
      <c r="G8" s="531" t="s">
        <v>20</v>
      </c>
      <c r="H8" s="531" t="s">
        <v>24</v>
      </c>
      <c r="I8" s="531" t="s">
        <v>28</v>
      </c>
      <c r="J8" s="531" t="s">
        <v>32</v>
      </c>
      <c r="K8" s="531" t="s">
        <v>36</v>
      </c>
      <c r="L8" s="531" t="s">
        <v>40</v>
      </c>
    </row>
    <row r="9" ht="19.5" customHeight="1" spans="1:12">
      <c r="A9" s="530"/>
      <c r="B9" s="530"/>
      <c r="C9" s="530"/>
      <c r="D9" s="530" t="s">
        <v>128</v>
      </c>
      <c r="E9" s="525">
        <v>0</v>
      </c>
      <c r="F9" s="525">
        <v>0</v>
      </c>
      <c r="G9" s="525">
        <v>0</v>
      </c>
      <c r="H9" s="525">
        <v>0</v>
      </c>
      <c r="I9" s="525">
        <v>0</v>
      </c>
      <c r="J9" s="525">
        <v>0</v>
      </c>
      <c r="K9" s="525">
        <v>0</v>
      </c>
      <c r="L9" s="525">
        <v>0</v>
      </c>
    </row>
    <row r="10" ht="19.5" customHeight="1" spans="1:12">
      <c r="A10" s="524"/>
      <c r="B10" s="524"/>
      <c r="C10" s="524"/>
      <c r="D10" s="524"/>
      <c r="E10" s="525"/>
      <c r="F10" s="525"/>
      <c r="G10" s="525"/>
      <c r="H10" s="525"/>
      <c r="I10" s="525"/>
      <c r="J10" s="525"/>
      <c r="K10" s="525"/>
      <c r="L10" s="525"/>
    </row>
    <row r="11" ht="19.5" customHeight="1" spans="1:12">
      <c r="A11" s="524" t="s">
        <v>512</v>
      </c>
      <c r="B11" s="524"/>
      <c r="C11" s="524"/>
      <c r="D11" s="524"/>
      <c r="E11" s="524"/>
      <c r="F11" s="524"/>
      <c r="G11" s="524"/>
      <c r="H11" s="524"/>
      <c r="I11" s="524"/>
      <c r="J11" s="524"/>
      <c r="K11" s="524"/>
      <c r="L11" s="524"/>
    </row>
    <row r="12" spans="1:12">
      <c r="A12" s="532" t="s">
        <v>513</v>
      </c>
      <c r="B12" s="532"/>
      <c r="C12" s="532"/>
      <c r="D12" s="532"/>
      <c r="E12" s="532"/>
      <c r="F12" s="532"/>
      <c r="G12" s="532"/>
      <c r="H12" s="532"/>
      <c r="I12" s="532"/>
      <c r="J12" s="532"/>
      <c r="K12" s="532"/>
      <c r="L12" s="532"/>
    </row>
  </sheetData>
  <mergeCells count="21">
    <mergeCell ref="A1:J1"/>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59</vt:i4>
      </vt:variant>
    </vt:vector>
  </HeadingPairs>
  <TitlesOfParts>
    <vt:vector size="59"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部门整体支出绩效自评情况</vt:lpstr>
      <vt:lpstr>附表13 部门整体支出绩效自评表</vt:lpstr>
      <vt:lpstr>附表14 国有资产使用情况表</vt:lpstr>
      <vt:lpstr>附表15 项目支出绩效自评表1</vt:lpstr>
      <vt:lpstr>附表15 项目支出绩效自评表2</vt:lpstr>
      <vt:lpstr>附表15 项目支出绩效表3</vt:lpstr>
      <vt:lpstr>附表15 项目支出绩效自评表4</vt:lpstr>
      <vt:lpstr>附表15 项目支出绩效自评表5</vt:lpstr>
      <vt:lpstr>附表15 项目支出绩效自评表6</vt:lpstr>
      <vt:lpstr>附表15 项目支出绩效自评表7</vt:lpstr>
      <vt:lpstr>附表15 项目支出绩效自评表8</vt:lpstr>
      <vt:lpstr>附表15 项目支出绩效自评表9</vt:lpstr>
      <vt:lpstr>附表15 项目支出绩效自评表10</vt:lpstr>
      <vt:lpstr>附表15 项目支出绩效自评表11</vt:lpstr>
      <vt:lpstr>附表15 项目支出绩效自评表12</vt:lpstr>
      <vt:lpstr>附表15 项目支出绩效自评表13</vt:lpstr>
      <vt:lpstr>附表15 项目支出绩效自评表14</vt:lpstr>
      <vt:lpstr>附表15 项目支出绩效自评表15</vt:lpstr>
      <vt:lpstr>附表15 项目支出绩效自评表16</vt:lpstr>
      <vt:lpstr>附表15 项目支出绩效自评表17</vt:lpstr>
      <vt:lpstr>附表15 项目支出绩效自评表18</vt:lpstr>
      <vt:lpstr>附表15 项目支出绩效自评表19</vt:lpstr>
      <vt:lpstr>附表15 项目支出绩效自评表20</vt:lpstr>
      <vt:lpstr>附表15 项目支出绩效自评表21</vt:lpstr>
      <vt:lpstr>附表15 项目支出绩效自评表22</vt:lpstr>
      <vt:lpstr>附表15 项目支出绩效自评表23</vt:lpstr>
      <vt:lpstr>附表15 项目支出绩效自评表24</vt:lpstr>
      <vt:lpstr>附表15 项目支出绩效自评表25</vt:lpstr>
      <vt:lpstr>附表15 项目支出绩效自评表26</vt:lpstr>
      <vt:lpstr>附表15 项目支出绩效自评表27</vt:lpstr>
      <vt:lpstr>附表15 项目支出绩效自评表28</vt:lpstr>
      <vt:lpstr>附表15 项目支出绩效自评表29</vt:lpstr>
      <vt:lpstr>附表15 项目支出绩效自评表30</vt:lpstr>
      <vt:lpstr>附表15 项目支出绩效自评表31</vt:lpstr>
      <vt:lpstr>附表15 项目支出绩效自评表32</vt:lpstr>
      <vt:lpstr>附表15 项目支出绩效自评表33</vt:lpstr>
      <vt:lpstr>附表15 项目支出绩效自评表34</vt:lpstr>
      <vt:lpstr>附表15 项目支出绩效自评表35</vt:lpstr>
      <vt:lpstr>附表15 项目支出绩效自评表36</vt:lpstr>
      <vt:lpstr>附表15 项目支出绩效自评表37</vt:lpstr>
      <vt:lpstr>附表15 项目支出绩效自评表38</vt:lpstr>
      <vt:lpstr>附表15 项目支出绩效自评表39</vt:lpstr>
      <vt:lpstr>附表15 项目支出绩效自评表40</vt:lpstr>
      <vt:lpstr>附表15 项目支出绩效自评表41</vt:lpstr>
      <vt:lpstr>附表15 项目支出绩效自评表42</vt:lpstr>
      <vt:lpstr>附表15 项目支出绩效自评表43</vt:lpstr>
      <vt:lpstr>附表15 项目支出绩效自评表44</vt:lpstr>
      <vt:lpstr>附表15 项目支出绩效自评表45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2025-09-19T03:00:00Z</dcterms:created>
  <dcterms:modified xsi:type="dcterms:W3CDTF">2025-10-27T01:30:30Z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78010471F4DE4F7DA311B2CD3F684E99</vt:lpwstr>
  </property>
  <property fmtid="{D5CDD505-2E9C-101B-9397-08002B2CF9AE}" pid="3" name="KSOProductBuildVer">
    <vt:lpwstr>2052-11.8.2.12089</vt:lpwstr>
  </property>
</Properties>
</file>