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581"/>
  </bookViews>
  <sheets>
    <sheet name="附件1-绩效再评价指标体系" sheetId="1" r:id="rId1"/>
    <sheet name="Sheet4" sheetId="9" state="hidden" r:id="rId2"/>
    <sheet name="Sheet1" sheetId="2" state="hidden" r:id="rId3"/>
    <sheet name="资料清单" sheetId="3" state="hidden" r:id="rId4"/>
    <sheet name="项目支出" sheetId="6" state="hidden" r:id="rId5"/>
    <sheet name="Sheet5" sheetId="8" state="hidden" r:id="rId6"/>
    <sheet name="得分率" sheetId="10" state="hidden" r:id="rId7"/>
    <sheet name="Sheet2" sheetId="4" state="hidden" r:id="rId8"/>
    <sheet name="Sheet3" sheetId="5" state="hidden" r:id="rId9"/>
  </sheets>
  <definedNames>
    <definedName name="_xlnm._FilterDatabase" localSheetId="0" hidden="1">'附件1-绩效再评价指标体系'!$A$4:$L$41</definedName>
    <definedName name="_xlnm._FilterDatabase" localSheetId="1" hidden="1">Sheet4!$A$1:$F$49</definedName>
    <definedName name="_xlnm.Print_Area" localSheetId="0">'附件1-绩效再评价指标体系'!$A$1:$J$41</definedName>
    <definedName name="_xlnm.Print_Titles" localSheetId="0">'附件1-绩效再评价指标体系'!$1:$4</definedName>
  </definedNames>
  <calcPr calcId="144525"/>
</workbook>
</file>

<file path=xl/sharedStrings.xml><?xml version="1.0" encoding="utf-8"?>
<sst xmlns="http://schemas.openxmlformats.org/spreadsheetml/2006/main" count="1179" uniqueCount="588">
  <si>
    <t>附件1</t>
  </si>
  <si>
    <t>昆明市呈贡区城市管理局2021年部门整体支出绩效评价指标体系</t>
  </si>
  <si>
    <t>项目名称：昆明市呈贡区城市管理局整体支出</t>
  </si>
  <si>
    <r>
      <rPr>
        <b/>
        <sz val="10"/>
        <rFont val="仿宋_GB2312"/>
        <charset val="134"/>
      </rPr>
      <t>一级
指标</t>
    </r>
  </si>
  <si>
    <r>
      <rPr>
        <b/>
        <sz val="10"/>
        <rFont val="仿宋_GB2312"/>
        <charset val="134"/>
      </rPr>
      <t>二级
指标</t>
    </r>
  </si>
  <si>
    <r>
      <rPr>
        <b/>
        <sz val="10"/>
        <rFont val="仿宋_GB2312"/>
        <charset val="134"/>
      </rPr>
      <t>三级
指标</t>
    </r>
  </si>
  <si>
    <r>
      <rPr>
        <b/>
        <sz val="10"/>
        <rFont val="仿宋_GB2312"/>
        <charset val="134"/>
      </rPr>
      <t>指标
分值</t>
    </r>
  </si>
  <si>
    <r>
      <rPr>
        <b/>
        <sz val="10"/>
        <rFont val="仿宋_GB2312"/>
        <charset val="134"/>
      </rPr>
      <t>指标解释</t>
    </r>
  </si>
  <si>
    <r>
      <rPr>
        <b/>
        <sz val="10"/>
        <rFont val="仿宋_GB2312"/>
        <charset val="134"/>
      </rPr>
      <t>指标说明</t>
    </r>
  </si>
  <si>
    <r>
      <rPr>
        <b/>
        <sz val="10"/>
        <rFont val="仿宋_GB2312"/>
        <charset val="134"/>
      </rPr>
      <t>评分标准</t>
    </r>
  </si>
  <si>
    <t>数据来源</t>
  </si>
  <si>
    <t>评价情况</t>
  </si>
  <si>
    <r>
      <rPr>
        <b/>
        <sz val="10"/>
        <rFont val="仿宋_GB2312"/>
        <charset val="134"/>
      </rPr>
      <t>得分</t>
    </r>
  </si>
  <si>
    <t>决策
(15分)</t>
  </si>
  <si>
    <t>目标设定
（5分）</t>
  </si>
  <si>
    <t>绩效目标合理性</t>
  </si>
  <si>
    <t>部门整体支出绩效是否符合客观实际，是否具备合理性与可行性、实施内容与绩效目标是否相符。</t>
  </si>
  <si>
    <t>评价要点：
①是否符合国家法律法规、国民经济和社会发展总体规划以及省委省政府相关政策依据；
②是否符合部门“三定”方案确定的职责；
③是否符合部门制定的中长期实施规划。</t>
  </si>
  <si>
    <t>①符合国家法律法规、国民经济和社会发展总体规划以及省委省政府相关政策依据，得1分；
②符合部门“三定”方案确定的职责，得1分；
③符合本部门制定的中长期实施规划，得1分。</t>
  </si>
  <si>
    <t>年度部门整体绩效目标</t>
  </si>
  <si>
    <t>符合社会发展总体规划以及省委省政府相关政策依据，得1分；
符合部门“三定”方案确定的职责，得1分；
未制定本部门制定的中长期实施规划，扣1分。</t>
  </si>
  <si>
    <t>绩效指标明确性</t>
  </si>
  <si>
    <t>部门整体支出绩效指标是否根据申报的绩效目标设定，是否做到指标具体、细化、明了。</t>
  </si>
  <si>
    <t>评价要点：
①是否将部门整体的绩效目标细化分解为具体的工作任务；
②是否通过清晰、可衡量的指标值予以体现。
③是否与部门年度的任务数或计划数相对应；
④是否与本年度部门预算资金相匹配。</t>
  </si>
  <si>
    <t>①将部门支出绩效目标细化分解为具体的工作任务，得0.5分；
②绩效目标通过清晰、可衡量的指标值予以体现，得0.5分；
③绩效目标与部门年度的任务数或计划数相对应，得0.5分；
④绩效目标与本年度部门预算资金相匹配，得0.5分。</t>
  </si>
  <si>
    <t>部门支出绩效目标细化分解为具体的工作任务，得0.5分；
绩效目标通过清晰、可衡量的指标值予以体现，得0.5分；
绩效目标与部门年度的任务数或计划数相对应，得0.5分；
绩效目标与本年度部门预算资金相匹配，得0.5分。</t>
  </si>
  <si>
    <t>预算配置
（10分）</t>
  </si>
  <si>
    <t>在职人员控制率</t>
  </si>
  <si>
    <t>2021年度实际在职人员数与编制数的比率，用以反映和考核呈贡区城市管理局对人员成本的控制程度。</t>
  </si>
  <si>
    <t>评价要点：
在职人员控制率=（在职人员数/编制数）*100%</t>
  </si>
  <si>
    <t>①在职人员控制率≤100%，得3分；
②在职人员控制率＞100%，每超过10%扣0.5分，扣完为止。</t>
  </si>
  <si>
    <t>三定方案上人员编制数、截止2021年12月31日在职总人数</t>
  </si>
  <si>
    <t>在职人员控制率:100.00%=17/17；得3分</t>
  </si>
  <si>
    <t>“三公经费”变动率</t>
  </si>
  <si>
    <t>2021年度“三公经费”实际支出数与2020年度“三公经费”实际支出数的变动比例，用以反映和考核呈贡区城市管理局对控制重点行政成本的努力程度。</t>
  </si>
  <si>
    <t>评价要点：
“三公经费”变动率=[（本年度“三公经费”总额-上年度“三公经费”总额）/上年度“三公经费”总额]*100%</t>
  </si>
  <si>
    <t>①“三公经费”变动率≤0%，得3分；
②“三公经费”变动率＞0%时，得0分。</t>
  </si>
  <si>
    <t>2021年度决算报表、2020年度决算报表</t>
  </si>
  <si>
    <t>2021年“三公经费”11214.16元，2020年“三公经费”22644.65元，变动＜0%。</t>
  </si>
  <si>
    <t>重点支出安排率</t>
  </si>
  <si>
    <t>2021年度预算安排的重点项目支出与部门项目总支出的比率，用以反映和考核呈贡区城市管理局对履行主要职责或完成重点任务的保障程度。</t>
  </si>
  <si>
    <t>评价要点：
重点支出安排率=（重点项目支出/项目总支出）×100%。</t>
  </si>
  <si>
    <t>①重点支出安排率≥50%，得2分
②重点支出安排率每低于5%，扣0.1分，扣完为止</t>
  </si>
  <si>
    <t>2021年度决算报表</t>
  </si>
  <si>
    <t>重点项目支出48,277,611.21元，项目支出61,528,817.39元，重点支出安排率78.46%，得2分</t>
  </si>
  <si>
    <t>预算编制科学性</t>
  </si>
  <si>
    <t>年初预算编制是否与履职目标衔接紧密；预算编制依据是否充分、数据详实、结构优化、细化、可执行；是否存在预算编制时就考虑用项目资金弥补公用经费不足的情况。</t>
  </si>
  <si>
    <t>评价要点：
①年初预算编制是否与履职目标衔接紧密；
②预算编制依据是否充分、数据详实、结构优化、细化、可执行；
③根据预算编制项目支出明细编制的合理性判断预案编制是否规范性。</t>
  </si>
  <si>
    <t>①年初预算编制与履职目标衔接紧密，得1分；
②预算编制项目支出明细严格执行相关要求，得1分；若存在预算编制时就考虑用项目资金弥补公用经费不足的情况不得分。</t>
  </si>
  <si>
    <t>2021年度预算表</t>
  </si>
  <si>
    <t>年初预算编制与履职目标衔接紧密，得1分；
预算编制项目支出明细严格执行相关要求，得1分。不存在预算编制时就考虑用项目资金弥补公用经费不足的情况。</t>
  </si>
  <si>
    <t>过程
(25分)</t>
  </si>
  <si>
    <t>预算执行
（12分）</t>
  </si>
  <si>
    <t>预算执行率</t>
  </si>
  <si>
    <t>2021年预算完成数与预算数的比率，用以反映和考核呈贡区城市管理局预算完成程度。</t>
  </si>
  <si>
    <t>评价要点：
预算完成率=（预算执行数/预算数）*100%</t>
  </si>
  <si>
    <t>预算执行率得分=预算执行率*2分；最高分2分。预算执行率＞100%，不得分。</t>
  </si>
  <si>
    <t>2021年度收入支出决算表</t>
  </si>
  <si>
    <t>预算执行率：85672204.15/85672204.15*100%=100%</t>
  </si>
  <si>
    <t>预算调整率</t>
  </si>
  <si>
    <t>2021年度预算调整数与预算数的比率，用以反映和考核呈贡区城市管理局预算的调整程度。</t>
  </si>
  <si>
    <t>评价要点：
预算调整率=（预算调整数/预算数）*100%</t>
  </si>
  <si>
    <t>预算调整率得分=（1-预算调整率）*1，最低分0分。</t>
  </si>
  <si>
    <t>2021年度收入支出决算表；2021年度预算表</t>
  </si>
  <si>
    <t>预算调整率:
1-（85672204.15-47128096.64)/47128096.64=18.21%;
18.21%*2=0.36分</t>
  </si>
  <si>
    <t>结转结余率</t>
  </si>
  <si>
    <t>2021年度结转结余总额与支出预算数的比率，用以反映和考核呈贡区城市管理局对2021年度结转结余资金的实际控制程度。</t>
  </si>
  <si>
    <t>评价要点：
结转结余率=（结转结余总额/支出预算数）*100%。</t>
  </si>
  <si>
    <t>①结转结余率=0，得2分；
②0&lt;结转结余率&lt;50%时，得分=结转结余率×1分；
③结转结余率≥50%时，得0分。</t>
  </si>
  <si>
    <t>结转结余率：135.59/85672204.15=0.00%</t>
  </si>
  <si>
    <t>结转结余变动率</t>
  </si>
  <si>
    <t>2021年度结转结余资金总额与2020年度结转结余资金总额的变动比率，用以反映和考核呈贡区城市管理局对控制结转结余资金的努力程度。</t>
  </si>
  <si>
    <t>评价要点：
结转结余变动率=[（本年度累计结转结余资金总额-上年度累计结转结余资金总额）/上年度累计结转结余资金总额]×100%。</t>
  </si>
  <si>
    <t>结转结余变动率≤50%，得1分；
③结转结余变动率＞50%,不得分。</t>
  </si>
  <si>
    <t>结转结余变动率：(135.59-139.59)/139.59=-2.87%</t>
  </si>
  <si>
    <t>公用经费控制率</t>
  </si>
  <si>
    <t>2021年度实际支出的公用经费总额与预算安排的公用经费总额的比率，用以反映和考核呈贡区城市管理局对机构运转成本的实际控制程度。</t>
  </si>
  <si>
    <t>评价要点：
公用经费控制率=（实际支出公用经费总额/预算安排公用经费总额）×100%。</t>
  </si>
  <si>
    <t>公用经费控制率得分=公用经费控制率*2；最高分2分。
公用经费控制率＞100%，不得分。</t>
  </si>
  <si>
    <t>公用经费控制率：20677167.61/20902464.08=98.92%；
98.92%*2=1.98分</t>
  </si>
  <si>
    <t>“三公经费”控制率</t>
  </si>
  <si>
    <t>2021年度“三公经费”实际支出数与预算安排数的比率，用以反映和考核呈贡区城市管理局对“三公经费”的实际控制程度。</t>
  </si>
  <si>
    <t>评价要点：
“三公经费”控制率=（“三公经费”实际支出数/“三公经费”预算安排数）*100%</t>
  </si>
  <si>
    <t>①“三公经费”控制率≤100%时得2分；
②每超1%扣0.2分，扣完为止。</t>
  </si>
  <si>
    <t>2021年度收入支出决算表、2020年度预算表</t>
  </si>
  <si>
    <t>三公经费控制率：11214.16/(25420+5400)=36.39%</t>
  </si>
  <si>
    <t>政府采购执行率</t>
  </si>
  <si>
    <t>2021年度政府采购实际支出数与预算安排数的比率，用以反映和考核呈贡区城市管理局对执行政府采购的实际控制程度。</t>
  </si>
  <si>
    <t>评价要点：
政府采购控制率=（政府采购实际支出数/政府采购预算安排数）*100%</t>
  </si>
  <si>
    <t>①政府采购控制率≤100%时得2分；
②每超1%扣0.2分，扣完为止。</t>
  </si>
  <si>
    <t>政府采购控制率：56730/51000=111.24%</t>
  </si>
  <si>
    <t>预算管理
（7分）</t>
  </si>
  <si>
    <t>管理制度的健全与执行</t>
  </si>
  <si>
    <t>为加强预算管理、项目管理、规范财务行为而制定的管理制度是否健全完整以及是否按照规定执行，用以反映和考核呈贡区城市管理局预算管理制度对完成主要职责或促进事业发展的保障情况。</t>
  </si>
  <si>
    <t>评价要点：
①是否已制定或具有预算资金管理办法、项目管理办法、内部财务管理制度、会计核算制度等管理制度；
②相关管理制度是否合法、合规、完整；
③相关管理制度是否及时进行更新完善并得到有效执行。</t>
  </si>
  <si>
    <t>①制定或具有预算资金管理办法、项目管理办法、内部财务管理制度、会计核算制度等管理度，得0.5分；
②相关管理制度合法、合规、完整，得0.5分；
③相关管理制度及时进行更新完善并得到有效执行，得1分。</t>
  </si>
  <si>
    <t>相关管理制度</t>
  </si>
  <si>
    <t>具有预算资金管理办法、项目管理办法、内部财务管理制度、会计核算制度等管理度，得0.5分；
相关管理制度合法、合规、完整，得0.5分；
相关管理制度未得到有效执行，扣1分。</t>
  </si>
  <si>
    <t>资金使用合规性</t>
  </si>
  <si>
    <t>使用预算资金是否符合相关的预算财务管理制度的规定，用以反映和考核呈贡区城市管理局预算资金的规范运行情况。</t>
  </si>
  <si>
    <t>评价要点：
①是否符合国家财经法规和财务管理制度规定以及有关专项资金管理办法的规定；
②资金的拨付是否有完整的审批程序和手续；
③项目的重大开支是否经过评估论证；
④大额资金支付是否经“三重一大”集体决议；
⑤是否符合部门预算批复的用途；
⑥是否存在截留、挤占、挪用、虚列支出等情况。</t>
  </si>
  <si>
    <t>①符合国家财经法规和财务管理制度规定以及有关专项资金管理办法的规定，得0.5分；
②项目的重大开支经过评估论证，得0.5分；
③大额资金支付经“三重一大”集体决策，得0.5分；
④不存在截留、挤占、挪用、虚列支出等情况，得0.5分。</t>
  </si>
  <si>
    <t>2021年财务明细账、科目余额表、记账凭证、会议纪要</t>
  </si>
  <si>
    <t>预决算信息公开性</t>
  </si>
  <si>
    <t>是否按照政府信息公开有关规定公开相关预决算信息，用以反映和考核呈贡区城市管理局预决算管理的公开透明情况。</t>
  </si>
  <si>
    <t>评价要点：
①是否按规定内容公开预决算信息；
②是否按规定时限公开预决算信息。（预决算信息是指与部门预算、执行、决算、监督、绩效等管理相关的信息。）</t>
  </si>
  <si>
    <t>①按规定内容公开预决算信息，得0.5分；
②按规定时限公开预决算信息，得0.5分。</t>
  </si>
  <si>
    <t>在网站上或其他地方进行的公式消息</t>
  </si>
  <si>
    <t>已完成2021年度预算、决算，得1分</t>
  </si>
  <si>
    <t>绩效自评</t>
  </si>
  <si>
    <t>绩效自评工作开展情况</t>
  </si>
  <si>
    <t>评价要点：
①是否建立了绩效自评组织机构，并按自评工作程序开展自评工作；
②是否设置符合实际工作内容的个性指标体系。
③绩效自评是否客观</t>
  </si>
  <si>
    <t>①建立了绩效自评组织机构，并按自评工作程序开展自评工作，得1分；
②已设置符合行业、项目的个性指标体系，得0.5分。
③评价结果客观，符合部门实际情况，得0.5分。</t>
  </si>
  <si>
    <t>2021年绩效自评报告等资料</t>
  </si>
  <si>
    <t>已开展绩效自评工作，得0.5分；
但未设置符合行业、项目的个性指标，扣1分；
绩效自评得分100分，不够客观，</t>
  </si>
  <si>
    <t>资产管理
（6分）</t>
  </si>
  <si>
    <t>资产管理制度健全与执行</t>
  </si>
  <si>
    <t>为加强资产管理、规范资产管理行为而制定的管理制度是否健全完整，用以反映和考核呈贡区城市管理局资产管理制度对完成主要职责或促进社会发展的保障情况。</t>
  </si>
  <si>
    <t>评价要点：
①是否已制定或具有资产管理制度；
②相关资产管理制度是否合法、合规、完整；
③相关资产管理制度是否得到有效执行。</t>
  </si>
  <si>
    <t>①制定或具有资产管理制度，得0.7分；
②相关资产管理制度合法、合规、完整，得0.7分；
③相关资产管理制度得到有效执行，得0.6分。</t>
  </si>
  <si>
    <t>固定资产管理制度、固定资产台账、现场访问</t>
  </si>
  <si>
    <t>制定或具有资产管理制度，得1分；
2021年未按规定对固定进行盘点清查，扣1分。</t>
  </si>
  <si>
    <t>资产管理安全性</t>
  </si>
  <si>
    <t>资产是否保存完整、使用合规、配置合理、处置规范、收入及时足额上缴，用以反映和考核呈贡区城市管理局资产安全运行情况。</t>
  </si>
  <si>
    <t>评价要点：
①资产保存是否完整；
②资产配置是否合理；
③资产处置是否规范；
④资产账务管理是否合规，是否帐实相符；</t>
  </si>
  <si>
    <t>①资产保存完整，得0.5分；
②资产配置合理，得0.5分；
③资产处置规范，得0.5分；
④资产账务管理合规，账实相符，得0.5分。</t>
  </si>
  <si>
    <t>现场进行固定资产的盘点、核对</t>
  </si>
  <si>
    <t>资产保存完整，得0.5分；
资产配置合理，得0.5分；
资产处置规范，得0.5分；
资产账务管理合规，账实相符，得0.5分。</t>
  </si>
  <si>
    <t>固定资产利用率</t>
  </si>
  <si>
    <t>实际在用固定资产总额与所有固定资产总额的比率，用以反映和考核呈贡区城市管理局固定资产使用效率程度。</t>
  </si>
  <si>
    <t>评价要点：
固定资产利用率=（实际在用固定资产总额/所有固定资产总额）×100%</t>
  </si>
  <si>
    <t>①固定资产利用率≥90%，得2分；
②每低于一个百分点扣0.2分，扣完为止。</t>
  </si>
  <si>
    <t>现场对固定的资产的使用记录进行检查、询问</t>
  </si>
  <si>
    <t>固定资产利用率100%，得2分</t>
  </si>
  <si>
    <t>产出
(40分)</t>
  </si>
  <si>
    <t>职责履行</t>
  </si>
  <si>
    <t>城市绿地规划编制</t>
  </si>
  <si>
    <t>考察呈贡区城市管理局实际完成城市绿地规划编制工作。</t>
  </si>
  <si>
    <t xml:space="preserve">评价要点：
2021年度是否完成城市绿地规划编制情况。
</t>
  </si>
  <si>
    <t xml:space="preserve">已完成得3分，未完成不得分。
</t>
  </si>
  <si>
    <t>工作成果、政策指导性文件</t>
  </si>
  <si>
    <t>由于目前国土空间规划三线未定，未完成编制工作。</t>
  </si>
  <si>
    <t>维护、管养工作</t>
  </si>
  <si>
    <t>考察呈贡区城市管理局管养维护呈贡辖区内已移交市政消火栓是否能正常发挥功能</t>
  </si>
  <si>
    <t>评价要点：
管养维护完成率=实际管养数/738个</t>
  </si>
  <si>
    <t>完成率*3分</t>
  </si>
  <si>
    <t>2021年工作总结、政策指导性文件、工作台账</t>
  </si>
  <si>
    <t>实际管养消火栓759个。</t>
  </si>
  <si>
    <t>考察呈贡区城市管理局对市政道路、桥梁、市政设施设置维护管养及网格化案件处置情况</t>
  </si>
  <si>
    <t>评价要点：
验收合格率=验收合格数/移交数</t>
  </si>
  <si>
    <t>验收合格率*3分</t>
  </si>
  <si>
    <t>已按照（呈编〔2021〕23号）文件，将道路、桥梁运行管养职责移交至呈贡区住建局。</t>
  </si>
  <si>
    <t>考察呈贡区城市管理局对高铁南站隧道站房管理及设施维护情况。</t>
  </si>
  <si>
    <t>评价要点：
是否解决高铁南站隧道站房管理及设施问题</t>
  </si>
  <si>
    <t>已解决故障问题，得3分，否则不得分</t>
  </si>
  <si>
    <t>已解决隧道内排水、互感器烧毁后校验等工作</t>
  </si>
  <si>
    <t>考察呈贡区城市管理局对古树名木管养完成率。</t>
  </si>
  <si>
    <t xml:space="preserve">评价要点：
管养完成率=实际管养数/现有建成区范围内古树名木及后续资源数量
</t>
  </si>
  <si>
    <t>未提供古树名木的实际管养数，无法考核完成量</t>
  </si>
  <si>
    <t>考察呈贡区强弱电箱柜美化完成率</t>
  </si>
  <si>
    <t>评价要点：
完成率=实际完成数/移交管养维护数96个</t>
  </si>
  <si>
    <t>已完成验收96个电箱柜美化工作。</t>
  </si>
  <si>
    <t>考察呈贡流岛整治项目完成率</t>
  </si>
  <si>
    <t>评价要点：
完成率=实际完成数/移交管养维护数（31个道路交叉口流岛整治工作）</t>
  </si>
  <si>
    <t>完成率*5分</t>
  </si>
  <si>
    <t>已完成31个道路交叉口流岛整治工作,完成率100%</t>
  </si>
  <si>
    <t>业务宣传</t>
  </si>
  <si>
    <t>考察2021年创文复检道旗安装宣传；国际生物多样性大会宣传。</t>
  </si>
  <si>
    <t>评价要点：
2021年呈贡区城市管理局2021年创文复检道旗安装宣传；国际生物多样性大会宣传完成情况。</t>
  </si>
  <si>
    <t>完成2021年创文复检道旗安装宣传，得1.5分；完成国际生物多样性大会宣传，得1.5分。</t>
  </si>
  <si>
    <t>2021年工作总结、验收资料、工作台账</t>
  </si>
  <si>
    <t>已完成传文复检及国际生物多样性宣传的道旗安装</t>
  </si>
  <si>
    <t>考察呈贡区城市管理局完成重大节日氛围营造工作。</t>
  </si>
  <si>
    <t>评价要点：
①春节期间在彩云路、和谐路、春融街、春融东路等重要道路两侧灯杆悬挂灯笼和中国结约900套。
②国庆期间在彩云路、和谐路、春融街、春融东路等道路两侧悬挂国旗约1200套。</t>
  </si>
  <si>
    <t>（春节期间悬挂灯笼中国结数量/900*1.5分）+（国庆期间悬挂国旗数/1200*1.5分）</t>
  </si>
  <si>
    <t>实际完成悬挂灯笼500个、中国结180套。
680/900*1.5=1.13
未完成国庆期间挂国旗的氛围营造工作</t>
  </si>
  <si>
    <t>提升改造工程</t>
  </si>
  <si>
    <t>考察呈贡区城市管理局完成对环湖东路斗南、乌龙2个隧道的提升改造完成率。</t>
  </si>
  <si>
    <t>评价要点：
是否完成对环湖东路斗南、乌龙2个隧道的提升改造</t>
  </si>
  <si>
    <t>每完成1个，得1.5分</t>
  </si>
  <si>
    <t>已完成斗南、乌龙隧道升级改造竣工验收</t>
  </si>
  <si>
    <t xml:space="preserve">  违章广告拆除整治工作</t>
  </si>
  <si>
    <t>考察呈贡区城市管理局完成户外违规广告设施的拆除时效。</t>
  </si>
  <si>
    <t xml:space="preserve">评价要点：
2021年呈贡区城市管理局拆除已发现的户外违规广告设施次数是否达10次。
</t>
  </si>
  <si>
    <t>结合工作记录、投诉及整改记录查看是否存在超级拆除的问题。完成10次，得3分。
未达到10次，按完成率（实际完成次数/10次）*3分计算得分</t>
  </si>
  <si>
    <t>实际完成次数8次，8/10*3=2.4分</t>
  </si>
  <si>
    <t>区委、区政府目标管理绩效考核结果</t>
  </si>
  <si>
    <t>考察履行职责、实际完成重点目标工作情况，用以反映和考核履职工作任务目标的实现程度。</t>
  </si>
  <si>
    <t>评价要点：
2021年呈贡区城市管理局是否完成区委、区政府下达重点目标</t>
  </si>
  <si>
    <t>区委、区政府对呈贡区城市管理局的考核报告</t>
  </si>
  <si>
    <t>根据《关于2021年目标管理绩效考核结果的通报》，呈贡区城市管理局得分96.29分。完成率：96.29/100*5=4.81分</t>
  </si>
  <si>
    <t>效益
(20分)</t>
  </si>
  <si>
    <t>履职效益</t>
  </si>
  <si>
    <t>提升呈贡区城市绿化环境</t>
  </si>
  <si>
    <t>考察2021年度绩效目标是否有效保障城市环境清洁</t>
  </si>
  <si>
    <t>评价要点：
呈贡区城市环境满意度</t>
  </si>
  <si>
    <t>按公众调查问卷中“市容工作的整体满意度”得分率*5分计算得分</t>
  </si>
  <si>
    <t>投诉案件、问卷调查</t>
  </si>
  <si>
    <t>市容工作的整体满意度得分率95.1%，
91.82%*5=4.59分</t>
  </si>
  <si>
    <t>部门内部人员满意度</t>
  </si>
  <si>
    <t>考察2021年度绩效目标是否有效提升城市居住境</t>
  </si>
  <si>
    <t>评价要点：
呈贡区城市居住环境是否得到提升。</t>
  </si>
  <si>
    <t>按内部员工满意度调查问卷得分率*5分计算得分</t>
  </si>
  <si>
    <t>问卷调查</t>
  </si>
  <si>
    <t>内部员工满意度调查问卷得分率93.3%;
93.30%*5=4.67</t>
  </si>
  <si>
    <t>受益群众满意度</t>
  </si>
  <si>
    <t>考察市民对呈贡区城市管理局的满意程度。</t>
  </si>
  <si>
    <t>评价要点：
市民对呈贡区城市管理局的满意程度。</t>
  </si>
  <si>
    <t>按公众满意度调查问卷得分率*10分计算得分</t>
  </si>
  <si>
    <t>公众满意度调查问卷得分率为90.40%，
90.40%*10=9.40</t>
  </si>
  <si>
    <t>合计</t>
  </si>
  <si>
    <t>说明：
1.指标体系有特殊说明时可在此处备注说明；
2.格式说明：指标体系模版列宽不得调整，行高按指标设定情况调整至最佳打印位置，单元格内容位置（居中或者靠左）中介机构设置指标时按模版举例样式执行，其他要求见格式总说明。（若无说明请将现有备注内容删除）</t>
  </si>
  <si>
    <t xml:space="preserve">  昆明市呈贡区城市绿地系统规划（2021—2035）专项经费</t>
  </si>
  <si>
    <t>完成昆明市呈贡区城市绿地系统规划（2021—2035）编制工作。</t>
  </si>
  <si>
    <t>产出指标</t>
  </si>
  <si>
    <t>数量指标</t>
  </si>
  <si>
    <t xml:space="preserve">绿地系统专项规划完成情况 </t>
  </si>
  <si>
    <t xml:space="preserve">呈贡区城市绿地系统规划（2021—2035）编制 </t>
  </si>
  <si>
    <t>满意度指标</t>
  </si>
  <si>
    <t>服务对象满意度指标</t>
  </si>
  <si>
    <t xml:space="preserve">群众满意度 </t>
  </si>
  <si>
    <t xml:space="preserve">90% </t>
  </si>
  <si>
    <t>效益指标</t>
  </si>
  <si>
    <t>社会效益指标</t>
  </si>
  <si>
    <t>提升园林绿化质量</t>
  </si>
  <si>
    <t xml:space="preserve">有所提高 </t>
  </si>
  <si>
    <t xml:space="preserve">  公益广告宣传设置专项经费</t>
  </si>
  <si>
    <t>2021年创文复检道旗安装宣传；国际生物多样性大会宣传。</t>
  </si>
  <si>
    <t xml:space="preserve"> 群众满意度</t>
  </si>
  <si>
    <t xml:space="preserve">85% </t>
  </si>
  <si>
    <t xml:space="preserve">宣传活动次数 </t>
  </si>
  <si>
    <t>2</t>
  </si>
  <si>
    <t>可持续影响指标</t>
  </si>
  <si>
    <t xml:space="preserve"> 公益广告设置的思想性、科学性、艺术性、文化性，提高城市民众文化道德标准和社会风气。</t>
  </si>
  <si>
    <t xml:space="preserve"> 有所提高</t>
  </si>
  <si>
    <t xml:space="preserve">  市政消火栓维护管养专项经费</t>
  </si>
  <si>
    <t xml:space="preserve"> 对呈贡辖区内已移交市政消火栓维护管养进行管养维护。</t>
  </si>
  <si>
    <t>群众满意度</t>
  </si>
  <si>
    <t>90%</t>
  </si>
  <si>
    <t>保障消火栓功能正常发挥</t>
  </si>
  <si>
    <t>738个</t>
  </si>
  <si>
    <t>对呈贡区未来可持续发展影响</t>
  </si>
  <si>
    <t>持续提升</t>
  </si>
  <si>
    <t xml:space="preserve">  行政执法文书制作专项经费</t>
  </si>
  <si>
    <t xml:space="preserve"> 为做好我局行政执法的相关工作，推动我局城市管理执法程序规范化，提高依法行政工作水平，做好行政执法案件相关工作。</t>
  </si>
  <si>
    <t>行政执法社会效益指标</t>
  </si>
  <si>
    <t>80%</t>
  </si>
  <si>
    <t>行政执法对象满意度指标</t>
  </si>
  <si>
    <t>成本指标</t>
  </si>
  <si>
    <t>行政执法文书制作数量指标</t>
  </si>
  <si>
    <t xml:space="preserve">  环湖东路斗南、乌龙隧道提升改造专项经费</t>
  </si>
  <si>
    <t>为保障2021年COP15大会的顺利开展，结合科室职能职责，完成对环湖东路斗南、乌龙2个隧道的提升改造。</t>
  </si>
  <si>
    <t>90</t>
  </si>
  <si>
    <t>环湖路斗南、乌龙隧道通行功能正常发挥</t>
  </si>
  <si>
    <t>隧道完好</t>
  </si>
  <si>
    <t>受益人群覆盖率</t>
  </si>
  <si>
    <t xml:space="preserve">  重大节日氛围营造工作专项经费</t>
  </si>
  <si>
    <t xml:space="preserve"> 春节期间在彩云路、和谐路、春融街、春融东路等重要道路两侧灯杆悬挂灯笼和中国结约900套，营造喜庆祥和的氛围；国庆期间在彩云路、和谐路、春融街、春融东路等道路两侧悬挂国旗约1200套，营造良好的社会氛围和声势</t>
  </si>
  <si>
    <t>3</t>
  </si>
  <si>
    <t xml:space="preserve">具有较强的教育意义和启发作用 </t>
  </si>
  <si>
    <t xml:space="preserve"> 有所促进</t>
  </si>
  <si>
    <t xml:space="preserve"> 90%</t>
  </si>
  <si>
    <t xml:space="preserve">  违章广告拆除整治工作专项经费</t>
  </si>
  <si>
    <t xml:space="preserve"> 取缔和拆除未经审批、审批已到期、存在安全隐患、影响市容的各类户外广告；</t>
  </si>
  <si>
    <t xml:space="preserve"> 拆除整治次数</t>
  </si>
  <si>
    <t>10</t>
  </si>
  <si>
    <t xml:space="preserve">提升城市品位，树立良好的城市形象。 </t>
  </si>
  <si>
    <t xml:space="preserve">有所提升 </t>
  </si>
  <si>
    <t xml:space="preserve">  办公用房租赁费及物管费专项经费</t>
  </si>
  <si>
    <t xml:space="preserve"> 支持呈贡区城市管理局办公楼正常运转，保证办公环境整洁。</t>
  </si>
  <si>
    <t>群众满意度高</t>
  </si>
  <si>
    <t xml:space="preserve"> 通过租用办公楼，聘用社会人员做保洁，增加就业岗位，带动经济发展.</t>
  </si>
  <si>
    <t xml:space="preserve">增加就业岗位，带动经济发展 </t>
  </si>
  <si>
    <t>质量指标</t>
  </si>
  <si>
    <t xml:space="preserve">按时支付办公楼租金，按办公楼物业费（水电费），办公楼保洁达到卫生整洁标准，门卫负责办公楼安保工作 </t>
  </si>
  <si>
    <t xml:space="preserve">按质每天保洁、全天候做好门卫值守工作 </t>
  </si>
  <si>
    <t xml:space="preserve">  法律顾问费专项经费</t>
  </si>
  <si>
    <t xml:space="preserve"> 做好我局法律顾问制度的相关工作，推动我局城市管理执法规范化，提高依法行政工作水平，做好法律顾问相关工作。</t>
  </si>
  <si>
    <t>时效指标</t>
  </si>
  <si>
    <t>法律服务时效指标</t>
  </si>
  <si>
    <t>法律服务社会效益指标</t>
  </si>
  <si>
    <t>法律服务对象满意度指标</t>
  </si>
  <si>
    <t xml:space="preserve">  市政道路、桥梁、市政设施设置维护管养及网格化案件处置专项经费</t>
  </si>
  <si>
    <t xml:space="preserve"> 对呈贡辖区内已移交的城市道路、桥梁和市政设施进行管养维护，对网格中心派遣案件进行处置。确保辖区内道路连续平整，无明显坑塘。进一步提升道路通行质量。</t>
  </si>
  <si>
    <t>验收合格率</t>
  </si>
  <si>
    <t xml:space="preserve">  城市管理工作辅助用车服务专项经费</t>
  </si>
  <si>
    <t xml:space="preserve"> 为城市管理工作提供车辆保障，为机动快速高效工作提供支持</t>
  </si>
  <si>
    <t>呈贡区城投公司向区城管局提供城市管理工作辅助用车共计46辆</t>
  </si>
  <si>
    <t>46辆</t>
  </si>
  <si>
    <t>协助做好营商环境工作，社会关系和谐发展。</t>
  </si>
  <si>
    <t>有所提高</t>
  </si>
  <si>
    <t xml:space="preserve">  高铁南站隧道站房管理及设施维护专项经费</t>
  </si>
  <si>
    <t xml:space="preserve"> 对高铁南站隧道站房进行管理，对站房设施进行管养维护。</t>
  </si>
  <si>
    <t>高铁南站隧道站房功能正常发挥</t>
  </si>
  <si>
    <t xml:space="preserve">  市政桥梁检测专项经费</t>
  </si>
  <si>
    <t xml:space="preserve"> 对呈贡辖区内已移交的城市桥梁进行检测。</t>
  </si>
  <si>
    <t>确定检测单位，完成10座桥梁检测</t>
  </si>
  <si>
    <t>完成10座桥梁检测</t>
  </si>
  <si>
    <t xml:space="preserve">  古树名木管理专项经费</t>
  </si>
  <si>
    <t xml:space="preserve"> 做好建成区范围内古树名木及后续资源保护工作
</t>
  </si>
  <si>
    <t>85%</t>
  </si>
  <si>
    <t>提升城市绿化美化水平</t>
  </si>
  <si>
    <t>有所提升</t>
  </si>
  <si>
    <t>建成区古树名木及后续资源数量</t>
  </si>
  <si>
    <t>现有建成区范围内古树名木及后续资源数量</t>
  </si>
  <si>
    <t xml:space="preserve">  政府采购办公设备专项经费</t>
  </si>
  <si>
    <t>支持呈贡区城市管理局相关日常办公事宜正常运转。</t>
  </si>
  <si>
    <t xml:space="preserve"> 彩色打印机2台</t>
  </si>
  <si>
    <t xml:space="preserve">2 </t>
  </si>
  <si>
    <t>组合文件柜2组</t>
  </si>
  <si>
    <t xml:space="preserve">3 </t>
  </si>
  <si>
    <t xml:space="preserve"> 群众满意度高</t>
  </si>
  <si>
    <t xml:space="preserve">LED电子电子会标及投影幕布一组 </t>
  </si>
  <si>
    <t>1</t>
  </si>
  <si>
    <t xml:space="preserve">台式电脑3台 </t>
  </si>
  <si>
    <t>经济效益指标</t>
  </si>
  <si>
    <t xml:space="preserve"> 做好区城管局办公后勤工作，协助做好营商环境工作。</t>
  </si>
  <si>
    <t xml:space="preserve">高清彩色LED显示屏一组 </t>
  </si>
  <si>
    <t xml:space="preserve">1 </t>
  </si>
  <si>
    <t>年初绩效目标</t>
  </si>
  <si>
    <t>决算项目支出</t>
  </si>
  <si>
    <t>实际完成城市绿地规划编制工作。</t>
  </si>
  <si>
    <t>2109呈贡区张官山公园概念性规划专项经费</t>
  </si>
  <si>
    <t>昆明市呈贡区城市绿地系统规划（2021—2035）专项经费</t>
  </si>
  <si>
    <t>2021年新增城市绿地”以奖代补“专项经费</t>
  </si>
  <si>
    <t>2021年公园绿线界桩专项经费</t>
  </si>
  <si>
    <t>管养维护呈贡辖区内已移交市政消火栓是否能正常发挥功能</t>
  </si>
  <si>
    <t>市政消火栓维护管养专项经费</t>
  </si>
  <si>
    <t>对市政道路、桥梁、市政设施设置维护管养及网格化案件处置情况（移交住建局）</t>
  </si>
  <si>
    <t>市政道路、桥梁、市政设施设置维护管养及网格化案件处置专项经费</t>
  </si>
  <si>
    <t>对高铁南站隧道站房管理及设施维护情况。</t>
  </si>
  <si>
    <t>高铁南站隧道站房管理及设施维护专项经费</t>
  </si>
  <si>
    <t>对古树名木管养完成率。</t>
  </si>
  <si>
    <t>古树名木管理专项经费</t>
  </si>
  <si>
    <t>呈贡区强弱电箱柜及综合管廊通风井美化专项资金</t>
  </si>
  <si>
    <t>公益广告宣传设置专项经费</t>
  </si>
  <si>
    <t>完成重大节日氛围营造工作。</t>
  </si>
  <si>
    <t>重大节日氛围营造工作专项经费</t>
  </si>
  <si>
    <t>完成对环湖东路斗南、乌龙2个隧道的提升改造完成率。</t>
  </si>
  <si>
    <t>环湖东路斗南、乌龙隧道提升改造专项经费</t>
  </si>
  <si>
    <t>市政桥梁检测</t>
  </si>
  <si>
    <t>对呈贡辖区内已移交的城市桥梁进行检测的数量。（已移交住建局）</t>
  </si>
  <si>
    <t>违章广告拆除整治工作完成情况</t>
  </si>
  <si>
    <t>完成户外违规广告设施的拆除时效。</t>
  </si>
  <si>
    <t>违章广告拆除整治工作专项经费</t>
  </si>
  <si>
    <t>主动履职</t>
  </si>
  <si>
    <t>工作人员是否主动履行职权，确保工作任务及时推进。</t>
  </si>
  <si>
    <t>呈贡导流岛整治项目专项资金</t>
  </si>
  <si>
    <t>序号</t>
  </si>
  <si>
    <t>项目</t>
  </si>
  <si>
    <t>市政道路、桥梁、市政设施设置维护管养及网格化案件处置（移交住建局）</t>
  </si>
  <si>
    <t>移交文件</t>
  </si>
  <si>
    <t>对呈贡辖区内已移交的城市桥梁进行检测（移交住建局）</t>
  </si>
  <si>
    <t>2109呈贡区张官山公园概念性规划</t>
  </si>
  <si>
    <t>1.项目实施的相关依据、文件；
2.相关目标任务书（若有）
3.成果资料（尽可能体现数量、面积、次数等可量化的成果）</t>
  </si>
  <si>
    <t>昆明市呈贡区城市绿地系统规划（2021—2035）</t>
  </si>
  <si>
    <t>2021年新增城市绿地”以奖代补“</t>
  </si>
  <si>
    <t>2021年公园绿线界桩</t>
  </si>
  <si>
    <t>市政消火栓维护管养</t>
  </si>
  <si>
    <t>高铁南站隧道站房管理及设施维护</t>
  </si>
  <si>
    <t>古树名木管理</t>
  </si>
  <si>
    <t>呈贡区强弱电箱柜及综合管廊通风井美化</t>
  </si>
  <si>
    <t>公益广告宣传设置</t>
  </si>
  <si>
    <t>重大节日氛围营造工作</t>
  </si>
  <si>
    <t>环湖东路斗南、乌龙隧道提升改造</t>
  </si>
  <si>
    <t>违章广告拆除整治工作</t>
  </si>
  <si>
    <t>呈贡导流岛整治项目</t>
  </si>
  <si>
    <t>区委、区政府下达的重点目标任务考核结果</t>
  </si>
  <si>
    <t>项目收入</t>
  </si>
  <si>
    <t>法律顾问费</t>
  </si>
  <si>
    <t>办公用房租赁费及物管费</t>
  </si>
  <si>
    <t>政府采购办公设备</t>
  </si>
  <si>
    <t>市政道路、桥梁、市政设施设置维护管养及网格化案件处置</t>
  </si>
  <si>
    <t>行政执法文书制作</t>
  </si>
  <si>
    <t>城市管理工作辅助用车服务</t>
  </si>
  <si>
    <t>办公经费</t>
  </si>
  <si>
    <t>135.59/85672204.15</t>
  </si>
  <si>
    <t>(135.59-139.59)/139.59</t>
  </si>
  <si>
    <t>20677167.61/20902464.08</t>
  </si>
  <si>
    <t>11214.16/(25420+5400)</t>
  </si>
  <si>
    <t>56730/51000</t>
  </si>
  <si>
    <t>公务用车运行维护费</t>
  </si>
  <si>
    <t>培训费</t>
  </si>
  <si>
    <t>维修（护）费</t>
  </si>
  <si>
    <t>委托业务费</t>
  </si>
  <si>
    <t>市容整体满意</t>
  </si>
  <si>
    <t>户外广告专项整治</t>
  </si>
  <si>
    <t>门店招牌整治</t>
  </si>
  <si>
    <t>摊位整治工作</t>
  </si>
  <si>
    <t>环境卫生整体评价</t>
  </si>
  <si>
    <t>桥梁、道路正常运行</t>
  </si>
  <si>
    <t>停车场、道路泊车建设管理</t>
  </si>
  <si>
    <t>市政设施维护状况</t>
  </si>
  <si>
    <t>公益、节日宣传效果</t>
  </si>
  <si>
    <t>查处、拆除违法建筑</t>
  </si>
  <si>
    <t>实施项目整体满意度</t>
  </si>
  <si>
    <t>人员配置</t>
  </si>
  <si>
    <t>配合程度</t>
  </si>
  <si>
    <t>办事效率</t>
  </si>
  <si>
    <t>监督、考核工作</t>
  </si>
  <si>
    <t>指标类别</t>
  </si>
  <si>
    <t>权重分值</t>
  </si>
  <si>
    <t>实际得分</t>
  </si>
  <si>
    <t>得分率</t>
  </si>
  <si>
    <t>决策</t>
  </si>
  <si>
    <t>过程</t>
  </si>
  <si>
    <t>产出</t>
  </si>
  <si>
    <t>效益</t>
  </si>
  <si>
    <t>总计</t>
  </si>
  <si>
    <t xml:space="preserve">  负责拟订城市管理、园林绿化及行政管理的发展战略、中长期规划，经批准后组织实施。拟订城市管理综合治理、专项整治方案以及年度工作计划，并组织实施。牵头负责创建国家园林城市工作。</t>
  </si>
  <si>
    <t>缪家营苗木基地管理专项经费： 做好苗木基地日常管理，保证苗木基地安全生产，规范化管理，促使基地内各类苗木健康生长，能够提供零时用苗需要。</t>
  </si>
  <si>
    <t>公园管理专项经费： 加强公园绿地的日常养护管理,保持良好的园林植被景观；对公园破损设施进行更换修复；加强保洁人员和保洁力度,及时清理地面、座凳座椅等设施干净清洁;公厕干净整洁，落实好“三有三无”工作任务；做好重大节日期间公园高峰时段游客分流,保证节日游园秩序井然；加强24小时的安保工作,公园的治安管理得到改善；对公园儿童游乐设施,抓好安全质量关。完成三个公园绿化提升改造，提高整体公园管理任务。</t>
  </si>
  <si>
    <t>绿化管养专项经费：科学化调配养护人员的管理，高质量完成日常绿化管养任务，达到年度绿化养护标准；更换补植因人为、气候因素造成损害的枯死苗木，养护期间，植物无死株，成活率达到98%以上。迎接两个国际性的大会在昆召开，及时更换一批时令花卉，完成两组立体花坛摆放任务，利用生物多样性，提升呈贡区景观效果，打造世界春城花都形象，有效提升城市品味，提高市民幸福感。</t>
  </si>
  <si>
    <t>日常管理专项经费： 按合同约定支付4辆皮卡车租赁费，购买办公用品。</t>
  </si>
  <si>
    <t>园林绿化市场化管养专项经费： 按照《昆明市园林绿化养护技术规范》、《昆明市绿地养护质量标准》、《昆明市绿化养护管理考核标准》的要求，本着节约、高效的原则，拟定绩效目标设定。通过市场化运作的方式，引进优秀的绿化管养公司，着力把我区园林绿化景观打造得更加整洁、精细，充分利用园林植物缓解环境污染，为市民创造绿色生态的生活空间，让呈贡新区成为园林宜居城市。</t>
  </si>
  <si>
    <t>百湖城市景观石设置专项经费： 进一步推进呈贡新区“百湖城市”建设，打造整洁、优美、和谐的城市生态环境，有效保护现有水系，实现可持续发展。</t>
  </si>
  <si>
    <t>负责市容环境卫生管理、城市规划批后管理、城市园林绿化管理。组织、指导、协调城市市容环境卫生综合整治。负责拟订市容秩序管理相关制度、办法并监督实施。负责对城市环境卫生工作进行监督、检查、考核。参与大中型市容环卫设施建设项目、城市新建及改扩建项目中市容环境配套设施方案的审核和监督。检查指导垃圾处置业务和环卫设施工作的规范管理。会同发展改革部门组织拟订征收城市环境卫生方面收费标准。负责全区生活垃圾分类管理工作。承担建筑垃圾的管理职责，负责城市建筑垃圾运送处置的核准和管理工作。</t>
  </si>
  <si>
    <t>公厕管理维护费
（未纳入市场化部分）：根据昆明市呈贡区人民政府办公室《关于印发呈贡区公厕免费开放工作方案的通知》（呈政办发〔2017〕207号）、《昆明市呈贡区人民政府关于印发昆明市呈贡区推进爱国卫生“7个专项行动”方案的通知》（呈政发〔2020〕35号）文件，认真贯彻执行国家、省、市的相关法律、法规、规章和政策。 该项经费用于公厕每年免费开放的日常管养维护费、全达标三有物品费、直管公厕水电费、标识标牌制作安装维修费、公厕工具及保洁用品、公厕灭火器、公厕全达标创新项（有热水、智能化、文化、绿植）等项目。</t>
  </si>
  <si>
    <t>公厕建设费用：根据《昆明市呈贡区人民政府关于印发昆明市呈贡区推进爱国卫生“7个专项行动”方案的通知》（呈政发〔2020〕35号）文件，按照《城市环境卫生设施设置标准》（CJJ27-2012），认真落实习近平新时代爱国卫生运动重要讲话精神，为广大市民提供了更加便利的如厕条件，提高公共厕所覆盖面，提升环境卫生质量，完善基础配套设施。该项经费用于支付2020年城投公司代建固定式公厕4座的尾款，新建固定公厕3座，提升改造公厕3座，采购智能移动环保公厕4座。</t>
  </si>
  <si>
    <t>清扫保洁、垃圾清运、公厕管养维护市场化运行费用：    实现呈贡区环境卫生作业市场化，实现呈贡区城市道路、社区道路、绿化带保洁工作市场化运行的全区域覆盖，提高呈贡区道路环境卫生质量水平，改善呈贡区居住环境，保证在昆明市开展的城乡清洁工程考评中呈贡区获得良好以上成绩；实现全区公厕免费开放，确保免费开放公厕干净、整洁，抓好公厕管理，完善相关配套设施。（清扫保洁、公厕管养市场化运行项目）统一全区生活垃圾清运作业主体，并实现生活垃圾日产日清，改善呈贡区环境卫生质量水平。（垃圾清运市场化运行项目）</t>
  </si>
  <si>
    <t>垃圾处置费：   根据2020年该项目运行情况，呈贡区日产生活垃圾约450吨，按照昆明市城市管理综合行政执法局《关于进一步明确生活垃圾焚烧处置费的通知》（昆城管通[2018]82号）文件规定，自2019年1月1日起全市生活垃圾处置费按照单价90元/吨执行，2020年，呈贡区需支付垃圾处置资金14782500元（450吨/天×90元/吨×365天），该项目的实施，有利于实现呈贡区垃圾处置“资源化、减量化、无害化”。</t>
  </si>
  <si>
    <t>环卫指挥平台维护运行费： 为确保环卫指挥平台网络通讯正常运行、实现焚烧发电厂称重数据传输，配合做好呈贡区环卫管理工作。</t>
  </si>
  <si>
    <t>政府采购办公设备和办公家具：因工作需要，计划采购：                                     
1.便携式计算机1台，预算金额7000元；
2.台式计算机3台，预算金额15000元；
3.办公桌椅5套，预算金额8500元；
4.文件柜5组，预算金额5000元。                                    
 以提高效率，改善办公环境，提高管理水平。</t>
  </si>
  <si>
    <t>环卫机械运行费：为保证呈贡区域内机械化清扫率达到90%以上，空气污染得到有效改善，环卫作业车辆得到及时的维护、修理、保养。</t>
  </si>
  <si>
    <t>环卫停车场运行费用： 呈贡区环卫停车场24小时有管理人员值守，对环卫停车场进行管理，提升环卫停车场的安全及对进去车辆、人员的排查。</t>
  </si>
  <si>
    <t>米兰园垃圾中转站提升改造项目：米兰园垃圾中转站周边垃圾无害化处理达100%。</t>
  </si>
  <si>
    <t>段家营垃圾填埋场运行费用： 根据段家营社区要求支付段家营电费。</t>
  </si>
  <si>
    <t>文明卫生监督岗经费（区级）： 主要负责在辖区主次干道对乱扔垃圾、随地吐痰等不文明行为进行劝止以及对散落垃圾的拾捡等。通过文明卫生监督岗的设置，逐渐促进呈贡辖区环境卫生水平明显提高，路面漂浮垃圾减少。</t>
  </si>
  <si>
    <t>环卫工人过节费：根据上级文件及市政府要求每年10月26日定为环卫工人节，环卫工人过节费由市、区两级共同承担，区级承担标准为：1550人*100元/人=155000元（环卫工人人数为据实测算数），次项目为经常性项目，每年均有以上固定支出，是运行周期在五年以上的延续性项目</t>
  </si>
  <si>
    <t>生活垃圾分类工作经费：2021年我区范围所有城市街道全面开展城市生活垃圾分类示范工作，生活垃圾分类收集覆盖率。城市生活垃圾分类收集覆盖率达90%以上，基本形成相应的规章和标准体系，形成一批可复制、可推广的模式。在进入焚烧和填埋设施之前，可回收物和易腐垃圾的回收利用率合计达到35%以上。</t>
  </si>
  <si>
    <t>环卫代收生活垃圾费返还工作经费补助：     为提升全区环境卫生质量水平,改善呈贡区居住环境，该项目2021年拟支出：1、四害消杀10万；2、疫情防控重点点位消毒10万元；3、环卫工作应急保障经费9万元；4、办公耗材1万元。</t>
  </si>
  <si>
    <t>滇池流域及补水区旧垃圾填埋场治理及生活垃圾综合处理项目专项经费： 根据滇池流域水环境保护治理“十三五”规划，昆明市滇池保护治理三年攻坚行动（2018-2020年），中央环保督察“回头看”及高原湖泊环境问题专项督察反馈的意见建议通知，昆明市民政府下发《关于对中央环保督察反馈意见整改未到位问题进行立项督查的通知》（昆政督通〔2018〕20号）文件要求，依法依规，开展项目治理工作。</t>
  </si>
  <si>
    <t>垃圾中转站新建费用： 为进一步提升城市管理水平，改善城市形象，提升城市品质，拟建一座垃圾中转站，满足生活垃圾中转需求，费用预计800万元。</t>
  </si>
  <si>
    <t>负责城市道路、桥梁（隧道）、照明及消火栓等市政基础设施的运行管理。依据《昆明市城市道路管理条例》对辖区内已移交城市道路占用、挖掘进行审批，负责开展城市道路、桥梁（隧道）附属市政设施的管理维护工作。组织拟订城市道路照明年度维护计划并组织实施。指导、监督、检查城市照明工程建设和日常维护管养工作。负责政府投资建设的城市景观亮化设施运行维护的监督检查。</t>
  </si>
  <si>
    <t>城市景观亮化服务外包费用： 呈贡区高层楼宇及立交桥安装的500W24V防雨电源74个、接触器、时钟74部，共计9205盏（米）景观亮化照明设施的管养维护，确保城市景观亮化照明设施亮灯率达97%以上，设施完好率达97%以上。</t>
  </si>
  <si>
    <t>环湖东路（呈贡段）功能性照明设施整治提升专项经费：完成环湖东路（呈贡段）功能性照明设施的整治提升，确保城市道路照明设施完好率及亮灯率达到市级考核指标要求（城市道路照明设施亮灯率保持在98%以上、设施完好率保持在96%以上）。</t>
  </si>
  <si>
    <t>城市路灯管养维护费： 2021年昆明市呈贡区路灯管理维护费用，主要由昆明市呈贡区市政管理综合服务中心（照明科）组织实施，项目基本性质为社会公益性，主要用于呈贡区已移交至区城管局进行管养维护的城市市政道路照明设施的管理维护工作，确保城市道路照明设施完好率及亮灯率达到市级考核指标要求。（涉及呈贡区已移交接管的城市道路照明设施为9742杆22993盏、122台路灯专用变压器、159台路灯控制柜、3台环网柜及3个开关站。）</t>
  </si>
  <si>
    <t>负责城市公园的行业管理。执行城市公园环境质量等级标准、管理标准和服务规范。负责城市公园资源保护，并对服务质量和资源保护进行检查、监督、指导。负责全区范围内古树名木的保护和管理。
负责指导、监督、检查全区户外广告、店招店牌设施设置和管理工作。负责户外广告设施设置规划和设置许可的审核工作。组织开展户外广告、店招店牌的综合整治。</t>
  </si>
  <si>
    <t>房屋及场地管理经费：加强公园绿地的日常养护管理,保持良好的园林植被景观；对公园破损设施进行更换修复；加强保洁人员和保洁力度,及时清理地面、座凳座椅等设施干净清洁;公厕干净整洁，落实好“三有三无”工作任务；做好重大节日期间公园高峰时段游客分流,保证节日游园秩序井然；加强24小时的安保工作,公园的治安管理得到改善；对公园儿童游乐设施,抓好安全质量关。完成三个公园绿化提升改造，提高整体公园管理任务。</t>
  </si>
  <si>
    <t>办公用房租赁费及物管费专项经费： 支持呈贡区城市管理局办公楼正常运转，保证办公环境整洁。</t>
  </si>
  <si>
    <t>政府采购办公设备专项经费： 支持呈贡区城市管理局相关日常办公事宜正常运转。</t>
  </si>
  <si>
    <t>公益广告宣传设置专项经费：利用城市道路、桥梁、广场、灯杆、安全护栏、工地围挡、公交候车厅等公共设施，悬挂旗帜（国旗、道旗、彩旗）、宣传条幅、标识宣传品，喷绘标语、标识，安装灯箱广告、广告牌等公益广告设施。              公益广告宣传内容为传播社会主义核心价值观、倡导良好道德风尚、促进公民文明素质和社会文明程度提高、维护国家和社会公共利益的非营利性户外广告。</t>
  </si>
  <si>
    <t>违章广告拆除整治工作专项经费： 1.为贯彻落实市委、市政府有关工作安排，切实提高城市市容市貌长效常态管理，对违反《昆明市户外广告设施设置管理办法》相关规定设置的户外广告，开展拆除整治工作。                                                    除需要2天时间、每天2600元人工机械费计算，支付拆除费用。</t>
  </si>
  <si>
    <t>重大节日氛围营造工作专项经费： 1.利用城市道路灯杆上悬挂灯笼和中国结营造欢乐祥和、喜庆热烈的春节氛围，增加人民群众的安全感好幸福感；                              2.为庆祝国庆在城市道路灯杆插挂国旗，大力弘扬社会主义核心价值观、保障人民基本文化权益，丰富群众精神文化生活，营造文明进步和谐的节日氛围。</t>
  </si>
  <si>
    <t>昆明市呈贡区城市绿地系统规划（2021—2035）专项经费： 《昆明呈贡新城城市绿地系统规划（2007—2020）》规划期限截止2020年底，根据《昆明市城镇绿化条例（2019）》第二章第十条：“县（市、区）及建制镇绿地系统规划由县（市、区）绿化行政管理部门组织编制，并应当符合市绿地系统规划，与所在地控制性详细规划相衔接，经同级人民政府批准后，报市绿化行政管理部门备案。”为高起点规划、高品位建设，确实做好2021年—2035年期间呈贡区园林绿化各项工作，提升城市环境质量，计划开展《昆明市呈贡区城市绿地系统规划（2021—2035）》编制工作。</t>
  </si>
  <si>
    <t>古树名木管理专项经费: 根据《昆明市城镇古树名木和古树后续资源保护办法 》第十五条  市、县（市）区人民政府应当设立古树名木和古树后续资源保护专项经费，专项用于古树名木和古树后续资源的养护、抢救、复壮，保护设施的建设、维修，以及科研、宣传和奖励等。为做好呈贡区建成区范围内古树名木及后续资源保护工作，特申请古树名木和古树后续资源管理经费。</t>
  </si>
  <si>
    <t>宣传贯彻执行国家、省、市有关城市管理、园林绿化规划建设管理等方面的法律法规和方针政策。承担辖区范围内城市管理方面的行政诉讼应诉工作。
负责指导、监督、检查和考核全区城市管理工作。负责对全区城市管理行业进行业务指导、业务培训、协调服务、监督检查和考核等相关工作。
负责城市管理及综合行政执法的研究，指导城市管理及综合行政执法重大科技项目攻关、成果推广和新技术开发、引进、应用工作。负责城市管理、园林绿化及综合行政执法工作的信息化建设。
负责城市管理和综合行政执法工作经费的管理，参与编制城市管理年度资金计划并组织实施。按照市容环卫、道路桥梁、城市照明工程建设、城市园林绿化管养等维护管理的计划资金，对资金使用实施监督管理。
负责指导、监督、检查、考核和协调全区城市管理综合行政执法工作。负责对城市管理综合行政执法人员行政不作为或乱作为、不依法行政或处罚不当的行为做出纠正或查处。负责城市管理综合行政执法“110”社会联动和区长热线办交办的工作。
完成区委、区政府交办的其他任务。</t>
  </si>
  <si>
    <t xml:space="preserve">城市管理工作辅助用车服务专项经费:2019年10月区城市管理局向区政府报请研究以政府购买服务方式租用城市管理工作辅助用车的请示，2019年11月呈贡区人民政府发《昆明市呈贡区人民政府关于以政府购买服务方式解决开展城市管理工作辅助用车的批复》（呈政复【2019】234号）批复同意区城市管理局实施以政府购买服务方式租用城市管理工作辅助用车相关工作。2020年3月通过公开招投标方式采购了三年（2020-2022年）的城市管理工作辅助用车服务，中标金额三年共计12600000.00元。2021年当年需支付的城市管理工作辅助用车服务采购资金4200000.00元。 </t>
  </si>
  <si>
    <t>法律顾问费专项经费: 根据《昆明市呈贡区人民政府关于转发&lt;昆明市行政机关法律顾问制度实施办法的通知&gt;的通知》（呈政发[2016]19号）文件的有关规定，为做好我局法律顾问制度的相关工作，推动我局城市管理执法规范化，提高依法行政工作水平，需要做好聘请法律顾问相关工作。</t>
  </si>
  <si>
    <t>行政执法文书制作专项经费: 根据《关于规范昆明市城市管理部门行政执法法律文书的通知》（昆城管通[2020]30号）和《昆明市人民政府关于公布城市管理相对集中行使行政处罚权范围的通告》（昆政规[2020]2号）文件的有关规定，为做好我局行政执法的相关工作，推动我局城市管理执法程序规范化，提高依法行政工作水平，做好行政执法案件相关工作。</t>
  </si>
  <si>
    <t>市政消火栓维护管养专项经费: 对呈贡辖区内已移交市政消火栓维护管养进行管养维护。</t>
  </si>
  <si>
    <t>市政桥梁检测专项经费: 对呈贡辖区内已移交的城市道路、桥梁和市政设施进行管养维护，对网格中心派遣案件进行处置。确保辖区内道路；连续平整，进一步提升道路通行质量。</t>
  </si>
  <si>
    <t>市政道路、桥梁、市政设施设置维护管养及网格化案件处置专项经费: 对呈贡辖区内已移交的城市道路、桥梁和市政设施进行管养维护，对网格中心派遣案件进行处置。确保辖区内道路；连续平整，进一步提升道路通行质量。</t>
  </si>
  <si>
    <t>高铁南站隧道站房管理及设施维护专项经费: 对高铁南站隧道站房进行管理，对站房设施进行管养维护。</t>
  </si>
  <si>
    <t>法律知识及业务知识培训专项经费: 根据《关于印发&lt;呈贡区深入推进城市执法体制改革改进城市管理工作的实施方案&gt;的通知》(呈办发〔2017〕14号)文件精神，进一步统一规范城管综合执法部门的执法程序、办案流程、文书格式等，提高办案效率。健全完善城市管理执法规范，改进执法方式，确保各级城市管理执法人员严格履行执法程序，做到着装整齐、用语规范、举止文明。依法规范行使行政检查权和行政强制权，严禁随意采取强制执法措施。昆明市呈贡区城市管理综合行政执法大队每年开展执法培训，对全体执法人员及辅助执法岗位人员进行统一集训，集训主要内容包括军事训练、应急演练、法律知识及执法业务培训。</t>
  </si>
  <si>
    <t>采购城管队员执法装备专项经费: 呈办发〔2017〕14号关于印发《呈贡区深入推进城市执法体制改革改进城市管理工作的实施方案》的通知；呈改办〔2019〕15号关于调整昆明市呈贡区城市管理综合行政执法大队机构编制事项的通知；呈编办〔2019〕50号关于组建昆明市呈贡区城市管理综合行政执法大队直属中队的通知；建办督〔2020〕34号 住房和城乡建设部办公厅关于印发城市管理执法装备配备指导标准（试行）的通知。城市管理执法部门要坚持“保障需要，厉行节约”原则，参照《标准》要求配备执法装备，文明执法，加强执法装备使用、维护、管理等方面的业务培训，提高执法装备使用效率，推动执法水平不断提升。</t>
  </si>
  <si>
    <t>采购办公设备和办公家具专项经费: 呈办发〔2017〕14号关于印发《呈贡区深入推进城市执法体制改革改进城市管理工作的实施方案》的通知；呈改办〔2019〕15号关于调整昆明市呈贡区城市管理综合行政执法大队机构编制事项的通知；呈编办〔2019〕50号关于组建昆明市呈贡区城市管理综合行政执法大队直属中队的通知。进一步做好城市管理各项工作，提高执法人员办案效率，营造整洁有序城市环境，提高执法效率，补充执法人员办公设备的不足，推动执法水平不断提升。</t>
  </si>
  <si>
    <t>街道中队运维专项经费：2018年执法力量下沉以来，切实解决了基层城管执法力量不足、无执法权限等问题。但在贯彻实施城市执法体制改革“区属街管街用”过程中，也出现了一定的困难和问题。在2019年下半年及2020年上半年综合评议意见反馈中可看出，因下沉到街道的城管队伍人员众多，日常执法、办公开销较大，给街道办事处造成较大的经济负担。为主动加强担当，拟将各街道中队日常运营经费纳入全年预算。该项经费分为基础运维经费及工作经费，基础运维经费综合考虑各街道中队人员数量、办公所需等基础条件进行核拨，用于各街道中队支付办公场所水电费、办公用品费用等。</t>
  </si>
  <si>
    <t>城管执法服装和标识标志采购专项经费： 根据《关于印发&lt;呈贡区深入推进城市执法体制改革改进城市管理工作的实施方案&gt;的通知》(呈办发〔2017〕14号)文件精神，进一步统一规范城市管理执法人员执法制服，做到着装整齐、用语规范、举止文明。昆明市呈贡区城市管理综合行政执法大队对新入职人员进行执法制服配发。同时，部分人员自2017年起未增发换发制服，导致部分基层执法人员制服老旧，掉色严重，2021年执法大队拟为2017年后未换发制服的基层执法人员换发部分服装。</t>
  </si>
  <si>
    <t>依法扣押车辆保管专项经费：     根据《中华人民共和国行政强制法》第二十六条规定,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为妥善保管执法大队及各中队依法扣押车辆，执法大队委托第三方进行保管，并按扣押天数支付保管费用，结合2019-2020年费用支出情况，初步预估2021年将产生200000元依法扣押车辆保管费用。</t>
  </si>
  <si>
    <t>违法违规建筑治理专项经费：2019年，昆明市城乡违法违规建筑治理工作指挥部办公室利用卫星遥感技术监测到呈贡区疑似违建17793宗，面积587.51万平方米。计划分5年、分阶段、分批次完成17793宗疑似违建治理工作。2021年，预计完成总量的20%，即2021年预计呈贡区城乡违法违规建筑治理工作任务约为110万平方米（实际任务数以昆明市城乡违法违规建筑治理工作总指挥部办公室下达的为准）。每年均需拨付各街道拆临拆违工作经费补助，有效推进城乡违法违规建筑治理拆除工作。</t>
  </si>
  <si>
    <t>建设项目安全鉴定、面积测绘、造价评估专项经费：根据《中华人民共和国城乡规划法》、《中华人民共和国建筑法》等相关法律法规的规定，对涉及违法建设项目的处罚，需请造价公司对违法建设项目进行造价评估，安全鉴定；根据《中华人民共和国行政强制法》第二十五条第三款之规定，检测、检验、检疫或者技术鉴定的费用由行政机关承担。为确保公平、公正、公开依法办理行政处罚案件，按照案件办理程序对涉及未批先建项目进行造价评估、安全鉴定、面积测绘等，确保在依法行政的同时充分维护行政处罚当事人享有相应的权利、义务。因工作实际需要，2018年我局采取公开招投标方式确定第三方云南恒业工程造价咨询有限公司为我局查处的违法建设项目提供造价评估、安全鉴定服务。</t>
  </si>
  <si>
    <t>呈贡区渣土场监测管理专项经费：昆明市人民政府办公厅（昆政办〔2016〕44号）组建消纳场专业监管团队的规定，聘请专业技术机构协助消纳场管理工作，建立监测机制，实施渣土场监测管理项目。解决消纳场经营单位执行填土设计情况缺乏准确监控，不能及时掌握消纳场防治设施建设情况，无法正确评价防治设施的功能及有效性，管理人员缺乏专业知识及经验，不能及时对地质灾害做出预警等突出问题。</t>
  </si>
  <si>
    <t>执法办案补助工作专项经费： 呈贡区城市管理综合行政执法大队按国家相关法律法规，相关行政处罚决定，对违法行为（如乱搭乱建、违法拉运渣土等行为）进行查处，相关罚没收入存入区财政国库，区财政按罚没收入85%返还我单位账户，作为我单位开展执法办案及后勤工作的补助经费。按照2020年罚没收入基准预计，2020年执法办案补助经费预算为500万元。</t>
  </si>
  <si>
    <t>环湖东路斗南、乌龙隧道改造提升专项经费: 为落实省委、省政府，市委、市政府有关筹备好COP15大会市容环境保障要求，结合科室职能职责，对环湖东路斗南、乌龙2个隧道顶部、隧道壁脱落的防火层铲除后，重新喷涂；对渗漏点进行修缮。</t>
  </si>
  <si>
    <t>2020年度“昆明市第三十届环卫工人节”补助</t>
  </si>
  <si>
    <t>2020年三季度城市生活垃圾分类工作考核“以奖代补”</t>
  </si>
  <si>
    <t>2020年第二批园林绿化以奖代补</t>
  </si>
  <si>
    <t>2020年第一批园林绿化以奖代补</t>
  </si>
  <si>
    <t>2018年乡镇镇区公厕建设市级补助</t>
  </si>
  <si>
    <t>基本支出：保障日常办公及人员经费。</t>
  </si>
  <si>
    <t>1.加强环境卫生管理。提升城市环境卫生水平，按照文明城市创建标准,加大环卫基础设施建设步伐。加强环卫作业指导监督和考核工作，对标对表抓整改，不断提升环卫作业质量。持续总结垃圾分类试点经验，全面推广建设，持续宣传教育，提升全民意识；在目前已有的试点基础上，积累生活垃圾分类经验，以点带面、逐步推进分类示范片区建设。增强服务意识和大局意识，加强与街道社区及各单位的协调配合形成工作合力，推进工作落实。
2.加强市容市貌整治提升。严格落实“六个百分之百”要求及有关制度，加强工地源头“三池一设备”的管理，施工保洁措施到位、渣土运输全过程执法监管，继续实施“四查一跟进”制度；督促各街道执法中队加大对门前三包签、履约率的督查和检查，确保“门前三包”责任制签约率达100%，履约率达100%，实现市容环境干净、整洁；加大对非机动车辆乱停乱放的管控力度，通过对违规当事人采取口头劝导教育、依法暂扣等措施，进一步提高非机动车车主规范停车意识，营造良好的文明秩序;继续按照“问题导向、突出重点、杜绝增量、消化存量、建立机制、长效控制、永无违建”的总体要求，开展好各类违法违规建筑治理工作的同时，切实做好违法违规建设行为管控工作。
3.加强园林绿化养护管理。完成市、区下达的绿化任务。加大巡查检查，做好绿化巡查检查工作；做好市级巡查督促整改工作。继续严格按照《园林绿化二级养护质量标准》做好绿地市场化外包管养、月季外包管养的监管、考评工作。进一步加强公园的日常管理工作，完善各项规章制度，做好补植补种及局部提升。
4.加强户外广告设施规范设置。根据《昆明市户外广告设施设置管理办法》《昆明市户外广告管理条例》，继续做好对新建项目和新建小区户外广告、店招店牌的规范设置工作。根据实际情况，制定店招店牌事中事后监管办法。及时督促指导广告设置业主按照安全技术标准和规范进行设置，排除安全隐患。建立与属地街道的沟通联络机制，齐抓共管，形成合力。按照上级部门要求，积极配合做好呈贡区LED大屏公益宣传播放工作，对老旧破损的创文公益宣传画面及时更新更换。做好《生物多样性公约》第15次缔约方大会（COP15）及第七届国际友好城市大会氛围营造。
5.加强市政道路、桥梁的管养维护。继续巩固提升辖区内市政道路、桥梁维护管养工作，确保城市道路完好率。规范开展市政道路占用、挖掘行政审批工作，严格履行城市道路占用、挖掘审批及批后管理职能。做好重要节事活动服务保障工作。加强市容市貌整治工作，确保会议、活动周边途经的道路和桥梁通行质量。
6.加强照明设施管养维护。做好管辖范围内照明设施日常管护工作，保障城市道路照明设施亮灯率达98%以上，设施完好率达96%以上。开展2021年城市景观亮化服务外包（第三轮）的招投标工作；做好景观亮化服务外包期间的督促、检查、落实、考核工作。做好2021年呈贡区已建成城市市政道路照明设施交接与管养维护工作；对“有路无灯”及“有灯不亮”的情况加大梳理排查力度，协调建设主体推进补建、整改、完善。继续完善新增城市道路照明设施的编号事宜，建立完善城市道路照明设施台账登记管理制度。完善交通肇事及其他损毁（坏）灯杆的查缺补齐工作。
7.强化政策法规相关工作。继续开展各类普法工作；做好行政处罚案件的法制审核工作；开展好执法培训工作。</t>
  </si>
  <si>
    <t>专项工作办公室公用经费</t>
  </si>
  <si>
    <t>2120101</t>
  </si>
  <si>
    <t>行政运行</t>
  </si>
  <si>
    <t>30201</t>
  </si>
  <si>
    <t>办公费</t>
  </si>
  <si>
    <t>50201</t>
  </si>
  <si>
    <t>行政参公专项办公室公用经费</t>
  </si>
  <si>
    <t>基本</t>
  </si>
  <si>
    <t>行政一般公用经费</t>
  </si>
  <si>
    <t/>
  </si>
  <si>
    <t>行政水费</t>
  </si>
  <si>
    <t>30205</t>
  </si>
  <si>
    <t>水费</t>
  </si>
  <si>
    <t>公务交通补贴</t>
  </si>
  <si>
    <t>30239</t>
  </si>
  <si>
    <t>其他交通费用</t>
  </si>
  <si>
    <t>公务出行租车费用</t>
  </si>
  <si>
    <t>行政电费</t>
  </si>
  <si>
    <t>30206</t>
  </si>
  <si>
    <t>电费</t>
  </si>
  <si>
    <t>行政邮电费</t>
  </si>
  <si>
    <t>30207</t>
  </si>
  <si>
    <t>邮电费</t>
  </si>
  <si>
    <t>行政物业管理费</t>
  </si>
  <si>
    <t>30209</t>
  </si>
  <si>
    <t>物业管理费</t>
  </si>
  <si>
    <t>行政差旅费</t>
  </si>
  <si>
    <t>30211</t>
  </si>
  <si>
    <t>差旅费</t>
  </si>
  <si>
    <t>行政工会经费</t>
  </si>
  <si>
    <t>30228</t>
  </si>
  <si>
    <t>工会经费</t>
  </si>
  <si>
    <t>行政福利费</t>
  </si>
  <si>
    <t>30229</t>
  </si>
  <si>
    <t>福利费</t>
  </si>
  <si>
    <t>临聘人员经费</t>
  </si>
  <si>
    <t>30226</t>
  </si>
  <si>
    <t>劳务费</t>
  </si>
  <si>
    <t>50205</t>
  </si>
  <si>
    <t>其他部门临聘人员经费</t>
  </si>
  <si>
    <t>一般车辆运行维护费</t>
  </si>
  <si>
    <t>2019999</t>
  </si>
  <si>
    <t>其他一般公共服务支出</t>
  </si>
  <si>
    <t>30231</t>
  </si>
  <si>
    <t>50208</t>
  </si>
  <si>
    <t>行政培训费</t>
  </si>
  <si>
    <t>2050803</t>
  </si>
  <si>
    <t>培训支出</t>
  </si>
  <si>
    <t>30216</t>
  </si>
  <si>
    <t>50203</t>
  </si>
  <si>
    <t>行政维修费</t>
  </si>
  <si>
    <t>30213</t>
  </si>
  <si>
    <t>50209</t>
  </si>
  <si>
    <t>行政文明奖</t>
  </si>
  <si>
    <t>30103</t>
  </si>
  <si>
    <t>奖金</t>
  </si>
  <si>
    <t>50101</t>
  </si>
  <si>
    <t>工资奖金津补贴</t>
  </si>
  <si>
    <t>文明单位奖</t>
  </si>
  <si>
    <t>行政基本工资</t>
  </si>
  <si>
    <t>30101</t>
  </si>
  <si>
    <t>基本工资</t>
  </si>
  <si>
    <t>行政津贴补贴</t>
  </si>
  <si>
    <t>30102</t>
  </si>
  <si>
    <t>津贴补贴</t>
  </si>
  <si>
    <t>行政年终一次性奖金</t>
  </si>
  <si>
    <t>行政政府综合目标奖</t>
  </si>
  <si>
    <t>行政艰苦边远地区津贴</t>
  </si>
  <si>
    <t>购房补贴</t>
  </si>
  <si>
    <t>2210203</t>
  </si>
  <si>
    <t>行政工伤保险</t>
  </si>
  <si>
    <t>30112</t>
  </si>
  <si>
    <t>其他社会保障缴费</t>
  </si>
  <si>
    <t>50102</t>
  </si>
  <si>
    <t>社会保障缴费</t>
  </si>
  <si>
    <t>机关养老保险</t>
  </si>
  <si>
    <t>2080505</t>
  </si>
  <si>
    <t>机关事业单位基本养老保险缴费支出</t>
  </si>
  <si>
    <t>30108</t>
  </si>
  <si>
    <t>机关事业单位基本养老保险缴费</t>
  </si>
  <si>
    <t>行政基本医疗保险</t>
  </si>
  <si>
    <t>2101101</t>
  </si>
  <si>
    <t>行政单位医疗</t>
  </si>
  <si>
    <t>30110</t>
  </si>
  <si>
    <t>职工基本医疗保险缴费</t>
  </si>
  <si>
    <t>行政公务员医疗统筹</t>
  </si>
  <si>
    <t>30111</t>
  </si>
  <si>
    <t>公务员医疗补助缴费</t>
  </si>
  <si>
    <t>重特病医疗统筹</t>
  </si>
  <si>
    <t>失业保险</t>
  </si>
  <si>
    <t>住房公积金</t>
  </si>
  <si>
    <t>2210201</t>
  </si>
  <si>
    <t>30113</t>
  </si>
  <si>
    <t>50103</t>
  </si>
  <si>
    <t>事业发展类</t>
  </si>
  <si>
    <t>2120104</t>
  </si>
  <si>
    <t>城管执法</t>
  </si>
  <si>
    <t>30218</t>
  </si>
  <si>
    <t>专用材料费</t>
  </si>
  <si>
    <t>50204</t>
  </si>
  <si>
    <t>专用材料购置费</t>
  </si>
  <si>
    <t>本级</t>
  </si>
  <si>
    <t>0</t>
  </si>
  <si>
    <t>城市管理工作辅助用车服务专项经费</t>
  </si>
  <si>
    <t>30227</t>
  </si>
  <si>
    <t>办公用房租赁费及物管费专项经费</t>
  </si>
  <si>
    <t>30214</t>
  </si>
  <si>
    <t>租赁费</t>
  </si>
  <si>
    <t>行政执法文书制作专项经费</t>
  </si>
  <si>
    <t>市政桥梁检测专项经费</t>
  </si>
  <si>
    <t>政府采购办公设备专项经费</t>
  </si>
  <si>
    <t>31002</t>
  </si>
  <si>
    <t>办公设备购置</t>
  </si>
  <si>
    <t>50306</t>
  </si>
  <si>
    <t>设备购置</t>
  </si>
  <si>
    <t>法律顾问费专项经费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</si>
</sst>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0\)"/>
  </numFmts>
  <fonts count="48">
    <font>
      <sz val="11"/>
      <color indexed="8"/>
      <name val="宋体"/>
      <charset val="134"/>
    </font>
    <font>
      <sz val="9"/>
      <color rgb="FF000000"/>
      <name val="宋体"/>
      <charset val="134"/>
    </font>
    <font>
      <sz val="9"/>
      <color indexed="8"/>
      <name val="宋体"/>
      <charset val="134"/>
    </font>
    <font>
      <sz val="10"/>
      <color indexed="8"/>
      <name val="宋体"/>
      <charset val="134"/>
    </font>
    <font>
      <b/>
      <sz val="10"/>
      <color indexed="8"/>
      <name val="仿宋_GB2312"/>
      <charset val="134"/>
    </font>
    <font>
      <sz val="12"/>
      <color indexed="8"/>
      <name val="仿宋_GB2312"/>
      <charset val="134"/>
    </font>
    <font>
      <sz val="12"/>
      <color indexed="8"/>
      <name val="Times New Roman"/>
      <charset val="134"/>
    </font>
    <font>
      <b/>
      <sz val="11"/>
      <color indexed="8"/>
      <name val="宋体"/>
      <charset val="134"/>
    </font>
    <font>
      <sz val="10"/>
      <name val="宋体"/>
      <charset val="134"/>
    </font>
    <font>
      <sz val="11"/>
      <color rgb="FFFF0000"/>
      <name val="宋体"/>
      <charset val="134"/>
    </font>
    <font>
      <sz val="10"/>
      <name val="仿宋_GB2312"/>
      <charset val="134"/>
    </font>
    <font>
      <b/>
      <sz val="10"/>
      <color rgb="FFFF0000"/>
      <name val="仿宋_GB2312"/>
      <charset val="134"/>
    </font>
    <font>
      <b/>
      <sz val="11"/>
      <color rgb="FFFF0000"/>
      <name val="宋体"/>
      <charset val="134"/>
    </font>
    <font>
      <sz val="10"/>
      <color rgb="FFFF0000"/>
      <name val="仿宋_GB2312"/>
      <charset val="134"/>
    </font>
    <font>
      <sz val="9"/>
      <name val="宋体"/>
      <charset val="134"/>
    </font>
    <font>
      <sz val="10"/>
      <name val="Times New Roman"/>
      <charset val="134"/>
    </font>
    <font>
      <b/>
      <sz val="10"/>
      <name val="Times New Roman"/>
      <charset val="134"/>
    </font>
    <font>
      <sz val="11"/>
      <name val="Times New Roman"/>
      <charset val="134"/>
    </font>
    <font>
      <sz val="14"/>
      <name val="仿宋_GB2312"/>
      <charset val="134"/>
    </font>
    <font>
      <sz val="14"/>
      <name val="Times New Roman"/>
      <charset val="134"/>
    </font>
    <font>
      <sz val="20"/>
      <name val="仿宋_GB2312"/>
      <charset val="134"/>
    </font>
    <font>
      <sz val="20"/>
      <name val="Times New Roman"/>
      <charset val="134"/>
    </font>
    <font>
      <b/>
      <sz val="12"/>
      <name val="仿宋_GB2312"/>
      <charset val="134"/>
    </font>
    <font>
      <b/>
      <sz val="12"/>
      <name val="Times New Roman"/>
      <charset val="134"/>
    </font>
    <font>
      <b/>
      <sz val="10"/>
      <name val="仿宋_GB2312"/>
      <charset val="134"/>
    </font>
    <font>
      <sz val="11"/>
      <name val="仿宋_GB2312"/>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8">
    <fill>
      <patternFill patternType="none"/>
    </fill>
    <fill>
      <patternFill patternType="gray125"/>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
      <patternFill patternType="solid">
        <fgColor indexed="1"/>
        <bgColor indexed="64"/>
      </patternFill>
    </fill>
    <fill>
      <patternFill patternType="solid">
        <fgColor rgb="FF00B0F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27" fillId="0" borderId="0" applyFont="0" applyFill="0" applyBorder="0" applyAlignment="0" applyProtection="0">
      <alignment vertical="center"/>
    </xf>
    <xf numFmtId="0" fontId="28" fillId="7" borderId="0" applyNumberFormat="0" applyBorder="0" applyAlignment="0" applyProtection="0">
      <alignment vertical="center"/>
    </xf>
    <xf numFmtId="0" fontId="29" fillId="8"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9"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31" fillId="1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7" fillId="12" borderId="18" applyNumberFormat="0" applyFont="0" applyAlignment="0" applyProtection="0">
      <alignment vertical="center"/>
    </xf>
    <xf numFmtId="0" fontId="31" fillId="13"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31" fillId="14" borderId="0" applyNumberFormat="0" applyBorder="0" applyAlignment="0" applyProtection="0">
      <alignment vertical="center"/>
    </xf>
    <xf numFmtId="0" fontId="34" fillId="0" borderId="20" applyNumberFormat="0" applyFill="0" applyAlignment="0" applyProtection="0">
      <alignment vertical="center"/>
    </xf>
    <xf numFmtId="0" fontId="31" fillId="15" borderId="0" applyNumberFormat="0" applyBorder="0" applyAlignment="0" applyProtection="0">
      <alignment vertical="center"/>
    </xf>
    <xf numFmtId="0" fontId="40" fillId="16" borderId="21" applyNumberFormat="0" applyAlignment="0" applyProtection="0">
      <alignment vertical="center"/>
    </xf>
    <xf numFmtId="0" fontId="41" fillId="16" borderId="17" applyNumberFormat="0" applyAlignment="0" applyProtection="0">
      <alignment vertical="center"/>
    </xf>
    <xf numFmtId="0" fontId="42" fillId="17" borderId="22" applyNumberFormat="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14" fillId="0" borderId="0">
      <alignment vertical="top"/>
      <protection locked="0"/>
    </xf>
    <xf numFmtId="0" fontId="28"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28" fillId="36" borderId="0" applyNumberFormat="0" applyBorder="0" applyAlignment="0" applyProtection="0">
      <alignment vertical="center"/>
    </xf>
    <xf numFmtId="0" fontId="31" fillId="37" borderId="0" applyNumberFormat="0" applyBorder="0" applyAlignment="0" applyProtection="0">
      <alignment vertical="center"/>
    </xf>
    <xf numFmtId="0" fontId="14" fillId="0" borderId="0">
      <alignment vertical="top"/>
      <protection locked="0"/>
    </xf>
    <xf numFmtId="0" fontId="47" fillId="0" borderId="0">
      <alignment vertical="center"/>
    </xf>
    <xf numFmtId="0" fontId="47" fillId="0" borderId="0">
      <alignment vertical="center"/>
    </xf>
    <xf numFmtId="43" fontId="0" fillId="0" borderId="0" applyFont="0" applyFill="0" applyBorder="0" applyAlignment="0" applyProtection="0">
      <alignment vertical="center"/>
    </xf>
  </cellStyleXfs>
  <cellXfs count="133">
    <xf numFmtId="0" fontId="0" fillId="0" borderId="0" xfId="0">
      <alignment vertical="center"/>
    </xf>
    <xf numFmtId="0" fontId="0" fillId="2" borderId="0" xfId="0" applyFill="1">
      <alignment vertical="center"/>
    </xf>
    <xf numFmtId="0" fontId="0" fillId="0" borderId="0" xfId="0" applyAlignment="1">
      <alignment horizontal="left" vertical="center"/>
    </xf>
    <xf numFmtId="0" fontId="1" fillId="3" borderId="1" xfId="52" applyFont="1" applyFill="1" applyBorder="1" applyAlignment="1">
      <alignment horizontal="right" vertical="center"/>
      <protection locked="0"/>
    </xf>
    <xf numFmtId="0" fontId="1" fillId="3" borderId="1" xfId="52" applyFont="1" applyFill="1" applyBorder="1" applyAlignment="1">
      <alignment horizontal="left" vertical="center"/>
      <protection locked="0"/>
    </xf>
    <xf numFmtId="0" fontId="1" fillId="4" borderId="1" xfId="52" applyFont="1" applyFill="1" applyBorder="1" applyAlignment="1">
      <alignment horizontal="right" vertical="center"/>
      <protection locked="0"/>
    </xf>
    <xf numFmtId="0" fontId="1" fillId="4" borderId="1" xfId="52" applyFont="1" applyFill="1" applyBorder="1" applyAlignment="1">
      <alignment horizontal="left" vertical="center"/>
      <protection locked="0"/>
    </xf>
    <xf numFmtId="4" fontId="1" fillId="3" borderId="1" xfId="52" applyNumberFormat="1" applyFont="1" applyFill="1" applyBorder="1" applyAlignment="1">
      <alignment horizontal="right" vertical="center"/>
      <protection locked="0"/>
    </xf>
    <xf numFmtId="0" fontId="1" fillId="3" borderId="2" xfId="52" applyFont="1" applyFill="1" applyBorder="1" applyAlignment="1">
      <alignment horizontal="right" vertical="center"/>
      <protection locked="0"/>
    </xf>
    <xf numFmtId="4" fontId="1" fillId="4" borderId="1" xfId="52" applyNumberFormat="1" applyFont="1" applyFill="1" applyBorder="1" applyAlignment="1">
      <alignment horizontal="right" vertical="center"/>
      <protection locked="0"/>
    </xf>
    <xf numFmtId="0" fontId="1" fillId="4" borderId="2" xfId="52" applyFont="1" applyFill="1" applyBorder="1" applyAlignment="1">
      <alignment horizontal="right" vertical="center"/>
      <protection locked="0"/>
    </xf>
    <xf numFmtId="4" fontId="0" fillId="2" borderId="0" xfId="0" applyNumberFormat="1" applyFill="1">
      <alignment vertical="center"/>
    </xf>
    <xf numFmtId="176" fontId="0" fillId="0" borderId="0" xfId="0" applyNumberFormat="1">
      <alignment vertical="center"/>
    </xf>
    <xf numFmtId="4" fontId="0" fillId="0" borderId="0" xfId="0" applyNumberFormat="1">
      <alignment vertical="center"/>
    </xf>
    <xf numFmtId="0" fontId="0" fillId="0" borderId="0" xfId="0" applyAlignment="1">
      <alignment vertical="center" wrapText="1"/>
    </xf>
    <xf numFmtId="0" fontId="0" fillId="0" borderId="0" xfId="0" applyAlignment="1">
      <alignment horizontal="left" vertical="center" wrapText="1"/>
    </xf>
    <xf numFmtId="49" fontId="2" fillId="0" borderId="3" xfId="52" applyNumberFormat="1" applyFont="1" applyBorder="1" applyAlignment="1" applyProtection="1">
      <alignment horizontal="center" vertical="center" wrapText="1"/>
    </xf>
    <xf numFmtId="0" fontId="2" fillId="0" borderId="4" xfId="52" applyFont="1" applyBorder="1" applyAlignment="1" applyProtection="1">
      <alignment horizontal="left" vertical="center" wrapText="1"/>
    </xf>
    <xf numFmtId="0" fontId="2" fillId="0" borderId="5" xfId="52" applyFont="1" applyBorder="1" applyAlignment="1" applyProtection="1">
      <alignment horizontal="left" vertical="center" wrapText="1"/>
    </xf>
    <xf numFmtId="49" fontId="2" fillId="0" borderId="4" xfId="52" applyNumberFormat="1" applyFont="1" applyBorder="1" applyAlignment="1" applyProtection="1">
      <alignment horizontal="center" vertical="center" wrapText="1"/>
    </xf>
    <xf numFmtId="0" fontId="3" fillId="0" borderId="5" xfId="52" applyFont="1" applyBorder="1" applyAlignment="1" applyProtection="1">
      <alignment vertical="center" wrapText="1"/>
    </xf>
    <xf numFmtId="0" fontId="3" fillId="0" borderId="6" xfId="52" applyFont="1" applyBorder="1" applyAlignment="1" applyProtection="1">
      <alignment vertical="center" wrapText="1"/>
    </xf>
    <xf numFmtId="0" fontId="3" fillId="0" borderId="7" xfId="52" applyFont="1" applyBorder="1" applyAlignment="1" applyProtection="1">
      <alignment vertical="center" wrapText="1"/>
    </xf>
    <xf numFmtId="0" fontId="0" fillId="0" borderId="0" xfId="0" applyAlignment="1">
      <alignment horizontal="center" vertical="center"/>
    </xf>
    <xf numFmtId="0" fontId="0" fillId="0" borderId="0" xfId="0" applyFont="1">
      <alignment vertical="center"/>
    </xf>
    <xf numFmtId="10" fontId="0" fillId="0" borderId="0" xfId="11" applyNumberFormat="1" applyFont="1">
      <alignment vertical="center"/>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43" fontId="6" fillId="0" borderId="8" xfId="8" applyFont="1" applyBorder="1" applyAlignment="1">
      <alignment horizontal="center" vertical="center" wrapText="1"/>
    </xf>
    <xf numFmtId="10" fontId="6" fillId="0" borderId="8" xfId="0" applyNumberFormat="1" applyFont="1" applyBorder="1" applyAlignment="1">
      <alignment horizontal="center" vertical="center" wrapText="1"/>
    </xf>
    <xf numFmtId="0" fontId="0" fillId="0" borderId="0" xfId="14" applyAlignment="1">
      <alignment vertical="center" wrapText="1"/>
    </xf>
    <xf numFmtId="43" fontId="0" fillId="0" borderId="0" xfId="55" applyFont="1">
      <alignment vertical="center"/>
    </xf>
    <xf numFmtId="10" fontId="0" fillId="0" borderId="0" xfId="13" applyNumberFormat="1" applyFont="1">
      <alignment vertical="center"/>
    </xf>
    <xf numFmtId="0" fontId="0" fillId="0" borderId="0" xfId="14">
      <alignment vertical="center"/>
    </xf>
    <xf numFmtId="43" fontId="0" fillId="0" borderId="0" xfId="14" applyNumberFormat="1">
      <alignment vertical="center"/>
    </xf>
    <xf numFmtId="43" fontId="7" fillId="0" borderId="0" xfId="55" applyFont="1">
      <alignment vertical="center"/>
    </xf>
    <xf numFmtId="0" fontId="8" fillId="0" borderId="8" xfId="0" applyFont="1" applyBorder="1" applyAlignment="1">
      <alignment horizontal="center" vertical="center"/>
    </xf>
    <xf numFmtId="0" fontId="8" fillId="5" borderId="8" xfId="0" applyFont="1" applyFill="1" applyBorder="1" applyAlignment="1">
      <alignment horizontal="left" vertical="center" shrinkToFit="1"/>
    </xf>
    <xf numFmtId="4" fontId="8" fillId="0" borderId="8" xfId="0" applyNumberFormat="1" applyFont="1" applyBorder="1" applyAlignment="1">
      <alignment horizontal="right" vertical="center" shrinkToFit="1"/>
    </xf>
    <xf numFmtId="0" fontId="8" fillId="2" borderId="8" xfId="0" applyFont="1" applyFill="1" applyBorder="1" applyAlignment="1">
      <alignment horizontal="left" vertical="center" shrinkToFit="1"/>
    </xf>
    <xf numFmtId="4" fontId="8" fillId="2" borderId="8" xfId="0" applyNumberFormat="1" applyFont="1" applyFill="1" applyBorder="1" applyAlignment="1">
      <alignment horizontal="right" vertical="center" shrinkToFit="1"/>
    </xf>
    <xf numFmtId="0" fontId="0" fillId="0" borderId="8" xfId="0" applyFont="1"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0" fillId="0" borderId="8" xfId="0" applyFont="1" applyBorder="1">
      <alignment vertical="center"/>
    </xf>
    <xf numFmtId="0" fontId="0" fillId="0" borderId="8"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9" fillId="0" borderId="0" xfId="0" applyFont="1">
      <alignment vertical="center"/>
    </xf>
    <xf numFmtId="0" fontId="7" fillId="0" borderId="0" xfId="0" applyFont="1" applyAlignment="1">
      <alignment horizontal="center" vertical="center"/>
    </xf>
    <xf numFmtId="0" fontId="10" fillId="0" borderId="11" xfId="53" applyFont="1" applyBorder="1" applyAlignment="1">
      <alignment horizontal="left" vertical="center" wrapText="1"/>
    </xf>
    <xf numFmtId="177" fontId="10" fillId="0" borderId="11" xfId="53" applyNumberFormat="1" applyFont="1" applyBorder="1" applyAlignment="1">
      <alignment horizontal="center" vertical="center"/>
    </xf>
    <xf numFmtId="0" fontId="10" fillId="0" borderId="11" xfId="53" applyFont="1" applyBorder="1" applyAlignment="1">
      <alignment horizontal="left" vertical="center"/>
    </xf>
    <xf numFmtId="0" fontId="10" fillId="0" borderId="12" xfId="53" applyFont="1" applyBorder="1" applyAlignment="1">
      <alignment horizontal="left" vertical="center" wrapText="1"/>
    </xf>
    <xf numFmtId="177" fontId="10" fillId="0" borderId="12" xfId="53" applyNumberFormat="1" applyFont="1" applyBorder="1" applyAlignment="1">
      <alignment horizontal="center" vertical="center"/>
    </xf>
    <xf numFmtId="0" fontId="10" fillId="0" borderId="12" xfId="53" applyFont="1" applyBorder="1" applyAlignment="1">
      <alignment horizontal="left" vertical="center"/>
    </xf>
    <xf numFmtId="0" fontId="10" fillId="0" borderId="13" xfId="53" applyFont="1" applyBorder="1" applyAlignment="1">
      <alignment horizontal="left" vertical="center" wrapText="1"/>
    </xf>
    <xf numFmtId="177" fontId="10" fillId="0" borderId="13" xfId="53" applyNumberFormat="1" applyFont="1" applyBorder="1" applyAlignment="1">
      <alignment horizontal="center" vertical="center"/>
    </xf>
    <xf numFmtId="0" fontId="10" fillId="0" borderId="13" xfId="53" applyFont="1" applyBorder="1" applyAlignment="1">
      <alignment horizontal="left" vertical="center"/>
    </xf>
    <xf numFmtId="177" fontId="10" fillId="0" borderId="8" xfId="53" applyNumberFormat="1" applyFont="1" applyBorder="1" applyAlignment="1">
      <alignment horizontal="center" vertical="center"/>
    </xf>
    <xf numFmtId="0" fontId="10" fillId="0" borderId="8" xfId="53" applyFont="1" applyBorder="1">
      <alignment vertical="center"/>
    </xf>
    <xf numFmtId="0" fontId="11" fillId="0" borderId="8" xfId="53" applyFont="1" applyBorder="1">
      <alignment vertical="center"/>
    </xf>
    <xf numFmtId="0" fontId="12" fillId="0" borderId="0" xfId="0" applyFont="1">
      <alignment vertical="center"/>
    </xf>
    <xf numFmtId="0" fontId="10" fillId="6" borderId="8" xfId="53" applyFont="1" applyFill="1" applyBorder="1">
      <alignment vertical="center"/>
    </xf>
    <xf numFmtId="0" fontId="7" fillId="6" borderId="0" xfId="0" applyFont="1" applyFill="1">
      <alignment vertical="center"/>
    </xf>
    <xf numFmtId="0" fontId="10" fillId="0" borderId="8" xfId="53" applyFont="1" applyBorder="1" applyAlignment="1">
      <alignment horizontal="left" vertical="center" wrapText="1"/>
    </xf>
    <xf numFmtId="0" fontId="11" fillId="2" borderId="8" xfId="53" applyFont="1" applyFill="1" applyBorder="1">
      <alignment vertical="center"/>
    </xf>
    <xf numFmtId="0" fontId="10" fillId="0" borderId="8" xfId="53" applyFont="1" applyBorder="1" applyAlignment="1">
      <alignment vertical="center" wrapText="1"/>
    </xf>
    <xf numFmtId="0" fontId="13" fillId="0" borderId="8" xfId="53" applyFont="1" applyBorder="1" applyAlignment="1">
      <alignment horizontal="left" vertical="center" wrapText="1"/>
    </xf>
    <xf numFmtId="177" fontId="13" fillId="0" borderId="8" xfId="53" applyNumberFormat="1" applyFont="1" applyBorder="1" applyAlignment="1">
      <alignment horizontal="center" vertical="center"/>
    </xf>
    <xf numFmtId="0" fontId="13" fillId="0" borderId="8" xfId="53" applyFont="1" applyBorder="1">
      <alignment vertical="center"/>
    </xf>
    <xf numFmtId="0" fontId="0" fillId="2" borderId="0" xfId="14" applyFill="1">
      <alignment vertical="center"/>
    </xf>
    <xf numFmtId="0" fontId="14" fillId="0" borderId="2" xfId="44" applyBorder="1" applyAlignment="1">
      <alignment vertical="top" wrapText="1"/>
      <protection locked="0"/>
    </xf>
    <xf numFmtId="0" fontId="14" fillId="2" borderId="14" xfId="44" applyFill="1" applyBorder="1" applyAlignment="1">
      <alignment vertical="top" wrapText="1"/>
      <protection locked="0"/>
    </xf>
    <xf numFmtId="0" fontId="14" fillId="2" borderId="14" xfId="44" applyFill="1" applyBorder="1">
      <alignment vertical="top"/>
      <protection locked="0"/>
    </xf>
    <xf numFmtId="0" fontId="14" fillId="0" borderId="14" xfId="44" applyBorder="1" applyAlignment="1">
      <alignment vertical="top" wrapText="1"/>
      <protection locked="0"/>
    </xf>
    <xf numFmtId="0" fontId="14" fillId="0" borderId="14" xfId="44" applyBorder="1">
      <alignment vertical="top"/>
      <protection locked="0"/>
    </xf>
    <xf numFmtId="0" fontId="14" fillId="0" borderId="15" xfId="44" applyBorder="1" applyAlignment="1">
      <alignment vertical="top" wrapText="1"/>
      <protection locked="0"/>
    </xf>
    <xf numFmtId="0" fontId="15" fillId="0" borderId="0" xfId="0" applyFont="1" applyProtection="1">
      <alignment vertical="center"/>
      <protection locked="0"/>
    </xf>
    <xf numFmtId="0" fontId="16" fillId="0" borderId="0" xfId="0" applyFont="1" applyAlignment="1" applyProtection="1">
      <alignment vertical="center" wrapText="1"/>
      <protection locked="0"/>
    </xf>
    <xf numFmtId="0" fontId="17" fillId="0" borderId="0" xfId="0" applyFont="1">
      <alignment vertical="center"/>
    </xf>
    <xf numFmtId="0" fontId="15" fillId="0" borderId="0" xfId="0" applyFont="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43" fontId="15" fillId="0" borderId="0" xfId="8" applyFont="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20"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0" borderId="16" xfId="0" applyFont="1" applyBorder="1" applyAlignment="1" applyProtection="1">
      <alignment horizontal="left" vertical="center"/>
      <protection locked="0"/>
    </xf>
    <xf numFmtId="0" fontId="23" fillId="0" borderId="16" xfId="0" applyFont="1" applyBorder="1" applyAlignment="1" applyProtection="1">
      <alignment vertical="center" wrapText="1"/>
      <protection locked="0"/>
    </xf>
    <xf numFmtId="177" fontId="23" fillId="0" borderId="16" xfId="0" applyNumberFormat="1" applyFont="1" applyBorder="1" applyAlignment="1" applyProtection="1">
      <alignment vertical="center" wrapText="1"/>
      <protection locked="0"/>
    </xf>
    <xf numFmtId="0" fontId="16" fillId="0" borderId="8"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177" fontId="10" fillId="0" borderId="8" xfId="0" applyNumberFormat="1" applyFont="1" applyBorder="1" applyAlignment="1" applyProtection="1">
      <alignment horizontal="center" vertical="center" wrapText="1"/>
      <protection locked="0"/>
    </xf>
    <xf numFmtId="0" fontId="10" fillId="0" borderId="8" xfId="0" applyFont="1" applyBorder="1" applyAlignment="1" applyProtection="1">
      <alignment horizontal="left" vertical="center" wrapText="1"/>
      <protection locked="0"/>
    </xf>
    <xf numFmtId="0" fontId="10" fillId="0" borderId="11" xfId="53" applyFont="1" applyBorder="1" applyAlignment="1">
      <alignment horizontal="center" vertical="center" wrapText="1"/>
    </xf>
    <xf numFmtId="0" fontId="10" fillId="0" borderId="12" xfId="53" applyFont="1" applyBorder="1" applyAlignment="1">
      <alignment horizontal="center" vertical="center" wrapText="1"/>
    </xf>
    <xf numFmtId="0" fontId="10" fillId="0" borderId="13" xfId="53" applyFont="1" applyBorder="1" applyAlignment="1">
      <alignment horizontal="center" vertical="center" wrapText="1"/>
    </xf>
    <xf numFmtId="0" fontId="10" fillId="0" borderId="8" xfId="53" applyFont="1" applyBorder="1" applyAlignment="1">
      <alignment horizontal="center" vertical="center" wrapText="1"/>
    </xf>
    <xf numFmtId="177" fontId="10" fillId="0" borderId="8" xfId="53"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54" applyFont="1" applyBorder="1" applyAlignment="1">
      <alignment horizontal="center" vertical="center" wrapText="1"/>
    </xf>
    <xf numFmtId="0" fontId="10" fillId="0" borderId="12" xfId="54" applyFont="1" applyBorder="1" applyAlignment="1">
      <alignment horizontal="center" vertical="center" wrapText="1"/>
    </xf>
    <xf numFmtId="0" fontId="10" fillId="0" borderId="13" xfId="54" applyFont="1" applyBorder="1" applyAlignment="1">
      <alignment horizontal="center" vertical="center" wrapText="1"/>
    </xf>
    <xf numFmtId="0" fontId="25" fillId="0" borderId="11" xfId="0" applyFont="1" applyBorder="1" applyAlignment="1">
      <alignment horizontal="center" vertical="center"/>
    </xf>
    <xf numFmtId="177" fontId="10" fillId="0" borderId="8" xfId="54" applyNumberFormat="1" applyFont="1" applyBorder="1" applyAlignment="1">
      <alignment horizontal="center" vertical="center" wrapText="1"/>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0" fillId="0" borderId="8" xfId="54" applyFont="1" applyBorder="1" applyAlignment="1">
      <alignment horizontal="center" vertical="center" wrapText="1"/>
    </xf>
    <xf numFmtId="0" fontId="24" fillId="0" borderId="8" xfId="0" applyFont="1" applyBorder="1" applyAlignment="1" applyProtection="1">
      <alignment horizontal="center" vertical="center"/>
      <protection locked="0"/>
    </xf>
    <xf numFmtId="177" fontId="24" fillId="0" borderId="8" xfId="0" applyNumberFormat="1" applyFont="1" applyBorder="1" applyAlignment="1" applyProtection="1">
      <alignment horizontal="center" vertical="center"/>
      <protection locked="0"/>
    </xf>
    <xf numFmtId="0" fontId="24" fillId="0" borderId="0" xfId="0" applyFont="1" applyAlignment="1" applyProtection="1">
      <alignment vertical="center" wrapText="1"/>
      <protection locked="0"/>
    </xf>
    <xf numFmtId="0" fontId="24" fillId="0" borderId="8" xfId="0" applyFont="1" applyBorder="1" applyAlignment="1" applyProtection="1">
      <alignment horizontal="left" vertical="center"/>
      <protection locked="0"/>
    </xf>
    <xf numFmtId="0" fontId="24" fillId="0" borderId="8" xfId="0" applyFont="1" applyBorder="1" applyAlignment="1" applyProtection="1">
      <alignment horizontal="left" vertical="center" wrapText="1"/>
      <protection locked="0"/>
    </xf>
    <xf numFmtId="43" fontId="15" fillId="0" borderId="0" xfId="8" applyFont="1" applyAlignment="1" applyProtection="1">
      <alignment horizontal="center" vertical="center"/>
      <protection locked="0"/>
    </xf>
    <xf numFmtId="43" fontId="23" fillId="0" borderId="16" xfId="8" applyFont="1" applyBorder="1" applyAlignment="1" applyProtection="1">
      <alignment vertical="center" wrapText="1"/>
      <protection locked="0"/>
    </xf>
    <xf numFmtId="0" fontId="26" fillId="0" borderId="8" xfId="0" applyFont="1" applyBorder="1" applyAlignment="1" applyProtection="1">
      <alignment horizontal="center" vertical="center" wrapText="1"/>
      <protection locked="0"/>
    </xf>
    <xf numFmtId="43" fontId="16" fillId="0" borderId="8" xfId="8" applyFont="1" applyBorder="1" applyAlignment="1" applyProtection="1">
      <alignment horizontal="center" vertical="center" wrapText="1"/>
      <protection locked="0"/>
    </xf>
    <xf numFmtId="43" fontId="10" fillId="0" borderId="8" xfId="8" applyFont="1" applyBorder="1" applyAlignment="1" applyProtection="1">
      <alignment horizontal="center" vertical="center" wrapText="1"/>
      <protection locked="0"/>
    </xf>
    <xf numFmtId="177" fontId="15" fillId="0" borderId="0" xfId="0" applyNumberFormat="1" applyFont="1" applyAlignment="1" applyProtection="1">
      <alignment vertical="center" wrapText="1"/>
      <protection locked="0"/>
    </xf>
    <xf numFmtId="0" fontId="10" fillId="0" borderId="8" xfId="0" applyFont="1" applyBorder="1" applyAlignment="1" applyProtection="1">
      <alignment vertical="center" wrapText="1"/>
      <protection locked="0"/>
    </xf>
    <xf numFmtId="10" fontId="15" fillId="0" borderId="0" xfId="11" applyNumberFormat="1" applyFont="1" applyAlignment="1" applyProtection="1">
      <alignment vertical="center" wrapText="1"/>
      <protection locked="0"/>
    </xf>
    <xf numFmtId="43" fontId="25" fillId="0" borderId="8" xfId="8" applyFont="1" applyBorder="1" applyAlignment="1">
      <alignment horizontal="center" vertical="center"/>
    </xf>
    <xf numFmtId="0" fontId="10" fillId="0" borderId="8" xfId="0" applyFont="1" applyBorder="1" applyAlignment="1">
      <alignment vertical="center" wrapText="1"/>
    </xf>
    <xf numFmtId="43" fontId="25" fillId="0" borderId="8" xfId="8" applyFont="1" applyBorder="1">
      <alignment vertical="center"/>
    </xf>
    <xf numFmtId="43" fontId="17" fillId="0" borderId="8" xfId="8" applyFont="1" applyBorder="1" applyAlignment="1">
      <alignment horizontal="center" vertical="center"/>
    </xf>
    <xf numFmtId="43" fontId="10" fillId="0" borderId="8" xfId="8" applyFont="1" applyFill="1" applyBorder="1" applyAlignment="1">
      <alignment vertical="center" wrapText="1"/>
    </xf>
    <xf numFmtId="43" fontId="15" fillId="0" borderId="0" xfId="8" applyFont="1" applyAlignment="1" applyProtection="1">
      <alignment vertical="center" wrapText="1"/>
      <protection locked="0"/>
    </xf>
    <xf numFmtId="43" fontId="24" fillId="0" borderId="8" xfId="8" applyFont="1" applyBorder="1" applyAlignment="1" applyProtection="1">
      <alignment horizontal="center" vertical="center"/>
      <protection locked="0"/>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Normal 2" xfId="44"/>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ormal" xfId="52"/>
    <cellStyle name="常规 2" xfId="53"/>
    <cellStyle name="常规 3" xfId="54"/>
    <cellStyle name="千位分隔 2" xfId="55"/>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1"/>
  <sheetViews>
    <sheetView tabSelected="1" zoomScale="85" zoomScaleNormal="85" workbookViewId="0">
      <pane xSplit="4" ySplit="4" topLeftCell="E5" activePane="bottomRight" state="frozen"/>
      <selection/>
      <selection pane="topRight"/>
      <selection pane="bottomLeft"/>
      <selection pane="bottomRight" activeCell="F5" sqref="F5"/>
    </sheetView>
  </sheetViews>
  <sheetFormatPr defaultColWidth="9" defaultRowHeight="12.75"/>
  <cols>
    <col min="1" max="2" width="8.6" style="82" customWidth="1"/>
    <col min="3" max="3" width="13.2666666666667" style="83" customWidth="1"/>
    <col min="4" max="4" width="5.6" style="84" customWidth="1"/>
    <col min="5" max="5" width="29.9333333333333" style="82" customWidth="1"/>
    <col min="6" max="6" width="38.2" style="82" customWidth="1"/>
    <col min="7" max="7" width="32.0666666666667" style="82" customWidth="1"/>
    <col min="8" max="8" width="19.7333333333333" style="83" customWidth="1"/>
    <col min="9" max="9" width="23.2" style="83" customWidth="1"/>
    <col min="10" max="10" width="8.6" style="85" customWidth="1"/>
    <col min="11" max="11" width="6.93333333333333" style="82" customWidth="1"/>
    <col min="12" max="12" width="11.3333333333333" style="82" customWidth="1"/>
    <col min="13" max="15" width="9" style="82"/>
    <col min="16" max="16" width="11.6" style="82" customWidth="1"/>
    <col min="17" max="16384" width="9" style="82"/>
  </cols>
  <sheetData>
    <row r="1" s="79" customFormat="1" ht="18.75" spans="1:10">
      <c r="A1" s="86" t="s">
        <v>0</v>
      </c>
      <c r="B1" s="87"/>
      <c r="C1" s="87"/>
      <c r="H1" s="88"/>
      <c r="I1" s="88"/>
      <c r="J1" s="118"/>
    </row>
    <row r="2" ht="25.5" spans="1:10">
      <c r="A2" s="89" t="s">
        <v>1</v>
      </c>
      <c r="B2" s="90"/>
      <c r="C2" s="90"/>
      <c r="D2" s="90"/>
      <c r="E2" s="90"/>
      <c r="F2" s="90"/>
      <c r="G2" s="90"/>
      <c r="H2" s="90"/>
      <c r="I2" s="90"/>
      <c r="J2" s="90"/>
    </row>
    <row r="3" s="80" customFormat="1" ht="15" customHeight="1" spans="1:10">
      <c r="A3" s="91" t="s">
        <v>2</v>
      </c>
      <c r="B3" s="92"/>
      <c r="C3" s="93"/>
      <c r="D3" s="92"/>
      <c r="E3" s="92"/>
      <c r="F3" s="92"/>
      <c r="G3" s="92"/>
      <c r="H3" s="92"/>
      <c r="I3" s="92"/>
      <c r="J3" s="119"/>
    </row>
    <row r="4" ht="24" spans="1:10">
      <c r="A4" s="94" t="s">
        <v>3</v>
      </c>
      <c r="B4" s="94" t="s">
        <v>4</v>
      </c>
      <c r="C4" s="94" t="s">
        <v>5</v>
      </c>
      <c r="D4" s="94" t="s">
        <v>6</v>
      </c>
      <c r="E4" s="94" t="s">
        <v>7</v>
      </c>
      <c r="F4" s="94" t="s">
        <v>8</v>
      </c>
      <c r="G4" s="94" t="s">
        <v>9</v>
      </c>
      <c r="H4" s="95" t="s">
        <v>10</v>
      </c>
      <c r="I4" s="120" t="s">
        <v>11</v>
      </c>
      <c r="J4" s="121" t="s">
        <v>12</v>
      </c>
    </row>
    <row r="5" ht="109.05" customHeight="1" spans="1:11">
      <c r="A5" s="96" t="s">
        <v>13</v>
      </c>
      <c r="B5" s="96" t="s">
        <v>14</v>
      </c>
      <c r="C5" s="96" t="s">
        <v>15</v>
      </c>
      <c r="D5" s="97">
        <v>3</v>
      </c>
      <c r="E5" s="98" t="s">
        <v>16</v>
      </c>
      <c r="F5" s="98" t="s">
        <v>17</v>
      </c>
      <c r="G5" s="98" t="s">
        <v>18</v>
      </c>
      <c r="H5" s="98" t="s">
        <v>19</v>
      </c>
      <c r="I5" s="98" t="s">
        <v>20</v>
      </c>
      <c r="J5" s="122">
        <v>2</v>
      </c>
      <c r="K5" s="123"/>
    </row>
    <row r="6" ht="132" spans="1:11">
      <c r="A6" s="96"/>
      <c r="B6" s="96"/>
      <c r="C6" s="96" t="s">
        <v>21</v>
      </c>
      <c r="D6" s="97">
        <v>2</v>
      </c>
      <c r="E6" s="98" t="s">
        <v>22</v>
      </c>
      <c r="F6" s="98" t="s">
        <v>23</v>
      </c>
      <c r="G6" s="98" t="s">
        <v>24</v>
      </c>
      <c r="H6" s="98" t="s">
        <v>19</v>
      </c>
      <c r="I6" s="98" t="s">
        <v>25</v>
      </c>
      <c r="J6" s="122">
        <v>2</v>
      </c>
      <c r="K6" s="123"/>
    </row>
    <row r="7" ht="36" spans="1:11">
      <c r="A7" s="96"/>
      <c r="B7" s="99" t="s">
        <v>26</v>
      </c>
      <c r="C7" s="96" t="s">
        <v>27</v>
      </c>
      <c r="D7" s="97">
        <v>3</v>
      </c>
      <c r="E7" s="98" t="s">
        <v>28</v>
      </c>
      <c r="F7" s="98" t="s">
        <v>29</v>
      </c>
      <c r="G7" s="98" t="s">
        <v>30</v>
      </c>
      <c r="H7" s="98" t="s">
        <v>31</v>
      </c>
      <c r="I7" s="124" t="s">
        <v>32</v>
      </c>
      <c r="J7" s="122">
        <v>3</v>
      </c>
      <c r="K7" s="123"/>
    </row>
    <row r="8" ht="60" spans="1:16">
      <c r="A8" s="96"/>
      <c r="B8" s="100"/>
      <c r="C8" s="96" t="s">
        <v>33</v>
      </c>
      <c r="D8" s="97">
        <v>3</v>
      </c>
      <c r="E8" s="98" t="s">
        <v>34</v>
      </c>
      <c r="F8" s="98" t="s">
        <v>35</v>
      </c>
      <c r="G8" s="98" t="s">
        <v>36</v>
      </c>
      <c r="H8" s="98" t="s">
        <v>37</v>
      </c>
      <c r="I8" s="124" t="s">
        <v>38</v>
      </c>
      <c r="J8" s="122">
        <v>3</v>
      </c>
      <c r="K8" s="123"/>
      <c r="P8" s="125"/>
    </row>
    <row r="9" ht="68.55" customHeight="1" spans="1:11">
      <c r="A9" s="96"/>
      <c r="B9" s="100"/>
      <c r="C9" s="96" t="s">
        <v>39</v>
      </c>
      <c r="D9" s="97">
        <v>2</v>
      </c>
      <c r="E9" s="98" t="s">
        <v>40</v>
      </c>
      <c r="F9" s="98" t="s">
        <v>41</v>
      </c>
      <c r="G9" s="98" t="s">
        <v>42</v>
      </c>
      <c r="H9" s="98" t="s">
        <v>43</v>
      </c>
      <c r="I9" s="124" t="s">
        <v>44</v>
      </c>
      <c r="J9" s="122">
        <v>2</v>
      </c>
      <c r="K9" s="123"/>
    </row>
    <row r="10" s="81" customFormat="1" ht="84" spans="1:11">
      <c r="A10" s="96"/>
      <c r="B10" s="101"/>
      <c r="C10" s="102" t="s">
        <v>45</v>
      </c>
      <c r="D10" s="103">
        <v>2</v>
      </c>
      <c r="E10" s="68" t="s">
        <v>46</v>
      </c>
      <c r="F10" s="68" t="s">
        <v>47</v>
      </c>
      <c r="G10" s="68" t="s">
        <v>48</v>
      </c>
      <c r="H10" s="104" t="s">
        <v>49</v>
      </c>
      <c r="I10" s="68" t="s">
        <v>50</v>
      </c>
      <c r="J10" s="126">
        <v>2</v>
      </c>
      <c r="K10" s="123"/>
    </row>
    <row r="11" s="81" customFormat="1" ht="48" customHeight="1" spans="1:11">
      <c r="A11" s="99" t="s">
        <v>51</v>
      </c>
      <c r="B11" s="99" t="s">
        <v>52</v>
      </c>
      <c r="C11" s="102" t="s">
        <v>53</v>
      </c>
      <c r="D11" s="103">
        <v>2</v>
      </c>
      <c r="E11" s="68" t="s">
        <v>54</v>
      </c>
      <c r="F11" s="68" t="s">
        <v>55</v>
      </c>
      <c r="G11" s="68" t="s">
        <v>56</v>
      </c>
      <c r="H11" s="104" t="s">
        <v>57</v>
      </c>
      <c r="I11" s="127" t="s">
        <v>58</v>
      </c>
      <c r="J11" s="128">
        <v>2</v>
      </c>
      <c r="K11" s="123"/>
    </row>
    <row r="12" s="81" customFormat="1" ht="60" spans="1:11">
      <c r="A12" s="100"/>
      <c r="B12" s="100"/>
      <c r="C12" s="102" t="s">
        <v>59</v>
      </c>
      <c r="D12" s="103">
        <v>1</v>
      </c>
      <c r="E12" s="68" t="s">
        <v>60</v>
      </c>
      <c r="F12" s="68" t="s">
        <v>61</v>
      </c>
      <c r="G12" s="68" t="s">
        <v>62</v>
      </c>
      <c r="H12" s="104" t="s">
        <v>63</v>
      </c>
      <c r="I12" s="127" t="s">
        <v>64</v>
      </c>
      <c r="J12" s="128">
        <v>0.36</v>
      </c>
      <c r="K12" s="123"/>
    </row>
    <row r="13" s="81" customFormat="1" ht="48" spans="1:11">
      <c r="A13" s="100"/>
      <c r="B13" s="100"/>
      <c r="C13" s="102" t="s">
        <v>65</v>
      </c>
      <c r="D13" s="103">
        <v>2</v>
      </c>
      <c r="E13" s="68" t="s">
        <v>66</v>
      </c>
      <c r="F13" s="68" t="s">
        <v>67</v>
      </c>
      <c r="G13" s="68" t="s">
        <v>68</v>
      </c>
      <c r="H13" s="104" t="s">
        <v>63</v>
      </c>
      <c r="I13" s="127" t="s">
        <v>69</v>
      </c>
      <c r="J13" s="128">
        <v>2</v>
      </c>
      <c r="K13" s="123"/>
    </row>
    <row r="14" s="81" customFormat="1" ht="69" customHeight="1" spans="1:11">
      <c r="A14" s="100"/>
      <c r="B14" s="100"/>
      <c r="C14" s="102" t="s">
        <v>70</v>
      </c>
      <c r="D14" s="103">
        <v>1</v>
      </c>
      <c r="E14" s="68" t="s">
        <v>71</v>
      </c>
      <c r="F14" s="68" t="s">
        <v>72</v>
      </c>
      <c r="G14" s="68" t="s">
        <v>73</v>
      </c>
      <c r="H14" s="104" t="s">
        <v>63</v>
      </c>
      <c r="I14" s="127" t="s">
        <v>74</v>
      </c>
      <c r="J14" s="126">
        <v>1</v>
      </c>
      <c r="K14" s="123"/>
    </row>
    <row r="15" s="81" customFormat="1" ht="48" spans="1:11">
      <c r="A15" s="100"/>
      <c r="B15" s="100"/>
      <c r="C15" s="102" t="s">
        <v>75</v>
      </c>
      <c r="D15" s="103">
        <v>2</v>
      </c>
      <c r="E15" s="68" t="s">
        <v>76</v>
      </c>
      <c r="F15" s="68" t="s">
        <v>77</v>
      </c>
      <c r="G15" s="68" t="s">
        <v>78</v>
      </c>
      <c r="H15" s="104" t="s">
        <v>63</v>
      </c>
      <c r="I15" s="127" t="s">
        <v>79</v>
      </c>
      <c r="J15" s="126">
        <v>1.98</v>
      </c>
      <c r="K15" s="123"/>
    </row>
    <row r="16" s="81" customFormat="1" ht="48" spans="1:11">
      <c r="A16" s="100"/>
      <c r="B16" s="100"/>
      <c r="C16" s="102" t="s">
        <v>80</v>
      </c>
      <c r="D16" s="103">
        <v>2</v>
      </c>
      <c r="E16" s="68" t="s">
        <v>81</v>
      </c>
      <c r="F16" s="68" t="s">
        <v>82</v>
      </c>
      <c r="G16" s="68" t="s">
        <v>83</v>
      </c>
      <c r="H16" s="104" t="s">
        <v>84</v>
      </c>
      <c r="I16" s="127" t="s">
        <v>85</v>
      </c>
      <c r="J16" s="126">
        <v>2</v>
      </c>
      <c r="K16" s="123"/>
    </row>
    <row r="17" s="81" customFormat="1" ht="48" spans="1:11">
      <c r="A17" s="100"/>
      <c r="B17" s="101"/>
      <c r="C17" s="102" t="s">
        <v>86</v>
      </c>
      <c r="D17" s="103">
        <v>2</v>
      </c>
      <c r="E17" s="68" t="s">
        <v>87</v>
      </c>
      <c r="F17" s="68" t="s">
        <v>88</v>
      </c>
      <c r="G17" s="68" t="s">
        <v>89</v>
      </c>
      <c r="H17" s="104" t="s">
        <v>84</v>
      </c>
      <c r="I17" s="127" t="s">
        <v>90</v>
      </c>
      <c r="J17" s="126">
        <v>0</v>
      </c>
      <c r="K17" s="123"/>
    </row>
    <row r="18" s="81" customFormat="1" ht="96" spans="1:11">
      <c r="A18" s="100"/>
      <c r="B18" s="99" t="s">
        <v>91</v>
      </c>
      <c r="C18" s="102" t="s">
        <v>92</v>
      </c>
      <c r="D18" s="103">
        <v>2</v>
      </c>
      <c r="E18" s="68" t="s">
        <v>93</v>
      </c>
      <c r="F18" s="68" t="s">
        <v>94</v>
      </c>
      <c r="G18" s="68" t="s">
        <v>95</v>
      </c>
      <c r="H18" s="104" t="s">
        <v>96</v>
      </c>
      <c r="I18" s="127" t="s">
        <v>97</v>
      </c>
      <c r="J18" s="126">
        <v>1</v>
      </c>
      <c r="K18" s="123"/>
    </row>
    <row r="19" s="81" customFormat="1" ht="157.5" customHeight="1" spans="1:11">
      <c r="A19" s="100"/>
      <c r="B19" s="100"/>
      <c r="C19" s="102" t="s">
        <v>98</v>
      </c>
      <c r="D19" s="103">
        <v>2</v>
      </c>
      <c r="E19" s="68" t="s">
        <v>99</v>
      </c>
      <c r="F19" s="68" t="s">
        <v>100</v>
      </c>
      <c r="G19" s="68" t="s">
        <v>101</v>
      </c>
      <c r="H19" s="104" t="s">
        <v>102</v>
      </c>
      <c r="I19" s="68" t="s">
        <v>101</v>
      </c>
      <c r="J19" s="126">
        <v>2</v>
      </c>
      <c r="K19" s="123"/>
    </row>
    <row r="20" s="81" customFormat="1" ht="60" spans="1:11">
      <c r="A20" s="100"/>
      <c r="B20" s="100"/>
      <c r="C20" s="102" t="s">
        <v>103</v>
      </c>
      <c r="D20" s="103">
        <v>1</v>
      </c>
      <c r="E20" s="68" t="s">
        <v>104</v>
      </c>
      <c r="F20" s="68" t="s">
        <v>105</v>
      </c>
      <c r="G20" s="68" t="s">
        <v>106</v>
      </c>
      <c r="H20" s="104" t="s">
        <v>107</v>
      </c>
      <c r="I20" s="127" t="s">
        <v>108</v>
      </c>
      <c r="J20" s="126">
        <v>1</v>
      </c>
      <c r="K20" s="123"/>
    </row>
    <row r="21" s="81" customFormat="1" ht="94.05" customHeight="1" spans="1:11">
      <c r="A21" s="100"/>
      <c r="B21" s="100"/>
      <c r="C21" s="102" t="s">
        <v>109</v>
      </c>
      <c r="D21" s="103">
        <v>2</v>
      </c>
      <c r="E21" s="68" t="s">
        <v>110</v>
      </c>
      <c r="F21" s="68" t="s">
        <v>111</v>
      </c>
      <c r="G21" s="68" t="s">
        <v>112</v>
      </c>
      <c r="H21" s="104" t="s">
        <v>113</v>
      </c>
      <c r="I21" s="127" t="s">
        <v>114</v>
      </c>
      <c r="J21" s="126">
        <v>1</v>
      </c>
      <c r="K21" s="123"/>
    </row>
    <row r="22" s="81" customFormat="1" ht="60" spans="1:11">
      <c r="A22" s="100"/>
      <c r="B22" s="99" t="s">
        <v>115</v>
      </c>
      <c r="C22" s="102" t="s">
        <v>116</v>
      </c>
      <c r="D22" s="103">
        <v>2</v>
      </c>
      <c r="E22" s="68" t="s">
        <v>117</v>
      </c>
      <c r="F22" s="68" t="s">
        <v>118</v>
      </c>
      <c r="G22" s="68" t="s">
        <v>119</v>
      </c>
      <c r="H22" s="104" t="s">
        <v>120</v>
      </c>
      <c r="I22" s="127" t="s">
        <v>121</v>
      </c>
      <c r="J22" s="129">
        <v>1</v>
      </c>
      <c r="K22" s="123"/>
    </row>
    <row r="23" s="81" customFormat="1" ht="74.65" customHeight="1" spans="1:11">
      <c r="A23" s="100"/>
      <c r="B23" s="100"/>
      <c r="C23" s="102" t="s">
        <v>122</v>
      </c>
      <c r="D23" s="103">
        <v>2</v>
      </c>
      <c r="E23" s="68" t="s">
        <v>123</v>
      </c>
      <c r="F23" s="68" t="s">
        <v>124</v>
      </c>
      <c r="G23" s="68" t="s">
        <v>125</v>
      </c>
      <c r="H23" s="104" t="s">
        <v>126</v>
      </c>
      <c r="I23" s="127" t="s">
        <v>127</v>
      </c>
      <c r="J23" s="129">
        <v>2</v>
      </c>
      <c r="K23" s="123"/>
    </row>
    <row r="24" s="81" customFormat="1" ht="48" spans="1:11">
      <c r="A24" s="101"/>
      <c r="B24" s="101"/>
      <c r="C24" s="102" t="s">
        <v>128</v>
      </c>
      <c r="D24" s="103">
        <v>2</v>
      </c>
      <c r="E24" s="68" t="s">
        <v>129</v>
      </c>
      <c r="F24" s="68" t="s">
        <v>130</v>
      </c>
      <c r="G24" s="68" t="s">
        <v>131</v>
      </c>
      <c r="H24" s="104" t="s">
        <v>132</v>
      </c>
      <c r="I24" s="127" t="s">
        <v>133</v>
      </c>
      <c r="J24" s="129">
        <v>2</v>
      </c>
      <c r="K24" s="123"/>
    </row>
    <row r="25" s="81" customFormat="1" ht="36" spans="1:11">
      <c r="A25" s="99" t="s">
        <v>134</v>
      </c>
      <c r="B25" s="105" t="s">
        <v>135</v>
      </c>
      <c r="C25" s="99" t="s">
        <v>136</v>
      </c>
      <c r="D25" s="103">
        <v>3</v>
      </c>
      <c r="E25" s="68" t="s">
        <v>137</v>
      </c>
      <c r="F25" s="68" t="s">
        <v>138</v>
      </c>
      <c r="G25" s="68" t="s">
        <v>139</v>
      </c>
      <c r="H25" s="104" t="s">
        <v>140</v>
      </c>
      <c r="I25" s="127" t="s">
        <v>141</v>
      </c>
      <c r="J25" s="126">
        <v>0</v>
      </c>
      <c r="K25" s="123"/>
    </row>
    <row r="26" s="81" customFormat="1" ht="36" spans="1:11">
      <c r="A26" s="100"/>
      <c r="B26" s="106"/>
      <c r="C26" s="99" t="s">
        <v>142</v>
      </c>
      <c r="D26" s="103">
        <v>3</v>
      </c>
      <c r="E26" s="68" t="s">
        <v>143</v>
      </c>
      <c r="F26" s="68" t="s">
        <v>144</v>
      </c>
      <c r="G26" s="68" t="s">
        <v>145</v>
      </c>
      <c r="H26" s="104" t="s">
        <v>146</v>
      </c>
      <c r="I26" s="127" t="s">
        <v>147</v>
      </c>
      <c r="J26" s="126">
        <v>3</v>
      </c>
      <c r="K26" s="123"/>
    </row>
    <row r="27" s="81" customFormat="1" ht="48" spans="1:11">
      <c r="A27" s="100"/>
      <c r="B27" s="106"/>
      <c r="C27" s="100"/>
      <c r="D27" s="103">
        <v>3</v>
      </c>
      <c r="E27" s="68" t="s">
        <v>148</v>
      </c>
      <c r="F27" s="68" t="s">
        <v>149</v>
      </c>
      <c r="G27" s="68" t="s">
        <v>150</v>
      </c>
      <c r="H27" s="104" t="s">
        <v>146</v>
      </c>
      <c r="I27" s="127" t="s">
        <v>151</v>
      </c>
      <c r="J27" s="126">
        <v>0</v>
      </c>
      <c r="K27" s="123"/>
    </row>
    <row r="28" s="81" customFormat="1" ht="37.9" customHeight="1" spans="1:11">
      <c r="A28" s="100"/>
      <c r="B28" s="106"/>
      <c r="C28" s="100"/>
      <c r="D28" s="103">
        <v>3</v>
      </c>
      <c r="E28" s="68" t="s">
        <v>152</v>
      </c>
      <c r="F28" s="68" t="s">
        <v>153</v>
      </c>
      <c r="G28" s="68" t="s">
        <v>154</v>
      </c>
      <c r="H28" s="104" t="s">
        <v>146</v>
      </c>
      <c r="I28" s="127" t="s">
        <v>155</v>
      </c>
      <c r="J28" s="126">
        <v>3</v>
      </c>
      <c r="K28" s="123"/>
    </row>
    <row r="29" s="81" customFormat="1" ht="48" spans="1:11">
      <c r="A29" s="100"/>
      <c r="B29" s="106"/>
      <c r="C29" s="100"/>
      <c r="D29" s="103">
        <v>3</v>
      </c>
      <c r="E29" s="68" t="s">
        <v>156</v>
      </c>
      <c r="F29" s="68" t="s">
        <v>157</v>
      </c>
      <c r="G29" s="68" t="s">
        <v>145</v>
      </c>
      <c r="H29" s="104" t="s">
        <v>146</v>
      </c>
      <c r="I29" s="127" t="s">
        <v>158</v>
      </c>
      <c r="J29" s="126">
        <v>0</v>
      </c>
      <c r="K29" s="123"/>
    </row>
    <row r="30" s="81" customFormat="1" ht="24" spans="1:11">
      <c r="A30" s="100"/>
      <c r="B30" s="106"/>
      <c r="C30" s="100"/>
      <c r="D30" s="103">
        <v>3</v>
      </c>
      <c r="E30" s="68" t="s">
        <v>159</v>
      </c>
      <c r="F30" s="68" t="s">
        <v>160</v>
      </c>
      <c r="G30" s="68" t="s">
        <v>145</v>
      </c>
      <c r="H30" s="104" t="s">
        <v>146</v>
      </c>
      <c r="I30" s="127" t="s">
        <v>161</v>
      </c>
      <c r="J30" s="126">
        <v>3</v>
      </c>
      <c r="K30" s="123"/>
    </row>
    <row r="31" s="81" customFormat="1" ht="36" spans="1:11">
      <c r="A31" s="100"/>
      <c r="B31" s="106"/>
      <c r="C31" s="101"/>
      <c r="D31" s="103">
        <v>5</v>
      </c>
      <c r="E31" s="68" t="s">
        <v>162</v>
      </c>
      <c r="F31" s="68" t="s">
        <v>163</v>
      </c>
      <c r="G31" s="68" t="s">
        <v>164</v>
      </c>
      <c r="H31" s="104" t="s">
        <v>146</v>
      </c>
      <c r="I31" s="127" t="s">
        <v>165</v>
      </c>
      <c r="J31" s="126">
        <v>5</v>
      </c>
      <c r="K31" s="123"/>
    </row>
    <row r="32" s="81" customFormat="1" ht="36" spans="1:11">
      <c r="A32" s="100"/>
      <c r="B32" s="106"/>
      <c r="C32" s="99" t="s">
        <v>166</v>
      </c>
      <c r="D32" s="103">
        <v>3</v>
      </c>
      <c r="E32" s="68" t="s">
        <v>167</v>
      </c>
      <c r="F32" s="68" t="s">
        <v>168</v>
      </c>
      <c r="G32" s="68" t="s">
        <v>169</v>
      </c>
      <c r="H32" s="104" t="s">
        <v>170</v>
      </c>
      <c r="I32" s="127" t="s">
        <v>171</v>
      </c>
      <c r="J32" s="126">
        <v>3</v>
      </c>
      <c r="K32" s="123"/>
    </row>
    <row r="33" s="81" customFormat="1" ht="72" spans="1:11">
      <c r="A33" s="100"/>
      <c r="B33" s="106"/>
      <c r="C33" s="101"/>
      <c r="D33" s="103">
        <v>3</v>
      </c>
      <c r="E33" s="68" t="s">
        <v>172</v>
      </c>
      <c r="F33" s="68" t="s">
        <v>173</v>
      </c>
      <c r="G33" s="68" t="s">
        <v>174</v>
      </c>
      <c r="H33" s="104" t="s">
        <v>170</v>
      </c>
      <c r="I33" s="127" t="s">
        <v>175</v>
      </c>
      <c r="J33" s="126">
        <v>1.13</v>
      </c>
      <c r="K33" s="123"/>
    </row>
    <row r="34" s="81" customFormat="1" ht="36" spans="1:11">
      <c r="A34" s="100"/>
      <c r="B34" s="106"/>
      <c r="C34" s="102" t="s">
        <v>176</v>
      </c>
      <c r="D34" s="103">
        <v>3</v>
      </c>
      <c r="E34" s="68" t="s">
        <v>177</v>
      </c>
      <c r="F34" s="68" t="s">
        <v>178</v>
      </c>
      <c r="G34" s="68" t="s">
        <v>179</v>
      </c>
      <c r="H34" s="104" t="s">
        <v>146</v>
      </c>
      <c r="I34" s="127" t="s">
        <v>180</v>
      </c>
      <c r="J34" s="126">
        <v>3</v>
      </c>
      <c r="K34" s="123"/>
    </row>
    <row r="35" s="81" customFormat="1" ht="60" spans="1:11">
      <c r="A35" s="100"/>
      <c r="B35" s="106"/>
      <c r="C35" s="102" t="s">
        <v>181</v>
      </c>
      <c r="D35" s="103">
        <v>3</v>
      </c>
      <c r="E35" s="68" t="s">
        <v>182</v>
      </c>
      <c r="F35" s="68" t="s">
        <v>183</v>
      </c>
      <c r="G35" s="68" t="s">
        <v>184</v>
      </c>
      <c r="H35" s="104" t="s">
        <v>146</v>
      </c>
      <c r="I35" s="127" t="s">
        <v>185</v>
      </c>
      <c r="J35" s="126">
        <v>2.4</v>
      </c>
      <c r="K35" s="123"/>
    </row>
    <row r="36" s="81" customFormat="1" ht="60" spans="1:11">
      <c r="A36" s="101"/>
      <c r="B36" s="107"/>
      <c r="C36" s="102" t="s">
        <v>186</v>
      </c>
      <c r="D36" s="103">
        <v>5</v>
      </c>
      <c r="E36" s="68" t="s">
        <v>187</v>
      </c>
      <c r="F36" s="68" t="s">
        <v>188</v>
      </c>
      <c r="G36" s="68" t="s">
        <v>164</v>
      </c>
      <c r="H36" s="104" t="s">
        <v>189</v>
      </c>
      <c r="I36" s="130" t="s">
        <v>190</v>
      </c>
      <c r="J36" s="126">
        <v>4.81</v>
      </c>
      <c r="K36" s="123"/>
    </row>
    <row r="37" s="81" customFormat="1" ht="36" spans="1:11">
      <c r="A37" s="102" t="s">
        <v>191</v>
      </c>
      <c r="B37" s="108" t="s">
        <v>192</v>
      </c>
      <c r="C37" s="102" t="s">
        <v>193</v>
      </c>
      <c r="D37" s="109">
        <v>5</v>
      </c>
      <c r="E37" s="68" t="s">
        <v>194</v>
      </c>
      <c r="F37" s="68" t="s">
        <v>195</v>
      </c>
      <c r="G37" s="68" t="s">
        <v>196</v>
      </c>
      <c r="H37" s="104" t="s">
        <v>197</v>
      </c>
      <c r="I37" s="127" t="s">
        <v>198</v>
      </c>
      <c r="J37" s="126">
        <v>4.59</v>
      </c>
      <c r="K37" s="123"/>
    </row>
    <row r="38" s="81" customFormat="1" ht="36" spans="1:11">
      <c r="A38" s="102"/>
      <c r="B38" s="110"/>
      <c r="C38" s="102" t="s">
        <v>199</v>
      </c>
      <c r="D38" s="109">
        <v>5</v>
      </c>
      <c r="E38" s="68" t="s">
        <v>200</v>
      </c>
      <c r="F38" s="68" t="s">
        <v>201</v>
      </c>
      <c r="G38" s="68" t="s">
        <v>202</v>
      </c>
      <c r="H38" s="104" t="s">
        <v>203</v>
      </c>
      <c r="I38" s="127" t="s">
        <v>204</v>
      </c>
      <c r="J38" s="126">
        <v>4.67</v>
      </c>
      <c r="K38" s="131"/>
    </row>
    <row r="39" s="81" customFormat="1" ht="36" spans="1:11">
      <c r="A39" s="102"/>
      <c r="B39" s="111"/>
      <c r="C39" s="112" t="s">
        <v>205</v>
      </c>
      <c r="D39" s="109">
        <v>10</v>
      </c>
      <c r="E39" s="68" t="s">
        <v>206</v>
      </c>
      <c r="F39" s="68" t="s">
        <v>207</v>
      </c>
      <c r="G39" s="68" t="s">
        <v>208</v>
      </c>
      <c r="H39" s="104" t="s">
        <v>203</v>
      </c>
      <c r="I39" s="127" t="s">
        <v>209</v>
      </c>
      <c r="J39" s="126">
        <v>9.4</v>
      </c>
      <c r="K39" s="123"/>
    </row>
    <row r="40" s="80" customFormat="1" spans="1:10">
      <c r="A40" s="113" t="s">
        <v>210</v>
      </c>
      <c r="B40" s="113"/>
      <c r="C40" s="113"/>
      <c r="D40" s="114">
        <f>SUM(D5:D39)</f>
        <v>100</v>
      </c>
      <c r="E40" s="113"/>
      <c r="F40" s="115"/>
      <c r="G40" s="113"/>
      <c r="H40" s="116"/>
      <c r="I40" s="116"/>
      <c r="J40" s="132">
        <f>SUM(J5:J39)</f>
        <v>80.34</v>
      </c>
    </row>
    <row r="41" spans="1:10">
      <c r="A41" s="117" t="s">
        <v>211</v>
      </c>
      <c r="B41" s="116"/>
      <c r="C41" s="116"/>
      <c r="D41" s="116"/>
      <c r="E41" s="116"/>
      <c r="F41" s="116"/>
      <c r="G41" s="116"/>
      <c r="H41" s="116"/>
      <c r="I41" s="116"/>
      <c r="J41" s="116"/>
    </row>
  </sheetData>
  <autoFilter ref="A4:L41">
    <extLst/>
  </autoFilter>
  <mergeCells count="17">
    <mergeCell ref="A1:C1"/>
    <mergeCell ref="A2:J2"/>
    <mergeCell ref="A40:C40"/>
    <mergeCell ref="A41:J41"/>
    <mergeCell ref="A5:A10"/>
    <mergeCell ref="A11:A24"/>
    <mergeCell ref="A25:A36"/>
    <mergeCell ref="A37:A39"/>
    <mergeCell ref="B5:B6"/>
    <mergeCell ref="B7:B10"/>
    <mergeCell ref="B11:B17"/>
    <mergeCell ref="B18:B21"/>
    <mergeCell ref="B22:B24"/>
    <mergeCell ref="B25:B36"/>
    <mergeCell ref="B37:B39"/>
    <mergeCell ref="C26:C31"/>
    <mergeCell ref="C32:C33"/>
  </mergeCells>
  <printOptions horizontalCentered="1"/>
  <pageMargins left="0.78740157480315" right="0.78740157480315" top="1.06299212598425" bottom="1.06299212598425" header="0.393700787401575" footer="0.393700787401575"/>
  <pageSetup paperSize="9" scale="72" fitToHeight="0" orientation="landscape"/>
  <headerFooter alignWithMargins="0">
    <oddFooter>&amp;C&amp;"仿宋,常规"&amp;10第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zoomScale="85" zoomScaleNormal="85" workbookViewId="0">
      <selection activeCell="B1" sqref="B1"/>
    </sheetView>
  </sheetViews>
  <sheetFormatPr defaultColWidth="8.73333333333333" defaultRowHeight="13.5" outlineLevelCol="5"/>
  <cols>
    <col min="1" max="1" width="20.0666666666667" style="30" customWidth="1"/>
    <col min="2" max="2" width="46.2666666666667" style="30" customWidth="1"/>
    <col min="3" max="3" width="9.46666666666667" style="33" customWidth="1"/>
    <col min="4" max="4" width="9.26666666666667" style="33" customWidth="1"/>
    <col min="5" max="5" width="21" style="30" customWidth="1"/>
    <col min="6" max="6" width="8.06666666666667" style="33" customWidth="1"/>
    <col min="7" max="16384" width="8.73333333333333" style="33"/>
  </cols>
  <sheetData>
    <row r="1" s="72" customFormat="1" spans="1:6">
      <c r="A1" s="73" t="s">
        <v>212</v>
      </c>
      <c r="B1" s="74" t="s">
        <v>213</v>
      </c>
      <c r="C1" s="75" t="s">
        <v>214</v>
      </c>
      <c r="D1" s="75" t="s">
        <v>215</v>
      </c>
      <c r="E1" s="74" t="s">
        <v>216</v>
      </c>
      <c r="F1" s="75" t="s">
        <v>217</v>
      </c>
    </row>
    <row r="2" spans="1:6">
      <c r="A2" s="73"/>
      <c r="B2" s="76" t="s">
        <v>213</v>
      </c>
      <c r="C2" s="77" t="s">
        <v>218</v>
      </c>
      <c r="D2" s="77" t="s">
        <v>219</v>
      </c>
      <c r="E2" s="76" t="s">
        <v>220</v>
      </c>
      <c r="F2" s="77" t="s">
        <v>221</v>
      </c>
    </row>
    <row r="3" spans="1:6">
      <c r="A3" s="78"/>
      <c r="B3" s="76" t="s">
        <v>213</v>
      </c>
      <c r="C3" s="77" t="s">
        <v>222</v>
      </c>
      <c r="D3" s="77" t="s">
        <v>223</v>
      </c>
      <c r="E3" s="76" t="s">
        <v>224</v>
      </c>
      <c r="F3" s="77" t="s">
        <v>225</v>
      </c>
    </row>
    <row r="4" spans="1:6">
      <c r="A4" s="73" t="s">
        <v>226</v>
      </c>
      <c r="B4" s="76" t="s">
        <v>227</v>
      </c>
      <c r="C4" s="77" t="s">
        <v>218</v>
      </c>
      <c r="D4" s="77" t="s">
        <v>219</v>
      </c>
      <c r="E4" s="76" t="s">
        <v>228</v>
      </c>
      <c r="F4" s="77" t="s">
        <v>229</v>
      </c>
    </row>
    <row r="5" s="72" customFormat="1" spans="1:6">
      <c r="A5" s="73"/>
      <c r="B5" s="74" t="s">
        <v>227</v>
      </c>
      <c r="C5" s="75" t="s">
        <v>214</v>
      </c>
      <c r="D5" s="75" t="s">
        <v>215</v>
      </c>
      <c r="E5" s="74" t="s">
        <v>230</v>
      </c>
      <c r="F5" s="75" t="s">
        <v>231</v>
      </c>
    </row>
    <row r="6" ht="45" spans="1:6">
      <c r="A6" s="78"/>
      <c r="B6" s="76" t="s">
        <v>227</v>
      </c>
      <c r="C6" s="77" t="s">
        <v>222</v>
      </c>
      <c r="D6" s="77" t="s">
        <v>232</v>
      </c>
      <c r="E6" s="76" t="s">
        <v>233</v>
      </c>
      <c r="F6" s="77" t="s">
        <v>234</v>
      </c>
    </row>
    <row r="7" spans="1:6">
      <c r="A7" s="73" t="s">
        <v>235</v>
      </c>
      <c r="B7" s="76" t="s">
        <v>236</v>
      </c>
      <c r="C7" s="77" t="s">
        <v>218</v>
      </c>
      <c r="D7" s="77" t="s">
        <v>219</v>
      </c>
      <c r="E7" s="76" t="s">
        <v>237</v>
      </c>
      <c r="F7" s="77" t="s">
        <v>238</v>
      </c>
    </row>
    <row r="8" s="72" customFormat="1" spans="1:6">
      <c r="A8" s="73"/>
      <c r="B8" s="74" t="s">
        <v>236</v>
      </c>
      <c r="C8" s="75" t="s">
        <v>214</v>
      </c>
      <c r="D8" s="75" t="s">
        <v>215</v>
      </c>
      <c r="E8" s="74" t="s">
        <v>239</v>
      </c>
      <c r="F8" s="75" t="s">
        <v>240</v>
      </c>
    </row>
    <row r="9" spans="1:6">
      <c r="A9" s="78"/>
      <c r="B9" s="76" t="s">
        <v>236</v>
      </c>
      <c r="C9" s="77" t="s">
        <v>222</v>
      </c>
      <c r="D9" s="77" t="s">
        <v>232</v>
      </c>
      <c r="E9" s="76" t="s">
        <v>241</v>
      </c>
      <c r="F9" s="77" t="s">
        <v>242</v>
      </c>
    </row>
    <row r="10" ht="22.5" spans="1:6">
      <c r="A10" s="73" t="s">
        <v>243</v>
      </c>
      <c r="B10" s="76" t="s">
        <v>244</v>
      </c>
      <c r="C10" s="77" t="s">
        <v>222</v>
      </c>
      <c r="D10" s="77" t="s">
        <v>223</v>
      </c>
      <c r="E10" s="76" t="s">
        <v>245</v>
      </c>
      <c r="F10" s="77" t="s">
        <v>246</v>
      </c>
    </row>
    <row r="11" ht="22.5" spans="1:6">
      <c r="A11" s="73"/>
      <c r="B11" s="76" t="s">
        <v>244</v>
      </c>
      <c r="C11" s="77" t="s">
        <v>218</v>
      </c>
      <c r="D11" s="77" t="s">
        <v>219</v>
      </c>
      <c r="E11" s="76" t="s">
        <v>247</v>
      </c>
      <c r="F11" s="77" t="s">
        <v>246</v>
      </c>
    </row>
    <row r="12" ht="22.5" spans="1:6">
      <c r="A12" s="78"/>
      <c r="B12" s="76" t="s">
        <v>244</v>
      </c>
      <c r="C12" s="77" t="s">
        <v>214</v>
      </c>
      <c r="D12" s="77" t="s">
        <v>248</v>
      </c>
      <c r="E12" s="76" t="s">
        <v>249</v>
      </c>
      <c r="F12" s="77" t="s">
        <v>246</v>
      </c>
    </row>
    <row r="13" ht="22.5" spans="1:6">
      <c r="A13" s="73" t="s">
        <v>250</v>
      </c>
      <c r="B13" s="76" t="s">
        <v>251</v>
      </c>
      <c r="C13" s="77" t="s">
        <v>218</v>
      </c>
      <c r="D13" s="77" t="s">
        <v>219</v>
      </c>
      <c r="E13" s="76" t="s">
        <v>237</v>
      </c>
      <c r="F13" s="77" t="s">
        <v>252</v>
      </c>
    </row>
    <row r="14" s="72" customFormat="1" ht="22.5" spans="1:6">
      <c r="A14" s="73"/>
      <c r="B14" s="74" t="s">
        <v>251</v>
      </c>
      <c r="C14" s="75" t="s">
        <v>214</v>
      </c>
      <c r="D14" s="75" t="s">
        <v>215</v>
      </c>
      <c r="E14" s="74" t="s">
        <v>253</v>
      </c>
      <c r="F14" s="75" t="s">
        <v>254</v>
      </c>
    </row>
    <row r="15" ht="22.5" spans="1:6">
      <c r="A15" s="78"/>
      <c r="B15" s="76" t="s">
        <v>251</v>
      </c>
      <c r="C15" s="77" t="s">
        <v>222</v>
      </c>
      <c r="D15" s="77" t="s">
        <v>223</v>
      </c>
      <c r="E15" s="76" t="s">
        <v>255</v>
      </c>
      <c r="F15" s="77" t="s">
        <v>252</v>
      </c>
    </row>
    <row r="16" s="72" customFormat="1" ht="45" spans="1:6">
      <c r="A16" s="73" t="s">
        <v>256</v>
      </c>
      <c r="B16" s="74" t="s">
        <v>257</v>
      </c>
      <c r="C16" s="75" t="s">
        <v>214</v>
      </c>
      <c r="D16" s="75" t="s">
        <v>215</v>
      </c>
      <c r="E16" s="74" t="s">
        <v>230</v>
      </c>
      <c r="F16" s="75" t="s">
        <v>258</v>
      </c>
    </row>
    <row r="17" ht="45" spans="1:6">
      <c r="A17" s="73"/>
      <c r="B17" s="76" t="s">
        <v>257</v>
      </c>
      <c r="C17" s="77" t="s">
        <v>222</v>
      </c>
      <c r="D17" s="77" t="s">
        <v>223</v>
      </c>
      <c r="E17" s="76" t="s">
        <v>259</v>
      </c>
      <c r="F17" s="77" t="s">
        <v>260</v>
      </c>
    </row>
    <row r="18" ht="45" spans="1:6">
      <c r="A18" s="78"/>
      <c r="B18" s="76" t="s">
        <v>257</v>
      </c>
      <c r="C18" s="77" t="s">
        <v>218</v>
      </c>
      <c r="D18" s="77" t="s">
        <v>219</v>
      </c>
      <c r="E18" s="76" t="s">
        <v>220</v>
      </c>
      <c r="F18" s="77" t="s">
        <v>261</v>
      </c>
    </row>
    <row r="19" s="72" customFormat="1" ht="22.5" spans="1:6">
      <c r="A19" s="73" t="s">
        <v>262</v>
      </c>
      <c r="B19" s="74" t="s">
        <v>263</v>
      </c>
      <c r="C19" s="75" t="s">
        <v>214</v>
      </c>
      <c r="D19" s="75" t="s">
        <v>215</v>
      </c>
      <c r="E19" s="74" t="s">
        <v>264</v>
      </c>
      <c r="F19" s="75" t="s">
        <v>265</v>
      </c>
    </row>
    <row r="20" ht="22.5" spans="1:6">
      <c r="A20" s="73"/>
      <c r="B20" s="76" t="s">
        <v>263</v>
      </c>
      <c r="C20" s="77" t="s">
        <v>218</v>
      </c>
      <c r="D20" s="77" t="s">
        <v>219</v>
      </c>
      <c r="E20" s="76" t="s">
        <v>220</v>
      </c>
      <c r="F20" s="77" t="s">
        <v>229</v>
      </c>
    </row>
    <row r="21" ht="22.5" spans="1:6">
      <c r="A21" s="78"/>
      <c r="B21" s="76" t="s">
        <v>263</v>
      </c>
      <c r="C21" s="77" t="s">
        <v>222</v>
      </c>
      <c r="D21" s="77" t="s">
        <v>232</v>
      </c>
      <c r="E21" s="76" t="s">
        <v>266</v>
      </c>
      <c r="F21" s="77" t="s">
        <v>267</v>
      </c>
    </row>
    <row r="22" spans="1:6">
      <c r="A22" s="73" t="s">
        <v>268</v>
      </c>
      <c r="B22" s="76" t="s">
        <v>269</v>
      </c>
      <c r="C22" s="77" t="s">
        <v>218</v>
      </c>
      <c r="D22" s="77" t="s">
        <v>219</v>
      </c>
      <c r="E22" s="76" t="s">
        <v>270</v>
      </c>
      <c r="F22" s="77" t="s">
        <v>261</v>
      </c>
    </row>
    <row r="23" ht="33.75" spans="1:6">
      <c r="A23" s="73"/>
      <c r="B23" s="76" t="s">
        <v>269</v>
      </c>
      <c r="C23" s="77" t="s">
        <v>222</v>
      </c>
      <c r="D23" s="77" t="s">
        <v>223</v>
      </c>
      <c r="E23" s="76" t="s">
        <v>271</v>
      </c>
      <c r="F23" s="77" t="s">
        <v>272</v>
      </c>
    </row>
    <row r="24" ht="45" spans="1:6">
      <c r="A24" s="78"/>
      <c r="B24" s="76" t="s">
        <v>269</v>
      </c>
      <c r="C24" s="77" t="s">
        <v>214</v>
      </c>
      <c r="D24" s="77" t="s">
        <v>273</v>
      </c>
      <c r="E24" s="76" t="s">
        <v>274</v>
      </c>
      <c r="F24" s="77" t="s">
        <v>275</v>
      </c>
    </row>
    <row r="25" ht="22.5" spans="1:6">
      <c r="A25" s="73" t="s">
        <v>276</v>
      </c>
      <c r="B25" s="76" t="s">
        <v>277</v>
      </c>
      <c r="C25" s="77" t="s">
        <v>214</v>
      </c>
      <c r="D25" s="77" t="s">
        <v>278</v>
      </c>
      <c r="E25" s="76" t="s">
        <v>279</v>
      </c>
      <c r="F25" s="77" t="s">
        <v>246</v>
      </c>
    </row>
    <row r="26" ht="22.5" spans="1:6">
      <c r="A26" s="73"/>
      <c r="B26" s="76" t="s">
        <v>277</v>
      </c>
      <c r="C26" s="77" t="s">
        <v>222</v>
      </c>
      <c r="D26" s="77" t="s">
        <v>223</v>
      </c>
      <c r="E26" s="76" t="s">
        <v>280</v>
      </c>
      <c r="F26" s="77" t="s">
        <v>238</v>
      </c>
    </row>
    <row r="27" ht="22.5" spans="1:6">
      <c r="A27" s="78"/>
      <c r="B27" s="76" t="s">
        <v>277</v>
      </c>
      <c r="C27" s="77" t="s">
        <v>218</v>
      </c>
      <c r="D27" s="77" t="s">
        <v>219</v>
      </c>
      <c r="E27" s="76" t="s">
        <v>281</v>
      </c>
      <c r="F27" s="77" t="s">
        <v>246</v>
      </c>
    </row>
    <row r="28" ht="33.75" spans="1:6">
      <c r="A28" s="73" t="s">
        <v>282</v>
      </c>
      <c r="B28" s="76" t="s">
        <v>283</v>
      </c>
      <c r="C28" s="77" t="s">
        <v>214</v>
      </c>
      <c r="D28" s="77" t="s">
        <v>273</v>
      </c>
      <c r="E28" s="76" t="s">
        <v>284</v>
      </c>
      <c r="F28" s="77" t="s">
        <v>238</v>
      </c>
    </row>
    <row r="29" ht="33.75" spans="1:6">
      <c r="A29" s="73"/>
      <c r="B29" s="76" t="s">
        <v>283</v>
      </c>
      <c r="C29" s="77" t="s">
        <v>218</v>
      </c>
      <c r="D29" s="77" t="s">
        <v>219</v>
      </c>
      <c r="E29" s="76" t="s">
        <v>237</v>
      </c>
      <c r="F29" s="77" t="s">
        <v>242</v>
      </c>
    </row>
    <row r="30" ht="33.75" spans="1:6">
      <c r="A30" s="78"/>
      <c r="B30" s="76" t="s">
        <v>283</v>
      </c>
      <c r="C30" s="77" t="s">
        <v>222</v>
      </c>
      <c r="D30" s="77" t="s">
        <v>232</v>
      </c>
      <c r="E30" s="76" t="s">
        <v>241</v>
      </c>
      <c r="F30" s="77" t="s">
        <v>242</v>
      </c>
    </row>
    <row r="31" s="72" customFormat="1" ht="33.75" spans="1:6">
      <c r="A31" s="73" t="s">
        <v>285</v>
      </c>
      <c r="B31" s="74" t="s">
        <v>286</v>
      </c>
      <c r="C31" s="75" t="s">
        <v>214</v>
      </c>
      <c r="D31" s="75" t="s">
        <v>215</v>
      </c>
      <c r="E31" s="74" t="s">
        <v>287</v>
      </c>
      <c r="F31" s="75" t="s">
        <v>288</v>
      </c>
    </row>
    <row r="32" spans="1:6">
      <c r="A32" s="73"/>
      <c r="B32" s="76" t="s">
        <v>286</v>
      </c>
      <c r="C32" s="77" t="s">
        <v>218</v>
      </c>
      <c r="D32" s="77" t="s">
        <v>219</v>
      </c>
      <c r="E32" s="76" t="s">
        <v>270</v>
      </c>
      <c r="F32" s="77" t="s">
        <v>238</v>
      </c>
    </row>
    <row r="33" ht="22.5" spans="1:6">
      <c r="A33" s="78"/>
      <c r="B33" s="76" t="s">
        <v>286</v>
      </c>
      <c r="C33" s="77" t="s">
        <v>222</v>
      </c>
      <c r="D33" s="77" t="s">
        <v>223</v>
      </c>
      <c r="E33" s="76" t="s">
        <v>289</v>
      </c>
      <c r="F33" s="77" t="s">
        <v>290</v>
      </c>
    </row>
    <row r="34" ht="22.5" spans="1:6">
      <c r="A34" s="73" t="s">
        <v>291</v>
      </c>
      <c r="B34" s="76" t="s">
        <v>292</v>
      </c>
      <c r="C34" s="77" t="s">
        <v>214</v>
      </c>
      <c r="D34" s="77" t="s">
        <v>273</v>
      </c>
      <c r="E34" s="76" t="s">
        <v>293</v>
      </c>
      <c r="F34" s="77" t="s">
        <v>238</v>
      </c>
    </row>
    <row r="35" spans="1:6">
      <c r="A35" s="73"/>
      <c r="B35" s="76" t="s">
        <v>292</v>
      </c>
      <c r="C35" s="77" t="s">
        <v>218</v>
      </c>
      <c r="D35" s="77" t="s">
        <v>219</v>
      </c>
      <c r="E35" s="76" t="s">
        <v>237</v>
      </c>
      <c r="F35" s="77" t="s">
        <v>242</v>
      </c>
    </row>
    <row r="36" spans="1:6">
      <c r="A36" s="78"/>
      <c r="B36" s="76" t="s">
        <v>292</v>
      </c>
      <c r="C36" s="77" t="s">
        <v>222</v>
      </c>
      <c r="D36" s="77" t="s">
        <v>232</v>
      </c>
      <c r="E36" s="76" t="s">
        <v>241</v>
      </c>
      <c r="F36" s="77" t="s">
        <v>242</v>
      </c>
    </row>
    <row r="37" spans="1:6">
      <c r="A37" s="73" t="s">
        <v>294</v>
      </c>
      <c r="B37" s="76" t="s">
        <v>295</v>
      </c>
      <c r="C37" s="77" t="s">
        <v>218</v>
      </c>
      <c r="D37" s="77" t="s">
        <v>219</v>
      </c>
      <c r="E37" s="76" t="s">
        <v>237</v>
      </c>
      <c r="F37" s="77" t="s">
        <v>238</v>
      </c>
    </row>
    <row r="38" spans="1:6">
      <c r="A38" s="73"/>
      <c r="B38" s="76" t="s">
        <v>295</v>
      </c>
      <c r="C38" s="77" t="s">
        <v>222</v>
      </c>
      <c r="D38" s="77" t="s">
        <v>232</v>
      </c>
      <c r="E38" s="76" t="s">
        <v>241</v>
      </c>
      <c r="F38" s="77" t="s">
        <v>242</v>
      </c>
    </row>
    <row r="39" ht="22.5" spans="1:6">
      <c r="A39" s="78"/>
      <c r="B39" s="76" t="s">
        <v>295</v>
      </c>
      <c r="C39" s="77" t="s">
        <v>214</v>
      </c>
      <c r="D39" s="77" t="s">
        <v>278</v>
      </c>
      <c r="E39" s="76" t="s">
        <v>296</v>
      </c>
      <c r="F39" s="77" t="s">
        <v>297</v>
      </c>
    </row>
    <row r="40" ht="33.75" spans="1:6">
      <c r="A40" s="73" t="s">
        <v>298</v>
      </c>
      <c r="B40" s="76" t="s">
        <v>299</v>
      </c>
      <c r="C40" s="77" t="s">
        <v>218</v>
      </c>
      <c r="D40" s="77" t="s">
        <v>219</v>
      </c>
      <c r="E40" s="76" t="s">
        <v>237</v>
      </c>
      <c r="F40" s="77" t="s">
        <v>300</v>
      </c>
    </row>
    <row r="41" ht="33.75" spans="1:6">
      <c r="A41" s="73"/>
      <c r="B41" s="76" t="s">
        <v>299</v>
      </c>
      <c r="C41" s="77" t="s">
        <v>222</v>
      </c>
      <c r="D41" s="77" t="s">
        <v>232</v>
      </c>
      <c r="E41" s="76" t="s">
        <v>301</v>
      </c>
      <c r="F41" s="77" t="s">
        <v>302</v>
      </c>
    </row>
    <row r="42" s="72" customFormat="1" ht="33.75" spans="1:6">
      <c r="A42" s="78"/>
      <c r="B42" s="74" t="s">
        <v>299</v>
      </c>
      <c r="C42" s="75" t="s">
        <v>214</v>
      </c>
      <c r="D42" s="75" t="s">
        <v>215</v>
      </c>
      <c r="E42" s="74" t="s">
        <v>303</v>
      </c>
      <c r="F42" s="75" t="s">
        <v>304</v>
      </c>
    </row>
    <row r="43" s="72" customFormat="1" spans="1:6">
      <c r="A43" s="73" t="s">
        <v>305</v>
      </c>
      <c r="B43" s="74" t="s">
        <v>306</v>
      </c>
      <c r="C43" s="75" t="s">
        <v>214</v>
      </c>
      <c r="D43" s="75" t="s">
        <v>215</v>
      </c>
      <c r="E43" s="74" t="s">
        <v>307</v>
      </c>
      <c r="F43" s="75" t="s">
        <v>308</v>
      </c>
    </row>
    <row r="44" s="72" customFormat="1" spans="1:6">
      <c r="A44" s="73"/>
      <c r="B44" s="74" t="s">
        <v>306</v>
      </c>
      <c r="C44" s="75" t="s">
        <v>214</v>
      </c>
      <c r="D44" s="75" t="s">
        <v>215</v>
      </c>
      <c r="E44" s="74" t="s">
        <v>309</v>
      </c>
      <c r="F44" s="75" t="s">
        <v>310</v>
      </c>
    </row>
    <row r="45" spans="1:6">
      <c r="A45" s="73"/>
      <c r="B45" s="76" t="s">
        <v>306</v>
      </c>
      <c r="C45" s="77" t="s">
        <v>218</v>
      </c>
      <c r="D45" s="77" t="s">
        <v>219</v>
      </c>
      <c r="E45" s="76" t="s">
        <v>311</v>
      </c>
      <c r="F45" s="77" t="s">
        <v>238</v>
      </c>
    </row>
    <row r="46" s="72" customFormat="1" ht="22.5" spans="1:6">
      <c r="A46" s="73"/>
      <c r="B46" s="74" t="s">
        <v>306</v>
      </c>
      <c r="C46" s="75" t="s">
        <v>214</v>
      </c>
      <c r="D46" s="75" t="s">
        <v>215</v>
      </c>
      <c r="E46" s="74" t="s">
        <v>312</v>
      </c>
      <c r="F46" s="75" t="s">
        <v>313</v>
      </c>
    </row>
    <row r="47" s="72" customFormat="1" spans="1:6">
      <c r="A47" s="73"/>
      <c r="B47" s="74" t="s">
        <v>306</v>
      </c>
      <c r="C47" s="75" t="s">
        <v>214</v>
      </c>
      <c r="D47" s="75" t="s">
        <v>215</v>
      </c>
      <c r="E47" s="74" t="s">
        <v>314</v>
      </c>
      <c r="F47" s="75" t="s">
        <v>310</v>
      </c>
    </row>
    <row r="48" ht="22.5" spans="1:6">
      <c r="A48" s="73"/>
      <c r="B48" s="76" t="s">
        <v>306</v>
      </c>
      <c r="C48" s="77" t="s">
        <v>222</v>
      </c>
      <c r="D48" s="77" t="s">
        <v>315</v>
      </c>
      <c r="E48" s="76" t="s">
        <v>316</v>
      </c>
      <c r="F48" s="77" t="s">
        <v>234</v>
      </c>
    </row>
    <row r="49" s="72" customFormat="1" spans="1:6">
      <c r="A49" s="78"/>
      <c r="B49" s="74" t="s">
        <v>306</v>
      </c>
      <c r="C49" s="75" t="s">
        <v>214</v>
      </c>
      <c r="D49" s="75" t="s">
        <v>215</v>
      </c>
      <c r="E49" s="74" t="s">
        <v>317</v>
      </c>
      <c r="F49" s="75" t="s">
        <v>318</v>
      </c>
    </row>
  </sheetData>
  <autoFilter ref="A1:F49">
    <extLst/>
  </autoFilter>
  <mergeCells count="15">
    <mergeCell ref="A1:A3"/>
    <mergeCell ref="A4:A6"/>
    <mergeCell ref="A7:A9"/>
    <mergeCell ref="A10:A12"/>
    <mergeCell ref="A13:A15"/>
    <mergeCell ref="A16:A18"/>
    <mergeCell ref="A19:A21"/>
    <mergeCell ref="A22:A24"/>
    <mergeCell ref="A25:A27"/>
    <mergeCell ref="A28:A30"/>
    <mergeCell ref="A31:A33"/>
    <mergeCell ref="A34:A36"/>
    <mergeCell ref="A37:A39"/>
    <mergeCell ref="A40:A42"/>
    <mergeCell ref="A43:A4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zoomScale="115" zoomScaleNormal="115" workbookViewId="0">
      <selection activeCell="B1" sqref="B1"/>
    </sheetView>
  </sheetViews>
  <sheetFormatPr defaultColWidth="9" defaultRowHeight="13.5" outlineLevelCol="3"/>
  <cols>
    <col min="1" max="1" width="17.7333333333333" style="14" customWidth="1"/>
    <col min="2" max="2" width="3.06666666666667" customWidth="1"/>
    <col min="3" max="3" width="57.5333333333333" customWidth="1"/>
    <col min="4" max="4" width="56.0666666666667" customWidth="1"/>
  </cols>
  <sheetData>
    <row r="1" spans="3:4">
      <c r="C1" s="50" t="s">
        <v>319</v>
      </c>
      <c r="D1" s="50" t="s">
        <v>320</v>
      </c>
    </row>
    <row r="2" spans="1:4">
      <c r="A2" s="51" t="s">
        <v>136</v>
      </c>
      <c r="B2" s="52">
        <v>1</v>
      </c>
      <c r="C2" s="53" t="s">
        <v>321</v>
      </c>
      <c r="D2" t="s">
        <v>322</v>
      </c>
    </row>
    <row r="3" spans="1:4">
      <c r="A3" s="54"/>
      <c r="B3" s="55"/>
      <c r="C3" s="56"/>
      <c r="D3" t="s">
        <v>323</v>
      </c>
    </row>
    <row r="4" spans="1:4">
      <c r="A4" s="54"/>
      <c r="B4" s="55"/>
      <c r="C4" s="56"/>
      <c r="D4" s="1" t="s">
        <v>324</v>
      </c>
    </row>
    <row r="5" spans="1:4">
      <c r="A5" s="57"/>
      <c r="B5" s="58"/>
      <c r="C5" s="59"/>
      <c r="D5" s="1" t="s">
        <v>325</v>
      </c>
    </row>
    <row r="6" spans="1:4">
      <c r="A6" s="51" t="s">
        <v>142</v>
      </c>
      <c r="B6" s="60">
        <v>3</v>
      </c>
      <c r="C6" s="61" t="s">
        <v>326</v>
      </c>
      <c r="D6" t="s">
        <v>327</v>
      </c>
    </row>
    <row r="7" spans="1:4">
      <c r="A7" s="54"/>
      <c r="B7" s="60">
        <v>3</v>
      </c>
      <c r="C7" s="62" t="s">
        <v>328</v>
      </c>
      <c r="D7" s="63" t="s">
        <v>329</v>
      </c>
    </row>
    <row r="8" spans="1:4">
      <c r="A8" s="54"/>
      <c r="B8" s="60">
        <v>3</v>
      </c>
      <c r="C8" s="61" t="s">
        <v>330</v>
      </c>
      <c r="D8" t="s">
        <v>331</v>
      </c>
    </row>
    <row r="9" spans="1:4">
      <c r="A9" s="54"/>
      <c r="B9" s="60">
        <v>3</v>
      </c>
      <c r="C9" s="61" t="s">
        <v>332</v>
      </c>
      <c r="D9" s="24" t="s">
        <v>333</v>
      </c>
    </row>
    <row r="10" spans="1:4">
      <c r="A10" s="54"/>
      <c r="B10" s="60"/>
      <c r="C10" s="64"/>
      <c r="D10" s="65" t="s">
        <v>334</v>
      </c>
    </row>
    <row r="11" spans="1:4">
      <c r="A11" s="51" t="s">
        <v>166</v>
      </c>
      <c r="B11" s="60">
        <v>3</v>
      </c>
      <c r="C11" s="61" t="s">
        <v>167</v>
      </c>
      <c r="D11" s="1" t="s">
        <v>335</v>
      </c>
    </row>
    <row r="12" spans="1:4">
      <c r="A12" s="57"/>
      <c r="B12" s="60">
        <v>3</v>
      </c>
      <c r="C12" s="61" t="s">
        <v>336</v>
      </c>
      <c r="D12" t="s">
        <v>337</v>
      </c>
    </row>
    <row r="13" spans="1:4">
      <c r="A13" s="66" t="s">
        <v>176</v>
      </c>
      <c r="B13" s="60">
        <v>3</v>
      </c>
      <c r="C13" s="61" t="s">
        <v>338</v>
      </c>
      <c r="D13" s="24" t="s">
        <v>339</v>
      </c>
    </row>
    <row r="14" spans="1:3">
      <c r="A14" s="66" t="s">
        <v>340</v>
      </c>
      <c r="B14" s="60">
        <v>3</v>
      </c>
      <c r="C14" s="67" t="s">
        <v>341</v>
      </c>
    </row>
    <row r="15" ht="24" spans="1:4">
      <c r="A15" s="68" t="s">
        <v>342</v>
      </c>
      <c r="B15" s="60">
        <v>3</v>
      </c>
      <c r="C15" s="61" t="s">
        <v>343</v>
      </c>
      <c r="D15" t="s">
        <v>344</v>
      </c>
    </row>
    <row r="16" s="49" customFormat="1" spans="1:3">
      <c r="A16" s="69" t="s">
        <v>345</v>
      </c>
      <c r="B16" s="70">
        <v>2</v>
      </c>
      <c r="C16" s="71" t="s">
        <v>346</v>
      </c>
    </row>
    <row r="17" spans="4:4">
      <c r="D17" s="65" t="s">
        <v>347</v>
      </c>
    </row>
  </sheetData>
  <mergeCells count="5">
    <mergeCell ref="A2:A5"/>
    <mergeCell ref="A6:A9"/>
    <mergeCell ref="A11:A12"/>
    <mergeCell ref="B2:B5"/>
    <mergeCell ref="C2:C5"/>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90" zoomScaleNormal="90" workbookViewId="0">
      <selection activeCell="B1" sqref="B1"/>
    </sheetView>
  </sheetViews>
  <sheetFormatPr defaultColWidth="9" defaultRowHeight="13.5" outlineLevelCol="2"/>
  <cols>
    <col min="2" max="2" width="68.2" customWidth="1"/>
    <col min="3" max="3" width="29.3333333333333" customWidth="1"/>
  </cols>
  <sheetData>
    <row r="1" spans="1:3">
      <c r="A1" s="41" t="s">
        <v>348</v>
      </c>
      <c r="B1" s="41" t="s">
        <v>349</v>
      </c>
      <c r="C1" s="42"/>
    </row>
    <row r="2" spans="1:3">
      <c r="A2" s="43">
        <v>1</v>
      </c>
      <c r="B2" s="44" t="s">
        <v>350</v>
      </c>
      <c r="C2" s="44" t="s">
        <v>351</v>
      </c>
    </row>
    <row r="3" spans="1:3">
      <c r="A3" s="43">
        <v>2</v>
      </c>
      <c r="B3" s="44" t="s">
        <v>352</v>
      </c>
      <c r="C3" s="44" t="s">
        <v>351</v>
      </c>
    </row>
    <row r="4" spans="1:3">
      <c r="A4" s="43">
        <v>3</v>
      </c>
      <c r="B4" s="44" t="s">
        <v>353</v>
      </c>
      <c r="C4" s="45" t="s">
        <v>354</v>
      </c>
    </row>
    <row r="5" spans="1:3">
      <c r="A5" s="43">
        <v>4</v>
      </c>
      <c r="B5" s="44" t="s">
        <v>355</v>
      </c>
      <c r="C5" s="45"/>
    </row>
    <row r="6" spans="1:3">
      <c r="A6" s="43">
        <v>5</v>
      </c>
      <c r="B6" s="44" t="s">
        <v>356</v>
      </c>
      <c r="C6" s="45"/>
    </row>
    <row r="7" spans="1:3">
      <c r="A7" s="43">
        <v>6</v>
      </c>
      <c r="B7" s="42" t="s">
        <v>357</v>
      </c>
      <c r="C7" s="45"/>
    </row>
    <row r="8" spans="1:3">
      <c r="A8" s="43">
        <v>7</v>
      </c>
      <c r="B8" s="42" t="s">
        <v>358</v>
      </c>
      <c r="C8" s="45"/>
    </row>
    <row r="9" spans="1:3">
      <c r="A9" s="43">
        <v>8</v>
      </c>
      <c r="B9" s="42" t="s">
        <v>359</v>
      </c>
      <c r="C9" s="45"/>
    </row>
    <row r="10" spans="1:3">
      <c r="A10" s="43">
        <v>9</v>
      </c>
      <c r="B10" s="42" t="s">
        <v>360</v>
      </c>
      <c r="C10" s="45"/>
    </row>
    <row r="11" spans="1:3">
      <c r="A11" s="43">
        <v>10</v>
      </c>
      <c r="B11" s="44" t="s">
        <v>361</v>
      </c>
      <c r="C11" s="45"/>
    </row>
    <row r="12" spans="1:3">
      <c r="A12" s="43">
        <v>11</v>
      </c>
      <c r="B12" s="44" t="s">
        <v>362</v>
      </c>
      <c r="C12" s="45"/>
    </row>
    <row r="13" spans="1:3">
      <c r="A13" s="43">
        <v>12</v>
      </c>
      <c r="B13" s="42" t="s">
        <v>363</v>
      </c>
      <c r="C13" s="45"/>
    </row>
    <row r="14" spans="1:3">
      <c r="A14" s="43">
        <v>13</v>
      </c>
      <c r="B14" s="42" t="s">
        <v>364</v>
      </c>
      <c r="C14" s="45"/>
    </row>
    <row r="15" spans="1:3">
      <c r="A15" s="43">
        <v>14</v>
      </c>
      <c r="B15" s="42" t="s">
        <v>365</v>
      </c>
      <c r="C15" s="45"/>
    </row>
    <row r="16" spans="1:3">
      <c r="A16" s="43">
        <v>15</v>
      </c>
      <c r="B16" s="44" t="s">
        <v>366</v>
      </c>
      <c r="C16" s="45"/>
    </row>
    <row r="17" spans="1:3">
      <c r="A17" s="46">
        <v>16</v>
      </c>
      <c r="B17" s="47" t="s">
        <v>367</v>
      </c>
      <c r="C17" s="48"/>
    </row>
  </sheetData>
  <mergeCells count="2">
    <mergeCell ref="B17:C17"/>
    <mergeCell ref="C4:C1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workbookViewId="0">
      <selection activeCell="B1" sqref="B1"/>
    </sheetView>
  </sheetViews>
  <sheetFormatPr defaultColWidth="9" defaultRowHeight="13.5" outlineLevelCol="2"/>
  <cols>
    <col min="1" max="1" width="51.6" customWidth="1"/>
    <col min="2" max="2" width="14.6" customWidth="1"/>
  </cols>
  <sheetData>
    <row r="1" spans="1:2">
      <c r="A1" s="36" t="s">
        <v>349</v>
      </c>
      <c r="B1" s="36" t="s">
        <v>368</v>
      </c>
    </row>
    <row r="2" spans="1:2">
      <c r="A2" s="37" t="s">
        <v>369</v>
      </c>
      <c r="B2" s="38">
        <v>80000</v>
      </c>
    </row>
    <row r="3" spans="1:2">
      <c r="A3" s="37" t="s">
        <v>370</v>
      </c>
      <c r="B3" s="38">
        <v>589521.04</v>
      </c>
    </row>
    <row r="4" spans="1:2">
      <c r="A4" s="37" t="s">
        <v>371</v>
      </c>
      <c r="B4" s="38">
        <v>49870</v>
      </c>
    </row>
    <row r="5" spans="1:2">
      <c r="A5" s="37" t="s">
        <v>362</v>
      </c>
      <c r="B5" s="38">
        <v>96040</v>
      </c>
    </row>
    <row r="6" spans="1:2">
      <c r="A6" s="37" t="s">
        <v>365</v>
      </c>
      <c r="B6" s="38">
        <v>27092</v>
      </c>
    </row>
    <row r="7" spans="1:2">
      <c r="A7" s="37" t="s">
        <v>363</v>
      </c>
      <c r="B7" s="38">
        <v>223660</v>
      </c>
    </row>
    <row r="8" spans="1:2">
      <c r="A8" s="37" t="s">
        <v>356</v>
      </c>
      <c r="B8" s="38">
        <v>800000</v>
      </c>
    </row>
    <row r="9" spans="1:2">
      <c r="A9" s="37" t="s">
        <v>357</v>
      </c>
      <c r="B9" s="38">
        <v>22400</v>
      </c>
    </row>
    <row r="10" spans="1:2">
      <c r="A10" s="37" t="s">
        <v>361</v>
      </c>
      <c r="B10" s="38">
        <v>150000</v>
      </c>
    </row>
    <row r="11" spans="1:2">
      <c r="A11" s="37" t="s">
        <v>359</v>
      </c>
      <c r="B11" s="38">
        <v>120597.93</v>
      </c>
    </row>
    <row r="12" spans="1:2">
      <c r="A12" s="37" t="s">
        <v>372</v>
      </c>
      <c r="B12" s="38">
        <v>6239537.76</v>
      </c>
    </row>
    <row r="13" spans="1:2">
      <c r="A13" s="37" t="s">
        <v>373</v>
      </c>
      <c r="B13" s="38">
        <v>19975</v>
      </c>
    </row>
    <row r="14" spans="1:2">
      <c r="A14" s="37" t="s">
        <v>374</v>
      </c>
      <c r="B14" s="38">
        <v>4200000</v>
      </c>
    </row>
    <row r="15" spans="1:2">
      <c r="A15" s="37" t="s">
        <v>355</v>
      </c>
      <c r="B15" s="38">
        <v>295000</v>
      </c>
    </row>
    <row r="16" spans="1:2">
      <c r="A16" s="37" t="s">
        <v>353</v>
      </c>
      <c r="B16" s="38">
        <v>337512.45</v>
      </c>
    </row>
    <row r="17" spans="1:2">
      <c r="A17" s="39" t="s">
        <v>364</v>
      </c>
      <c r="B17" s="40">
        <v>4048000</v>
      </c>
    </row>
    <row r="18" spans="1:2">
      <c r="A18" s="39" t="s">
        <v>358</v>
      </c>
      <c r="B18" s="40">
        <v>236160</v>
      </c>
    </row>
    <row r="19" spans="1:2">
      <c r="A19" s="39" t="s">
        <v>360</v>
      </c>
      <c r="B19" s="40">
        <v>100000</v>
      </c>
    </row>
    <row r="20" spans="1:3">
      <c r="A20" s="39" t="s">
        <v>347</v>
      </c>
      <c r="B20" s="40">
        <v>43893451.21</v>
      </c>
      <c r="C20" s="25">
        <f>SUM(B17:B20)/B21</f>
        <v>0.784634147995933</v>
      </c>
    </row>
    <row r="21" spans="1:2">
      <c r="A21" s="13">
        <f>SUM(B17:B20)</f>
        <v>48277611.21</v>
      </c>
      <c r="B21" s="13">
        <f>SUM(B2:B20)</f>
        <v>61528817.39</v>
      </c>
    </row>
  </sheetData>
  <sortState ref="A3:C20">
    <sortCondition ref="A3:A20" descending="1" sortBy="cellColor" dxfId="0"/>
  </sortState>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zoomScale="80" zoomScaleNormal="80" topLeftCell="A4" workbookViewId="0">
      <selection activeCell="B1" sqref="B1"/>
    </sheetView>
  </sheetViews>
  <sheetFormatPr defaultColWidth="8.73333333333333" defaultRowHeight="13.5"/>
  <cols>
    <col min="1" max="1" width="20" style="30" customWidth="1"/>
    <col min="2" max="2" width="40.4666666666667" style="30" customWidth="1"/>
    <col min="3" max="4" width="17.6" style="31" customWidth="1"/>
    <col min="5" max="5" width="8.73333333333333" style="32"/>
    <col min="6" max="9" width="8.73333333333333" style="33"/>
    <col min="10" max="10" width="23.2" style="33" customWidth="1"/>
    <col min="11" max="11" width="17.6" style="33" customWidth="1"/>
    <col min="12" max="12" width="14.2" style="33" customWidth="1"/>
    <col min="13" max="16384" width="8.73333333333333" style="33"/>
  </cols>
  <sheetData>
    <row r="1" ht="27" spans="1:11">
      <c r="A1" s="30" t="s">
        <v>53</v>
      </c>
      <c r="B1" s="30" t="s">
        <v>55</v>
      </c>
      <c r="C1" s="31">
        <v>85672204.15</v>
      </c>
      <c r="D1" s="31">
        <v>47128096.64</v>
      </c>
      <c r="E1" s="32">
        <f>C1/D1</f>
        <v>1.8178583532543</v>
      </c>
      <c r="J1" s="31" t="s">
        <v>375</v>
      </c>
      <c r="K1" s="31">
        <v>100000</v>
      </c>
    </row>
    <row r="2" ht="27" spans="1:11">
      <c r="A2" s="30" t="s">
        <v>59</v>
      </c>
      <c r="B2" s="30" t="s">
        <v>61</v>
      </c>
      <c r="C2" s="32">
        <f>1-(C1-D1)/D1</f>
        <v>0.182141646745698</v>
      </c>
      <c r="E2" s="31">
        <f>C2*2</f>
        <v>0.364283293491396</v>
      </c>
      <c r="J2" s="31" t="s">
        <v>375</v>
      </c>
      <c r="K2" s="31">
        <v>32400</v>
      </c>
    </row>
    <row r="3" ht="40.5" spans="1:11">
      <c r="A3" s="30" t="s">
        <v>65</v>
      </c>
      <c r="B3" s="30" t="s">
        <v>67</v>
      </c>
      <c r="C3" s="31" t="s">
        <v>376</v>
      </c>
      <c r="E3" s="32">
        <v>0</v>
      </c>
      <c r="J3" s="31" t="s">
        <v>375</v>
      </c>
      <c r="K3" s="31">
        <v>5400</v>
      </c>
    </row>
    <row r="4" ht="54" spans="1:11">
      <c r="A4" s="30" t="s">
        <v>70</v>
      </c>
      <c r="B4" s="30" t="s">
        <v>72</v>
      </c>
      <c r="C4" s="31" t="s">
        <v>377</v>
      </c>
      <c r="E4" s="32">
        <f>(135.59-139.59)/139.59</f>
        <v>-0.028655347804284</v>
      </c>
      <c r="J4" s="31" t="s">
        <v>375</v>
      </c>
      <c r="K4" s="31">
        <v>168000</v>
      </c>
    </row>
    <row r="5" ht="40.5" spans="1:11">
      <c r="A5" s="30" t="s">
        <v>75</v>
      </c>
      <c r="B5" s="30" t="s">
        <v>77</v>
      </c>
      <c r="C5" s="31" t="s">
        <v>378</v>
      </c>
      <c r="D5" s="32"/>
      <c r="E5" s="32">
        <f>20677167.61/20902464.08</f>
        <v>0.989221535358811</v>
      </c>
      <c r="J5" s="31" t="s">
        <v>375</v>
      </c>
      <c r="K5" s="31">
        <v>16800</v>
      </c>
    </row>
    <row r="6" ht="40.5" spans="1:11">
      <c r="A6" s="30" t="s">
        <v>80</v>
      </c>
      <c r="B6" s="30" t="s">
        <v>82</v>
      </c>
      <c r="C6" s="31" t="s">
        <v>379</v>
      </c>
      <c r="E6" s="32">
        <f>11214.16/(25420+5400)</f>
        <v>0.363859831278391</v>
      </c>
      <c r="J6" s="31" t="s">
        <v>375</v>
      </c>
      <c r="K6" s="31">
        <v>5400</v>
      </c>
    </row>
    <row r="7" ht="40.5" spans="1:11">
      <c r="A7" s="30" t="s">
        <v>86</v>
      </c>
      <c r="B7" s="30" t="s">
        <v>88</v>
      </c>
      <c r="C7" s="31" t="s">
        <v>380</v>
      </c>
      <c r="E7" s="32">
        <f>56730/51000</f>
        <v>1.11235294117647</v>
      </c>
      <c r="J7" s="31" t="s">
        <v>375</v>
      </c>
      <c r="K7" s="31">
        <v>9000</v>
      </c>
    </row>
    <row r="8" spans="10:11">
      <c r="J8" s="31" t="s">
        <v>375</v>
      </c>
      <c r="K8" s="31">
        <v>10800</v>
      </c>
    </row>
    <row r="9" spans="10:11">
      <c r="J9" s="31" t="s">
        <v>375</v>
      </c>
      <c r="K9" s="31">
        <v>14400</v>
      </c>
    </row>
    <row r="10" spans="10:11">
      <c r="J10" s="31" t="s">
        <v>375</v>
      </c>
      <c r="K10" s="31">
        <v>35524.08</v>
      </c>
    </row>
    <row r="11" spans="10:12">
      <c r="J11" s="31" t="s">
        <v>375</v>
      </c>
      <c r="K11" s="31">
        <v>54000</v>
      </c>
      <c r="L11" s="34">
        <f>SUM(K1:K11)</f>
        <v>451724.08</v>
      </c>
    </row>
    <row r="12" spans="10:11">
      <c r="J12" s="35" t="s">
        <v>381</v>
      </c>
      <c r="K12" s="35">
        <v>25420</v>
      </c>
    </row>
    <row r="13" spans="10:11">
      <c r="J13" s="35" t="s">
        <v>382</v>
      </c>
      <c r="K13" s="35">
        <v>5400</v>
      </c>
    </row>
    <row r="14" spans="10:11">
      <c r="J14" s="31" t="s">
        <v>383</v>
      </c>
      <c r="K14" s="31">
        <v>18000</v>
      </c>
    </row>
    <row r="15" spans="10:11">
      <c r="J15" s="31" t="s">
        <v>384</v>
      </c>
      <c r="K15" s="31">
        <v>20401920</v>
      </c>
    </row>
    <row r="16" spans="10:11">
      <c r="J16" s="31"/>
      <c r="K16" s="31">
        <v>20902464.08</v>
      </c>
    </row>
    <row r="17" spans="10:11">
      <c r="J17" s="31"/>
      <c r="K17" s="31"/>
    </row>
    <row r="18" spans="10:11">
      <c r="J18" s="31"/>
      <c r="K18" s="31"/>
    </row>
    <row r="19" spans="10:11">
      <c r="J19" s="31"/>
      <c r="K19" s="31"/>
    </row>
    <row r="20" spans="10:11">
      <c r="J20" s="31"/>
      <c r="K20" s="31"/>
    </row>
    <row r="21" spans="10:11">
      <c r="J21" s="31"/>
      <c r="K21" s="31"/>
    </row>
    <row r="22" spans="10:11">
      <c r="J22" s="31"/>
      <c r="K22" s="31"/>
    </row>
    <row r="23" spans="10:11">
      <c r="J23" s="31"/>
      <c r="K23" s="31"/>
    </row>
    <row r="24" spans="10:11">
      <c r="J24" s="31"/>
      <c r="K24" s="31"/>
    </row>
    <row r="25" spans="10:11">
      <c r="J25" s="31"/>
      <c r="K25" s="31"/>
    </row>
    <row r="26" spans="10:11">
      <c r="J26" s="31"/>
      <c r="K26" s="31"/>
    </row>
    <row r="27" spans="10:11">
      <c r="J27" s="31"/>
      <c r="K27" s="31"/>
    </row>
    <row r="28" spans="10:11">
      <c r="J28" s="31"/>
      <c r="K28" s="31"/>
    </row>
    <row r="29" spans="10:11">
      <c r="J29" s="31"/>
      <c r="K29" s="31"/>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B1" sqref="B1"/>
    </sheetView>
  </sheetViews>
  <sheetFormatPr defaultColWidth="9" defaultRowHeight="13.5" outlineLevelCol="4"/>
  <cols>
    <col min="1" max="1" width="4.06666666666667" style="23" customWidth="1"/>
    <col min="2" max="2" width="26.5333333333333" customWidth="1"/>
  </cols>
  <sheetData>
    <row r="1" spans="1:5">
      <c r="A1" s="23">
        <v>1</v>
      </c>
      <c r="B1" s="24" t="s">
        <v>385</v>
      </c>
      <c r="C1">
        <v>9.51</v>
      </c>
      <c r="D1">
        <v>10</v>
      </c>
      <c r="E1" s="25">
        <f>C1/D1</f>
        <v>0.951</v>
      </c>
    </row>
    <row r="2" spans="1:5">
      <c r="A2" s="23">
        <v>2</v>
      </c>
      <c r="B2" s="24" t="s">
        <v>386</v>
      </c>
      <c r="C2">
        <v>9.47</v>
      </c>
      <c r="D2">
        <v>10</v>
      </c>
      <c r="E2" s="25">
        <f t="shared" ref="E2:E11" si="0">C2/D2</f>
        <v>0.947</v>
      </c>
    </row>
    <row r="3" spans="1:5">
      <c r="A3" s="23">
        <v>3</v>
      </c>
      <c r="B3" s="24" t="s">
        <v>387</v>
      </c>
      <c r="C3">
        <v>9.46</v>
      </c>
      <c r="D3">
        <v>10</v>
      </c>
      <c r="E3" s="25">
        <f t="shared" si="0"/>
        <v>0.946</v>
      </c>
    </row>
    <row r="4" spans="1:5">
      <c r="A4" s="23">
        <v>4</v>
      </c>
      <c r="B4" s="24" t="s">
        <v>388</v>
      </c>
      <c r="C4">
        <v>9.41</v>
      </c>
      <c r="D4">
        <v>10</v>
      </c>
      <c r="E4" s="25">
        <f t="shared" si="0"/>
        <v>0.941</v>
      </c>
    </row>
    <row r="5" spans="1:5">
      <c r="A5" s="23">
        <v>5</v>
      </c>
      <c r="B5" s="24" t="s">
        <v>389</v>
      </c>
      <c r="C5">
        <v>9.42</v>
      </c>
      <c r="D5">
        <v>10</v>
      </c>
      <c r="E5" s="25">
        <f t="shared" si="0"/>
        <v>0.942</v>
      </c>
    </row>
    <row r="6" spans="1:5">
      <c r="A6" s="23">
        <v>6</v>
      </c>
      <c r="B6" s="24" t="s">
        <v>390</v>
      </c>
      <c r="C6">
        <v>9.47</v>
      </c>
      <c r="D6">
        <v>10</v>
      </c>
      <c r="E6" s="25">
        <f t="shared" si="0"/>
        <v>0.947</v>
      </c>
    </row>
    <row r="7" spans="1:5">
      <c r="A7" s="23">
        <v>7</v>
      </c>
      <c r="B7" s="24" t="s">
        <v>391</v>
      </c>
      <c r="C7">
        <v>9.23</v>
      </c>
      <c r="D7">
        <v>10</v>
      </c>
      <c r="E7" s="25">
        <f t="shared" si="0"/>
        <v>0.923</v>
      </c>
    </row>
    <row r="8" spans="1:5">
      <c r="A8" s="23">
        <v>8</v>
      </c>
      <c r="B8" s="24" t="s">
        <v>392</v>
      </c>
      <c r="C8">
        <v>9.4</v>
      </c>
      <c r="D8">
        <v>10</v>
      </c>
      <c r="E8" s="25">
        <f t="shared" si="0"/>
        <v>0.94</v>
      </c>
    </row>
    <row r="9" spans="1:5">
      <c r="A9" s="23">
        <v>9</v>
      </c>
      <c r="B9" s="24" t="s">
        <v>393</v>
      </c>
      <c r="C9">
        <v>9.42</v>
      </c>
      <c r="D9">
        <v>10</v>
      </c>
      <c r="E9" s="25">
        <f t="shared" si="0"/>
        <v>0.942</v>
      </c>
    </row>
    <row r="10" spans="1:5">
      <c r="A10" s="23">
        <v>10</v>
      </c>
      <c r="B10" s="24" t="s">
        <v>394</v>
      </c>
      <c r="C10">
        <v>9.36</v>
      </c>
      <c r="D10">
        <v>10</v>
      </c>
      <c r="E10" s="25">
        <f t="shared" si="0"/>
        <v>0.936</v>
      </c>
    </row>
    <row r="11" spans="3:5">
      <c r="C11">
        <f>SUM(C1:C10)</f>
        <v>94.15</v>
      </c>
      <c r="D11">
        <f>SUM(D1:D10)</f>
        <v>100</v>
      </c>
      <c r="E11" s="25">
        <f t="shared" si="0"/>
        <v>0.9415</v>
      </c>
    </row>
    <row r="13" spans="1:5">
      <c r="A13" s="23">
        <v>1</v>
      </c>
      <c r="B13" s="24" t="s">
        <v>395</v>
      </c>
      <c r="C13">
        <v>9.51</v>
      </c>
      <c r="D13">
        <v>10</v>
      </c>
      <c r="E13" s="25">
        <f>C13/D13</f>
        <v>0.951</v>
      </c>
    </row>
    <row r="14" spans="1:5">
      <c r="A14" s="23">
        <v>2</v>
      </c>
      <c r="B14" s="24" t="s">
        <v>396</v>
      </c>
      <c r="C14">
        <v>9.54</v>
      </c>
      <c r="D14">
        <v>10</v>
      </c>
      <c r="E14" s="25">
        <f t="shared" ref="E14:E18" si="1">C14/D14</f>
        <v>0.954</v>
      </c>
    </row>
    <row r="15" spans="1:5">
      <c r="A15" s="23">
        <v>3</v>
      </c>
      <c r="B15" s="24" t="s">
        <v>397</v>
      </c>
      <c r="C15">
        <v>9.52</v>
      </c>
      <c r="D15">
        <v>10</v>
      </c>
      <c r="E15" s="25">
        <f t="shared" si="1"/>
        <v>0.952</v>
      </c>
    </row>
    <row r="16" spans="1:5">
      <c r="A16" s="23">
        <v>4</v>
      </c>
      <c r="B16" s="24" t="s">
        <v>398</v>
      </c>
      <c r="C16">
        <v>9.52</v>
      </c>
      <c r="D16">
        <v>10</v>
      </c>
      <c r="E16" s="25">
        <f t="shared" si="1"/>
        <v>0.952</v>
      </c>
    </row>
    <row r="17" spans="1:5">
      <c r="A17" s="23">
        <v>5</v>
      </c>
      <c r="B17" s="24" t="s">
        <v>399</v>
      </c>
      <c r="C17">
        <v>9.48</v>
      </c>
      <c r="D17">
        <v>10</v>
      </c>
      <c r="E17" s="25">
        <f t="shared" si="1"/>
        <v>0.948</v>
      </c>
    </row>
    <row r="18" spans="3:5">
      <c r="C18">
        <f>SUM(C13:C17)</f>
        <v>47.57</v>
      </c>
      <c r="D18">
        <f>SUM(D13:D17)</f>
        <v>50</v>
      </c>
      <c r="E18" s="25">
        <f t="shared" si="1"/>
        <v>0.9514</v>
      </c>
    </row>
    <row r="20" spans="2:5">
      <c r="B20" s="26" t="s">
        <v>400</v>
      </c>
      <c r="C20" s="26" t="s">
        <v>401</v>
      </c>
      <c r="D20" s="26" t="s">
        <v>402</v>
      </c>
      <c r="E20" s="26" t="s">
        <v>403</v>
      </c>
    </row>
    <row r="21" ht="15.75" spans="2:5">
      <c r="B21" s="27" t="s">
        <v>404</v>
      </c>
      <c r="C21" s="28">
        <f>SUM('附件1-绩效再评价指标体系'!D5:D10)</f>
        <v>15</v>
      </c>
      <c r="D21" s="28">
        <f>SUM('附件1-绩效再评价指标体系'!J5:J10)</f>
        <v>14</v>
      </c>
      <c r="E21" s="29">
        <f>D21/C21</f>
        <v>0.933333333333333</v>
      </c>
    </row>
    <row r="22" ht="15.75" spans="2:5">
      <c r="B22" s="27" t="s">
        <v>405</v>
      </c>
      <c r="C22" s="28">
        <f>SUM('附件1-绩效再评价指标体系'!D11:D24)</f>
        <v>25</v>
      </c>
      <c r="D22" s="28">
        <f>SUM('附件1-绩效再评价指标体系'!J11:J24)</f>
        <v>19.34</v>
      </c>
      <c r="E22" s="29">
        <f t="shared" ref="E22:E25" si="2">D22/C22</f>
        <v>0.7736</v>
      </c>
    </row>
    <row r="23" ht="15.75" spans="2:5">
      <c r="B23" s="27" t="s">
        <v>406</v>
      </c>
      <c r="C23" s="28">
        <f>SUM('附件1-绩效再评价指标体系'!D25:D36)</f>
        <v>40</v>
      </c>
      <c r="D23" s="28">
        <f>SUM('附件1-绩效再评价指标体系'!J25:J36)</f>
        <v>28.34</v>
      </c>
      <c r="E23" s="29">
        <f t="shared" si="2"/>
        <v>0.7085</v>
      </c>
    </row>
    <row r="24" ht="15.75" spans="2:5">
      <c r="B24" s="27" t="s">
        <v>407</v>
      </c>
      <c r="C24" s="28">
        <f>SUM('附件1-绩效再评价指标体系'!D37:D39)</f>
        <v>20</v>
      </c>
      <c r="D24" s="28">
        <f>SUM('附件1-绩效再评价指标体系'!J37:J39)</f>
        <v>18.66</v>
      </c>
      <c r="E24" s="29">
        <f t="shared" si="2"/>
        <v>0.933</v>
      </c>
    </row>
    <row r="25" ht="15.75" spans="2:5">
      <c r="B25" s="27" t="s">
        <v>408</v>
      </c>
      <c r="C25" s="28">
        <f>SUM(C21:C24)</f>
        <v>100</v>
      </c>
      <c r="D25" s="28">
        <f>SUM(D21:D24)</f>
        <v>80.34</v>
      </c>
      <c r="E25" s="29">
        <f t="shared" si="2"/>
        <v>0.8034</v>
      </c>
    </row>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zoomScale="70" zoomScaleNormal="70" topLeftCell="A16" workbookViewId="0">
      <selection activeCell="B60" sqref="B60"/>
    </sheetView>
  </sheetViews>
  <sheetFormatPr defaultColWidth="9" defaultRowHeight="13.5" outlineLevelCol="6"/>
  <cols>
    <col min="1" max="1" width="33" style="14" customWidth="1"/>
    <col min="2" max="2" width="223.733333333333" style="15" customWidth="1"/>
  </cols>
  <sheetData>
    <row r="1" spans="1:2">
      <c r="A1" s="16" t="s">
        <v>409</v>
      </c>
      <c r="B1" s="17" t="s">
        <v>410</v>
      </c>
    </row>
    <row r="2" ht="22.5" spans="1:2">
      <c r="A2" s="16"/>
      <c r="B2" s="18" t="s">
        <v>411</v>
      </c>
    </row>
    <row r="3" ht="22.5" spans="1:2">
      <c r="A3" s="16"/>
      <c r="B3" s="18" t="s">
        <v>412</v>
      </c>
    </row>
    <row r="4" spans="1:2">
      <c r="A4" s="16"/>
      <c r="B4" s="18" t="s">
        <v>413</v>
      </c>
    </row>
    <row r="5" ht="22.5" spans="1:2">
      <c r="A5" s="16"/>
      <c r="B5" s="18" t="s">
        <v>414</v>
      </c>
    </row>
    <row r="6" spans="1:2">
      <c r="A6" s="19"/>
      <c r="B6" s="18" t="s">
        <v>415</v>
      </c>
    </row>
    <row r="7" ht="33.75" spans="1:2">
      <c r="A7" s="16" t="s">
        <v>416</v>
      </c>
      <c r="B7" s="18" t="s">
        <v>417</v>
      </c>
    </row>
    <row r="8" ht="22.5" spans="1:2">
      <c r="A8" s="16"/>
      <c r="B8" s="18" t="s">
        <v>418</v>
      </c>
    </row>
    <row r="9" ht="22.5" spans="1:2">
      <c r="A9" s="16"/>
      <c r="B9" s="18" t="s">
        <v>419</v>
      </c>
    </row>
    <row r="10" ht="22.5" spans="1:2">
      <c r="A10" s="16"/>
      <c r="B10" s="18" t="s">
        <v>420</v>
      </c>
    </row>
    <row r="11" spans="1:2">
      <c r="A11" s="16"/>
      <c r="B11" s="18" t="s">
        <v>421</v>
      </c>
    </row>
    <row r="12" ht="67.5" spans="1:2">
      <c r="A12" s="16"/>
      <c r="B12" s="18" t="s">
        <v>422</v>
      </c>
    </row>
    <row r="13" spans="1:2">
      <c r="A13" s="16"/>
      <c r="B13" s="18" t="s">
        <v>423</v>
      </c>
    </row>
    <row r="14" spans="1:2">
      <c r="A14" s="16"/>
      <c r="B14" s="18" t="s">
        <v>424</v>
      </c>
    </row>
    <row r="15" spans="1:2">
      <c r="A15" s="16"/>
      <c r="B15" s="18" t="s">
        <v>425</v>
      </c>
    </row>
    <row r="16" spans="1:2">
      <c r="A16" s="16"/>
      <c r="B16" s="18" t="s">
        <v>426</v>
      </c>
    </row>
    <row r="17" spans="1:2">
      <c r="A17" s="16"/>
      <c r="B17" s="18" t="s">
        <v>427</v>
      </c>
    </row>
    <row r="18" spans="1:2">
      <c r="A18" s="16"/>
      <c r="B18" s="18" t="s">
        <v>428</v>
      </c>
    </row>
    <row r="19" spans="1:2">
      <c r="A19" s="16"/>
      <c r="B19" s="18" t="s">
        <v>429</v>
      </c>
    </row>
    <row r="20" spans="1:2">
      <c r="A20" s="16"/>
      <c r="B20" s="18" t="s">
        <v>430</v>
      </c>
    </row>
    <row r="21" ht="22.5" spans="1:2">
      <c r="A21" s="16"/>
      <c r="B21" s="18" t="s">
        <v>431</v>
      </c>
    </row>
    <row r="22" spans="1:2">
      <c r="A22" s="19"/>
      <c r="B22" s="18" t="s">
        <v>432</v>
      </c>
    </row>
    <row r="23" spans="1:2">
      <c r="A23" s="16" t="s">
        <v>433</v>
      </c>
      <c r="B23" s="18" t="s">
        <v>434</v>
      </c>
    </row>
    <row r="24" spans="1:2">
      <c r="A24" s="16"/>
      <c r="B24" s="18" t="s">
        <v>435</v>
      </c>
    </row>
    <row r="25" ht="22.5" spans="1:2">
      <c r="A25" s="19"/>
      <c r="B25" s="18" t="s">
        <v>436</v>
      </c>
    </row>
    <row r="26" ht="22.5" spans="1:2">
      <c r="A26" s="16" t="s">
        <v>437</v>
      </c>
      <c r="B26" s="18" t="s">
        <v>438</v>
      </c>
    </row>
    <row r="27" spans="1:2">
      <c r="A27" s="16"/>
      <c r="B27" s="18" t="s">
        <v>439</v>
      </c>
    </row>
    <row r="28" spans="1:2">
      <c r="A28" s="16"/>
      <c r="B28" s="18" t="s">
        <v>440</v>
      </c>
    </row>
    <row r="29" ht="22.5" spans="1:2">
      <c r="A29" s="16"/>
      <c r="B29" s="18" t="s">
        <v>441</v>
      </c>
    </row>
    <row r="30" spans="1:2">
      <c r="A30" s="16"/>
      <c r="B30" s="18" t="s">
        <v>442</v>
      </c>
    </row>
    <row r="31" spans="1:2">
      <c r="A31" s="16"/>
      <c r="B31" s="18" t="s">
        <v>443</v>
      </c>
    </row>
    <row r="32" ht="22.5" spans="1:2">
      <c r="A32" s="16"/>
      <c r="B32" s="18" t="s">
        <v>444</v>
      </c>
    </row>
    <row r="33" ht="22.5" spans="1:2">
      <c r="A33" s="19"/>
      <c r="B33" s="18" t="s">
        <v>445</v>
      </c>
    </row>
    <row r="34" ht="22.5" spans="1:2">
      <c r="A34" s="16" t="s">
        <v>446</v>
      </c>
      <c r="B34" s="18" t="s">
        <v>447</v>
      </c>
    </row>
    <row r="35" spans="1:2">
      <c r="A35" s="16"/>
      <c r="B35" s="18" t="s">
        <v>448</v>
      </c>
    </row>
    <row r="36" ht="22.5" spans="1:2">
      <c r="A36" s="16"/>
      <c r="B36" s="18" t="s">
        <v>449</v>
      </c>
    </row>
    <row r="37" spans="1:2">
      <c r="A37" s="16"/>
      <c r="B37" s="18" t="s">
        <v>450</v>
      </c>
    </row>
    <row r="38" spans="1:2">
      <c r="A38" s="16"/>
      <c r="B38" s="18" t="s">
        <v>451</v>
      </c>
    </row>
    <row r="39" spans="1:2">
      <c r="A39" s="16"/>
      <c r="B39" s="18" t="s">
        <v>452</v>
      </c>
    </row>
    <row r="40" spans="1:2">
      <c r="A40" s="16"/>
      <c r="B40" s="18" t="s">
        <v>453</v>
      </c>
    </row>
    <row r="41" ht="22.5" spans="1:2">
      <c r="A41" s="16"/>
      <c r="B41" s="18" t="s">
        <v>454</v>
      </c>
    </row>
    <row r="42" ht="22.5" spans="1:2">
      <c r="A42" s="16"/>
      <c r="B42" s="18" t="s">
        <v>455</v>
      </c>
    </row>
    <row r="43" ht="22.5" spans="1:2">
      <c r="A43" s="16"/>
      <c r="B43" s="18" t="s">
        <v>456</v>
      </c>
    </row>
    <row r="44" ht="22.5" spans="1:2">
      <c r="A44" s="16"/>
      <c r="B44" s="18" t="s">
        <v>457</v>
      </c>
    </row>
    <row r="45" ht="22.5" spans="1:2">
      <c r="A45" s="16"/>
      <c r="B45" s="18" t="s">
        <v>458</v>
      </c>
    </row>
    <row r="46" ht="22.5" spans="1:2">
      <c r="A46" s="16"/>
      <c r="B46" s="18" t="s">
        <v>459</v>
      </c>
    </row>
    <row r="47" ht="22.5" spans="1:2">
      <c r="A47" s="16"/>
      <c r="B47" s="18" t="s">
        <v>460</v>
      </c>
    </row>
    <row r="48" ht="33.75" spans="1:2">
      <c r="A48" s="16"/>
      <c r="B48" s="18" t="s">
        <v>461</v>
      </c>
    </row>
    <row r="49" ht="22.5" spans="1:2">
      <c r="A49" s="16"/>
      <c r="B49" s="18" t="s">
        <v>462</v>
      </c>
    </row>
    <row r="50" ht="22.5" spans="1:2">
      <c r="A50" s="16"/>
      <c r="B50" s="18" t="s">
        <v>463</v>
      </c>
    </row>
    <row r="51" spans="1:2">
      <c r="A51" s="16"/>
      <c r="B51" s="18" t="s">
        <v>464</v>
      </c>
    </row>
    <row r="52" spans="1:2">
      <c r="A52" s="16"/>
      <c r="B52" s="18" t="s">
        <v>465</v>
      </c>
    </row>
    <row r="53" spans="1:2">
      <c r="A53" s="16"/>
      <c r="B53" s="18" t="s">
        <v>466</v>
      </c>
    </row>
    <row r="54" spans="1:2">
      <c r="A54" s="16"/>
      <c r="B54" s="18" t="s">
        <v>467</v>
      </c>
    </row>
    <row r="55" spans="1:2">
      <c r="A55" s="16"/>
      <c r="B55" s="18" t="s">
        <v>468</v>
      </c>
    </row>
    <row r="56" spans="1:2">
      <c r="A56" s="16"/>
      <c r="B56" s="18" t="s">
        <v>469</v>
      </c>
    </row>
    <row r="57" spans="1:2">
      <c r="A57" s="19"/>
      <c r="B57" s="18" t="s">
        <v>470</v>
      </c>
    </row>
    <row r="60" ht="168" spans="2:7">
      <c r="B60" s="20" t="s">
        <v>471</v>
      </c>
      <c r="C60" s="21"/>
      <c r="D60" s="21"/>
      <c r="E60" s="21"/>
      <c r="F60" s="21"/>
      <c r="G60" s="22"/>
    </row>
  </sheetData>
  <mergeCells count="5">
    <mergeCell ref="A1:A6"/>
    <mergeCell ref="A7:A22"/>
    <mergeCell ref="A23:A25"/>
    <mergeCell ref="A26:A33"/>
    <mergeCell ref="A34:A5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
  <sheetViews>
    <sheetView topLeftCell="D10" workbookViewId="0">
      <selection activeCell="L19" sqref="L19"/>
    </sheetView>
  </sheetViews>
  <sheetFormatPr defaultColWidth="9" defaultRowHeight="13.5"/>
  <cols>
    <col min="3" max="3" width="8.73333333333333" style="2"/>
    <col min="5" max="5" width="25.3333333333333" style="2" customWidth="1"/>
    <col min="9" max="9" width="12.0666666666667" customWidth="1"/>
    <col min="11" max="12" width="15.7333333333333" customWidth="1"/>
  </cols>
  <sheetData>
    <row r="1" spans="1:10">
      <c r="A1" s="3" t="s">
        <v>472</v>
      </c>
      <c r="B1" s="3" t="s">
        <v>473</v>
      </c>
      <c r="C1" s="4" t="s">
        <v>474</v>
      </c>
      <c r="D1" s="3" t="s">
        <v>475</v>
      </c>
      <c r="E1" s="4" t="s">
        <v>476</v>
      </c>
      <c r="F1" s="3" t="s">
        <v>477</v>
      </c>
      <c r="G1" s="3" t="s">
        <v>375</v>
      </c>
      <c r="H1" s="3" t="s">
        <v>478</v>
      </c>
      <c r="I1" s="7">
        <v>100000</v>
      </c>
      <c r="J1" s="8" t="s">
        <v>479</v>
      </c>
    </row>
    <row r="2" spans="1:10">
      <c r="A2" s="3" t="s">
        <v>480</v>
      </c>
      <c r="B2" s="3" t="s">
        <v>473</v>
      </c>
      <c r="C2" s="4" t="s">
        <v>474</v>
      </c>
      <c r="D2" s="3" t="s">
        <v>475</v>
      </c>
      <c r="E2" s="4" t="s">
        <v>476</v>
      </c>
      <c r="F2" s="3" t="s">
        <v>477</v>
      </c>
      <c r="G2" s="3" t="s">
        <v>375</v>
      </c>
      <c r="H2" s="3" t="s">
        <v>481</v>
      </c>
      <c r="I2" s="7">
        <v>32400</v>
      </c>
      <c r="J2" s="8" t="s">
        <v>479</v>
      </c>
    </row>
    <row r="3" spans="1:10">
      <c r="A3" s="3" t="s">
        <v>482</v>
      </c>
      <c r="B3" s="3" t="s">
        <v>473</v>
      </c>
      <c r="C3" s="4" t="s">
        <v>474</v>
      </c>
      <c r="D3" s="3" t="s">
        <v>483</v>
      </c>
      <c r="E3" s="4" t="s">
        <v>484</v>
      </c>
      <c r="F3" s="3" t="s">
        <v>477</v>
      </c>
      <c r="G3" s="3" t="s">
        <v>375</v>
      </c>
      <c r="H3" s="3" t="s">
        <v>481</v>
      </c>
      <c r="I3" s="7">
        <v>5400</v>
      </c>
      <c r="J3" s="8" t="s">
        <v>479</v>
      </c>
    </row>
    <row r="4" spans="1:10">
      <c r="A4" s="3" t="s">
        <v>485</v>
      </c>
      <c r="B4" s="3" t="s">
        <v>473</v>
      </c>
      <c r="C4" s="4" t="s">
        <v>474</v>
      </c>
      <c r="D4" s="3" t="s">
        <v>486</v>
      </c>
      <c r="E4" s="4" t="s">
        <v>487</v>
      </c>
      <c r="F4" s="3" t="s">
        <v>477</v>
      </c>
      <c r="G4" s="3" t="s">
        <v>375</v>
      </c>
      <c r="H4" s="3" t="s">
        <v>481</v>
      </c>
      <c r="I4" s="7">
        <v>168000</v>
      </c>
      <c r="J4" s="8" t="s">
        <v>479</v>
      </c>
    </row>
    <row r="5" spans="1:10">
      <c r="A5" s="3" t="s">
        <v>488</v>
      </c>
      <c r="B5" s="3" t="s">
        <v>473</v>
      </c>
      <c r="C5" s="4" t="s">
        <v>474</v>
      </c>
      <c r="D5" s="3" t="s">
        <v>486</v>
      </c>
      <c r="E5" s="4" t="s">
        <v>487</v>
      </c>
      <c r="F5" s="3" t="s">
        <v>477</v>
      </c>
      <c r="G5" s="3" t="s">
        <v>375</v>
      </c>
      <c r="H5" s="3" t="s">
        <v>481</v>
      </c>
      <c r="I5" s="7">
        <v>16800</v>
      </c>
      <c r="J5" s="8" t="s">
        <v>479</v>
      </c>
    </row>
    <row r="6" spans="1:10">
      <c r="A6" s="3" t="s">
        <v>489</v>
      </c>
      <c r="B6" s="3" t="s">
        <v>473</v>
      </c>
      <c r="C6" s="4" t="s">
        <v>474</v>
      </c>
      <c r="D6" s="3" t="s">
        <v>490</v>
      </c>
      <c r="E6" s="4" t="s">
        <v>491</v>
      </c>
      <c r="F6" s="3" t="s">
        <v>477</v>
      </c>
      <c r="G6" s="3" t="s">
        <v>375</v>
      </c>
      <c r="H6" s="3" t="s">
        <v>481</v>
      </c>
      <c r="I6" s="7">
        <v>5400</v>
      </c>
      <c r="J6" s="8" t="s">
        <v>479</v>
      </c>
    </row>
    <row r="7" spans="1:10">
      <c r="A7" s="3" t="s">
        <v>492</v>
      </c>
      <c r="B7" s="3" t="s">
        <v>473</v>
      </c>
      <c r="C7" s="4" t="s">
        <v>474</v>
      </c>
      <c r="D7" s="3" t="s">
        <v>493</v>
      </c>
      <c r="E7" s="4" t="s">
        <v>494</v>
      </c>
      <c r="F7" s="3" t="s">
        <v>477</v>
      </c>
      <c r="G7" s="3" t="s">
        <v>375</v>
      </c>
      <c r="H7" s="3" t="s">
        <v>481</v>
      </c>
      <c r="I7" s="7">
        <v>9000</v>
      </c>
      <c r="J7" s="8" t="s">
        <v>479</v>
      </c>
    </row>
    <row r="8" spans="1:10">
      <c r="A8" s="3" t="s">
        <v>495</v>
      </c>
      <c r="B8" s="3" t="s">
        <v>473</v>
      </c>
      <c r="C8" s="4" t="s">
        <v>474</v>
      </c>
      <c r="D8" s="3" t="s">
        <v>496</v>
      </c>
      <c r="E8" s="4" t="s">
        <v>497</v>
      </c>
      <c r="F8" s="3" t="s">
        <v>477</v>
      </c>
      <c r="G8" s="3" t="s">
        <v>375</v>
      </c>
      <c r="H8" s="3" t="s">
        <v>481</v>
      </c>
      <c r="I8" s="7">
        <v>10800</v>
      </c>
      <c r="J8" s="8" t="s">
        <v>479</v>
      </c>
    </row>
    <row r="9" spans="1:10">
      <c r="A9" s="3" t="s">
        <v>498</v>
      </c>
      <c r="B9" s="3" t="s">
        <v>473</v>
      </c>
      <c r="C9" s="4" t="s">
        <v>474</v>
      </c>
      <c r="D9" s="3" t="s">
        <v>499</v>
      </c>
      <c r="E9" s="4" t="s">
        <v>500</v>
      </c>
      <c r="F9" s="3" t="s">
        <v>477</v>
      </c>
      <c r="G9" s="3" t="s">
        <v>375</v>
      </c>
      <c r="H9" s="3" t="s">
        <v>481</v>
      </c>
      <c r="I9" s="7">
        <v>14400</v>
      </c>
      <c r="J9" s="8" t="s">
        <v>479</v>
      </c>
    </row>
    <row r="10" spans="1:10">
      <c r="A10" s="3" t="s">
        <v>501</v>
      </c>
      <c r="B10" s="3" t="s">
        <v>473</v>
      </c>
      <c r="C10" s="4" t="s">
        <v>474</v>
      </c>
      <c r="D10" s="3" t="s">
        <v>502</v>
      </c>
      <c r="E10" s="4" t="s">
        <v>503</v>
      </c>
      <c r="F10" s="3" t="s">
        <v>477</v>
      </c>
      <c r="G10" s="3" t="s">
        <v>375</v>
      </c>
      <c r="H10" s="3" t="s">
        <v>481</v>
      </c>
      <c r="I10" s="7">
        <v>35524.08</v>
      </c>
      <c r="J10" s="8" t="s">
        <v>479</v>
      </c>
    </row>
    <row r="11" spans="1:10">
      <c r="A11" s="3" t="s">
        <v>504</v>
      </c>
      <c r="B11" s="3" t="s">
        <v>473</v>
      </c>
      <c r="C11" s="4" t="s">
        <v>474</v>
      </c>
      <c r="D11" s="3" t="s">
        <v>505</v>
      </c>
      <c r="E11" s="4" t="s">
        <v>506</v>
      </c>
      <c r="F11" s="3" t="s">
        <v>477</v>
      </c>
      <c r="G11" s="3" t="s">
        <v>375</v>
      </c>
      <c r="H11" s="3" t="s">
        <v>481</v>
      </c>
      <c r="I11" s="7">
        <v>54000</v>
      </c>
      <c r="J11" s="8" t="s">
        <v>479</v>
      </c>
    </row>
    <row r="12" spans="1:10">
      <c r="A12" s="3" t="s">
        <v>507</v>
      </c>
      <c r="B12" s="3" t="s">
        <v>473</v>
      </c>
      <c r="C12" s="4" t="s">
        <v>474</v>
      </c>
      <c r="D12" s="3" t="s">
        <v>508</v>
      </c>
      <c r="E12" s="4" t="s">
        <v>509</v>
      </c>
      <c r="F12" s="3" t="s">
        <v>510</v>
      </c>
      <c r="G12" s="3" t="s">
        <v>384</v>
      </c>
      <c r="H12" s="3" t="s">
        <v>511</v>
      </c>
      <c r="I12" s="7">
        <v>20401920</v>
      </c>
      <c r="J12" s="8" t="s">
        <v>479</v>
      </c>
    </row>
    <row r="13" s="1" customFormat="1" spans="1:10">
      <c r="A13" s="5" t="s">
        <v>512</v>
      </c>
      <c r="B13" s="5" t="s">
        <v>513</v>
      </c>
      <c r="C13" s="6" t="s">
        <v>514</v>
      </c>
      <c r="D13" s="5" t="s">
        <v>515</v>
      </c>
      <c r="E13" s="6" t="s">
        <v>381</v>
      </c>
      <c r="F13" s="5" t="s">
        <v>516</v>
      </c>
      <c r="G13" s="5" t="s">
        <v>381</v>
      </c>
      <c r="H13" s="5" t="s">
        <v>481</v>
      </c>
      <c r="I13" s="9">
        <v>25420</v>
      </c>
      <c r="J13" s="10" t="s">
        <v>479</v>
      </c>
    </row>
    <row r="14" s="1" customFormat="1" spans="1:10">
      <c r="A14" s="5" t="s">
        <v>517</v>
      </c>
      <c r="B14" s="5" t="s">
        <v>518</v>
      </c>
      <c r="C14" s="6" t="s">
        <v>519</v>
      </c>
      <c r="D14" s="5" t="s">
        <v>520</v>
      </c>
      <c r="E14" s="6" t="s">
        <v>382</v>
      </c>
      <c r="F14" s="5" t="s">
        <v>521</v>
      </c>
      <c r="G14" s="5" t="s">
        <v>382</v>
      </c>
      <c r="H14" s="5" t="s">
        <v>481</v>
      </c>
      <c r="I14" s="9">
        <v>5400</v>
      </c>
      <c r="J14" s="10" t="s">
        <v>479</v>
      </c>
    </row>
    <row r="15" s="1" customFormat="1" spans="1:11">
      <c r="A15" s="5" t="s">
        <v>522</v>
      </c>
      <c r="B15" s="5" t="s">
        <v>473</v>
      </c>
      <c r="C15" s="6" t="s">
        <v>474</v>
      </c>
      <c r="D15" s="5" t="s">
        <v>523</v>
      </c>
      <c r="E15" s="6" t="s">
        <v>383</v>
      </c>
      <c r="F15" s="5" t="s">
        <v>524</v>
      </c>
      <c r="G15" s="5" t="s">
        <v>383</v>
      </c>
      <c r="H15" s="5" t="s">
        <v>481</v>
      </c>
      <c r="I15" s="9">
        <v>18000</v>
      </c>
      <c r="J15" s="10" t="s">
        <v>479</v>
      </c>
      <c r="K15" s="11">
        <f>SUM(I1:I15)</f>
        <v>20902464.08</v>
      </c>
    </row>
    <row r="16" spans="1:10">
      <c r="A16" s="3" t="s">
        <v>525</v>
      </c>
      <c r="B16" s="3" t="s">
        <v>473</v>
      </c>
      <c r="C16" s="4" t="s">
        <v>474</v>
      </c>
      <c r="D16" s="3" t="s">
        <v>526</v>
      </c>
      <c r="E16" s="4" t="s">
        <v>527</v>
      </c>
      <c r="F16" s="3" t="s">
        <v>528</v>
      </c>
      <c r="G16" s="3" t="s">
        <v>529</v>
      </c>
      <c r="H16" s="3" t="s">
        <v>530</v>
      </c>
      <c r="I16" s="7">
        <v>310000</v>
      </c>
      <c r="J16" s="8" t="s">
        <v>479</v>
      </c>
    </row>
    <row r="17" spans="1:10">
      <c r="A17" s="3" t="s">
        <v>531</v>
      </c>
      <c r="B17" s="3" t="s">
        <v>473</v>
      </c>
      <c r="C17" s="4" t="s">
        <v>474</v>
      </c>
      <c r="D17" s="3" t="s">
        <v>532</v>
      </c>
      <c r="E17" s="4" t="s">
        <v>533</v>
      </c>
      <c r="F17" s="3" t="s">
        <v>528</v>
      </c>
      <c r="G17" s="3" t="s">
        <v>529</v>
      </c>
      <c r="H17" s="3" t="s">
        <v>481</v>
      </c>
      <c r="I17" s="7">
        <v>668136</v>
      </c>
      <c r="J17" s="8" t="s">
        <v>479</v>
      </c>
    </row>
    <row r="18" spans="1:10">
      <c r="A18" s="3" t="s">
        <v>534</v>
      </c>
      <c r="B18" s="3" t="s">
        <v>473</v>
      </c>
      <c r="C18" s="4" t="s">
        <v>474</v>
      </c>
      <c r="D18" s="3" t="s">
        <v>535</v>
      </c>
      <c r="E18" s="4" t="s">
        <v>536</v>
      </c>
      <c r="F18" s="3" t="s">
        <v>528</v>
      </c>
      <c r="G18" s="3" t="s">
        <v>529</v>
      </c>
      <c r="H18" s="3" t="s">
        <v>481</v>
      </c>
      <c r="I18" s="7">
        <v>1103508</v>
      </c>
      <c r="J18" s="8" t="s">
        <v>479</v>
      </c>
    </row>
    <row r="19" spans="1:12">
      <c r="A19" s="3" t="s">
        <v>537</v>
      </c>
      <c r="B19" s="3" t="s">
        <v>473</v>
      </c>
      <c r="C19" s="4" t="s">
        <v>474</v>
      </c>
      <c r="D19" s="3" t="s">
        <v>526</v>
      </c>
      <c r="E19" s="4" t="s">
        <v>527</v>
      </c>
      <c r="F19" s="3" t="s">
        <v>528</v>
      </c>
      <c r="G19" s="3" t="s">
        <v>529</v>
      </c>
      <c r="H19" s="3" t="s">
        <v>481</v>
      </c>
      <c r="I19" s="7">
        <v>54000</v>
      </c>
      <c r="J19" s="8" t="s">
        <v>479</v>
      </c>
      <c r="L19" s="12">
        <f>K15+K29</f>
        <v>24910463.08</v>
      </c>
    </row>
    <row r="20" spans="1:10">
      <c r="A20" s="3" t="s">
        <v>538</v>
      </c>
      <c r="B20" s="3" t="s">
        <v>473</v>
      </c>
      <c r="C20" s="4" t="s">
        <v>474</v>
      </c>
      <c r="D20" s="3" t="s">
        <v>526</v>
      </c>
      <c r="E20" s="4" t="s">
        <v>527</v>
      </c>
      <c r="F20" s="3" t="s">
        <v>528</v>
      </c>
      <c r="G20" s="3" t="s">
        <v>529</v>
      </c>
      <c r="H20" s="3" t="s">
        <v>481</v>
      </c>
      <c r="I20" s="7">
        <v>900000</v>
      </c>
      <c r="J20" s="8" t="s">
        <v>479</v>
      </c>
    </row>
    <row r="21" spans="1:10">
      <c r="A21" s="3" t="s">
        <v>539</v>
      </c>
      <c r="B21" s="3" t="s">
        <v>473</v>
      </c>
      <c r="C21" s="4" t="s">
        <v>474</v>
      </c>
      <c r="D21" s="3" t="s">
        <v>535</v>
      </c>
      <c r="E21" s="4" t="s">
        <v>536</v>
      </c>
      <c r="F21" s="3" t="s">
        <v>528</v>
      </c>
      <c r="G21" s="3" t="s">
        <v>529</v>
      </c>
      <c r="H21" s="3" t="s">
        <v>481</v>
      </c>
      <c r="I21" s="7">
        <v>4560</v>
      </c>
      <c r="J21" s="8" t="s">
        <v>479</v>
      </c>
    </row>
    <row r="22" spans="1:10">
      <c r="A22" s="3" t="s">
        <v>540</v>
      </c>
      <c r="B22" s="3" t="s">
        <v>541</v>
      </c>
      <c r="C22" s="4" t="s">
        <v>540</v>
      </c>
      <c r="D22" s="3" t="s">
        <v>535</v>
      </c>
      <c r="E22" s="4" t="s">
        <v>536</v>
      </c>
      <c r="F22" s="3" t="s">
        <v>528</v>
      </c>
      <c r="G22" s="3" t="s">
        <v>529</v>
      </c>
      <c r="H22" s="3" t="s">
        <v>540</v>
      </c>
      <c r="I22" s="7">
        <v>5040</v>
      </c>
      <c r="J22" s="8" t="s">
        <v>479</v>
      </c>
    </row>
    <row r="23" spans="1:10">
      <c r="A23" s="3" t="s">
        <v>542</v>
      </c>
      <c r="B23" s="3" t="s">
        <v>473</v>
      </c>
      <c r="C23" s="4" t="s">
        <v>474</v>
      </c>
      <c r="D23" s="3" t="s">
        <v>543</v>
      </c>
      <c r="E23" s="4" t="s">
        <v>544</v>
      </c>
      <c r="F23" s="3" t="s">
        <v>545</v>
      </c>
      <c r="G23" s="3" t="s">
        <v>546</v>
      </c>
      <c r="H23" s="3" t="s">
        <v>481</v>
      </c>
      <c r="I23" s="7">
        <v>3240</v>
      </c>
      <c r="J23" s="8" t="s">
        <v>479</v>
      </c>
    </row>
    <row r="24" spans="1:10">
      <c r="A24" s="3" t="s">
        <v>547</v>
      </c>
      <c r="B24" s="3" t="s">
        <v>548</v>
      </c>
      <c r="C24" s="4" t="s">
        <v>549</v>
      </c>
      <c r="D24" s="3" t="s">
        <v>550</v>
      </c>
      <c r="E24" s="4" t="s">
        <v>551</v>
      </c>
      <c r="F24" s="3" t="s">
        <v>545</v>
      </c>
      <c r="G24" s="3" t="s">
        <v>546</v>
      </c>
      <c r="H24" s="3" t="s">
        <v>481</v>
      </c>
      <c r="I24" s="7">
        <v>342000</v>
      </c>
      <c r="J24" s="8" t="s">
        <v>479</v>
      </c>
    </row>
    <row r="25" spans="1:10">
      <c r="A25" s="3" t="s">
        <v>552</v>
      </c>
      <c r="B25" s="3" t="s">
        <v>553</v>
      </c>
      <c r="C25" s="4" t="s">
        <v>554</v>
      </c>
      <c r="D25" s="3" t="s">
        <v>555</v>
      </c>
      <c r="E25" s="4" t="s">
        <v>556</v>
      </c>
      <c r="F25" s="3" t="s">
        <v>545</v>
      </c>
      <c r="G25" s="3" t="s">
        <v>546</v>
      </c>
      <c r="H25" s="3" t="s">
        <v>481</v>
      </c>
      <c r="I25" s="7">
        <v>221634</v>
      </c>
      <c r="J25" s="8" t="s">
        <v>479</v>
      </c>
    </row>
    <row r="26" spans="1:10">
      <c r="A26" s="3" t="s">
        <v>557</v>
      </c>
      <c r="B26" s="3" t="s">
        <v>473</v>
      </c>
      <c r="C26" s="4" t="s">
        <v>474</v>
      </c>
      <c r="D26" s="3" t="s">
        <v>558</v>
      </c>
      <c r="E26" s="4" t="s">
        <v>559</v>
      </c>
      <c r="F26" s="3" t="s">
        <v>545</v>
      </c>
      <c r="G26" s="3" t="s">
        <v>546</v>
      </c>
      <c r="H26" s="3" t="s">
        <v>481</v>
      </c>
      <c r="I26" s="7">
        <v>98352</v>
      </c>
      <c r="J26" s="8" t="s">
        <v>479</v>
      </c>
    </row>
    <row r="27" spans="1:10">
      <c r="A27" s="3" t="s">
        <v>560</v>
      </c>
      <c r="B27" s="3" t="s">
        <v>473</v>
      </c>
      <c r="C27" s="4" t="s">
        <v>474</v>
      </c>
      <c r="D27" s="3" t="s">
        <v>543</v>
      </c>
      <c r="E27" s="4" t="s">
        <v>544</v>
      </c>
      <c r="F27" s="3" t="s">
        <v>545</v>
      </c>
      <c r="G27" s="3" t="s">
        <v>546</v>
      </c>
      <c r="H27" s="3" t="s">
        <v>481</v>
      </c>
      <c r="I27" s="7">
        <v>7416</v>
      </c>
      <c r="J27" s="8" t="s">
        <v>479</v>
      </c>
    </row>
    <row r="28" spans="1:10">
      <c r="A28" s="3" t="s">
        <v>561</v>
      </c>
      <c r="B28" s="3" t="s">
        <v>473</v>
      </c>
      <c r="C28" s="4" t="s">
        <v>474</v>
      </c>
      <c r="D28" s="3" t="s">
        <v>543</v>
      </c>
      <c r="E28" s="4" t="s">
        <v>544</v>
      </c>
      <c r="F28" s="3" t="s">
        <v>545</v>
      </c>
      <c r="G28" s="3" t="s">
        <v>546</v>
      </c>
      <c r="H28" s="3" t="s">
        <v>481</v>
      </c>
      <c r="I28" s="7">
        <v>783</v>
      </c>
      <c r="J28" s="8" t="s">
        <v>479</v>
      </c>
    </row>
    <row r="29" spans="1:11">
      <c r="A29" s="3" t="s">
        <v>562</v>
      </c>
      <c r="B29" s="3" t="s">
        <v>563</v>
      </c>
      <c r="C29" s="4" t="s">
        <v>562</v>
      </c>
      <c r="D29" s="3" t="s">
        <v>564</v>
      </c>
      <c r="E29" s="4" t="s">
        <v>562</v>
      </c>
      <c r="F29" s="3" t="s">
        <v>565</v>
      </c>
      <c r="G29" s="3" t="s">
        <v>562</v>
      </c>
      <c r="H29" s="3" t="s">
        <v>562</v>
      </c>
      <c r="I29" s="7">
        <v>289330</v>
      </c>
      <c r="J29" s="8" t="s">
        <v>479</v>
      </c>
      <c r="K29" s="13">
        <f>SUM(I16:I29)</f>
        <v>4007999</v>
      </c>
    </row>
    <row r="30" spans="1:12">
      <c r="A30" s="3" t="s">
        <v>566</v>
      </c>
      <c r="B30" s="3" t="s">
        <v>344</v>
      </c>
      <c r="C30" s="4" t="s">
        <v>567</v>
      </c>
      <c r="D30" s="3" t="s">
        <v>568</v>
      </c>
      <c r="E30" s="4" t="s">
        <v>569</v>
      </c>
      <c r="F30" s="3" t="s">
        <v>570</v>
      </c>
      <c r="G30" s="3" t="s">
        <v>571</v>
      </c>
      <c r="H30" s="3" t="s">
        <v>572</v>
      </c>
      <c r="I30" s="3" t="s">
        <v>573</v>
      </c>
      <c r="J30" s="3" t="s">
        <v>574</v>
      </c>
      <c r="K30" s="7">
        <v>6000</v>
      </c>
      <c r="L30" s="8" t="s">
        <v>349</v>
      </c>
    </row>
    <row r="31" spans="1:12">
      <c r="A31" s="3" t="s">
        <v>566</v>
      </c>
      <c r="B31" s="3" t="s">
        <v>344</v>
      </c>
      <c r="C31" s="4" t="s">
        <v>567</v>
      </c>
      <c r="D31" s="3" t="s">
        <v>568</v>
      </c>
      <c r="E31" s="4" t="s">
        <v>508</v>
      </c>
      <c r="F31" s="3" t="s">
        <v>509</v>
      </c>
      <c r="G31" s="3" t="s">
        <v>510</v>
      </c>
      <c r="H31" s="3" t="s">
        <v>384</v>
      </c>
      <c r="I31" s="3" t="s">
        <v>573</v>
      </c>
      <c r="J31" s="3" t="s">
        <v>574</v>
      </c>
      <c r="K31" s="7">
        <v>24000</v>
      </c>
      <c r="L31" s="8" t="s">
        <v>349</v>
      </c>
    </row>
    <row r="32" spans="1:12">
      <c r="A32" s="3" t="s">
        <v>566</v>
      </c>
      <c r="B32" s="3" t="s">
        <v>337</v>
      </c>
      <c r="C32" s="4" t="s">
        <v>567</v>
      </c>
      <c r="D32" s="3" t="s">
        <v>568</v>
      </c>
      <c r="E32" s="4" t="s">
        <v>569</v>
      </c>
      <c r="F32" s="3" t="s">
        <v>570</v>
      </c>
      <c r="G32" s="3" t="s">
        <v>571</v>
      </c>
      <c r="H32" s="3" t="s">
        <v>572</v>
      </c>
      <c r="I32" s="3" t="s">
        <v>573</v>
      </c>
      <c r="J32" s="3" t="s">
        <v>574</v>
      </c>
      <c r="K32" s="7">
        <v>300000</v>
      </c>
      <c r="L32" s="8" t="s">
        <v>349</v>
      </c>
    </row>
    <row r="33" spans="1:12">
      <c r="A33" s="3" t="s">
        <v>566</v>
      </c>
      <c r="B33" s="3" t="s">
        <v>575</v>
      </c>
      <c r="C33" s="4" t="s">
        <v>567</v>
      </c>
      <c r="D33" s="3" t="s">
        <v>568</v>
      </c>
      <c r="E33" s="4" t="s">
        <v>576</v>
      </c>
      <c r="F33" s="3" t="s">
        <v>384</v>
      </c>
      <c r="G33" s="3" t="s">
        <v>510</v>
      </c>
      <c r="H33" s="3" t="s">
        <v>384</v>
      </c>
      <c r="I33" s="3" t="s">
        <v>573</v>
      </c>
      <c r="J33" s="3" t="s">
        <v>574</v>
      </c>
      <c r="K33" s="7">
        <v>4200000</v>
      </c>
      <c r="L33" s="8" t="s">
        <v>349</v>
      </c>
    </row>
    <row r="34" spans="1:12">
      <c r="A34" s="3" t="s">
        <v>566</v>
      </c>
      <c r="B34" s="3" t="s">
        <v>329</v>
      </c>
      <c r="C34" s="4" t="s">
        <v>567</v>
      </c>
      <c r="D34" s="3" t="s">
        <v>568</v>
      </c>
      <c r="E34" s="4" t="s">
        <v>576</v>
      </c>
      <c r="F34" s="3" t="s">
        <v>384</v>
      </c>
      <c r="G34" s="3" t="s">
        <v>510</v>
      </c>
      <c r="H34" s="3" t="s">
        <v>384</v>
      </c>
      <c r="I34" s="3" t="s">
        <v>573</v>
      </c>
      <c r="J34" s="3" t="s">
        <v>574</v>
      </c>
      <c r="K34" s="7">
        <v>9838467.56</v>
      </c>
      <c r="L34" s="8" t="s">
        <v>349</v>
      </c>
    </row>
    <row r="35" spans="1:12">
      <c r="A35" s="3" t="s">
        <v>566</v>
      </c>
      <c r="B35" s="3" t="s">
        <v>331</v>
      </c>
      <c r="C35" s="4" t="s">
        <v>567</v>
      </c>
      <c r="D35" s="3" t="s">
        <v>568</v>
      </c>
      <c r="E35" s="4" t="s">
        <v>483</v>
      </c>
      <c r="F35" s="3" t="s">
        <v>484</v>
      </c>
      <c r="G35" s="3" t="s">
        <v>477</v>
      </c>
      <c r="H35" s="3" t="s">
        <v>375</v>
      </c>
      <c r="I35" s="3" t="s">
        <v>573</v>
      </c>
      <c r="J35" s="3" t="s">
        <v>574</v>
      </c>
      <c r="K35" s="7">
        <v>966</v>
      </c>
      <c r="L35" s="8" t="s">
        <v>349</v>
      </c>
    </row>
    <row r="36" spans="1:12">
      <c r="A36" s="3" t="s">
        <v>566</v>
      </c>
      <c r="B36" s="3" t="s">
        <v>331</v>
      </c>
      <c r="C36" s="4" t="s">
        <v>567</v>
      </c>
      <c r="D36" s="3" t="s">
        <v>568</v>
      </c>
      <c r="E36" s="4" t="s">
        <v>490</v>
      </c>
      <c r="F36" s="3" t="s">
        <v>491</v>
      </c>
      <c r="G36" s="3" t="s">
        <v>477</v>
      </c>
      <c r="H36" s="3" t="s">
        <v>375</v>
      </c>
      <c r="I36" s="3" t="s">
        <v>573</v>
      </c>
      <c r="J36" s="3" t="s">
        <v>574</v>
      </c>
      <c r="K36" s="7">
        <v>304720</v>
      </c>
      <c r="L36" s="8" t="s">
        <v>349</v>
      </c>
    </row>
    <row r="37" spans="1:12">
      <c r="A37" s="3" t="s">
        <v>566</v>
      </c>
      <c r="B37" s="3" t="s">
        <v>331</v>
      </c>
      <c r="C37" s="4" t="s">
        <v>567</v>
      </c>
      <c r="D37" s="3" t="s">
        <v>568</v>
      </c>
      <c r="E37" s="4" t="s">
        <v>508</v>
      </c>
      <c r="F37" s="3" t="s">
        <v>509</v>
      </c>
      <c r="G37" s="3" t="s">
        <v>510</v>
      </c>
      <c r="H37" s="3" t="s">
        <v>384</v>
      </c>
      <c r="I37" s="3" t="s">
        <v>573</v>
      </c>
      <c r="J37" s="3" t="s">
        <v>574</v>
      </c>
      <c r="K37" s="7">
        <v>88320</v>
      </c>
      <c r="L37" s="8" t="s">
        <v>349</v>
      </c>
    </row>
    <row r="38" spans="1:12">
      <c r="A38" s="3" t="s">
        <v>566</v>
      </c>
      <c r="B38" s="3" t="s">
        <v>331</v>
      </c>
      <c r="C38" s="4" t="s">
        <v>567</v>
      </c>
      <c r="D38" s="3" t="s">
        <v>568</v>
      </c>
      <c r="E38" s="4" t="s">
        <v>576</v>
      </c>
      <c r="F38" s="3" t="s">
        <v>384</v>
      </c>
      <c r="G38" s="3" t="s">
        <v>510</v>
      </c>
      <c r="H38" s="3" t="s">
        <v>384</v>
      </c>
      <c r="I38" s="3" t="s">
        <v>573</v>
      </c>
      <c r="J38" s="3" t="s">
        <v>574</v>
      </c>
      <c r="K38" s="7">
        <v>90000</v>
      </c>
      <c r="L38" s="8" t="s">
        <v>349</v>
      </c>
    </row>
    <row r="39" spans="1:12">
      <c r="A39" s="3" t="s">
        <v>566</v>
      </c>
      <c r="B39" s="3" t="s">
        <v>577</v>
      </c>
      <c r="C39" s="4" t="s">
        <v>567</v>
      </c>
      <c r="D39" s="3" t="s">
        <v>568</v>
      </c>
      <c r="E39" s="4" t="s">
        <v>496</v>
      </c>
      <c r="F39" s="3" t="s">
        <v>497</v>
      </c>
      <c r="G39" s="3" t="s">
        <v>477</v>
      </c>
      <c r="H39" s="3" t="s">
        <v>375</v>
      </c>
      <c r="I39" s="3" t="s">
        <v>573</v>
      </c>
      <c r="J39" s="3" t="s">
        <v>574</v>
      </c>
      <c r="K39" s="7">
        <v>24000</v>
      </c>
      <c r="L39" s="8" t="s">
        <v>349</v>
      </c>
    </row>
    <row r="40" spans="1:12">
      <c r="A40" s="3" t="s">
        <v>566</v>
      </c>
      <c r="B40" s="3" t="s">
        <v>577</v>
      </c>
      <c r="C40" s="4" t="s">
        <v>567</v>
      </c>
      <c r="D40" s="3" t="s">
        <v>568</v>
      </c>
      <c r="E40" s="4" t="s">
        <v>578</v>
      </c>
      <c r="F40" s="3" t="s">
        <v>579</v>
      </c>
      <c r="G40" s="3" t="s">
        <v>477</v>
      </c>
      <c r="H40" s="3" t="s">
        <v>375</v>
      </c>
      <c r="I40" s="3" t="s">
        <v>573</v>
      </c>
      <c r="J40" s="3" t="s">
        <v>574</v>
      </c>
      <c r="K40" s="7">
        <v>540000</v>
      </c>
      <c r="L40" s="8" t="s">
        <v>349</v>
      </c>
    </row>
    <row r="41" spans="1:12">
      <c r="A41" s="3" t="s">
        <v>566</v>
      </c>
      <c r="B41" s="3" t="s">
        <v>577</v>
      </c>
      <c r="C41" s="4" t="s">
        <v>567</v>
      </c>
      <c r="D41" s="3" t="s">
        <v>568</v>
      </c>
      <c r="E41" s="4" t="s">
        <v>508</v>
      </c>
      <c r="F41" s="3" t="s">
        <v>509</v>
      </c>
      <c r="G41" s="3" t="s">
        <v>510</v>
      </c>
      <c r="H41" s="3" t="s">
        <v>384</v>
      </c>
      <c r="I41" s="3" t="s">
        <v>573</v>
      </c>
      <c r="J41" s="3" t="s">
        <v>574</v>
      </c>
      <c r="K41" s="7">
        <v>120000</v>
      </c>
      <c r="L41" s="8" t="s">
        <v>349</v>
      </c>
    </row>
    <row r="42" spans="1:12">
      <c r="A42" s="3" t="s">
        <v>566</v>
      </c>
      <c r="B42" s="3" t="s">
        <v>335</v>
      </c>
      <c r="C42" s="4" t="s">
        <v>567</v>
      </c>
      <c r="D42" s="3" t="s">
        <v>568</v>
      </c>
      <c r="E42" s="4" t="s">
        <v>569</v>
      </c>
      <c r="F42" s="3" t="s">
        <v>570</v>
      </c>
      <c r="G42" s="3" t="s">
        <v>571</v>
      </c>
      <c r="H42" s="3" t="s">
        <v>572</v>
      </c>
      <c r="I42" s="3" t="s">
        <v>573</v>
      </c>
      <c r="J42" s="3" t="s">
        <v>574</v>
      </c>
      <c r="K42" s="7">
        <v>100000</v>
      </c>
      <c r="L42" s="8" t="s">
        <v>349</v>
      </c>
    </row>
    <row r="43" spans="1:12">
      <c r="A43" s="3" t="s">
        <v>566</v>
      </c>
      <c r="B43" s="3" t="s">
        <v>323</v>
      </c>
      <c r="C43" s="4" t="s">
        <v>567</v>
      </c>
      <c r="D43" s="3" t="s">
        <v>568</v>
      </c>
      <c r="E43" s="4" t="s">
        <v>576</v>
      </c>
      <c r="F43" s="3" t="s">
        <v>384</v>
      </c>
      <c r="G43" s="3" t="s">
        <v>510</v>
      </c>
      <c r="H43" s="3" t="s">
        <v>384</v>
      </c>
      <c r="I43" s="3" t="s">
        <v>573</v>
      </c>
      <c r="J43" s="3" t="s">
        <v>574</v>
      </c>
      <c r="K43" s="7">
        <v>594000</v>
      </c>
      <c r="L43" s="8" t="s">
        <v>349</v>
      </c>
    </row>
    <row r="44" spans="1:12">
      <c r="A44" s="3" t="s">
        <v>566</v>
      </c>
      <c r="B44" s="3" t="s">
        <v>333</v>
      </c>
      <c r="C44" s="4" t="s">
        <v>567</v>
      </c>
      <c r="D44" s="3" t="s">
        <v>568</v>
      </c>
      <c r="E44" s="4" t="s">
        <v>576</v>
      </c>
      <c r="F44" s="3" t="s">
        <v>384</v>
      </c>
      <c r="G44" s="3" t="s">
        <v>510</v>
      </c>
      <c r="H44" s="3" t="s">
        <v>384</v>
      </c>
      <c r="I44" s="3" t="s">
        <v>573</v>
      </c>
      <c r="J44" s="3" t="s">
        <v>574</v>
      </c>
      <c r="K44" s="7">
        <v>100000</v>
      </c>
      <c r="L44" s="8" t="s">
        <v>349</v>
      </c>
    </row>
    <row r="45" spans="1:12">
      <c r="A45" s="3" t="s">
        <v>566</v>
      </c>
      <c r="B45" s="3" t="s">
        <v>580</v>
      </c>
      <c r="C45" s="4" t="s">
        <v>567</v>
      </c>
      <c r="D45" s="3" t="s">
        <v>568</v>
      </c>
      <c r="E45" s="4" t="s">
        <v>475</v>
      </c>
      <c r="F45" s="3" t="s">
        <v>476</v>
      </c>
      <c r="G45" s="3" t="s">
        <v>477</v>
      </c>
      <c r="H45" s="3" t="s">
        <v>375</v>
      </c>
      <c r="I45" s="3" t="s">
        <v>573</v>
      </c>
      <c r="J45" s="3" t="s">
        <v>574</v>
      </c>
      <c r="K45" s="7">
        <v>20000</v>
      </c>
      <c r="L45" s="8" t="s">
        <v>349</v>
      </c>
    </row>
    <row r="46" spans="1:12">
      <c r="A46" s="3" t="s">
        <v>566</v>
      </c>
      <c r="B46" s="3" t="s">
        <v>327</v>
      </c>
      <c r="C46" s="4" t="s">
        <v>567</v>
      </c>
      <c r="D46" s="3" t="s">
        <v>568</v>
      </c>
      <c r="E46" s="4" t="s">
        <v>576</v>
      </c>
      <c r="F46" s="3" t="s">
        <v>384</v>
      </c>
      <c r="G46" s="3" t="s">
        <v>510</v>
      </c>
      <c r="H46" s="3" t="s">
        <v>384</v>
      </c>
      <c r="I46" s="3" t="s">
        <v>573</v>
      </c>
      <c r="J46" s="3" t="s">
        <v>574</v>
      </c>
      <c r="K46" s="7">
        <v>236160</v>
      </c>
      <c r="L46" s="8" t="s">
        <v>349</v>
      </c>
    </row>
    <row r="47" spans="1:12">
      <c r="A47" s="3" t="s">
        <v>566</v>
      </c>
      <c r="B47" s="3" t="s">
        <v>581</v>
      </c>
      <c r="C47" s="4" t="s">
        <v>567</v>
      </c>
      <c r="D47" s="3" t="s">
        <v>568</v>
      </c>
      <c r="E47" s="4" t="s">
        <v>576</v>
      </c>
      <c r="F47" s="3" t="s">
        <v>384</v>
      </c>
      <c r="G47" s="3" t="s">
        <v>510</v>
      </c>
      <c r="H47" s="3" t="s">
        <v>384</v>
      </c>
      <c r="I47" s="3" t="s">
        <v>573</v>
      </c>
      <c r="J47" s="3" t="s">
        <v>574</v>
      </c>
      <c r="K47" s="7">
        <v>1000000</v>
      </c>
      <c r="L47" s="8" t="s">
        <v>349</v>
      </c>
    </row>
    <row r="48" spans="1:12">
      <c r="A48" s="3" t="s">
        <v>566</v>
      </c>
      <c r="B48" s="3" t="s">
        <v>339</v>
      </c>
      <c r="C48" s="4" t="s">
        <v>567</v>
      </c>
      <c r="D48" s="3" t="s">
        <v>568</v>
      </c>
      <c r="E48" s="4" t="s">
        <v>576</v>
      </c>
      <c r="F48" s="3" t="s">
        <v>384</v>
      </c>
      <c r="G48" s="3" t="s">
        <v>510</v>
      </c>
      <c r="H48" s="3" t="s">
        <v>384</v>
      </c>
      <c r="I48" s="3" t="s">
        <v>573</v>
      </c>
      <c r="J48" s="3" t="s">
        <v>574</v>
      </c>
      <c r="K48" s="7">
        <v>4500000</v>
      </c>
      <c r="L48" s="8" t="s">
        <v>349</v>
      </c>
    </row>
    <row r="49" spans="1:12">
      <c r="A49" s="3" t="s">
        <v>566</v>
      </c>
      <c r="B49" s="3" t="s">
        <v>582</v>
      </c>
      <c r="C49" s="4" t="s">
        <v>567</v>
      </c>
      <c r="D49" s="3" t="s">
        <v>568</v>
      </c>
      <c r="E49" s="4" t="s">
        <v>583</v>
      </c>
      <c r="F49" s="3" t="s">
        <v>584</v>
      </c>
      <c r="G49" s="3" t="s">
        <v>585</v>
      </c>
      <c r="H49" s="3" t="s">
        <v>586</v>
      </c>
      <c r="I49" s="3" t="s">
        <v>573</v>
      </c>
      <c r="J49" s="3" t="s">
        <v>574</v>
      </c>
      <c r="K49" s="7">
        <v>51000</v>
      </c>
      <c r="L49" s="8" t="s">
        <v>349</v>
      </c>
    </row>
    <row r="50" spans="1:12">
      <c r="A50" s="3" t="s">
        <v>566</v>
      </c>
      <c r="B50" s="3" t="s">
        <v>587</v>
      </c>
      <c r="C50" s="4" t="s">
        <v>473</v>
      </c>
      <c r="D50" s="3" t="s">
        <v>474</v>
      </c>
      <c r="E50" s="4" t="s">
        <v>576</v>
      </c>
      <c r="F50" s="3" t="s">
        <v>384</v>
      </c>
      <c r="G50" s="3" t="s">
        <v>510</v>
      </c>
      <c r="H50" s="3" t="s">
        <v>384</v>
      </c>
      <c r="I50" s="3" t="s">
        <v>573</v>
      </c>
      <c r="J50" s="3" t="s">
        <v>574</v>
      </c>
      <c r="K50" s="7">
        <v>80000</v>
      </c>
      <c r="L50" s="8" t="s">
        <v>349</v>
      </c>
    </row>
    <row r="51" spans="11:11">
      <c r="K51" s="13">
        <f>SUM(K30:K50)</f>
        <v>22217633.56</v>
      </c>
    </row>
    <row r="52" spans="11:11">
      <c r="K52" s="12">
        <f>K51+K29+K15</f>
        <v>47128096.64</v>
      </c>
    </row>
  </sheetData>
  <sortState ref="A1:L29">
    <sortCondition ref="G1:G29"/>
  </sortState>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附件1-绩效再评价指标体系</vt:lpstr>
      <vt:lpstr>Sheet4</vt:lpstr>
      <vt:lpstr>Sheet1</vt:lpstr>
      <vt:lpstr>资料清单</vt:lpstr>
      <vt:lpstr>项目支出</vt:lpstr>
      <vt:lpstr>Sheet5</vt:lpstr>
      <vt:lpstr>得分率</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2022-07-13T15:24:00Z</dcterms:created>
  <cp:lastPrinted>2022-07-28T12:19:00Z</cp:lastPrinted>
  <dcterms:modified xsi:type="dcterms:W3CDTF">2025-06-11T11:15:40Z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F32AECA76E544C4EB20B913AA823613B</vt:lpwstr>
  </property>
</Properties>
</file>