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14" activeTab="1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新增资产配置表10" sheetId="16" r:id="rId16"/>
    <sheet name="上级转移支付补助项目支出预算表11" sheetId="17" r:id="rId17"/>
    <sheet name="部门项目中期规划预算表12" sheetId="18" r:id="rId18"/>
    <sheet name="部门整体支出绩效目标表13" sheetId="19" r:id="rId19"/>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新增资产配置表10!$A:$A,新增资产配置表10!$1:$1</definedName>
    <definedName name="_xlnm.Print_Titles" localSheetId="16">上级转移支付补助项目支出预算表11!$A:$A,上级转移支付补助项目支出预算表11!$1:$1</definedName>
    <definedName name="_xlnm.Print_Titles" localSheetId="17">部门项目中期规划预算表12!$A:$A,部门项目中期规划预算表12!$1:$1</definedName>
    <definedName name="_xlnm.Print_Titles" localSheetId="18">部门整体支出绩效目标表13!$A:$A,部门整体支出绩效目标表13!$1:$1</definedName>
  </definedNames>
  <calcPr calcId="144525"/>
</workbook>
</file>

<file path=xl/sharedStrings.xml><?xml version="1.0" encoding="utf-8"?>
<sst xmlns="http://schemas.openxmlformats.org/spreadsheetml/2006/main" count="3449" uniqueCount="915">
  <si>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</si>
  <si>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</si>
  <si>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</si>
  <si>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</si>
  <si>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</si>
  <si>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</si>
  <si>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</si>
  <si>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</si>
  <si>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</si>
  <si>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</si>
  <si>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</si>
  <si>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</si>
  <si>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</si>
  <si>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</si>
  <si>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</si>
  <si>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</si>
  <si>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</si>
  <si>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</si>
  <si>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</si>
  <si>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</si>
  <si>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</si>
  <si>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</si>
  <si>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</si>
  <si>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</si>
  <si>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</si>
  <si>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</si>
  <si>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</si>
  <si>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</si>
  <si>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</si>
  <si>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</si>
  <si>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</si>
  <si>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</si>
  <si>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</si>
  <si>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</si>
  <si>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</si>
  <si>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</si>
  <si>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</si>
  <si>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</si>
  <si>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</si>
  <si>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</si>
  <si>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</si>
  <si>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</si>
  <si>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</si>
  <si>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</si>
  <si>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</si>
  <si>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</si>
  <si>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</si>
  <si>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</si>
  <si>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</si>
  <si>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</si>
  <si>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</si>
  <si>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</si>
  <si>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</si>
  <si>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</si>
  <si>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</si>
  <si>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</si>
  <si>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</si>
  <si>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</si>
  <si>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</si>
  <si>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</si>
  <si>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</si>
  <si>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</si>
  <si>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</si>
  <si>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</si>
  <si>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</si>
  <si>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</si>
  <si>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</si>
  <si>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</si>
  <si>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</si>
  <si>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120001</t>
  </si>
  <si>
    <t>昆明市呈贡区住房和城乡建设局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</si>
  <si>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</si>
  <si>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</si>
  <si>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</si>
  <si>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</si>
  <si>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</si>
  <si>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</si>
  <si>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</si>
  <si>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</si>
  <si>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</si>
  <si>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</si>
  <si>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</si>
  <si>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</si>
  <si>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</si>
  <si>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</si>
  <si>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</si>
  <si>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</si>
  <si>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</si>
  <si>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</si>
  <si>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</si>
  <si>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</si>
  <si>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</si>
  <si>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</si>
  <si>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</si>
  <si>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</si>
  <si>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</si>
  <si>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</si>
  <si>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</si>
  <si>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</si>
  <si>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20508</t>
  </si>
  <si>
    <t>进修及培训</t>
  </si>
  <si>
    <t>2050803</t>
  </si>
  <si>
    <t>培训支出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</si>
  <si>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</si>
  <si>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</si>
  <si>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</si>
  <si>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</si>
  <si>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</si>
  <si>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</si>
  <si>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</si>
  <si>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</si>
  <si>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</si>
  <si>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</si>
  <si>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</si>
  <si>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</si>
  <si>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</si>
  <si>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</si>
  <si>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</si>
  <si>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</si>
  <si>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</si>
  <si>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</si>
  <si>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</si>
  <si>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</si>
  <si>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</si>
  <si>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</si>
  <si>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</si>
  <si>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</si>
  <si>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</si>
  <si>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</si>
  <si>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</si>
  <si>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</si>
  <si>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2120101</t>
  </si>
  <si>
    <t>行政运行</t>
  </si>
  <si>
    <t>2120106</t>
  </si>
  <si>
    <t>工程建设管理</t>
  </si>
  <si>
    <t>2120109</t>
  </si>
  <si>
    <t>住宅建设与房地产市场监管</t>
  </si>
  <si>
    <t>2120199</t>
  </si>
  <si>
    <t>其他城乡社区管理事务支出</t>
  </si>
  <si>
    <t>21206</t>
  </si>
  <si>
    <t>建设市场管理与监督</t>
  </si>
  <si>
    <t>2120601</t>
  </si>
  <si>
    <t>221</t>
  </si>
  <si>
    <t>住房保障支出</t>
  </si>
  <si>
    <t>保障性安居工程支出</t>
  </si>
  <si>
    <t>配租型住房保障</t>
  </si>
  <si>
    <t>22102</t>
  </si>
  <si>
    <t>住房改革支出</t>
  </si>
  <si>
    <t>2210201</t>
  </si>
  <si>
    <t>住房公积金</t>
  </si>
  <si>
    <t>2210203</t>
  </si>
  <si>
    <t>购房补贴</t>
  </si>
  <si>
    <t>224</t>
  </si>
  <si>
    <t>灾害防治及应急管理支出</t>
  </si>
  <si>
    <t>22405</t>
  </si>
  <si>
    <t>地震事务</t>
  </si>
  <si>
    <t>2240506</t>
  </si>
  <si>
    <t>地震灾害预防</t>
  </si>
  <si>
    <t>229</t>
  </si>
  <si>
    <t>22999</t>
  </si>
  <si>
    <t>2299999</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</si>
  <si>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</si>
  <si>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</si>
  <si>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</si>
  <si>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</si>
  <si>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</si>
  <si>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</si>
  <si>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</si>
  <si>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</si>
  <si>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</si>
  <si>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</si>
  <si>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</si>
  <si>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</si>
  <si>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</si>
  <si>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</si>
  <si>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</si>
  <si>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</si>
  <si>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</si>
  <si>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</si>
  <si>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</si>
  <si>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</si>
  <si>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</si>
  <si>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</si>
  <si>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</si>
  <si>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</si>
  <si>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</si>
  <si>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</si>
  <si>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</si>
  <si>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</si>
  <si>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</si>
  <si>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</si>
  <si>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</si>
  <si>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</si>
  <si>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</si>
  <si>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</si>
  <si>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</si>
  <si>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</si>
  <si>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</si>
  <si>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</si>
  <si>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</si>
  <si>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</si>
  <si>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</si>
  <si>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</si>
  <si>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</si>
  <si>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</si>
  <si>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</si>
  <si>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</si>
  <si>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</si>
  <si>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</si>
  <si>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</si>
  <si>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</si>
  <si>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</si>
  <si>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</si>
  <si>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</si>
  <si>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</si>
  <si>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</si>
  <si>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</si>
  <si>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</si>
  <si>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</si>
  <si>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</si>
  <si>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</si>
  <si>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</si>
  <si>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</si>
  <si>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</si>
  <si>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</si>
  <si>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</si>
  <si>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530121210000000002838</t>
  </si>
  <si>
    <t>行政人员工资支出</t>
  </si>
  <si>
    <t>30101</t>
  </si>
  <si>
    <t>基本工资</t>
  </si>
  <si>
    <t>30102</t>
  </si>
  <si>
    <t>津贴补贴</t>
  </si>
  <si>
    <t>30103</t>
  </si>
  <si>
    <t>奖金</t>
  </si>
  <si>
    <t>530121210000000002839</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</si>
  <si>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</si>
  <si>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</si>
  <si>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</si>
  <si>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</si>
  <si>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</si>
  <si>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</si>
  <si>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</si>
  <si>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</si>
  <si>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</si>
  <si>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</si>
  <si>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</si>
  <si>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530121210000000002840</t>
  </si>
  <si>
    <t>30113</t>
  </si>
  <si>
    <t>530121210000000002843</t>
  </si>
  <si>
    <t>公务用车运行维护费</t>
  </si>
  <si>
    <t>30231</t>
  </si>
  <si>
    <t>530121210000000002844</t>
  </si>
  <si>
    <t>公务交通补贴</t>
  </si>
  <si>
    <t>30239</t>
  </si>
  <si>
    <t>其他交通费用</t>
  </si>
  <si>
    <t>530121210000000002845</t>
  </si>
  <si>
    <t>工会经费</t>
  </si>
  <si>
    <t>30228</t>
  </si>
  <si>
    <t>530121210000000002846</t>
  </si>
  <si>
    <t>一般公用运转支出</t>
  </si>
  <si>
    <t>30201</t>
  </si>
  <si>
    <t>办公费</t>
  </si>
  <si>
    <t>30205</t>
  </si>
  <si>
    <t>水费</t>
  </si>
  <si>
    <t>30206</t>
  </si>
  <si>
    <t>电费</t>
  </si>
  <si>
    <t>30207</t>
  </si>
  <si>
    <t>邮电费</t>
  </si>
  <si>
    <t>30209</t>
  </si>
  <si>
    <t>物业管理费</t>
  </si>
  <si>
    <t>30211</t>
  </si>
  <si>
    <t>差旅费</t>
  </si>
  <si>
    <t>30213</t>
  </si>
  <si>
    <t>维修（护）费</t>
  </si>
  <si>
    <t>30216</t>
  </si>
  <si>
    <t>培训费</t>
  </si>
  <si>
    <t>30229</t>
  </si>
  <si>
    <t>福利费</t>
  </si>
  <si>
    <t>530121210000000003286</t>
  </si>
  <si>
    <t>530121210000000003287</t>
  </si>
  <si>
    <t>临聘人员经费</t>
  </si>
  <si>
    <t>30226</t>
  </si>
  <si>
    <t>劳务费</t>
  </si>
  <si>
    <t>530121210000000003407</t>
  </si>
  <si>
    <t>30217</t>
  </si>
  <si>
    <t>530121231100001243961</t>
  </si>
  <si>
    <t>离退休人员支出</t>
  </si>
  <si>
    <t>30305</t>
  </si>
  <si>
    <t>生活补助</t>
  </si>
  <si>
    <t>530121231100001422239</t>
  </si>
  <si>
    <t>行政人员绩效奖励</t>
  </si>
  <si>
    <t>530121231100001439662</t>
  </si>
  <si>
    <t>编外人员公用经费</t>
  </si>
  <si>
    <t>530121241100002238550</t>
  </si>
  <si>
    <t>其他人员支出</t>
  </si>
  <si>
    <t>30199</t>
  </si>
  <si>
    <t>其他工资福利支出</t>
  </si>
  <si>
    <t>530121241100002238574</t>
  </si>
  <si>
    <t>事业人员绩效奖励</t>
  </si>
  <si>
    <t>530121251100003759919</t>
  </si>
  <si>
    <t>事业人员工资支出</t>
  </si>
  <si>
    <t>30107</t>
  </si>
  <si>
    <t>绩效工资</t>
  </si>
  <si>
    <t>预算05-1表</t>
  </si>
  <si>
    <t>项目分类</t>
  </si>
  <si>
    <t>项目单位</t>
  </si>
  <si>
    <t>经济科目编码</t>
  </si>
  <si>
    <t>经济科目名称</t>
  </si>
  <si>
    <t>本年拨款</t>
  </si>
  <si>
    <t>其中：本次下达</t>
  </si>
  <si>
    <t>事业发展类</t>
  </si>
  <si>
    <t>530121210000000001481</t>
  </si>
  <si>
    <t>建筑业企业奖励专项经费</t>
  </si>
  <si>
    <t>31204</t>
  </si>
  <si>
    <t>费用补贴</t>
  </si>
  <si>
    <t>530121210000000001498</t>
  </si>
  <si>
    <t>燃气安全管理、物业小区管理及住建法律法规宣传专项经费</t>
  </si>
  <si>
    <t>30227</t>
  </si>
  <si>
    <t>委托业务费</t>
  </si>
  <si>
    <t>530121210000000001570</t>
  </si>
  <si>
    <t>建筑市场领域管理检查专项经费</t>
  </si>
  <si>
    <t>530121210000000230072</t>
  </si>
  <si>
    <t>市政道路、桥梁、市政设施维护管养专项经费</t>
  </si>
  <si>
    <t>其他城乡社区公共设施支出</t>
  </si>
  <si>
    <t>530121221100000398513</t>
  </si>
  <si>
    <t>脱贫攻坚建档立卡贫困户C、D级危房处置补助资金</t>
  </si>
  <si>
    <t>31010</t>
  </si>
  <si>
    <t>安置补助</t>
  </si>
  <si>
    <t>530121231100001184030</t>
  </si>
  <si>
    <t>党建工作经费</t>
  </si>
  <si>
    <t>530121231100001817907</t>
  </si>
  <si>
    <t>（单位自有资金）2023年呈贡区公租房保障任务以购代建房源所需资金</t>
  </si>
  <si>
    <t>31005</t>
  </si>
  <si>
    <t>基础设施建设</t>
  </si>
  <si>
    <t>530121231100001831898</t>
  </si>
  <si>
    <t>（单位自有资金）地震灾害防范应对准备工作专项经费</t>
  </si>
  <si>
    <t>530121231100001878627</t>
  </si>
  <si>
    <t>（单位自有资金）党建工作经费</t>
  </si>
  <si>
    <t>530121241100002241984</t>
  </si>
  <si>
    <t>呈贡区烂尾楼及房地产领域突出信访问题化解整治工作经费</t>
  </si>
  <si>
    <t>530121241100002250925</t>
  </si>
  <si>
    <t>离退休干部党组织工作经费</t>
  </si>
  <si>
    <t>530121241100003044910</t>
  </si>
  <si>
    <t>呈贡区雨花一号三期A5一2地块6套房源相关税费资金</t>
  </si>
  <si>
    <t>530121251100003730583</t>
  </si>
  <si>
    <t>呈贡区老城片区排水管网雨污分流综合整治工程经费</t>
  </si>
  <si>
    <t>530121251100003735989</t>
  </si>
  <si>
    <t>自建房安全专项整治工作经费</t>
  </si>
  <si>
    <t>530121251100003738505</t>
  </si>
  <si>
    <t>呈祥街（兴呈路至古滇路）市政道路建设项目经费</t>
  </si>
  <si>
    <t>530121251100003758682</t>
  </si>
  <si>
    <t>防震减灾专项经费</t>
  </si>
  <si>
    <t>530121251100003758742</t>
  </si>
  <si>
    <t>建设工程质量安全专项管理及重危大分部分项工程管理经费</t>
  </si>
  <si>
    <t>530121251100003758785</t>
  </si>
  <si>
    <t>房产交易相关业务经费</t>
  </si>
  <si>
    <t>530121251100003758828</t>
  </si>
  <si>
    <t>融创孔雀镇项目造价咨询服务专项经费</t>
  </si>
  <si>
    <t>530121251100003758917</t>
  </si>
  <si>
    <t>商品房预售资金监管造价咨询专项经费</t>
  </si>
  <si>
    <t>530121251100003872535</t>
  </si>
  <si>
    <t>呈贡17（南段）、28（东段）、31（东段）、彩云路东二分路（南段）建设项目经费</t>
  </si>
  <si>
    <t>30905</t>
  </si>
  <si>
    <t>530121251100003874666</t>
  </si>
  <si>
    <t>呈贡35号路、293号、11号等市政道路及地下管廊前期工作经费</t>
  </si>
  <si>
    <t>530121251100003874708</t>
  </si>
  <si>
    <t>联大路二分路、呈贡25、呈贡30、彩云路西二分路建设项目经费</t>
  </si>
  <si>
    <t>530121251100003874716</t>
  </si>
  <si>
    <t>花都路（斗南街至瑞香西路段）2期建设项目经费</t>
  </si>
  <si>
    <t>530121251100003874732</t>
  </si>
  <si>
    <t>呈贡67号路（金桂街）古滇路到兴呈路建设经费</t>
  </si>
  <si>
    <t>530121251100003874746</t>
  </si>
  <si>
    <t>呈贡61号路（老昆洛路至呈运大道断头路）建设项目经费</t>
  </si>
  <si>
    <t>530121251100003874762</t>
  </si>
  <si>
    <t>呈贡67号路道路及地下综合管廊工程建设项目资金</t>
  </si>
  <si>
    <t>530121251100003874832</t>
  </si>
  <si>
    <t>呈荣大道（67号路）建设项目完善土地手续所需经费</t>
  </si>
  <si>
    <t>530121251100003874860</t>
  </si>
  <si>
    <t>呈贡183号、190号、22号、172号、174号市政道路建设项目经费</t>
  </si>
  <si>
    <t>530121251100003874998</t>
  </si>
  <si>
    <t>220KV可乐输变电配套电力管廊建设项目经费</t>
  </si>
  <si>
    <t>530121251100003876640</t>
  </si>
  <si>
    <t>城乡房屋建筑抗震安全隐患排查工作资金</t>
  </si>
  <si>
    <t>530121251100003876641</t>
  </si>
  <si>
    <t>保障性租赁住房中央财政补助资金</t>
  </si>
  <si>
    <t>保障性租赁住房</t>
  </si>
  <si>
    <t>房屋建筑物购建</t>
  </si>
  <si>
    <t>预算05-2表</t>
  </si>
  <si>
    <t>项目年度绩效目标</t>
  </si>
  <si>
    <t>一级指标</t>
  </si>
  <si>
    <t>二级指标</t>
  </si>
  <si>
    <t>三级指标</t>
  </si>
  <si>
    <t>指标性质</t>
  </si>
  <si>
    <t>指标值</t>
  </si>
  <si>
    <t>度量单位</t>
  </si>
  <si>
    <t>指标属性</t>
  </si>
  <si>
    <t>指标内容</t>
  </si>
  <si>
    <t>用于呈贡35号路（路14-宝珠街）、293号、11号、呈贡67号路道路及地下综合管廊工程、古滇路（金桂街-官渡区界段）等市政道路建设前期工作开展，2025年申报资金100万元。</t>
  </si>
  <si>
    <t>产出指标</t>
  </si>
  <si>
    <t>数量指标</t>
  </si>
  <si>
    <t>道路规划总长度</t>
  </si>
  <si>
    <t>&gt;=</t>
  </si>
  <si>
    <t>3979</t>
  </si>
  <si>
    <t>米</t>
  </si>
  <si>
    <t>定量指标</t>
  </si>
  <si>
    <t>开展道路前期工作</t>
  </si>
  <si>
    <t>效益指标</t>
  </si>
  <si>
    <t>可持续影响</t>
  </si>
  <si>
    <t>市政道路建设推进社会经济持续发展</t>
  </si>
  <si>
    <t>=</t>
  </si>
  <si>
    <t>是否方便居民出行，推进社会经济持续发展</t>
  </si>
  <si>
    <t>是/否</t>
  </si>
  <si>
    <t>定性指标</t>
  </si>
  <si>
    <t>满意度指标</t>
  </si>
  <si>
    <t>服务对象满意度</t>
  </si>
  <si>
    <t>收益对象满意度</t>
  </si>
  <si>
    <t>95</t>
  </si>
  <si>
    <t>%</t>
  </si>
  <si>
    <t>民众满意度</t>
  </si>
  <si>
    <t>确保白龙潭安置房小区顺利回迁和保障群众出行安全。</t>
  </si>
  <si>
    <t>1635</t>
  </si>
  <si>
    <t>开展道路施工</t>
  </si>
  <si>
    <t>经济效益</t>
  </si>
  <si>
    <t>加快推进市政道路项目建设，完善配套基础设施</t>
  </si>
  <si>
    <t>完善市政基础设施，满足区域交通量的需求</t>
  </si>
  <si>
    <t>受益对象满意度</t>
  </si>
  <si>
    <t>90</t>
  </si>
  <si>
    <t>为优化我区商品房预售资金监管，拟聘请专业造价人员全面客观对呈贡区范围内商品房预售资金造价结果进行审核，经前期对接，预计每年所需资金55万元，现拟委托昆明市建设工程造价协会全程参与呈贡区商品房预售资金监管造价咨询等相关工作，服务内容包括但不限于:完成呈贡辖区内商品房预售资金监管工作中的前置技术性审查工作;对第三方造价咨询机构出具的成果审核;对房地产开发企业提出的应急支付的申请进行前置性审查;政府指定监管项目资金拨付审核;结合呈贡区的实际情况拟定呈贡区监管指标体系的调整方案。</t>
  </si>
  <si>
    <t>指导制定政策文件及监督体系</t>
  </si>
  <si>
    <t>是</t>
  </si>
  <si>
    <t>拟定《呈贡区商品房预售资金监管实施细则》监管体系，支付4万元；配合制定风险管理项目的“一楼一策”管理咨询报告，支付1.5万元，以上为包干价。</t>
  </si>
  <si>
    <t>完成预售资金监管工作中技术审查和造价前置技术服务的份数，完成政府指定项目全过程监管的项目个数，完成农民工工资支付的审核份数。</t>
  </si>
  <si>
    <t>出具技术性审查报告一份1600元，出具前置性技术审查，一份1200元。全过程造价技术服务，按项目总金额的0.1%结算；农民工工资支付审核，2800元一份。</t>
  </si>
  <si>
    <t>质量指标</t>
  </si>
  <si>
    <t>技术审查报告的水平、质量合格</t>
  </si>
  <si>
    <t>单份报告的通过率为100%方能支付服务费</t>
  </si>
  <si>
    <t>社会效益</t>
  </si>
  <si>
    <t>商品房预售资金监管加强，房地产市场平稳发展</t>
  </si>
  <si>
    <t>促进呈贡区房地产市场健康平稳发展，做到预防为主，防治结合，减少资金被挪用和烂尾楼发生的概率。</t>
  </si>
  <si>
    <t>85</t>
  </si>
  <si>
    <t>造价公司提供的监管政策、监管办法的质量和效率，采用情况；技术审查报告、前置性技术审查报告、农民工工资审核报告，“一楼一策”项目全过程造价服务的水平和质量来评价满意度。</t>
  </si>
  <si>
    <t>该项目资金细化为以下几个方面：房屋产权系统及干部查核系统维护、房产政策宣传培训及咨询报告、档案管理及法律顾问费。我单位以该项目资金为基础，结合单位职责开展以下工作：做好呈贡辖区新建商品房销售及预售资金管理、存量房交易管理、房屋抵押及租赁备案管理、政策性住房产权与上市管理、房屋交易档案管理、房屋面积测绘及楼盘表管理、房屋交易与产权管理信息平台管理、房地产市场和经纪机构管理工作。通过具体工作的开展，切实把区委区政府及主管局下发的各项目标任务落实到位，坚持以“房住不炒”为中心，加强商品房预售资金监管，着力防范和化解房地产领域风险，逐步建立租购并举的住房制度，深入开展房地产市场和中介机构大排查、大力整治房地产市场秩序，促进呈贡区房地产市场的健康平稳发展。</t>
  </si>
  <si>
    <t>完成房产交易相关业务办理数量</t>
  </si>
  <si>
    <t>有效增长</t>
  </si>
  <si>
    <t>以房屋交易、市场监管为中心，做好房屋抵押网签备案及房屋租赁合同备案、档案管理、司法协助、楼盘表管理、面积测绘管理等日常性工作，保证房产交易合规完成，按时办结房产交易相关业务。</t>
  </si>
  <si>
    <t>系统升级软件维护质量</t>
  </si>
  <si>
    <t>100</t>
  </si>
  <si>
    <t>系统升级软件维护</t>
  </si>
  <si>
    <t>保证房产交易顺利进行，维护房地产交易市场秩序</t>
  </si>
  <si>
    <t>有效促进</t>
  </si>
  <si>
    <t>保证呈贡辖区房产交易相关业务顺利进行，维护房地产交易市场秩序，促进房地产市场的健康平稳发展</t>
  </si>
  <si>
    <t>协调推进全区烂尾楼及房地产领域突出信访问题化解维稳工作，有效化解呈贡区烂尾楼化解整治工作。从源头控制信访增量，减少信访存量，防范信访变量。</t>
  </si>
  <si>
    <t>突出信访问题化解维稳</t>
  </si>
  <si>
    <t>有效防范房地产项目突出信访维稳工作，未出现50人以上群</t>
  </si>
  <si>
    <t>围绕一降四升考核目标不断提升</t>
  </si>
  <si>
    <t>时效指标</t>
  </si>
  <si>
    <t>长效常治</t>
  </si>
  <si>
    <t>建立长效机制</t>
  </si>
  <si>
    <t>是否建立长效机制</t>
  </si>
  <si>
    <t>化解烂尾楼项目尽快复工续建</t>
  </si>
  <si>
    <t>实现呈贡区未化解烂尾楼项目尽快复工续建</t>
  </si>
  <si>
    <t>人民群众满意度</t>
  </si>
  <si>
    <t>提升人民群众满意度</t>
  </si>
  <si>
    <t>完成抽检混凝土及砂浆生产企业6家。</t>
  </si>
  <si>
    <t>抽检混凝土及砂浆生产企业</t>
  </si>
  <si>
    <t>家</t>
  </si>
  <si>
    <t>抽检混凝土企业家数</t>
  </si>
  <si>
    <t>抽检服务程序及成果符合相关要求</t>
  </si>
  <si>
    <t>抽检服务程序及成果符合相关要求，检测成果真实有效</t>
  </si>
  <si>
    <t>提供的检测报告数值</t>
  </si>
  <si>
    <t>期限内完成</t>
  </si>
  <si>
    <t>规定时间</t>
  </si>
  <si>
    <t>年</t>
  </si>
  <si>
    <t>抽检费用及信息采集费用</t>
  </si>
  <si>
    <t>成本指标</t>
  </si>
  <si>
    <t>经济成本指标</t>
  </si>
  <si>
    <t>&lt;=</t>
  </si>
  <si>
    <t>万元</t>
  </si>
  <si>
    <t>抽检费用</t>
  </si>
  <si>
    <t>督促企业加强质量管控</t>
  </si>
  <si>
    <t>确保建设工程的质量和安全</t>
  </si>
  <si>
    <t>服务满意度</t>
  </si>
  <si>
    <t>全面加强地震应急准备工作，加强地震应急避难场所的管理。</t>
  </si>
  <si>
    <t>6个地震应急避难场所的维护管理</t>
  </si>
  <si>
    <t>个</t>
  </si>
  <si>
    <t>6个应急避难所和12台应急供水和直饮点的日常维护管理。</t>
  </si>
  <si>
    <t>及时进行维护管理</t>
  </si>
  <si>
    <t>完成任务</t>
  </si>
  <si>
    <t>充分发挥地震应急避难场所的效用</t>
  </si>
  <si>
    <t>保障人民生命财产安全</t>
  </si>
  <si>
    <t>减少人民生命、财产损失</t>
  </si>
  <si>
    <t>人民群众对象满意度</t>
  </si>
  <si>
    <t>对象满意度</t>
  </si>
  <si>
    <t>完成2024年度房产税及土地税缴纳。</t>
  </si>
  <si>
    <t>47248.32</t>
  </si>
  <si>
    <t>元</t>
  </si>
  <si>
    <t>税费缴纳情况</t>
  </si>
  <si>
    <t>完成税费缴纳</t>
  </si>
  <si>
    <t>服务受益人员满意度</t>
  </si>
  <si>
    <t>对处置情况是否满意</t>
  </si>
  <si>
    <t>支付工程款、监理服务费、造价服务费等费用</t>
  </si>
  <si>
    <t>道路长度</t>
  </si>
  <si>
    <t>773.632</t>
  </si>
  <si>
    <t>完成道路长度</t>
  </si>
  <si>
    <t>道路宽度</t>
  </si>
  <si>
    <t>40</t>
  </si>
  <si>
    <t>完成道路宽度</t>
  </si>
  <si>
    <t>安全事故发生率</t>
  </si>
  <si>
    <t>0</t>
  </si>
  <si>
    <t xml:space="preserve"> 在施工过程中，是否有安全事故的发生</t>
  </si>
  <si>
    <t>综合使用率</t>
  </si>
  <si>
    <t>道路满足区域交通量的需求</t>
  </si>
  <si>
    <t>受益人群满意度</t>
  </si>
  <si>
    <t>片区受益人群满意度</t>
  </si>
  <si>
    <t>完成城乡房屋建筑抗震安全隐患排查工作平台录入和第三方评估工作</t>
  </si>
  <si>
    <t>呈贡区初判为抗震安全风险较高、较低的屋建筑排查覆盖率</t>
  </si>
  <si>
    <t>经营性自建房红牌、黄牌鉴定</t>
  </si>
  <si>
    <t>完成呈贡区初判为抗震安全风险较高、较低的屋建筑排查</t>
  </si>
  <si>
    <t>显著提高</t>
  </si>
  <si>
    <t>摸清城乡房屋建筑抗震安全隐患</t>
  </si>
  <si>
    <t>完成重大安全隐患（黄牌警示）的非经营性自建房整治销号。</t>
  </si>
  <si>
    <t>经营性自建房红牌、黄牌鉴定覆盖率</t>
  </si>
  <si>
    <t>250000</t>
  </si>
  <si>
    <t>鉴定费及评估工作经费</t>
  </si>
  <si>
    <t>建立健全自建房安全监管体系</t>
  </si>
  <si>
    <t>更完善</t>
  </si>
  <si>
    <t>按施工进度支付工程进度款、监理服务费、造价服务费等费用</t>
  </si>
  <si>
    <t>1592.57</t>
  </si>
  <si>
    <t>四条市政道路总长1592.57米</t>
  </si>
  <si>
    <t>反映工程实施期间的安全目标</t>
  </si>
  <si>
    <t>满足区域交通量的需求</t>
  </si>
  <si>
    <t>路网片区受惠企业及群众</t>
  </si>
  <si>
    <t>受访群众满意度</t>
  </si>
  <si>
    <t>2025年预算奖励支出453.37万元，其中：2022年应兑未对奖补101.47万元，2023年应兑未对奖补121.9万元，2024年测算预估奖补230万元。2024年奖补测算：新入库的企业（5家）奖励25万元；培育优质建筑业企业（3家）90万元；建筑企业产值奖励（37家）60万元；建筑企业提速增效奖励（3家）15万元；资质升级及资质增项（2家）40万元。</t>
  </si>
  <si>
    <t>培育优质建筑业企业奖补</t>
  </si>
  <si>
    <t>新统计入库建筑业企业，当年产值超过3亿元的，给予一次性30万元奖励。</t>
  </si>
  <si>
    <t>新入库的企业奖励</t>
  </si>
  <si>
    <t>新入库的建筑业企业每家奖励5万元</t>
  </si>
  <si>
    <t>建筑企业提速增效奖励</t>
  </si>
  <si>
    <t>建筑企业资质升级按照奖补实施细则标准对应奖励</t>
  </si>
  <si>
    <t>建筑企业奖励</t>
  </si>
  <si>
    <t>严格按照奖励标准执行</t>
  </si>
  <si>
    <t>是否</t>
  </si>
  <si>
    <t>按照奖励标准执行要求，实际审核企业相关资料进行测算奖励</t>
  </si>
  <si>
    <t>完成建筑业企业各项奖励的评定、发放</t>
  </si>
  <si>
    <t>2025年12月前完成</t>
  </si>
  <si>
    <t>成建筑业企业各项奖励的评定、发放</t>
  </si>
  <si>
    <t>453.37</t>
  </si>
  <si>
    <t>各项建筑业企业奖励严格按要求评定</t>
  </si>
  <si>
    <t>推动全区经济平稳健康发展和高质量发展</t>
  </si>
  <si>
    <t>促进企业发挥积极带头作用</t>
  </si>
  <si>
    <t>用于办理土地前期手续。</t>
  </si>
  <si>
    <t>767</t>
  </si>
  <si>
    <t>60</t>
  </si>
  <si>
    <t>1100000</t>
  </si>
  <si>
    <t>计划支出金额</t>
  </si>
  <si>
    <t>市政道路综合使用率</t>
  </si>
  <si>
    <t>片区受益人群是否满意</t>
  </si>
  <si>
    <t>通过竞争性磋商的方式选取第三方造价服务单位，按照复工续建工作要求，准确核定“新老划断”工程量，全过程参与成本把控，全程参与呈贡区融创孔雀镇项目造价咨询等相关工作。服务内容包括但不限于：完成融创孔雀镇项目成本测算前置技术性审查工作；前期预算、过程跟踪、结算等项目成本全过程；核定项目复工续建工程量;审核项目工程进度款，全过程成本把控，以及配合呈贡区孔雀镇项目工作组交办的其他事宜。完成省市区政府要求</t>
  </si>
  <si>
    <t>造价咨询报告的数量</t>
  </si>
  <si>
    <t>据实报告</t>
  </si>
  <si>
    <t>份</t>
  </si>
  <si>
    <t>造价咨询报告的内容包括但不限于：完成融创孔雀镇项目成本测算前置技术性审查工作；前期预算、过程跟踪、结算等项目成本全过程；核定项目复工续建工程量；审核项目工程进度款，全过程成本把控。</t>
  </si>
  <si>
    <t>造价咨询报告的质量</t>
  </si>
  <si>
    <t>服务内容包括但不限于：完成融创孔雀镇项目成本测算前置技术性审查工作；前期预算、过程跟踪、结算等项目成本全过程；核定项目复工续建工程量；审核项目工程进度款，全过程成本把控，以及配合呈贡区孔雀镇项目工作组交办的其他事宜。</t>
  </si>
  <si>
    <t>造价服务产生的社会效益</t>
  </si>
  <si>
    <t>造价服务产生社会效益</t>
  </si>
  <si>
    <t>邀请造价服务对于该房地产项目保交付对应的社会效益如何。</t>
  </si>
  <si>
    <t>监管部门及购房群体满意度</t>
  </si>
  <si>
    <t>造价服务的工作水平及监管部门、购房群体的满意度。</t>
  </si>
  <si>
    <t>支付工程款、监理费、新增建设用地使用费等</t>
  </si>
  <si>
    <t>道路长度及宽度</t>
  </si>
  <si>
    <t>长：551.675米，宽60米</t>
  </si>
  <si>
    <t>按照相关批复及施工许可的相关要求，完成道路长度的建设</t>
  </si>
  <si>
    <t>1320</t>
  </si>
  <si>
    <t>道路设计成长度</t>
  </si>
  <si>
    <t>道路设计宽度</t>
  </si>
  <si>
    <t>道路综合使用率</t>
  </si>
  <si>
    <t>道路投入使用效果</t>
  </si>
  <si>
    <t>调查人群中对设施建设或设施运行的满意度</t>
  </si>
  <si>
    <t>完成好呈贡区老城片区雨污分流改造工作，确保完成呈贡区老城片区排水管网雨污分流综合整治工程管网建设，建设完成全部工程量，完成建设排水管网4.43千米，2025年完成资金支付。</t>
  </si>
  <si>
    <t>完成建设市政雨污水管网4.43公里</t>
  </si>
  <si>
    <t>4.43</t>
  </si>
  <si>
    <t>公里</t>
  </si>
  <si>
    <t>遵照《室外排水设计标准》的要求，结合排水现状、规划及实施情况，做到合理施工。</t>
  </si>
  <si>
    <t>完成目标100%</t>
  </si>
  <si>
    <t>4870472.78</t>
  </si>
  <si>
    <t>呈贡区老城片区排水管网雨污分流综合整治工程2024年需工作经费4870472.78元</t>
  </si>
  <si>
    <t>改善城市人居环境</t>
  </si>
  <si>
    <t>防止城市汛期内涝，消除黑臭水体，解决管网堵塞、排水不畅等问题，提升城市管理水平，有效改善了人居环境。居民人居环境满意度90%以上</t>
  </si>
  <si>
    <t>周边居民满意度调查</t>
  </si>
  <si>
    <t>满意度90%以上</t>
  </si>
  <si>
    <t>为了为确保220KV可乐输变电配套电力管廊建设项目建设，2024年申请资金2500万元。</t>
  </si>
  <si>
    <t>各类电力管廊总长度</t>
  </si>
  <si>
    <t>1830</t>
  </si>
  <si>
    <t>加快电力管廊项目建设，完善配套基础设施</t>
  </si>
  <si>
    <t>完善市政基础设施，满足区域用电需求</t>
  </si>
  <si>
    <t>加快推进电力基础设施建设，完善配套基础设施</t>
  </si>
  <si>
    <t>用于支付完善土地手续费用。</t>
  </si>
  <si>
    <t>35</t>
  </si>
  <si>
    <t>完善土地手续所需资金</t>
  </si>
  <si>
    <t>进一步加强施工现场的监督检查频次，按照行业标准执行每个工地每年检查频次不少于4次，开展危大工程设备检测，同时督促企业依法履行主体责任，做好工程质量和安全生产管理工作，预防和减少违章作业现象，消除安全隐患，遏制较大质量、安全事故的发生。</t>
  </si>
  <si>
    <t>质量安全监管频次</t>
  </si>
  <si>
    <t xml:space="preserve"> 次</t>
  </si>
  <si>
    <t>质量监管频次</t>
  </si>
  <si>
    <t>质量监管项目数</t>
  </si>
  <si>
    <t>根据合同约定开展维护管养施工工作内容；工程审核报告</t>
  </si>
  <si>
    <t>安全生产事故</t>
  </si>
  <si>
    <t>次</t>
  </si>
  <si>
    <t>安全生产事故率</t>
  </si>
  <si>
    <t>对呈贡区未来可持续发展影响</t>
  </si>
  <si>
    <t>持续提升</t>
  </si>
  <si>
    <t>质量安全监督工作满意度</t>
  </si>
  <si>
    <t>企业对办理安全备案、质量注册、竣工验收备案、项目监管等工作满意度</t>
  </si>
  <si>
    <t>完成呈贡25号路道路，呈贡30号路，联大路二分路、彩云路西二分路工程款、监理服务费、造价服务费等尾款支付。</t>
  </si>
  <si>
    <t>1619.135</t>
  </si>
  <si>
    <t>联大路二分路彩云路西二分路宽30米呈贡25号路30号路宽20</t>
  </si>
  <si>
    <t>2025年申报资金3000万，主要用于工程进度款支付。</t>
  </si>
  <si>
    <t>322.136</t>
  </si>
  <si>
    <t>建成一条道路</t>
  </si>
  <si>
    <t>地下综合管廊</t>
  </si>
  <si>
    <t>360</t>
  </si>
  <si>
    <t>建成一条地下综合管廊</t>
  </si>
  <si>
    <t>加快该片区交通网络形成，改善斗南片区交通条件</t>
  </si>
  <si>
    <t>是否改善</t>
  </si>
  <si>
    <t>人民群众满意度达90%以上</t>
  </si>
  <si>
    <t>人民满意度是否达到</t>
  </si>
  <si>
    <t>住建法律法规宣传、法律服务。小区物业管理专项检查；相关创建工作小区物业管理宣传资料印制；组织物业服务企业相关人员、辖区街道相关人员培训。通过开展燃气建设安全管理、安全知识宣传、应急演练等工作，确保我区燃气安全平稳供应，全年无燃气安全事故发生。</t>
  </si>
  <si>
    <t>物管知识培训及检查及发放宣传资料</t>
  </si>
  <si>
    <t>法律咨询服务</t>
  </si>
  <si>
    <t>依据实际需求开展咨询服务</t>
  </si>
  <si>
    <t>委托法律咨询服务</t>
  </si>
  <si>
    <t>燃气相关管理和安全知识宣传及安全演练</t>
  </si>
  <si>
    <t>随时开展燃气相关检查,每年不少于2次宣传及1次演练</t>
  </si>
  <si>
    <t>按照工作要求完成</t>
  </si>
  <si>
    <t>满足工作要求</t>
  </si>
  <si>
    <t>当年完成</t>
  </si>
  <si>
    <t>当年</t>
  </si>
  <si>
    <t>规范物管存在问题健全物管职能职权，不发生较大燃气安全事故，依据法律开展工作。</t>
  </si>
  <si>
    <t>维护安全稳定，保障工作顺利开展</t>
  </si>
  <si>
    <t>群众满意度</t>
  </si>
  <si>
    <t>涉及群众满意评价</t>
  </si>
  <si>
    <t>为防止涌鑫哈佛中心二次烂尾，有效激活资产可流动性用于保障复工续建的资金来源,推动涌鑫哈佛中心做为公租房以购代建房源，并陆续投入使用，完成保障性住房任务，改善群众生活水平。</t>
  </si>
  <si>
    <t>购买208套作公租房</t>
  </si>
  <si>
    <t>套</t>
  </si>
  <si>
    <t>竣工备案验收</t>
  </si>
  <si>
    <t>验收合格</t>
  </si>
  <si>
    <t>是否竣工备案验收合格</t>
  </si>
  <si>
    <t>提供208套公租房，保障低收入人群公租房需求</t>
  </si>
  <si>
    <t>是否全部按公租房投入使用</t>
  </si>
  <si>
    <t>受益人群是否满意</t>
  </si>
  <si>
    <t>根据相关规范、规定与相关工作要求安排，结合部门职能职责，对呈贡辖区内移交至行政管理部门维护管养的城市道路、桥梁（隧道）和相关市政设施开展维护管养工作；对网格化案件、12345热线件、投诉建议等案件进行处置；对桥梁（隧道）的使用状况、缺陷情况的现场检查，综合评估受检桥梁（隧道）及各部件的技术状况、桥梁承载能力状况，为桥梁（隧道）养护提供技术支撑，为桥梁（隧道）科学管理和提高养护水平积累技术资料。确保辖区城市道路平坦通畅，道路、桥梁（隧道）运行情况良好。</t>
  </si>
  <si>
    <t>新增（修复）斗南片区电子警察、视频监控等交安设施</t>
  </si>
  <si>
    <t>保障斗南片区电子警察、视频监控等交安设施功能正常发挥</t>
  </si>
  <si>
    <t>修复破损路面</t>
  </si>
  <si>
    <t>12000</t>
  </si>
  <si>
    <t>平方米</t>
  </si>
  <si>
    <t>纳入行政管理部门维护管养的城市道路、桥梁（隧道）和相关市政设施功能正常发挥</t>
  </si>
  <si>
    <t>网格化案件</t>
  </si>
  <si>
    <t>700</t>
  </si>
  <si>
    <t>件</t>
  </si>
  <si>
    <t>预计2022年处置网格化案件</t>
  </si>
  <si>
    <t>开展城市道路、桥梁（隧道）安全检测及隐患排查工作</t>
  </si>
  <si>
    <t>56</t>
  </si>
  <si>
    <t>座</t>
  </si>
  <si>
    <t>纳入行政管理部门维护管养的桥梁（隧道）按照相关规范开展检测工作</t>
  </si>
  <si>
    <t>开展人行天桥电梯维保工作</t>
  </si>
  <si>
    <t>部</t>
  </si>
  <si>
    <t>对斗南人行天桥范围内</t>
  </si>
  <si>
    <t>桥梁（隧道）安全检测成果合格</t>
  </si>
  <si>
    <t>合格</t>
  </si>
  <si>
    <t>道路、桥梁（隧道）维护管养施工验收合格</t>
  </si>
  <si>
    <t>斗南片区电子警察、视频监控等交安设施施工验收合格</t>
  </si>
  <si>
    <t>道路、桥梁（隧道）维护管养施工项目按计划完成时限</t>
  </si>
  <si>
    <t>1.00</t>
  </si>
  <si>
    <t>时效时间</t>
  </si>
  <si>
    <t>受益人群覆盖率</t>
  </si>
  <si>
    <t>受益人群覆盖</t>
  </si>
  <si>
    <t>确保党建工作经费专款专用、规范使用。基本满足党员的教育、学习和培训需要，确保党支部各项组织活动的正常开展，有效保证基层党组织工作的正常运转和作用发挥，不断丰富、充实党组织活动，加强党员教育培训力度，充分调动起党员干部的主动性和积极性，提高基层党组织的吸引力和凝聚力。</t>
  </si>
  <si>
    <t>党员教育培训时长</t>
  </si>
  <si>
    <t>32</t>
  </si>
  <si>
    <t>学时</t>
  </si>
  <si>
    <t>党员每年接受教育培训不少于32学时</t>
  </si>
  <si>
    <t>党支部组织活动</t>
  </si>
  <si>
    <t>16</t>
  </si>
  <si>
    <t>党支部每年组织活动不少于16次</t>
  </si>
  <si>
    <t>党员教育培训和党支部组织活动</t>
  </si>
  <si>
    <t>党支部活动丰富；党员政治素养和业务能力明显提高</t>
  </si>
  <si>
    <t>年内完成教育培训和各项活动任务</t>
  </si>
  <si>
    <t>党支部按照年度党建工作要求完成相关教育培训和活动任务</t>
  </si>
  <si>
    <t>党员教育培训、党支部组织活动</t>
  </si>
  <si>
    <t>党员满意度</t>
  </si>
  <si>
    <t>党员对教育培训以及党组织活动的满意程度</t>
  </si>
  <si>
    <t>1.加强三台山测震台台网运行维护管理和保护，确保台网正常运行，提高地震监测质量和效能，为震情跟踪监视提供连续、稳定、可靠的监测资料。配合省、市局完成地震烈度速报与预警系统建设相关工作。
2.持续推进震害防御工作，提升风险防御能力。按照国家、省、市、区统一部署，做好呈贡区地震灾害风险普查工作，落实地震灾害风险普查成果运用；配合省地震局做好重大工程抗震设防要求审定的备案服务管理工作；继续做好全区地震安全监管检查工作，切实提升建设工程抗震能力。
3.全面加强地震应急准备工作，加强地震应急救援志愿者队伍建设和管理工作；加强地震应急避难场所的管理。
4.全方位多渠道多形式开展防震减灾宣传教育。利用“5.1、5.12、全国科普日、国际减灾日、11.6、12.4等重要时间节点，组织”七进“活动。积极参加省市组织的的防震减灾科普讲解大赛和全省中学生防震减灾知识竞赛等活动。组织开展省级防震减灾科普示范学校创建。
5.配合区应急局组织开展应急预案综合桌面推演、实战化演习演练。
6.督促辖区各街道办事处开展好社区防灾减灾宣传教育活动和自救互救及应急救护知识与技能培训相关工作。</t>
  </si>
  <si>
    <t>按年度目标任务实施计划在时限内实施完成率</t>
  </si>
  <si>
    <t>增强公众风险防范意识，提升避险、和自救相互救技能</t>
  </si>
  <si>
    <t>宣传培训对象满意度</t>
  </si>
  <si>
    <t>年内完成各项党建工作</t>
  </si>
  <si>
    <t>一年</t>
  </si>
  <si>
    <t>党员教育学习及活动组织</t>
  </si>
  <si>
    <t>继续做好呈贡区建档立卡贫困户搬离过渡期租房补助工作，2025年C、D级危房住户28户，过渡期租房补助1.44万元/人，2025年资金申报48万元。</t>
  </si>
  <si>
    <t>C、D级危房住户</t>
  </si>
  <si>
    <t>28</t>
  </si>
  <si>
    <t>户</t>
  </si>
  <si>
    <t>反映过渡期获补助户数及人数</t>
  </si>
  <si>
    <t>获补覆盖率</t>
  </si>
  <si>
    <t>实际获得补助人数</t>
  </si>
  <si>
    <t>完成时间</t>
  </si>
  <si>
    <t>12月前</t>
  </si>
  <si>
    <t>日</t>
  </si>
  <si>
    <t>2023年12月前及时拨付补助资金。</t>
  </si>
  <si>
    <t>生活状况改善</t>
  </si>
  <si>
    <t>反映补助促进受助对象生活状况改善的情况。</t>
  </si>
  <si>
    <t>反映获补助受益对象的满意程度</t>
  </si>
  <si>
    <t>加强新时代离退休干部党的建设工作和离退休干部党组织工作。规范党建工作经费保障、使用和管理。</t>
  </si>
  <si>
    <t>年末完成</t>
  </si>
  <si>
    <t>14400</t>
  </si>
  <si>
    <t>党组织经费6000元，书记3600元/年*1人，委员2400元/年*2人</t>
  </si>
  <si>
    <t>预算06表</t>
  </si>
  <si>
    <t>政府性基金预算支出预算表</t>
  </si>
  <si>
    <t>单位名称：昆明市发展和改革委员会</t>
  </si>
  <si>
    <t>政府性基金预算支出</t>
  </si>
  <si>
    <t>此表为空。本单位本年度无政府性基金预算支出。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</si>
  <si>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</si>
  <si>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</si>
  <si>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</si>
  <si>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</si>
  <si>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</si>
  <si>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</si>
  <si>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</si>
  <si>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</si>
  <si>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</si>
  <si>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</si>
  <si>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</si>
  <si>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复印纸采购</t>
  </si>
  <si>
    <t>复印纸</t>
  </si>
  <si>
    <t>资料印刷</t>
  </si>
  <si>
    <t>其他印刷服务</t>
  </si>
  <si>
    <t>车辆油费</t>
  </si>
  <si>
    <t>车辆加油、添加燃料服务</t>
  </si>
  <si>
    <t>车辆维修保养</t>
  </si>
  <si>
    <t>车辆维修和保养服务</t>
  </si>
  <si>
    <t>车辆保险</t>
  </si>
  <si>
    <t>机动车保险服务</t>
  </si>
  <si>
    <t>斗南片区交通设施优化提升工程</t>
  </si>
  <si>
    <t>交通管理设备</t>
  </si>
  <si>
    <t>呈贡区2024—2026年城市桥梁（隧道）安全检测项目</t>
  </si>
  <si>
    <t>其他专业技术服务</t>
  </si>
  <si>
    <t>呈贡区城市道路、桥梁（隧道）管养维护项目</t>
  </si>
  <si>
    <t>市政公用设施管理服务</t>
  </si>
  <si>
    <t>呈贡区自建房三维数字化技术服务项目</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</si>
  <si>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</si>
  <si>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</si>
  <si>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</si>
  <si>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</si>
  <si>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</si>
  <si>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</si>
  <si>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</si>
  <si>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</si>
  <si>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法律服务</t>
  </si>
  <si>
    <t>B0101 法律顾问服务</t>
  </si>
  <si>
    <t>B 政府履职辅助性服务</t>
  </si>
  <si>
    <t>法律顾问服务及诉讼</t>
  </si>
  <si>
    <t>B1104 印刷和出版服务</t>
  </si>
  <si>
    <t>抽检混泥土砂浆生产企业及混泥土砂浆抽检服务</t>
  </si>
  <si>
    <t>B0603 其他适合通过市场化方式提供的工程服务</t>
  </si>
  <si>
    <t>呈贡区城市道路、桥梁（隧道）管养维护项目造价、监理、设计、维保等服务</t>
  </si>
  <si>
    <t>项目造价咨询服务</t>
  </si>
  <si>
    <t>斗南片区交通设施优化提升工程造价、监理、审计等服务</t>
  </si>
  <si>
    <t>工程造价、监理、审计服务费</t>
  </si>
  <si>
    <t>A1701 技术评审鉴定评估服务</t>
  </si>
  <si>
    <t>A 公共服务</t>
  </si>
  <si>
    <t>自建房三维数字化技术服务</t>
  </si>
  <si>
    <t>自建房安全专项整治工作</t>
  </si>
  <si>
    <t>聘请具有资质的第三方鉴定机构对经营性自建房红牌、黄牌进行鉴定</t>
  </si>
  <si>
    <t>地震应急避难场所的维护管理</t>
  </si>
  <si>
    <t>B1101 维修保养服务</t>
  </si>
  <si>
    <t>重危大工程第三方技术服务及视频监控维护与数据使用</t>
  </si>
  <si>
    <t>第三方技术服务费及视频监控维护</t>
  </si>
  <si>
    <t>其他交通服务</t>
  </si>
  <si>
    <t>B1106 租赁服务</t>
  </si>
  <si>
    <t>交通保障</t>
  </si>
  <si>
    <t>融创孔雀镇项目造价咨询服务</t>
  </si>
  <si>
    <t>B0601 工程造价咨询服务</t>
  </si>
  <si>
    <t>融创孔雀镇项目造价咨询</t>
  </si>
  <si>
    <t>商品房预售资金监管造价咨询服务</t>
  </si>
  <si>
    <t>商品房预售资金监管造价咨询</t>
  </si>
  <si>
    <t>城乡房屋建筑抗震安全隐患排查工作</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</si>
  <si>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</si>
  <si>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</si>
  <si>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</si>
  <si>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</si>
  <si>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</si>
  <si>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</si>
  <si>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</si>
  <si>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</si>
  <si>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</si>
  <si>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</si>
  <si>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</si>
  <si>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</si>
  <si>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</si>
  <si>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</si>
  <si>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</si>
  <si>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</si>
  <si>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</si>
  <si>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</si>
  <si>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</si>
  <si>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</si>
  <si>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</si>
  <si>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</si>
  <si>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</si>
  <si>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此表为空。本单位本年度无对下转移支付预算项目。</t>
  </si>
  <si>
    <t>预算09-2表</t>
  </si>
  <si>
    <t xml:space="preserve">预算10表
</t>
  </si>
  <si>
    <t>资产类别</t>
  </si>
  <si>
    <t>资产分类代码.名称</t>
  </si>
  <si>
    <t>资产名称</t>
  </si>
  <si>
    <t>计量单位</t>
  </si>
  <si>
    <t>财政部门批复数（元）</t>
  </si>
  <si>
    <t>单价</t>
  </si>
  <si>
    <t>金额</t>
  </si>
  <si>
    <t>此表为空。本单位本年度无新增资产预算。</t>
  </si>
  <si>
    <t>预算10表</t>
  </si>
  <si>
    <t>预算11表</t>
  </si>
  <si>
    <t>上级补助</t>
  </si>
  <si>
    <t>此表为空。本单位本年度无上级转移支付补助项目支出预算。</t>
  </si>
  <si>
    <t>预算12表</t>
  </si>
  <si>
    <t>项目级次</t>
  </si>
  <si>
    <t>313 事业发展类</t>
  </si>
  <si>
    <t>本级</t>
  </si>
  <si>
    <t/>
  </si>
  <si>
    <t>预算13表</t>
  </si>
  <si>
    <t>部门编码</t>
  </si>
  <si>
    <t>部门名称</t>
  </si>
  <si>
    <t>内容</t>
  </si>
  <si>
    <t>说明</t>
  </si>
  <si>
    <t>部门总体目标</t>
  </si>
  <si>
    <t>部门职责</t>
  </si>
  <si>
    <t xml:space="preserve">
1.贯彻执行国家、省、市建筑业、房地产业、燃气行业、防震减灾、质量安全、道路桥梁、保障性住房、消防和有关建设事业的法律、法规、规章及方针、政策。
2.承担辖区权限范围内市政基础设施建设项目的管理、协调工作。负责辖区范围内占用、挖掘城市道路施工组织方案审查工作；负责辖区权限内燃气行业管理工作。负责辖区内防震减灾工作。
3.负责辖区建筑业、房地产业的行业管理工作；负责辖区内房产交易管理和备案工作；负责辖区内国有土地上的房屋租赁的监督管理和房地产经纪的行业管理工作。
4.负责辖区建筑业企业的资质初审和管理服务工作，负责辖区内房屋安全鉴定工作。负责辖区建设事业科技进步和科技创新，组织城建系统科技成果宣传、推广工作。负责墙体改革、建筑节能、绿色建筑、装配式建筑以及绿色建材推广、预拌商品混凝土及散装水泥的推广使用及监督管理工作。配合、协调区建设行业的技术合作工作
5.指导和监督辖区物业管理工作，指导、监督物业企业规范服务。指导各街道做好住宅小区申请成立业主委员会工作。负责住宅小区专项维修资金的收缴、监督、管理及使用审批工作。负责住宅小区前期物业服务收费备案工作。
6.承担辖区权限范围内的房屋建筑和市政基础设施工程项目的质量监督、安全生产、文明施工和扬尘污染防治的监督管理工作。负责审批权限范围内的建设工程质量监督注册、安全生产施工措施备案及工程竣工验收备案、消防设计审查验收工作等。
7.承担城市市政道路、桥梁、市政设施维护管养职责。提升城市道路管理维护工作，切实提高城市道路精细化管理维护水平，确保辖区城市道路平坦通畅，道路、桥梁（隧道）运行情况良好。承担辖区内保障性住房建设的协调、管理工作。负责区级住房制度改革工作；负责拟定全区保障性住房的发展规划、计划并监督指导实施，负责已建成投入使用的公租、廉租住房维修维护和日常管理服务工作。
8.完成区委、区政府交办的其他任务。</t>
  </si>
  <si>
    <t>根据三定方案归纳</t>
  </si>
  <si>
    <t>1.抓实党建、党风廉政、意识形态工作。一是狠抓学习教育不动摇。区住建局党组始终把政治建设摆在首位，持续加强政治理论学习和政治纪律教育，引导广大党员干部职工运用习近平新时代中国特色社会主义思想武装头脑、提升觉悟，增强“四个意识”，坚定“四个自信”，拥护“两个确立”，做到“两个维护”，确保在思想上政治上行动上同以习近平同志为核心的党中央保持高度一致。二是压实主责主业不懈怠。严格落实党建工作责任制，加强督促检查，加强党务干部队伍建设，提升党务工作者的能力素质和工作水平。深入研究党建引领业务工作，注重将理论学习与实际工作相结合的好办法、好路子，推动各项工作取得实效。三是严抓严管干部不松劲。加强对党员干部的监督和管理，严格落实党风廉政工作责任制，积极开展反腐倡廉专项教育活动，提升干部职工的廉洁自律意识。四是严格落实意识形态工作责任制，主动防范化解存在的风险隐患。做好网络舆情风险防控工作。根据舆情预警及实地走访，做好舆情研判，线下处置。坚守舆论阵地，牢牢把握正确的政治方向。坚持开展建设施工围挡巡查，督促物业小区及工地做好公共场所视听载体管理维护工作。继续做好WP、新时代文明实践活动等意识形态和精神文明创建方面的其他工作。五是加强年轻干部培养不放松。现住建局35周岁及以下的干部职工（在职在编）共27人，是现住建工作的主力军，他们的业务水平决定着未来住建业务工作高度与广度，所以对年轻干部的培养刻不容缓。以政治引领为导向，牢固树立讲担当、重实干、看成绩的鲜明选人用人导向；加强年轻干部业务提升，推动形成崇尚实干、愿干、肯干、能干的“比学赶超”的良好氛围；创造学习机会，让他们走出去，潜心学习住建工作的好经验、好做法，为工作迈上新台阶积蓄力量、添砖加瓦。
2.围绕主要经济指标，做好建筑业产值及固定资产投资等相关工作，确保完成下达的经济指标目标任务。一是加强对重点企业生产经营情况的调研分析，切实了解企业当前生产经营中面临的困难，加强政府服务，优化营商环境，政府搭台开展项目推荐会，鼓励在库重点企业参与呈贡区的项目建设，壮大企业发展规模。二是做好建筑企业入库纳统工作，实现扩库增值。坚持“盘活存量、扩大增量、做大总量、提升质量”工作思路，精准开展建筑业企业摸排，实现多家优质企业入库纳统，提升小企业对建筑业产值贡献度，力争将新入库企业转变成为建筑业产值新的增长点。三是加大对重点项目的走访力度，每月定期跟踪。</t>
  </si>
  <si>
    <t>根据部门职责，中长期规划，各级党委，各级政府要求归纳</t>
  </si>
  <si>
    <t>部门年度目标</t>
  </si>
  <si>
    <t xml:space="preserve">1、加强协调，争取上级资金和政策支持，解决安置房建设资金及回购资金缺口问题。积极推进安置房后续工作。
2、统筹推进市政道路建设工作，不断完善各项市政基础设施建设。
3、进一步做好辖区内市政道路及桥梁、隧道的维修维护管养等工作。
4、建筑市场及房地产领域的规范管理等工作。
5、落实安全生产“一岗双责”责任制，督促辖区范围内建筑施工工地、燃气企业、混凝土搅拌站企业、物业管理企业切实做好安全生产工作，全面落实隐患排查和事故防控工作，从严从实开展好各项专项整治，着力提升住房和城乡领域本质安全水平。
</t>
  </si>
  <si>
    <t>部门年度重点工作任务对应的目标或措施预计的产出和效果，每项工作任务都有明确的一项或几项目标。</t>
  </si>
  <si>
    <t>二、部门年度重点工作任务</t>
  </si>
  <si>
    <t>重点工作任务</t>
  </si>
  <si>
    <t>主要内容</t>
  </si>
  <si>
    <t>对应项目</t>
  </si>
  <si>
    <t>总额</t>
  </si>
  <si>
    <t>财政拨款</t>
  </si>
  <si>
    <t>其他资金</t>
  </si>
  <si>
    <t>人员基本支出</t>
  </si>
  <si>
    <t>人员工资、临聘人员工资以及维持机构运转的基本支出</t>
  </si>
  <si>
    <t>单击查看预算项目(32)</t>
  </si>
  <si>
    <t>建筑市场、房地产市领域规范管理及相关经费</t>
  </si>
  <si>
    <t>燃气安全管理、物业小区管理及住建法律法规宣传专项经费，脱贫攻坚建档立卡贫困户C、D级危房处置补助资金等；防震减灾专项经费；保障性住房日常管理及维护经费；质安站建设工程专项经费，房地产市场规范管理等。</t>
  </si>
  <si>
    <t>单击查看预算项目(18)</t>
  </si>
  <si>
    <t>市政基础设施建设、运行及维护经费</t>
  </si>
  <si>
    <t>67号金桂街、花都路2期，呈贡17、28、31、彩云东二分路，联大二分路、25、28、31、彩云西二分路4条等道路建设资金；183号道路、67号及综合管廊建设项目等建设资金；辖区内市政道路、桥梁设施维修维护。</t>
  </si>
  <si>
    <t>单击查看预算项目(13)</t>
  </si>
  <si>
    <t>使用自有资金开展的项目</t>
  </si>
  <si>
    <t>保障性住房以购代建项目资金、地震灾害防范应对准备工作专项经费以及党建工作经费。</t>
  </si>
  <si>
    <t>单击查看预算项目(3)</t>
  </si>
  <si>
    <t>三、部门整体支出绩效指标</t>
  </si>
  <si>
    <t>绩效指标</t>
  </si>
  <si>
    <t>评（扣）分标准</t>
  </si>
  <si>
    <t>绩效指标设定依据及指标值数据来源</t>
  </si>
  <si>
    <t xml:space="preserve">二级指标 </t>
  </si>
  <si>
    <t>市政基础设施建设</t>
  </si>
  <si>
    <t>004</t>
  </si>
  <si>
    <t>001</t>
  </si>
  <si>
    <t>是否按照目标任务完成</t>
  </si>
  <si>
    <t>新建或续建的市政道路建设及使用中的市政道路管养及维护</t>
  </si>
  <si>
    <t>立项批复或者会议纪要</t>
  </si>
  <si>
    <t>建筑市场、房地产市领域规范管理</t>
  </si>
  <si>
    <t>是否完成</t>
  </si>
  <si>
    <t>燃气、物业管理、保障性住房、房地产市场规范管理</t>
  </si>
  <si>
    <t>工作目标任务</t>
  </si>
  <si>
    <t>安全事故率</t>
  </si>
  <si>
    <t>005</t>
  </si>
  <si>
    <t>002</t>
  </si>
  <si>
    <t>是否达到</t>
  </si>
  <si>
    <t>质量安全率</t>
  </si>
  <si>
    <t>目标工作</t>
  </si>
  <si>
    <t>道路网格案件及时处理到位，处理率</t>
  </si>
  <si>
    <t>是否处理</t>
  </si>
  <si>
    <t>网格案件及时处理到位，案件处置标准符合网格中心相关工作要求</t>
  </si>
  <si>
    <t>文件批复、服务合同</t>
  </si>
  <si>
    <t>路、桥梁（隧道）维护管养施工验收合格率</t>
  </si>
  <si>
    <t>是否达到验收合格</t>
  </si>
  <si>
    <t>道路隧道桥梁的维修维护</t>
  </si>
  <si>
    <t>验收要求</t>
  </si>
  <si>
    <t>按工作进度及合同要求限期内完成</t>
  </si>
  <si>
    <t>各个项目实施的期限</t>
  </si>
  <si>
    <t>年度工作目标及责任书</t>
  </si>
  <si>
    <t>003</t>
  </si>
  <si>
    <t>5078.91</t>
  </si>
  <si>
    <t>是否超过</t>
  </si>
  <si>
    <t>市政道路建设、管养、防震减灾、保障性住房以及房地产领域等日常工作经费</t>
  </si>
  <si>
    <t>是否覆盖</t>
  </si>
  <si>
    <t>各个项目具体实施的受益人群覆盖</t>
  </si>
  <si>
    <t>目标任务</t>
  </si>
  <si>
    <t>市政基础设施建设促进周边经济发展</t>
  </si>
  <si>
    <t>是否促进</t>
  </si>
  <si>
    <t>市政道路建设及道路管养维护</t>
  </si>
  <si>
    <t>项目批复及年度目标任务</t>
  </si>
  <si>
    <t>商品房预售资金监管加强</t>
  </si>
  <si>
    <t>促进呈贡区房地产市场健康平稳发展</t>
  </si>
  <si>
    <t>加强商品房预售资金监管加强，促进呈贡区房地产市场健康平稳发展。</t>
  </si>
  <si>
    <t>低收入人群生活改善</t>
  </si>
  <si>
    <t>低收入人群住房补贴</t>
  </si>
  <si>
    <t>工作任务目标</t>
  </si>
  <si>
    <t>受益对象的满意度调查</t>
  </si>
  <si>
    <t>民意综合测评</t>
  </si>
</sst>
</file>

<file path=xl/styles.xml><?xml version="1.0" encoding="utf-8"?>
<styleSheet xmlns="http://schemas.openxmlformats.org/spreadsheetml/2006/main">
  <numFmts count="9">
    <numFmt numFmtId="176" formatCode="yyyy/mm/dd"/>
    <numFmt numFmtId="43" formatCode="_ * #,##0.00_ ;_ * \-#,##0.00_ ;_ * &quot;-&quot;??_ ;_ @_ "/>
    <numFmt numFmtId="177" formatCode="yyyy/mm/dd\ hh:mm:ss"/>
    <numFmt numFmtId="44" formatCode="_ &quot;￥&quot;* #,##0.00_ ;_ &quot;￥&quot;* \-#,##0.00_ ;_ &quot;￥&quot;* &quot;-&quot;??_ ;_ @_ "/>
    <numFmt numFmtId="178" formatCode="#,##0;\-#,##0;;@"/>
    <numFmt numFmtId="41" formatCode="_ * #,##0_ ;_ * \-#,##0_ ;_ * &quot;-&quot;_ ;_ @_ "/>
    <numFmt numFmtId="179" formatCode="#,##0.00;\-#,##0.00;;@"/>
    <numFmt numFmtId="42" formatCode="_ &quot;￥&quot;* #,##0_ ;_ &quot;￥&quot;* \-#,##0_ ;_ &quot;￥&quot;* &quot;-&quot;_ ;_ @_ "/>
    <numFmt numFmtId="180" formatCode="hh:mm:ss"/>
  </numFmts>
  <fonts count="42">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sz val="11"/>
      <name val="宋体"/>
      <charset val="134"/>
    </font>
    <font>
      <b/>
      <sz val="11"/>
      <color rgb="FF000000"/>
      <name val="宋体"/>
      <charset val="134"/>
    </font>
    <font>
      <sz val="11"/>
      <name val="Source Han Sans CN"/>
      <charset val="134"/>
    </font>
    <font>
      <b/>
      <sz val="11"/>
      <name val="Source Han Sans CN"/>
      <charset val="134"/>
    </font>
    <font>
      <sz val="12"/>
      <name val="Source Han Sans CN"/>
      <charset val="134"/>
    </font>
    <font>
      <sz val="9"/>
      <color theme="1"/>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9"/>
      <name val="宋体"/>
      <charset val="134"/>
    </font>
    <font>
      <sz val="11"/>
      <color theme="0"/>
      <name val="宋体"/>
      <charset val="0"/>
      <scheme val="minor"/>
    </font>
    <font>
      <sz val="11"/>
      <color theme="1"/>
      <name val="宋体"/>
      <charset val="0"/>
      <scheme val="minor"/>
    </font>
    <font>
      <sz val="11"/>
      <color rgb="FF9C6500"/>
      <name val="宋体"/>
      <charset val="0"/>
      <scheme val="minor"/>
    </font>
    <font>
      <b/>
      <sz val="18"/>
      <color theme="3"/>
      <name val="宋体"/>
      <charset val="134"/>
      <scheme val="minor"/>
    </font>
    <font>
      <sz val="11"/>
      <color rgb="FFFA7D00"/>
      <name val="宋体"/>
      <charset val="0"/>
      <scheme val="minor"/>
    </font>
    <font>
      <b/>
      <sz val="11"/>
      <color rgb="FFFFFFFF"/>
      <name val="宋体"/>
      <charset val="0"/>
      <scheme val="minor"/>
    </font>
    <font>
      <b/>
      <sz val="11"/>
      <color theme="3"/>
      <name val="宋体"/>
      <charset val="134"/>
      <scheme val="minor"/>
    </font>
    <font>
      <sz val="11"/>
      <color rgb="FF3F3F76"/>
      <name val="宋体"/>
      <charset val="0"/>
      <scheme val="minor"/>
    </font>
    <font>
      <b/>
      <sz val="11"/>
      <color theme="1"/>
      <name val="宋体"/>
      <charset val="0"/>
      <scheme val="minor"/>
    </font>
    <font>
      <i/>
      <sz val="11"/>
      <color rgb="FF7F7F7F"/>
      <name val="宋体"/>
      <charset val="0"/>
      <scheme val="minor"/>
    </font>
    <font>
      <b/>
      <sz val="11"/>
      <color rgb="FFFA7D00"/>
      <name val="宋体"/>
      <charset val="0"/>
      <scheme val="minor"/>
    </font>
    <font>
      <sz val="11"/>
      <color rgb="FFFF0000"/>
      <name val="宋体"/>
      <charset val="0"/>
      <scheme val="minor"/>
    </font>
    <font>
      <sz val="11"/>
      <color rgb="FF9C0006"/>
      <name val="宋体"/>
      <charset val="0"/>
      <scheme val="minor"/>
    </font>
    <font>
      <b/>
      <sz val="11"/>
      <color rgb="FF3F3F3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u/>
      <sz val="11"/>
      <color rgb="FF800080"/>
      <name val="宋体"/>
      <charset val="0"/>
      <scheme val="minor"/>
    </font>
    <font>
      <u/>
      <sz val="11"/>
      <color rgb="FF0000FF"/>
      <name val="宋体"/>
      <charset val="0"/>
      <scheme val="minor"/>
    </font>
  </fonts>
  <fills count="37">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0"/>
        <bgColor indexed="64"/>
      </patternFill>
    </fill>
    <fill>
      <patternFill patternType="solid">
        <fgColor rgb="FFFFFF00"/>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6"/>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599993896298105"/>
        <bgColor indexed="64"/>
      </patternFill>
    </fill>
    <fill>
      <patternFill patternType="solid">
        <fgColor theme="8"/>
        <bgColor indexed="64"/>
      </patternFill>
    </fill>
    <fill>
      <patternFill patternType="solid">
        <fgColor rgb="FFFFC7CE"/>
        <bgColor indexed="64"/>
      </patternFill>
    </fill>
    <fill>
      <patternFill patternType="solid">
        <fgColor rgb="FFC6EFCE"/>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8">
    <xf numFmtId="0" fontId="0" fillId="0" borderId="0"/>
    <xf numFmtId="177" fontId="22" fillId="0" borderId="1">
      <alignment horizontal="right" vertical="center"/>
    </xf>
    <xf numFmtId="10" fontId="22" fillId="0" borderId="1">
      <alignment horizontal="right" vertical="center"/>
    </xf>
    <xf numFmtId="179" fontId="22" fillId="0" borderId="1">
      <alignment horizontal="right" vertical="center"/>
    </xf>
    <xf numFmtId="179" fontId="22" fillId="0" borderId="1">
      <alignment horizontal="right" vertical="center"/>
    </xf>
    <xf numFmtId="180" fontId="22" fillId="0" borderId="1">
      <alignment horizontal="right" vertical="center"/>
    </xf>
    <xf numFmtId="178" fontId="22" fillId="0" borderId="1">
      <alignment horizontal="right" vertical="center"/>
    </xf>
    <xf numFmtId="0" fontId="24" fillId="18" borderId="0" applyNumberFormat="0" applyBorder="0" applyAlignment="0" applyProtection="0">
      <alignment vertical="center"/>
    </xf>
    <xf numFmtId="0" fontId="24" fillId="23" borderId="0" applyNumberFormat="0" applyBorder="0" applyAlignment="0" applyProtection="0">
      <alignment vertical="center"/>
    </xf>
    <xf numFmtId="0" fontId="23" fillId="27" borderId="0" applyNumberFormat="0" applyBorder="0" applyAlignment="0" applyProtection="0">
      <alignment vertical="center"/>
    </xf>
    <xf numFmtId="0" fontId="24" fillId="17" borderId="0" applyNumberFormat="0" applyBorder="0" applyAlignment="0" applyProtection="0">
      <alignment vertical="center"/>
    </xf>
    <xf numFmtId="0" fontId="24" fillId="25" borderId="0" applyNumberFormat="0" applyBorder="0" applyAlignment="0" applyProtection="0">
      <alignment vertical="center"/>
    </xf>
    <xf numFmtId="0" fontId="23" fillId="31" borderId="0" applyNumberFormat="0" applyBorder="0" applyAlignment="0" applyProtection="0">
      <alignment vertical="center"/>
    </xf>
    <xf numFmtId="0" fontId="24" fillId="30" borderId="0" applyNumberFormat="0" applyBorder="0" applyAlignment="0" applyProtection="0">
      <alignment vertical="center"/>
    </xf>
    <xf numFmtId="0" fontId="29" fillId="0" borderId="20" applyNumberFormat="0" applyFill="0" applyAlignment="0" applyProtection="0">
      <alignment vertical="center"/>
    </xf>
    <xf numFmtId="0" fontId="32" fillId="0" borderId="0" applyNumberFormat="0" applyFill="0" applyBorder="0" applyAlignment="0" applyProtection="0">
      <alignment vertical="center"/>
    </xf>
    <xf numFmtId="0" fontId="31" fillId="0" borderId="21"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38" fillId="0" borderId="23" applyNumberFormat="0" applyFill="0" applyAlignment="0" applyProtection="0">
      <alignment vertical="center"/>
    </xf>
    <xf numFmtId="176" fontId="22" fillId="0" borderId="1">
      <alignment horizontal="right" vertical="center"/>
    </xf>
    <xf numFmtId="42" fontId="0" fillId="0" borderId="0" applyFont="0" applyFill="0" applyBorder="0" applyAlignment="0" applyProtection="0">
      <alignment vertical="center"/>
    </xf>
    <xf numFmtId="0" fontId="23" fillId="21" borderId="0" applyNumberFormat="0" applyBorder="0" applyAlignment="0" applyProtection="0">
      <alignment vertical="center"/>
    </xf>
    <xf numFmtId="0" fontId="34" fillId="0" borderId="0" applyNumberFormat="0" applyFill="0" applyBorder="0" applyAlignment="0" applyProtection="0">
      <alignment vertical="center"/>
    </xf>
    <xf numFmtId="0" fontId="24" fillId="26" borderId="0" applyNumberFormat="0" applyBorder="0" applyAlignment="0" applyProtection="0">
      <alignment vertical="center"/>
    </xf>
    <xf numFmtId="0" fontId="23" fillId="34" borderId="0" applyNumberFormat="0" applyBorder="0" applyAlignment="0" applyProtection="0">
      <alignment vertical="center"/>
    </xf>
    <xf numFmtId="0" fontId="37" fillId="0" borderId="23" applyNumberFormat="0" applyFill="0" applyAlignment="0" applyProtection="0">
      <alignment vertical="center"/>
    </xf>
    <xf numFmtId="49" fontId="22" fillId="0" borderId="1">
      <alignment horizontal="left" vertical="center" wrapText="1"/>
    </xf>
    <xf numFmtId="0" fontId="41" fillId="0" borderId="0" applyNumberFormat="0" applyFill="0" applyBorder="0" applyAlignment="0" applyProtection="0">
      <alignment vertical="center"/>
    </xf>
    <xf numFmtId="0" fontId="24" fillId="36" borderId="0" applyNumberFormat="0" applyBorder="0" applyAlignment="0" applyProtection="0">
      <alignment vertical="center"/>
    </xf>
    <xf numFmtId="44" fontId="0" fillId="0" borderId="0" applyFont="0" applyFill="0" applyBorder="0" applyAlignment="0" applyProtection="0">
      <alignment vertical="center"/>
    </xf>
    <xf numFmtId="0" fontId="24" fillId="28" borderId="0" applyNumberFormat="0" applyBorder="0" applyAlignment="0" applyProtection="0">
      <alignment vertical="center"/>
    </xf>
    <xf numFmtId="0" fontId="33" fillId="29" borderId="19" applyNumberFormat="0" applyAlignment="0" applyProtection="0">
      <alignment vertical="center"/>
    </xf>
    <xf numFmtId="0" fontId="40" fillId="0" borderId="0" applyNumberFormat="0" applyFill="0" applyBorder="0" applyAlignment="0" applyProtection="0">
      <alignment vertical="center"/>
    </xf>
    <xf numFmtId="41" fontId="0" fillId="0" borderId="0" applyFont="0" applyFill="0" applyBorder="0" applyAlignment="0" applyProtection="0">
      <alignment vertical="center"/>
    </xf>
    <xf numFmtId="0" fontId="23" fillId="24" borderId="0" applyNumberFormat="0" applyBorder="0" applyAlignment="0" applyProtection="0">
      <alignment vertical="center"/>
    </xf>
    <xf numFmtId="0" fontId="24" fillId="35" borderId="0" applyNumberFormat="0" applyBorder="0" applyAlignment="0" applyProtection="0">
      <alignment vertical="center"/>
    </xf>
    <xf numFmtId="0" fontId="23" fillId="16" borderId="0" applyNumberFormat="0" applyBorder="0" applyAlignment="0" applyProtection="0">
      <alignment vertical="center"/>
    </xf>
    <xf numFmtId="0" fontId="30" fillId="15" borderId="19" applyNumberFormat="0" applyAlignment="0" applyProtection="0">
      <alignment vertical="center"/>
    </xf>
    <xf numFmtId="0" fontId="36" fillId="29" borderId="22" applyNumberFormat="0" applyAlignment="0" applyProtection="0">
      <alignment vertical="center"/>
    </xf>
    <xf numFmtId="0" fontId="28" fillId="14" borderId="18" applyNumberFormat="0" applyAlignment="0" applyProtection="0">
      <alignment vertical="center"/>
    </xf>
    <xf numFmtId="0" fontId="27" fillId="0" borderId="17" applyNumberFormat="0" applyFill="0" applyAlignment="0" applyProtection="0">
      <alignment vertical="center"/>
    </xf>
    <xf numFmtId="0" fontId="23" fillId="20" borderId="0" applyNumberFormat="0" applyBorder="0" applyAlignment="0" applyProtection="0">
      <alignment vertical="center"/>
    </xf>
    <xf numFmtId="0" fontId="6" fillId="0" borderId="0">
      <alignment vertical="center"/>
    </xf>
    <xf numFmtId="0" fontId="23" fillId="12" borderId="0" applyNumberFormat="0" applyBorder="0" applyAlignment="0" applyProtection="0">
      <alignment vertical="center"/>
    </xf>
    <xf numFmtId="0" fontId="0" fillId="11" borderId="16" applyNumberFormat="0" applyFont="0" applyAlignment="0" applyProtection="0">
      <alignment vertical="center"/>
    </xf>
    <xf numFmtId="0" fontId="26" fillId="0" borderId="0" applyNumberFormat="0" applyFill="0" applyBorder="0" applyAlignment="0" applyProtection="0">
      <alignment vertical="center"/>
    </xf>
    <xf numFmtId="0" fontId="39" fillId="33" borderId="0" applyNumberFormat="0" applyBorder="0" applyAlignment="0" applyProtection="0">
      <alignment vertical="center"/>
    </xf>
    <xf numFmtId="0" fontId="29" fillId="0" borderId="0" applyNumberFormat="0" applyFill="0" applyBorder="0" applyAlignment="0" applyProtection="0">
      <alignment vertical="center"/>
    </xf>
    <xf numFmtId="0" fontId="23" fillId="10" borderId="0" applyNumberFormat="0" applyBorder="0" applyAlignment="0" applyProtection="0">
      <alignment vertical="center"/>
    </xf>
    <xf numFmtId="0" fontId="25" fillId="9" borderId="0" applyNumberFormat="0" applyBorder="0" applyAlignment="0" applyProtection="0">
      <alignment vertical="center"/>
    </xf>
    <xf numFmtId="0" fontId="24" fillId="22" borderId="0" applyNumberFormat="0" applyBorder="0" applyAlignment="0" applyProtection="0">
      <alignment vertical="center"/>
    </xf>
    <xf numFmtId="0" fontId="35" fillId="32" borderId="0" applyNumberFormat="0" applyBorder="0" applyAlignment="0" applyProtection="0">
      <alignment vertical="center"/>
    </xf>
    <xf numFmtId="0" fontId="23" fillId="8" borderId="0" applyNumberFormat="0" applyBorder="0" applyAlignment="0" applyProtection="0">
      <alignment vertical="center"/>
    </xf>
    <xf numFmtId="0" fontId="24" fillId="7" borderId="0" applyNumberFormat="0" applyBorder="0" applyAlignment="0" applyProtection="0">
      <alignment vertical="center"/>
    </xf>
    <xf numFmtId="0" fontId="23" fillId="6" borderId="0" applyNumberFormat="0" applyBorder="0" applyAlignment="0" applyProtection="0">
      <alignment vertical="center"/>
    </xf>
    <xf numFmtId="0" fontId="24" fillId="13" borderId="0" applyNumberFormat="0" applyBorder="0" applyAlignment="0" applyProtection="0">
      <alignment vertical="center"/>
    </xf>
    <xf numFmtId="0" fontId="23" fillId="19" borderId="0" applyNumberFormat="0" applyBorder="0" applyAlignment="0" applyProtection="0">
      <alignment vertical="center"/>
    </xf>
  </cellStyleXfs>
  <cellXfs count="241">
    <xf numFmtId="0" fontId="0" fillId="0" borderId="0" xfId="0" applyFont="1" applyBorder="1"/>
    <xf numFmtId="0" fontId="0" fillId="0" borderId="0" xfId="0" applyFont="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6" fillId="0" borderId="1" xfId="0" applyNumberFormat="1" applyFont="1" applyFill="1" applyBorder="1" applyAlignment="1" applyProtection="1">
      <alignment horizontal="left"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Fill="1" applyBorder="1" applyAlignment="1" applyProtection="1">
      <alignment horizontal="left" vertical="center" wrapText="1"/>
    </xf>
    <xf numFmtId="0" fontId="7" fillId="0" borderId="1" xfId="0" applyFont="1" applyBorder="1" applyAlignment="1">
      <alignment horizontal="left" vertical="center"/>
    </xf>
    <xf numFmtId="4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6" fillId="0" borderId="4" xfId="0" applyNumberFormat="1" applyFont="1" applyFill="1" applyBorder="1" applyAlignment="1"/>
    <xf numFmtId="0" fontId="6" fillId="0" borderId="5" xfId="0" applyNumberFormat="1" applyFont="1" applyFill="1" applyBorder="1" applyAlignment="1"/>
    <xf numFmtId="0" fontId="9" fillId="0" borderId="1" xfId="0" applyFont="1" applyFill="1" applyBorder="1" applyAlignment="1" applyProtection="1">
      <alignment horizontal="left" vertical="center"/>
    </xf>
    <xf numFmtId="0" fontId="9" fillId="0" borderId="1" xfId="0" applyFont="1" applyFill="1" applyBorder="1" applyAlignment="1" applyProtection="1">
      <alignment horizontal="center" vertical="center"/>
    </xf>
    <xf numFmtId="49" fontId="10" fillId="0" borderId="1" xfId="43" applyNumberFormat="1" applyFont="1" applyBorder="1" applyAlignment="1" applyProtection="1">
      <alignment horizontal="center" vertical="center"/>
    </xf>
    <xf numFmtId="49" fontId="10" fillId="0" borderId="1" xfId="43" applyNumberFormat="1" applyFont="1" applyBorder="1" applyAlignment="1" applyProtection="1">
      <alignment horizontal="center" vertical="center" wrapText="1"/>
    </xf>
    <xf numFmtId="49" fontId="6" fillId="0" borderId="1" xfId="43" applyNumberFormat="1" applyBorder="1" applyAlignment="1" applyProtection="1">
      <alignment horizontal="left" vertical="center" wrapText="1"/>
    </xf>
    <xf numFmtId="0" fontId="4" fillId="2" borderId="6"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6" fillId="0" borderId="1" xfId="0" applyFont="1" applyFill="1" applyBorder="1" applyAlignment="1" applyProtection="1">
      <alignment horizontal="center" vertical="center"/>
    </xf>
    <xf numFmtId="4" fontId="6" fillId="4" borderId="1" xfId="0" applyNumberFormat="1" applyFont="1" applyFill="1" applyBorder="1" applyAlignment="1" applyProtection="1">
      <alignment horizontal="right" vertical="center" wrapText="1"/>
    </xf>
    <xf numFmtId="4" fontId="6" fillId="0" borderId="1" xfId="0" applyNumberFormat="1" applyFont="1" applyFill="1" applyBorder="1" applyAlignment="1" applyProtection="1">
      <alignment horizontal="right" vertical="center" wrapText="1"/>
    </xf>
    <xf numFmtId="49" fontId="10" fillId="0" borderId="1" xfId="43" applyNumberFormat="1" applyFont="1" applyBorder="1" applyAlignment="1" applyProtection="1">
      <alignment vertical="center" wrapText="1"/>
    </xf>
    <xf numFmtId="49" fontId="6" fillId="0" borderId="1" xfId="43" applyNumberFormat="1" applyBorder="1" applyAlignment="1" applyProtection="1">
      <alignment vertical="center" wrapText="1"/>
    </xf>
    <xf numFmtId="0" fontId="2" fillId="2" borderId="0" xfId="0" applyFont="1" applyFill="1" applyBorder="1" applyAlignment="1">
      <alignment horizontal="right" vertical="center" wrapText="1"/>
    </xf>
    <xf numFmtId="0" fontId="5" fillId="0" borderId="6"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179" fontId="11" fillId="0" borderId="1" xfId="0" applyNumberFormat="1" applyFont="1" applyBorder="1" applyAlignment="1">
      <alignment horizontal="right" vertical="center"/>
    </xf>
    <xf numFmtId="49" fontId="3" fillId="0" borderId="0" xfId="0" applyNumberFormat="1" applyFont="1" applyBorder="1"/>
    <xf numFmtId="0" fontId="12"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7" xfId="0" applyFont="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5" fillId="2" borderId="9" xfId="0" applyFont="1" applyFill="1" applyBorder="1" applyAlignment="1" applyProtection="1">
      <alignment horizontal="center" vertical="center" wrapText="1"/>
      <protection locked="0"/>
    </xf>
    <xf numFmtId="0" fontId="5" fillId="0" borderId="9" xfId="0" applyFont="1" applyBorder="1" applyAlignment="1">
      <alignment horizontal="center" vertical="center" wrapText="1"/>
    </xf>
    <xf numFmtId="0" fontId="3" fillId="0" borderId="1" xfId="0" applyFont="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49" fontId="11" fillId="0" borderId="1" xfId="27" applyNumberFormat="1" applyFont="1" applyBorder="1">
      <alignment horizontal="left" vertical="center" wrapText="1"/>
    </xf>
    <xf numFmtId="0" fontId="2" fillId="0" borderId="3" xfId="0" applyFont="1" applyBorder="1" applyAlignment="1">
      <alignmen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0" xfId="0" applyFont="1" applyBorder="1" applyAlignment="1" applyProtection="1">
      <alignment horizontal="right" vertical="center"/>
      <protection locked="0"/>
    </xf>
    <xf numFmtId="0" fontId="5" fillId="0" borderId="0" xfId="0" applyFont="1" applyBorder="1"/>
    <xf numFmtId="0" fontId="2" fillId="0" borderId="0" xfId="0" applyFont="1" applyBorder="1" applyAlignment="1" applyProtection="1">
      <alignment horizontal="right"/>
      <protection locked="0"/>
    </xf>
    <xf numFmtId="0" fontId="5" fillId="0" borderId="7" xfId="0" applyFont="1" applyBorder="1" applyAlignment="1">
      <alignment horizontal="center" vertical="center"/>
    </xf>
    <xf numFmtId="0" fontId="5" fillId="0" borderId="9" xfId="0" applyFont="1" applyBorder="1" applyAlignment="1">
      <alignment horizontal="center" vertical="center"/>
    </xf>
    <xf numFmtId="4" fontId="2" fillId="0" borderId="1" xfId="0" applyNumberFormat="1" applyFont="1" applyBorder="1" applyAlignment="1" applyProtection="1">
      <alignment horizontal="right" vertical="center" wrapText="1"/>
      <protection locked="0"/>
    </xf>
    <xf numFmtId="0" fontId="2" fillId="0" borderId="1" xfId="0" applyFont="1" applyBorder="1" applyAlignment="1">
      <alignment horizontal="lef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5" fillId="2" borderId="7" xfId="0" applyFont="1" applyFill="1" applyBorder="1" applyAlignment="1">
      <alignment horizontal="center" vertical="center"/>
    </xf>
    <xf numFmtId="0" fontId="5" fillId="0" borderId="8" xfId="0" applyFont="1" applyBorder="1" applyAlignment="1">
      <alignment horizontal="center" vertical="center"/>
    </xf>
    <xf numFmtId="4" fontId="2" fillId="0" borderId="1" xfId="0" applyNumberFormat="1" applyFont="1" applyBorder="1" applyAlignment="1">
      <alignment horizontal="right" vertical="center" wrapText="1"/>
    </xf>
    <xf numFmtId="0" fontId="2" fillId="2" borderId="6"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11" fillId="0" borderId="1" xfId="4" applyNumberFormat="1" applyFont="1" applyBorder="1">
      <alignment horizontal="right" vertical="center"/>
    </xf>
    <xf numFmtId="0" fontId="2" fillId="2" borderId="0" xfId="0"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lignment horizontal="center" vertical="center"/>
    </xf>
    <xf numFmtId="0" fontId="14" fillId="2" borderId="0" xfId="0" applyFont="1" applyFill="1" applyBorder="1" applyAlignment="1" applyProtection="1">
      <alignment horizontal="center" vertical="center" wrapText="1"/>
      <protection locked="0"/>
    </xf>
    <xf numFmtId="0" fontId="13" fillId="0" borderId="0" xfId="0" applyFont="1" applyBorder="1" applyProtection="1">
      <protection locked="0"/>
    </xf>
    <xf numFmtId="0" fontId="13"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pplyProtection="1">
      <alignment horizontal="center" vertical="center" wrapText="1"/>
      <protection locked="0"/>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2" borderId="1" xfId="0" applyFont="1" applyFill="1" applyBorder="1" applyAlignment="1">
      <alignment horizontal="right" vertical="center"/>
    </xf>
    <xf numFmtId="0" fontId="13" fillId="0" borderId="0" xfId="0" applyFont="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2" fillId="2" borderId="0" xfId="0" applyFont="1" applyFill="1" applyBorder="1" applyAlignment="1" applyProtection="1">
      <alignment horizontal="right" vertical="top" wrapText="1"/>
      <protection locked="0"/>
    </xf>
    <xf numFmtId="0" fontId="13" fillId="0" borderId="0" xfId="0" applyFont="1" applyBorder="1" applyAlignment="1" applyProtection="1">
      <alignment vertical="top"/>
      <protection locked="0"/>
    </xf>
    <xf numFmtId="0" fontId="13" fillId="0" borderId="0" xfId="0" applyFont="1" applyBorder="1" applyAlignment="1">
      <alignment vertical="top"/>
    </xf>
    <xf numFmtId="0" fontId="15" fillId="0" borderId="0" xfId="0" applyFont="1" applyBorder="1" applyAlignment="1">
      <alignment horizontal="center" vertical="center"/>
    </xf>
    <xf numFmtId="0" fontId="2" fillId="0" borderId="1" xfId="0" applyFont="1" applyBorder="1" applyAlignment="1">
      <alignment vertical="center" wrapText="1"/>
    </xf>
    <xf numFmtId="0" fontId="12"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5"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5" fillId="0" borderId="10"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wrapText="1"/>
    </xf>
    <xf numFmtId="0" fontId="5" fillId="0" borderId="3"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0" xfId="0" applyFont="1" applyBorder="1" applyProtection="1">
      <protection locked="0"/>
    </xf>
    <xf numFmtId="0" fontId="5" fillId="0" borderId="0" xfId="0" applyFont="1" applyBorder="1" applyProtection="1">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2" fillId="0" borderId="9"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4" xfId="0" applyFont="1" applyBorder="1" applyAlignment="1">
      <alignment horizontal="center" vertical="center"/>
    </xf>
    <xf numFmtId="0" fontId="2" fillId="0" borderId="15" xfId="0" applyFont="1" applyBorder="1" applyAlignment="1" applyProtection="1">
      <alignment horizontal="left" vertical="center"/>
      <protection locked="0"/>
    </xf>
    <xf numFmtId="0" fontId="12" fillId="0" borderId="0" xfId="0"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2" fillId="0" borderId="13" xfId="0" applyFont="1" applyBorder="1" applyAlignment="1">
      <alignment horizontal="left" vertical="center" wrapText="1"/>
    </xf>
    <xf numFmtId="0" fontId="2" fillId="0" borderId="15" xfId="0" applyFont="1" applyBorder="1" applyAlignment="1">
      <alignment horizontal="left" vertical="center"/>
    </xf>
    <xf numFmtId="0" fontId="5" fillId="0" borderId="3" xfId="0" applyFont="1" applyBorder="1" applyAlignment="1">
      <alignment horizontal="center" vertical="center" wrapText="1"/>
    </xf>
    <xf numFmtId="0" fontId="2" fillId="2" borderId="13" xfId="0" applyFont="1" applyFill="1" applyBorder="1" applyAlignment="1">
      <alignment horizontal="left" vertical="center"/>
    </xf>
    <xf numFmtId="0" fontId="2" fillId="0" borderId="0"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11" fillId="0" borderId="1" xfId="6" applyNumberFormat="1" applyFont="1" applyBorder="1" applyAlignment="1">
      <alignment horizontal="center" vertical="center"/>
    </xf>
    <xf numFmtId="178" fontId="11" fillId="0" borderId="1" xfId="0" applyNumberFormat="1" applyFont="1" applyBorder="1" applyAlignment="1">
      <alignment horizontal="center" vertical="center"/>
    </xf>
    <xf numFmtId="3" fontId="2" fillId="0" borderId="13" xfId="0" applyNumberFormat="1" applyFont="1" applyBorder="1" applyAlignment="1">
      <alignment horizontal="right" vertical="center"/>
    </xf>
    <xf numFmtId="0" fontId="2" fillId="2" borderId="13" xfId="0" applyFont="1" applyFill="1" applyBorder="1" applyAlignment="1">
      <alignment horizontal="right" vertical="center"/>
    </xf>
    <xf numFmtId="0" fontId="2" fillId="2" borderId="0" xfId="0" applyFont="1" applyFill="1" applyBorder="1" applyAlignment="1">
      <alignment horizontal="left" vertical="center"/>
    </xf>
    <xf numFmtId="179" fontId="11" fillId="0" borderId="0" xfId="0" applyNumberFormat="1" applyFont="1" applyBorder="1" applyAlignment="1">
      <alignment horizontal="left" vertical="center"/>
    </xf>
    <xf numFmtId="0" fontId="2" fillId="0" borderId="0" xfId="0" applyFont="1" applyBorder="1" applyAlignment="1">
      <alignment horizontal="right"/>
    </xf>
    <xf numFmtId="0" fontId="16" fillId="0" borderId="0" xfId="0" applyFont="1" applyBorder="1" applyAlignment="1" applyProtection="1">
      <alignment horizontal="right"/>
      <protection locked="0"/>
    </xf>
    <xf numFmtId="49" fontId="16" fillId="0" borderId="0" xfId="0" applyNumberFormat="1" applyFont="1" applyBorder="1" applyProtection="1">
      <protection locked="0"/>
    </xf>
    <xf numFmtId="0" fontId="3" fillId="0" borderId="0" xfId="0" applyFont="1" applyBorder="1" applyAlignment="1">
      <alignment horizontal="right"/>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protection locked="0"/>
    </xf>
    <xf numFmtId="0" fontId="17" fillId="0" borderId="0" xfId="0" applyFont="1" applyBorder="1" applyAlignment="1">
      <alignment horizontal="center" vertical="center"/>
    </xf>
    <xf numFmtId="0" fontId="5" fillId="0" borderId="7" xfId="0" applyFont="1" applyBorder="1" applyAlignment="1" applyProtection="1">
      <alignment horizontal="center" vertical="center"/>
      <protection locked="0"/>
    </xf>
    <xf numFmtId="49" fontId="5" fillId="0" borderId="7" xfId="0" applyNumberFormat="1"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49" fontId="5" fillId="0" borderId="8"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2" fillId="0" borderId="6" xfId="0" applyFont="1" applyBorder="1" applyAlignment="1">
      <alignment horizontal="left" vertical="center" wrapText="1"/>
    </xf>
    <xf numFmtId="0" fontId="2" fillId="0" borderId="6" xfId="0" applyFont="1" applyBorder="1" applyAlignment="1">
      <alignmen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4" xfId="0" applyFont="1" applyBorder="1" applyAlignment="1" applyProtection="1">
      <alignment horizontal="center" vertical="center" wrapText="1"/>
      <protection locked="0"/>
    </xf>
    <xf numFmtId="0" fontId="5" fillId="0" borderId="13"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0" fontId="5" fillId="0" borderId="0" xfId="0" applyFont="1" applyBorder="1" applyAlignment="1" applyProtection="1">
      <alignment horizontal="left" vertical="center"/>
      <protection locked="0"/>
    </xf>
    <xf numFmtId="0" fontId="5" fillId="0" borderId="9" xfId="0" applyFont="1" applyBorder="1" applyAlignment="1" applyProtection="1">
      <alignment horizontal="center" vertical="center"/>
      <protection locked="0"/>
    </xf>
    <xf numFmtId="0" fontId="2" fillId="0" borderId="1" xfId="0" applyFont="1" applyBorder="1" applyAlignment="1">
      <alignment horizontal="left" vertical="center"/>
    </xf>
    <xf numFmtId="49" fontId="3" fillId="0" borderId="0" xfId="0" applyNumberFormat="1" applyFont="1" applyBorder="1" applyProtection="1">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18"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3" fillId="2" borderId="1" xfId="0" applyFont="1" applyFill="1" applyBorder="1" applyAlignment="1" applyProtection="1">
      <alignment vertical="top" wrapText="1"/>
      <protection locked="0"/>
    </xf>
    <xf numFmtId="0" fontId="2" fillId="0" borderId="0" xfId="0" applyFont="1" applyBorder="1" applyAlignment="1">
      <alignment horizontal="right" vertical="center" wrapText="1"/>
    </xf>
    <xf numFmtId="49" fontId="5" fillId="0" borderId="2"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2" fillId="0" borderId="1" xfId="0" applyFont="1" applyBorder="1" applyAlignment="1">
      <alignment horizontal="left" vertical="center" wrapText="1" indent="2"/>
    </xf>
    <xf numFmtId="179" fontId="11" fillId="4" borderId="1" xfId="0" applyNumberFormat="1" applyFont="1" applyFill="1" applyBorder="1" applyAlignment="1">
      <alignment horizontal="right" vertical="center"/>
    </xf>
    <xf numFmtId="0" fontId="11" fillId="4" borderId="1" xfId="0" applyFont="1" applyFill="1" applyBorder="1" applyAlignment="1">
      <alignment horizontal="left" vertical="center" wrapText="1"/>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3" fillId="0" borderId="6" xfId="0" applyFont="1" applyBorder="1" applyAlignment="1">
      <alignment horizontal="center" vertical="center"/>
    </xf>
    <xf numFmtId="0" fontId="13" fillId="2" borderId="0" xfId="0" applyFont="1" applyFill="1" applyBorder="1" applyAlignment="1">
      <alignment horizontal="left" vertical="center"/>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20" fillId="0" borderId="1" xfId="0" applyFont="1" applyBorder="1" applyAlignment="1">
      <alignment horizontal="center" vertical="center"/>
    </xf>
    <xf numFmtId="0" fontId="20" fillId="0" borderId="1" xfId="0" applyFont="1" applyBorder="1" applyAlignment="1" applyProtection="1">
      <alignment horizontal="center" vertical="center" wrapText="1"/>
      <protection locked="0"/>
    </xf>
    <xf numFmtId="179" fontId="21" fillId="0" borderId="1" xfId="0" applyNumberFormat="1" applyFont="1" applyBorder="1" applyAlignment="1">
      <alignment horizontal="right" vertical="center"/>
    </xf>
    <xf numFmtId="0" fontId="19" fillId="2" borderId="7" xfId="0" applyFont="1" applyFill="1" applyBorder="1" applyAlignment="1">
      <alignment horizontal="center" vertical="center"/>
    </xf>
    <xf numFmtId="0" fontId="19" fillId="0" borderId="2" xfId="0" applyFont="1" applyBorder="1" applyAlignment="1" applyProtection="1">
      <alignment horizontal="center" vertical="center"/>
      <protection locked="0"/>
    </xf>
    <xf numFmtId="0" fontId="19" fillId="2" borderId="9" xfId="0" applyFont="1" applyFill="1" applyBorder="1" applyAlignment="1" applyProtection="1">
      <alignment horizontal="center" vertical="center" wrapText="1"/>
      <protection locked="0"/>
    </xf>
    <xf numFmtId="0" fontId="19" fillId="0" borderId="9"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179" fontId="11" fillId="5" borderId="1" xfId="0" applyNumberFormat="1" applyFont="1" applyFill="1" applyBorder="1" applyAlignment="1">
      <alignment horizontal="right" vertical="center"/>
    </xf>
    <xf numFmtId="0" fontId="2" fillId="4"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9" fillId="0" borderId="3"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9" xfId="0" applyFont="1" applyBorder="1" applyAlignment="1" applyProtection="1">
      <alignment horizontal="center" vertical="center" wrapText="1"/>
      <protection locked="0"/>
    </xf>
    <xf numFmtId="0" fontId="19" fillId="0" borderId="3" xfId="0" applyFont="1" applyBorder="1" applyAlignment="1">
      <alignment horizontal="center" vertical="center"/>
    </xf>
    <xf numFmtId="0" fontId="19" fillId="0" borderId="6" xfId="0" applyFont="1" applyBorder="1" applyAlignment="1">
      <alignment horizontal="center" vertical="center"/>
    </xf>
    <xf numFmtId="0" fontId="3" fillId="0" borderId="7"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9" xfId="0" applyFont="1" applyFill="1" applyBorder="1" applyAlignment="1">
      <alignment horizontal="left" vertical="center"/>
    </xf>
    <xf numFmtId="0" fontId="2" fillId="2" borderId="1" xfId="0" applyFont="1" applyFill="1" applyBorder="1" applyAlignment="1">
      <alignment horizontal="center" vertical="center"/>
    </xf>
    <xf numFmtId="0" fontId="13" fillId="0" borderId="1" xfId="0" applyFont="1" applyBorder="1" applyAlignment="1" applyProtection="1">
      <alignment vertical="top" wrapText="1"/>
      <protection locked="0"/>
    </xf>
    <xf numFmtId="0" fontId="3" fillId="0" borderId="15" xfId="0" applyFont="1" applyBorder="1" applyAlignment="1" applyProtection="1">
      <alignment horizontal="center" vertical="center"/>
      <protection locked="0"/>
    </xf>
    <xf numFmtId="0" fontId="3" fillId="0" borderId="15"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2" fillId="2" borderId="13"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179" fontId="22" fillId="4" borderId="1" xfId="0" applyNumberFormat="1" applyFont="1" applyFill="1" applyBorder="1" applyAlignment="1">
      <alignment horizontal="right" vertical="center"/>
    </xf>
    <xf numFmtId="0" fontId="2" fillId="0" borderId="1" xfId="0" applyFont="1" applyBorder="1" applyAlignment="1" quotePrefix="1">
      <alignment vertical="center" wrapText="1"/>
    </xf>
    <xf numFmtId="0" fontId="2" fillId="2" borderId="0" xfId="0" applyFont="1" applyFill="1" applyBorder="1" applyAlignment="1" quotePrefix="1">
      <alignment horizontal="right" vertical="center" wrapText="1"/>
    </xf>
  </cellXfs>
  <cellStyles count="58">
    <cellStyle name="常规" xfId="0" builtinId="0"/>
    <cellStyle name="DateTimeStyle" xfId="1"/>
    <cellStyle name="PercentStyle" xfId="2"/>
    <cellStyle name="NumberStyle" xfId="3"/>
    <cellStyle name="MoneyStyle" xfId="4"/>
    <cellStyle name="TimeStyle" xfId="5"/>
    <cellStyle name="Integral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常规 3" xfId="43"/>
    <cellStyle name="60% - 强调文字颜色 3" xfId="44" builtinId="40"/>
    <cellStyle name="注释" xfId="45" builtinId="10"/>
    <cellStyle name="标题" xfId="46" builtinId="15"/>
    <cellStyle name="好" xfId="47" builtinId="26"/>
    <cellStyle name="标题 4" xfId="48" builtinId="19"/>
    <cellStyle name="强调文字颜色 1" xfId="49" builtinId="29"/>
    <cellStyle name="适中" xfId="50" builtinId="28"/>
    <cellStyle name="20% - 强调文字颜色 1" xfId="51" builtinId="30"/>
    <cellStyle name="差" xfId="52" builtinId="27"/>
    <cellStyle name="强调文字颜色 2" xfId="53" builtinId="33"/>
    <cellStyle name="40% - 强调文字颜色 1" xfId="54" builtinId="31"/>
    <cellStyle name="60% - 强调文字颜色 2" xfId="55" builtinId="36"/>
    <cellStyle name="40% - 强调文字颜色 2" xfId="56" builtinId="35"/>
    <cellStyle name="强调文字颜色 3" xfId="57"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6" activePane="bottomLeft" state="frozen"/>
      <selection/>
      <selection pane="bottomLeft" activeCell="G12" sqref="G12"/>
    </sheetView>
  </sheetViews>
  <sheetFormatPr defaultColWidth="8.575" defaultRowHeight="12.75" customHeight="1" outlineLevelCol="3"/>
  <cols>
    <col min="1" max="1" width="36.7583333333333" customWidth="1"/>
    <col min="2" max="2" width="29.125" customWidth="1"/>
    <col min="3" max="3" width="41" customWidth="1"/>
    <col min="4" max="4" width="27.875" customWidth="1"/>
  </cols>
  <sheetData>
    <row r="1" customHeight="1" spans="1:4">
      <c r="A1" s="1"/>
      <c r="B1" s="1"/>
      <c r="C1" s="1"/>
      <c r="D1" s="1"/>
    </row>
    <row r="2" ht="15" customHeight="1" spans="1:4">
      <c r="A2" s="84"/>
      <c r="B2" s="84"/>
      <c r="C2" s="84"/>
      <c r="D2" s="102" t="s">
        <v>0</v>
      </c>
    </row>
    <row r="3" ht="41.25" customHeight="1" spans="1:1">
      <c r="A3" s="79" t="str">
        <f>"2025"&amp;"年部门财务收支预算总表"</f>
        <v>2025年部门财务收支预算总表</v>
      </c>
    </row>
    <row r="4" ht="17.25" customHeight="1" spans="1:4">
      <c r="A4" s="82" t="str">
        <f>"单位名称："&amp;"昆明市呈贡区住房和城乡建设局机关"</f>
        <v>单位名称：昆明市呈贡区住房和城乡建设局机关</v>
      </c>
      <c r="B4" s="205"/>
      <c r="D4" s="180" t="s">
        <v>1</v>
      </c>
    </row>
    <row r="5" ht="23.25" customHeight="1" spans="1:4">
      <c r="A5" s="206" t="s">
        <v>2</v>
      </c>
      <c r="B5" s="207"/>
      <c r="C5" s="206" t="s">
        <v>3</v>
      </c>
      <c r="D5" s="207"/>
    </row>
    <row r="6" ht="24" customHeight="1" spans="1:4">
      <c r="A6" s="206" t="s">
        <v>4</v>
      </c>
      <c r="B6" s="206" t="s">
        <v>5</v>
      </c>
      <c r="C6" s="206" t="s">
        <v>6</v>
      </c>
      <c r="D6" s="206" t="s">
        <v>5</v>
      </c>
    </row>
    <row r="7" ht="17.25" customHeight="1" spans="1:4">
      <c r="A7" s="208" t="s">
        <v>7</v>
      </c>
      <c r="B7" s="41">
        <v>44298968.04</v>
      </c>
      <c r="C7" s="208" t="s">
        <v>8</v>
      </c>
      <c r="D7" s="41"/>
    </row>
    <row r="8" ht="17.25" customHeight="1" spans="1:4">
      <c r="A8" s="208" t="s">
        <v>9</v>
      </c>
      <c r="B8" s="41"/>
      <c r="C8" s="208" t="s">
        <v>10</v>
      </c>
      <c r="D8" s="41"/>
    </row>
    <row r="9" ht="17.25" customHeight="1" spans="1:4">
      <c r="A9" s="208" t="s">
        <v>11</v>
      </c>
      <c r="B9" s="41"/>
      <c r="C9" s="239" t="s">
        <v>12</v>
      </c>
      <c r="D9" s="41"/>
    </row>
    <row r="10" ht="17.25" customHeight="1" spans="1:4">
      <c r="A10" s="208" t="s">
        <v>13</v>
      </c>
      <c r="B10" s="41"/>
      <c r="C10" s="239" t="s">
        <v>14</v>
      </c>
      <c r="D10" s="41"/>
    </row>
    <row r="11" ht="17.25" customHeight="1" spans="1:4">
      <c r="A11" s="208" t="s">
        <v>15</v>
      </c>
      <c r="B11" s="41">
        <v>4813457</v>
      </c>
      <c r="C11" s="239" t="s">
        <v>16</v>
      </c>
      <c r="D11" s="41">
        <v>19800</v>
      </c>
    </row>
    <row r="12" ht="17.25" customHeight="1" spans="1:4">
      <c r="A12" s="208" t="s">
        <v>17</v>
      </c>
      <c r="B12" s="41"/>
      <c r="C12" s="239" t="s">
        <v>18</v>
      </c>
      <c r="D12" s="41"/>
    </row>
    <row r="13" ht="17.25" customHeight="1" spans="1:4">
      <c r="A13" s="208" t="s">
        <v>19</v>
      </c>
      <c r="B13" s="41"/>
      <c r="C13" s="67" t="s">
        <v>20</v>
      </c>
      <c r="D13" s="41"/>
    </row>
    <row r="14" ht="17.25" customHeight="1" spans="1:4">
      <c r="A14" s="208" t="s">
        <v>21</v>
      </c>
      <c r="B14" s="41"/>
      <c r="C14" s="67" t="s">
        <v>22</v>
      </c>
      <c r="D14" s="41">
        <v>2079380</v>
      </c>
    </row>
    <row r="15" ht="17.25" customHeight="1" spans="1:4">
      <c r="A15" s="208" t="s">
        <v>23</v>
      </c>
      <c r="B15" s="41"/>
      <c r="C15" s="67" t="s">
        <v>24</v>
      </c>
      <c r="D15" s="41">
        <v>1347871</v>
      </c>
    </row>
    <row r="16" ht="17.25" customHeight="1" spans="1:4">
      <c r="A16" s="208" t="s">
        <v>25</v>
      </c>
      <c r="B16" s="41">
        <v>4813457</v>
      </c>
      <c r="C16" s="67" t="s">
        <v>26</v>
      </c>
      <c r="D16" s="41"/>
    </row>
    <row r="17" ht="17.25" customHeight="1" spans="1:4">
      <c r="A17" s="184"/>
      <c r="B17" s="41"/>
      <c r="C17" s="67" t="s">
        <v>27</v>
      </c>
      <c r="D17" s="200">
        <v>40723115.81</v>
      </c>
    </row>
    <row r="18" ht="17.25" customHeight="1" spans="1:4">
      <c r="A18" s="209"/>
      <c r="B18" s="41"/>
      <c r="C18" s="67" t="s">
        <v>28</v>
      </c>
      <c r="D18" s="41"/>
    </row>
    <row r="19" ht="17.25" customHeight="1" spans="1:4">
      <c r="A19" s="209"/>
      <c r="B19" s="41"/>
      <c r="C19" s="67" t="s">
        <v>29</v>
      </c>
      <c r="D19" s="41"/>
    </row>
    <row r="20" ht="17.25" customHeight="1" spans="1:4">
      <c r="A20" s="209"/>
      <c r="B20" s="41"/>
      <c r="C20" s="67" t="s">
        <v>30</v>
      </c>
      <c r="D20" s="41"/>
    </row>
    <row r="21" ht="17.25" customHeight="1" spans="1:4">
      <c r="A21" s="209"/>
      <c r="B21" s="41"/>
      <c r="C21" s="67" t="s">
        <v>31</v>
      </c>
      <c r="D21" s="41"/>
    </row>
    <row r="22" ht="17.25" customHeight="1" spans="1:4">
      <c r="A22" s="209"/>
      <c r="B22" s="41"/>
      <c r="C22" s="67" t="s">
        <v>32</v>
      </c>
      <c r="D22" s="41"/>
    </row>
    <row r="23" ht="17.25" customHeight="1" spans="1:4">
      <c r="A23" s="209"/>
      <c r="B23" s="41"/>
      <c r="C23" s="67" t="s">
        <v>33</v>
      </c>
      <c r="D23" s="41"/>
    </row>
    <row r="24" ht="17.25" customHeight="1" spans="1:4">
      <c r="A24" s="209"/>
      <c r="B24" s="41"/>
      <c r="C24" s="67" t="s">
        <v>34</v>
      </c>
      <c r="D24" s="41"/>
    </row>
    <row r="25" ht="17.25" customHeight="1" spans="1:4">
      <c r="A25" s="209"/>
      <c r="B25" s="41"/>
      <c r="C25" s="67" t="s">
        <v>35</v>
      </c>
      <c r="D25" s="240">
        <v>1765510</v>
      </c>
    </row>
    <row r="26" ht="17.25" customHeight="1" spans="1:4">
      <c r="A26" s="209"/>
      <c r="B26" s="41"/>
      <c r="C26" s="67" t="s">
        <v>36</v>
      </c>
      <c r="D26" s="41"/>
    </row>
    <row r="27" ht="17.25" customHeight="1" spans="1:4">
      <c r="A27" s="209"/>
      <c r="B27" s="41"/>
      <c r="C27" s="184" t="s">
        <v>37</v>
      </c>
      <c r="D27" s="41"/>
    </row>
    <row r="28" ht="17.25" customHeight="1" spans="1:4">
      <c r="A28" s="209"/>
      <c r="B28" s="41"/>
      <c r="C28" s="67" t="s">
        <v>38</v>
      </c>
      <c r="D28" s="41">
        <v>40000</v>
      </c>
    </row>
    <row r="29" ht="16.5" customHeight="1" spans="1:4">
      <c r="A29" s="209"/>
      <c r="B29" s="41"/>
      <c r="C29" s="67" t="s">
        <v>39</v>
      </c>
      <c r="D29" s="41"/>
    </row>
    <row r="30" ht="16.5" customHeight="1" spans="1:4">
      <c r="A30" s="209"/>
      <c r="B30" s="41"/>
      <c r="C30" s="184" t="s">
        <v>40</v>
      </c>
      <c r="D30" s="41">
        <v>4813457</v>
      </c>
    </row>
    <row r="31" ht="17.25" customHeight="1" spans="1:4">
      <c r="A31" s="209"/>
      <c r="B31" s="41"/>
      <c r="C31" s="184" t="s">
        <v>41</v>
      </c>
      <c r="D31" s="41"/>
    </row>
    <row r="32" ht="17.25" customHeight="1" spans="1:4">
      <c r="A32" s="209"/>
      <c r="B32" s="41"/>
      <c r="C32" s="67" t="s">
        <v>42</v>
      </c>
      <c r="D32" s="41"/>
    </row>
    <row r="33" ht="16.5" customHeight="1" spans="1:4">
      <c r="A33" s="209" t="s">
        <v>43</v>
      </c>
      <c r="B33" s="41">
        <v>49112425.04</v>
      </c>
      <c r="C33" s="209" t="s">
        <v>44</v>
      </c>
      <c r="D33" s="41">
        <v>50789133.81</v>
      </c>
    </row>
    <row r="34" ht="16.5" customHeight="1" spans="1:4">
      <c r="A34" s="184" t="s">
        <v>45</v>
      </c>
      <c r="B34" s="41">
        <v>1676708.77</v>
      </c>
      <c r="C34" s="184" t="s">
        <v>46</v>
      </c>
      <c r="D34" s="41"/>
    </row>
    <row r="35" ht="16.5" customHeight="1" spans="1:4">
      <c r="A35" s="67" t="s">
        <v>47</v>
      </c>
      <c r="B35" s="41">
        <v>1676708.77</v>
      </c>
      <c r="C35" s="67" t="s">
        <v>47</v>
      </c>
      <c r="D35" s="41"/>
    </row>
    <row r="36" ht="16.5" customHeight="1" spans="1:4">
      <c r="A36" s="67" t="s">
        <v>48</v>
      </c>
      <c r="B36" s="41"/>
      <c r="C36" s="67" t="s">
        <v>49</v>
      </c>
      <c r="D36" s="41"/>
    </row>
    <row r="37" ht="16.5" customHeight="1" spans="1:4">
      <c r="A37" s="210" t="s">
        <v>50</v>
      </c>
      <c r="B37" s="41">
        <f>SUM(B33:B34)</f>
        <v>50789133.81</v>
      </c>
      <c r="C37" s="210" t="s">
        <v>51</v>
      </c>
      <c r="D37" s="41">
        <v>50789133.81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4" sqref="A4:C4"/>
    </sheetView>
  </sheetViews>
  <sheetFormatPr defaultColWidth="9.14166666666667" defaultRowHeight="14.25" customHeight="1" outlineLevelCol="5"/>
  <cols>
    <col min="1" max="1" width="32.1416666666667" customWidth="1"/>
    <col min="2" max="2" width="33.7583333333333" customWidth="1"/>
    <col min="3" max="3" width="20.7583333333333" customWidth="1"/>
    <col min="4" max="4" width="18.375" customWidth="1"/>
    <col min="5" max="5" width="20.5" customWidth="1"/>
    <col min="6" max="6" width="16.125" customWidth="1"/>
  </cols>
  <sheetData>
    <row r="1" customHeight="1" spans="1:6">
      <c r="A1" s="1"/>
      <c r="B1" s="1"/>
      <c r="C1" s="1"/>
      <c r="D1" s="1"/>
      <c r="E1" s="1"/>
      <c r="F1" s="1"/>
    </row>
    <row r="2" ht="12" customHeight="1" spans="1:6">
      <c r="A2" s="158">
        <v>1</v>
      </c>
      <c r="B2" s="159">
        <v>0</v>
      </c>
      <c r="C2" s="158">
        <v>1</v>
      </c>
      <c r="D2" s="160"/>
      <c r="E2" s="160"/>
      <c r="F2" s="157" t="s">
        <v>718</v>
      </c>
    </row>
    <row r="3" ht="42" customHeight="1" spans="1:6">
      <c r="A3" s="161" t="str">
        <f>"2025"&amp;"年部门政府性基金预算支出预算表"</f>
        <v>2025年部门政府性基金预算支出预算表</v>
      </c>
      <c r="B3" s="161" t="s">
        <v>719</v>
      </c>
      <c r="C3" s="162"/>
      <c r="D3" s="163"/>
      <c r="E3" s="163"/>
      <c r="F3" s="163"/>
    </row>
    <row r="4" ht="13.5" customHeight="1" spans="1:6">
      <c r="A4" s="44" t="str">
        <f>"单位名称："&amp;"昆明市呈贡区住房和城乡建设局机关"</f>
        <v>单位名称：昆明市呈贡区住房和城乡建设局机关</v>
      </c>
      <c r="B4" s="44" t="s">
        <v>720</v>
      </c>
      <c r="C4" s="158"/>
      <c r="D4" s="160"/>
      <c r="E4" s="160"/>
      <c r="F4" s="157" t="s">
        <v>1</v>
      </c>
    </row>
    <row r="5" ht="19.5" customHeight="1" spans="1:6">
      <c r="A5" s="164" t="s">
        <v>209</v>
      </c>
      <c r="B5" s="165" t="s">
        <v>72</v>
      </c>
      <c r="C5" s="164" t="s">
        <v>73</v>
      </c>
      <c r="D5" s="10" t="s">
        <v>721</v>
      </c>
      <c r="E5" s="11"/>
      <c r="F5" s="37"/>
    </row>
    <row r="6" ht="18.75" customHeight="1" spans="1:6">
      <c r="A6" s="166"/>
      <c r="B6" s="167"/>
      <c r="C6" s="166"/>
      <c r="D6" s="63" t="s">
        <v>55</v>
      </c>
      <c r="E6" s="10" t="s">
        <v>75</v>
      </c>
      <c r="F6" s="63" t="s">
        <v>76</v>
      </c>
    </row>
    <row r="7" ht="18.75" customHeight="1" spans="1:6">
      <c r="A7" s="109">
        <v>1</v>
      </c>
      <c r="B7" s="168" t="s">
        <v>83</v>
      </c>
      <c r="C7" s="109">
        <v>3</v>
      </c>
      <c r="D7" s="12">
        <v>4</v>
      </c>
      <c r="E7" s="12">
        <v>5</v>
      </c>
      <c r="F7" s="12">
        <v>6</v>
      </c>
    </row>
    <row r="8" ht="21" customHeight="1" spans="1:6">
      <c r="A8" s="53"/>
      <c r="B8" s="53"/>
      <c r="C8" s="53"/>
      <c r="D8" s="41"/>
      <c r="E8" s="41"/>
      <c r="F8" s="41"/>
    </row>
    <row r="9" ht="21" customHeight="1" spans="1:6">
      <c r="A9" s="53"/>
      <c r="B9" s="53"/>
      <c r="C9" s="53"/>
      <c r="D9" s="41"/>
      <c r="E9" s="41"/>
      <c r="F9" s="41"/>
    </row>
    <row r="10" ht="18.75" customHeight="1" spans="1:6">
      <c r="A10" s="169" t="s">
        <v>199</v>
      </c>
      <c r="B10" s="169" t="s">
        <v>199</v>
      </c>
      <c r="C10" s="170" t="s">
        <v>199</v>
      </c>
      <c r="D10" s="41"/>
      <c r="E10" s="41"/>
      <c r="F10" s="41"/>
    </row>
    <row r="11" ht="26" customHeight="1" spans="1:1">
      <c r="A11" t="s">
        <v>722</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9"/>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1" width="32.575" customWidth="1"/>
    <col min="2" max="2" width="24.625" customWidth="1"/>
    <col min="3" max="3" width="43.375" customWidth="1"/>
    <col min="4" max="4" width="37.7583333333333" customWidth="1"/>
    <col min="5" max="5" width="20.5" customWidth="1"/>
    <col min="6" max="6" width="9.125" customWidth="1"/>
    <col min="7" max="7" width="5.75833333333333" customWidth="1"/>
    <col min="8" max="8" width="13.2833333333333" customWidth="1"/>
    <col min="9" max="18" width="20" customWidth="1"/>
    <col min="19" max="19" width="19.8583333333333" customWidth="1"/>
  </cols>
  <sheetData>
    <row r="1" customHeight="1" spans="1:19">
      <c r="A1" s="1"/>
      <c r="B1" s="1"/>
      <c r="C1" s="1"/>
      <c r="D1" s="1"/>
      <c r="E1" s="1"/>
      <c r="F1" s="1"/>
      <c r="G1" s="1"/>
      <c r="H1" s="1"/>
      <c r="I1" s="1"/>
      <c r="J1" s="1"/>
      <c r="K1" s="1"/>
      <c r="L1" s="1"/>
      <c r="M1" s="1"/>
      <c r="N1" s="1"/>
      <c r="O1" s="1"/>
      <c r="P1" s="1"/>
      <c r="Q1" s="1"/>
      <c r="R1" s="1"/>
      <c r="S1" s="1"/>
    </row>
    <row r="2" ht="15.75" customHeight="1" spans="2:19">
      <c r="B2" s="122"/>
      <c r="C2" s="122"/>
      <c r="R2" s="60"/>
      <c r="S2" s="60" t="s">
        <v>723</v>
      </c>
    </row>
    <row r="3" ht="41.25" customHeight="1" spans="1:19">
      <c r="A3" s="112" t="str">
        <f>"2025"&amp;"年部门政府采购预算表"</f>
        <v>2025年部门政府采购预算表</v>
      </c>
      <c r="B3" s="108"/>
      <c r="C3" s="108"/>
      <c r="D3" s="43"/>
      <c r="E3" s="43"/>
      <c r="F3" s="43"/>
      <c r="G3" s="43"/>
      <c r="H3" s="43"/>
      <c r="I3" s="43"/>
      <c r="J3" s="43"/>
      <c r="K3" s="43"/>
      <c r="L3" s="43"/>
      <c r="M3" s="108"/>
      <c r="N3" s="43"/>
      <c r="O3" s="43"/>
      <c r="P3" s="108"/>
      <c r="Q3" s="43"/>
      <c r="R3" s="108"/>
      <c r="S3" s="108"/>
    </row>
    <row r="4" ht="18.75" customHeight="1" spans="1:19">
      <c r="A4" s="150" t="str">
        <f>"单位名称："&amp;"昆明市呈贡区住房和城乡建设局机关"</f>
        <v>单位名称：昆明市呈贡区住房和城乡建设局机关</v>
      </c>
      <c r="B4" s="123"/>
      <c r="C4" s="123"/>
      <c r="D4" s="61"/>
      <c r="E4" s="61"/>
      <c r="F4" s="61"/>
      <c r="G4" s="61"/>
      <c r="H4" s="61"/>
      <c r="I4" s="61"/>
      <c r="J4" s="61"/>
      <c r="K4" s="61"/>
      <c r="L4" s="61"/>
      <c r="R4" s="62"/>
      <c r="S4" s="157" t="s">
        <v>1</v>
      </c>
    </row>
    <row r="5" ht="15.75" customHeight="1" spans="1:19">
      <c r="A5" s="47" t="s">
        <v>208</v>
      </c>
      <c r="B5" s="124" t="s">
        <v>209</v>
      </c>
      <c r="C5" s="124" t="s">
        <v>724</v>
      </c>
      <c r="D5" s="133" t="s">
        <v>725</v>
      </c>
      <c r="E5" s="133" t="s">
        <v>726</v>
      </c>
      <c r="F5" s="133" t="s">
        <v>727</v>
      </c>
      <c r="G5" s="133" t="s">
        <v>728</v>
      </c>
      <c r="H5" s="133" t="s">
        <v>729</v>
      </c>
      <c r="I5" s="140" t="s">
        <v>216</v>
      </c>
      <c r="J5" s="140"/>
      <c r="K5" s="140"/>
      <c r="L5" s="140"/>
      <c r="M5" s="144"/>
      <c r="N5" s="140"/>
      <c r="O5" s="140"/>
      <c r="P5" s="119"/>
      <c r="Q5" s="140"/>
      <c r="R5" s="144"/>
      <c r="S5" s="120"/>
    </row>
    <row r="6" ht="17.25" customHeight="1" spans="1:19">
      <c r="A6" s="49"/>
      <c r="B6" s="125"/>
      <c r="C6" s="125"/>
      <c r="D6" s="135"/>
      <c r="E6" s="135"/>
      <c r="F6" s="135"/>
      <c r="G6" s="135"/>
      <c r="H6" s="135"/>
      <c r="I6" s="135" t="s">
        <v>55</v>
      </c>
      <c r="J6" s="135" t="s">
        <v>58</v>
      </c>
      <c r="K6" s="135" t="s">
        <v>730</v>
      </c>
      <c r="L6" s="135" t="s">
        <v>731</v>
      </c>
      <c r="M6" s="134" t="s">
        <v>732</v>
      </c>
      <c r="N6" s="145" t="s">
        <v>733</v>
      </c>
      <c r="O6" s="145"/>
      <c r="P6" s="148"/>
      <c r="Q6" s="145"/>
      <c r="R6" s="149"/>
      <c r="S6" s="126"/>
    </row>
    <row r="7" ht="54" customHeight="1" spans="1:19">
      <c r="A7" s="51"/>
      <c r="B7" s="126"/>
      <c r="C7" s="126"/>
      <c r="D7" s="137"/>
      <c r="E7" s="137"/>
      <c r="F7" s="137"/>
      <c r="G7" s="137"/>
      <c r="H7" s="137"/>
      <c r="I7" s="137"/>
      <c r="J7" s="137" t="s">
        <v>57</v>
      </c>
      <c r="K7" s="137"/>
      <c r="L7" s="137"/>
      <c r="M7" s="136"/>
      <c r="N7" s="137" t="s">
        <v>57</v>
      </c>
      <c r="O7" s="137" t="s">
        <v>64</v>
      </c>
      <c r="P7" s="126" t="s">
        <v>65</v>
      </c>
      <c r="Q7" s="137" t="s">
        <v>66</v>
      </c>
      <c r="R7" s="136" t="s">
        <v>67</v>
      </c>
      <c r="S7" s="126" t="s">
        <v>68</v>
      </c>
    </row>
    <row r="8" ht="18" customHeight="1" spans="1:19">
      <c r="A8" s="151">
        <v>1</v>
      </c>
      <c r="B8" s="151" t="s">
        <v>83</v>
      </c>
      <c r="C8" s="152">
        <v>3</v>
      </c>
      <c r="D8" s="152">
        <v>4</v>
      </c>
      <c r="E8" s="151">
        <v>5</v>
      </c>
      <c r="F8" s="151">
        <v>6</v>
      </c>
      <c r="G8" s="151">
        <v>7</v>
      </c>
      <c r="H8" s="151">
        <v>8</v>
      </c>
      <c r="I8" s="151">
        <v>9</v>
      </c>
      <c r="J8" s="151">
        <v>10</v>
      </c>
      <c r="K8" s="151">
        <v>11</v>
      </c>
      <c r="L8" s="151">
        <v>12</v>
      </c>
      <c r="M8" s="151">
        <v>13</v>
      </c>
      <c r="N8" s="151">
        <v>14</v>
      </c>
      <c r="O8" s="151">
        <v>15</v>
      </c>
      <c r="P8" s="151">
        <v>16</v>
      </c>
      <c r="Q8" s="151">
        <v>17</v>
      </c>
      <c r="R8" s="151">
        <v>18</v>
      </c>
      <c r="S8" s="151">
        <v>19</v>
      </c>
    </row>
    <row r="9" ht="21" customHeight="1" spans="1:19">
      <c r="A9" s="127" t="s">
        <v>70</v>
      </c>
      <c r="B9" s="128" t="s">
        <v>70</v>
      </c>
      <c r="C9" s="128" t="s">
        <v>316</v>
      </c>
      <c r="D9" s="138" t="s">
        <v>734</v>
      </c>
      <c r="E9" s="138" t="s">
        <v>735</v>
      </c>
      <c r="F9" s="138" t="s">
        <v>495</v>
      </c>
      <c r="G9" s="153">
        <v>1</v>
      </c>
      <c r="H9" s="41">
        <v>20000</v>
      </c>
      <c r="I9" s="41">
        <v>20000</v>
      </c>
      <c r="J9" s="41">
        <v>20000</v>
      </c>
      <c r="K9" s="41"/>
      <c r="L9" s="41"/>
      <c r="M9" s="41"/>
      <c r="N9" s="41"/>
      <c r="O9" s="41"/>
      <c r="P9" s="41"/>
      <c r="Q9" s="41"/>
      <c r="R9" s="41"/>
      <c r="S9" s="41"/>
    </row>
    <row r="10" ht="21" customHeight="1" spans="1:19">
      <c r="A10" s="127" t="s">
        <v>70</v>
      </c>
      <c r="B10" s="128" t="s">
        <v>70</v>
      </c>
      <c r="C10" s="128" t="s">
        <v>316</v>
      </c>
      <c r="D10" s="138" t="s">
        <v>736</v>
      </c>
      <c r="E10" s="138" t="s">
        <v>737</v>
      </c>
      <c r="F10" s="138" t="s">
        <v>495</v>
      </c>
      <c r="G10" s="153">
        <v>1</v>
      </c>
      <c r="H10" s="41">
        <v>25000</v>
      </c>
      <c r="I10" s="41">
        <v>25000</v>
      </c>
      <c r="J10" s="41">
        <v>25000</v>
      </c>
      <c r="K10" s="41"/>
      <c r="L10" s="41"/>
      <c r="M10" s="41"/>
      <c r="N10" s="41"/>
      <c r="O10" s="41"/>
      <c r="P10" s="41"/>
      <c r="Q10" s="41"/>
      <c r="R10" s="41"/>
      <c r="S10" s="41"/>
    </row>
    <row r="11" ht="21" customHeight="1" spans="1:19">
      <c r="A11" s="127" t="s">
        <v>70</v>
      </c>
      <c r="B11" s="128" t="s">
        <v>70</v>
      </c>
      <c r="C11" s="128" t="s">
        <v>249</v>
      </c>
      <c r="D11" s="138" t="s">
        <v>738</v>
      </c>
      <c r="E11" s="138" t="s">
        <v>739</v>
      </c>
      <c r="F11" s="138" t="s">
        <v>495</v>
      </c>
      <c r="G11" s="153">
        <v>1</v>
      </c>
      <c r="H11" s="41"/>
      <c r="I11" s="41">
        <v>28680</v>
      </c>
      <c r="J11" s="41">
        <v>28680</v>
      </c>
      <c r="K11" s="41"/>
      <c r="L11" s="41"/>
      <c r="M11" s="41"/>
      <c r="N11" s="41"/>
      <c r="O11" s="41"/>
      <c r="P11" s="41"/>
      <c r="Q11" s="41"/>
      <c r="R11" s="41"/>
      <c r="S11" s="41"/>
    </row>
    <row r="12" ht="21" customHeight="1" spans="1:19">
      <c r="A12" s="127" t="s">
        <v>70</v>
      </c>
      <c r="B12" s="128" t="s">
        <v>70</v>
      </c>
      <c r="C12" s="128" t="s">
        <v>249</v>
      </c>
      <c r="D12" s="138" t="s">
        <v>740</v>
      </c>
      <c r="E12" s="138" t="s">
        <v>741</v>
      </c>
      <c r="F12" s="138" t="s">
        <v>495</v>
      </c>
      <c r="G12" s="153">
        <v>1</v>
      </c>
      <c r="H12" s="41">
        <v>20000</v>
      </c>
      <c r="I12" s="41">
        <v>20000</v>
      </c>
      <c r="J12" s="41">
        <v>20000</v>
      </c>
      <c r="K12" s="41"/>
      <c r="L12" s="41"/>
      <c r="M12" s="41"/>
      <c r="N12" s="41"/>
      <c r="O12" s="41"/>
      <c r="P12" s="41"/>
      <c r="Q12" s="41"/>
      <c r="R12" s="41"/>
      <c r="S12" s="41"/>
    </row>
    <row r="13" ht="21" customHeight="1" spans="1:19">
      <c r="A13" s="127" t="s">
        <v>70</v>
      </c>
      <c r="B13" s="128" t="s">
        <v>70</v>
      </c>
      <c r="C13" s="128" t="s">
        <v>249</v>
      </c>
      <c r="D13" s="138" t="s">
        <v>742</v>
      </c>
      <c r="E13" s="138" t="s">
        <v>743</v>
      </c>
      <c r="F13" s="138" t="s">
        <v>495</v>
      </c>
      <c r="G13" s="153">
        <v>1</v>
      </c>
      <c r="H13" s="41"/>
      <c r="I13" s="41">
        <v>33000</v>
      </c>
      <c r="J13" s="41">
        <v>33000</v>
      </c>
      <c r="K13" s="41"/>
      <c r="L13" s="41"/>
      <c r="M13" s="41"/>
      <c r="N13" s="41"/>
      <c r="O13" s="41"/>
      <c r="P13" s="41"/>
      <c r="Q13" s="41"/>
      <c r="R13" s="41"/>
      <c r="S13" s="41"/>
    </row>
    <row r="14" ht="21" customHeight="1" spans="1:19">
      <c r="A14" s="127" t="s">
        <v>70</v>
      </c>
      <c r="B14" s="128" t="s">
        <v>70</v>
      </c>
      <c r="C14" s="128" t="s">
        <v>322</v>
      </c>
      <c r="D14" s="138" t="s">
        <v>744</v>
      </c>
      <c r="E14" s="138" t="s">
        <v>745</v>
      </c>
      <c r="F14" s="138" t="s">
        <v>495</v>
      </c>
      <c r="G14" s="153">
        <v>1</v>
      </c>
      <c r="H14" s="41"/>
      <c r="I14" s="41">
        <v>4800000</v>
      </c>
      <c r="J14" s="41">
        <v>4800000</v>
      </c>
      <c r="K14" s="41"/>
      <c r="L14" s="41"/>
      <c r="M14" s="41"/>
      <c r="N14" s="41"/>
      <c r="O14" s="41"/>
      <c r="P14" s="41"/>
      <c r="Q14" s="41"/>
      <c r="R14" s="41"/>
      <c r="S14" s="41"/>
    </row>
    <row r="15" ht="21" customHeight="1" spans="1:19">
      <c r="A15" s="127" t="s">
        <v>70</v>
      </c>
      <c r="B15" s="128" t="s">
        <v>70</v>
      </c>
      <c r="C15" s="128" t="s">
        <v>322</v>
      </c>
      <c r="D15" s="138" t="s">
        <v>746</v>
      </c>
      <c r="E15" s="138" t="s">
        <v>747</v>
      </c>
      <c r="F15" s="138" t="s">
        <v>495</v>
      </c>
      <c r="G15" s="153">
        <v>1</v>
      </c>
      <c r="H15" s="41">
        <v>700000</v>
      </c>
      <c r="I15" s="41">
        <v>700000</v>
      </c>
      <c r="J15" s="41">
        <v>700000</v>
      </c>
      <c r="K15" s="41"/>
      <c r="L15" s="41"/>
      <c r="M15" s="41"/>
      <c r="N15" s="41"/>
      <c r="O15" s="41"/>
      <c r="P15" s="41"/>
      <c r="Q15" s="41"/>
      <c r="R15" s="41"/>
      <c r="S15" s="41"/>
    </row>
    <row r="16" ht="21" customHeight="1" spans="1:19">
      <c r="A16" s="127" t="s">
        <v>70</v>
      </c>
      <c r="B16" s="128" t="s">
        <v>70</v>
      </c>
      <c r="C16" s="128" t="s">
        <v>322</v>
      </c>
      <c r="D16" s="138" t="s">
        <v>748</v>
      </c>
      <c r="E16" s="138" t="s">
        <v>749</v>
      </c>
      <c r="F16" s="138" t="s">
        <v>495</v>
      </c>
      <c r="G16" s="153">
        <v>1</v>
      </c>
      <c r="H16" s="41">
        <v>2604208.77</v>
      </c>
      <c r="I16" s="41">
        <f>J16+K16</f>
        <v>2604208.77</v>
      </c>
      <c r="J16" s="41">
        <v>2604208.77</v>
      </c>
      <c r="K16" s="41"/>
      <c r="L16" s="41"/>
      <c r="M16" s="41"/>
      <c r="N16" s="41"/>
      <c r="O16" s="41"/>
      <c r="P16" s="41"/>
      <c r="Q16" s="41"/>
      <c r="R16" s="41"/>
      <c r="S16" s="41"/>
    </row>
    <row r="17" ht="21" customHeight="1" spans="1:19">
      <c r="A17" s="127" t="s">
        <v>70</v>
      </c>
      <c r="B17" s="128" t="s">
        <v>70</v>
      </c>
      <c r="C17" s="128" t="s">
        <v>347</v>
      </c>
      <c r="D17" s="138" t="s">
        <v>750</v>
      </c>
      <c r="E17" s="138" t="s">
        <v>747</v>
      </c>
      <c r="F17" s="138" t="s">
        <v>495</v>
      </c>
      <c r="G17" s="153">
        <v>1</v>
      </c>
      <c r="H17" s="41">
        <v>400000</v>
      </c>
      <c r="I17" s="41">
        <v>400000</v>
      </c>
      <c r="J17" s="41">
        <v>400000</v>
      </c>
      <c r="K17" s="41"/>
      <c r="L17" s="41"/>
      <c r="M17" s="41"/>
      <c r="N17" s="41"/>
      <c r="O17" s="41"/>
      <c r="P17" s="41"/>
      <c r="Q17" s="41"/>
      <c r="R17" s="41"/>
      <c r="S17" s="41"/>
    </row>
    <row r="18" ht="21" customHeight="1" spans="1:19">
      <c r="A18" s="129" t="s">
        <v>199</v>
      </c>
      <c r="B18" s="130"/>
      <c r="C18" s="130"/>
      <c r="D18" s="139"/>
      <c r="E18" s="139"/>
      <c r="F18" s="139"/>
      <c r="G18" s="154"/>
      <c r="H18" s="41">
        <v>2768700</v>
      </c>
      <c r="I18" s="41">
        <f>SUM(I9:I17)</f>
        <v>8630888.77</v>
      </c>
      <c r="J18" s="41">
        <f>SUM(J9:J17)</f>
        <v>8630888.77</v>
      </c>
      <c r="K18" s="41"/>
      <c r="L18" s="41"/>
      <c r="M18" s="41"/>
      <c r="N18" s="41"/>
      <c r="O18" s="41"/>
      <c r="P18" s="41"/>
      <c r="Q18" s="41"/>
      <c r="R18" s="41"/>
      <c r="S18" s="41"/>
    </row>
    <row r="19" ht="21" customHeight="1" spans="1:19">
      <c r="A19" s="150" t="s">
        <v>751</v>
      </c>
      <c r="B19" s="44"/>
      <c r="C19" s="44"/>
      <c r="D19" s="150"/>
      <c r="E19" s="150"/>
      <c r="F19" s="150"/>
      <c r="G19" s="155"/>
      <c r="H19" s="156"/>
      <c r="I19" s="156"/>
      <c r="J19" s="156"/>
      <c r="K19" s="156"/>
      <c r="L19" s="156"/>
      <c r="M19" s="156"/>
      <c r="N19" s="156"/>
      <c r="O19" s="156"/>
      <c r="P19" s="156"/>
      <c r="Q19" s="156"/>
      <c r="R19" s="156"/>
      <c r="S19" s="156"/>
    </row>
  </sheetData>
  <mergeCells count="19">
    <mergeCell ref="A3:S3"/>
    <mergeCell ref="A4:H4"/>
    <mergeCell ref="I5:S5"/>
    <mergeCell ref="N6:S6"/>
    <mergeCell ref="A18:G18"/>
    <mergeCell ref="A19:S19"/>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22"/>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1" width="28.5" customWidth="1"/>
    <col min="2" max="2" width="26.875" customWidth="1"/>
    <col min="3" max="3" width="41.7583333333333" customWidth="1"/>
    <col min="4" max="4" width="52.2583333333333" customWidth="1"/>
    <col min="5" max="5" width="36.5" customWidth="1"/>
    <col min="6" max="6" width="13.2583333333333" customWidth="1"/>
    <col min="7" max="7" width="21.875" customWidth="1"/>
    <col min="8" max="8" width="19.2583333333333" customWidth="1"/>
    <col min="9" max="9" width="33.5"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118"/>
      <c r="B2" s="122"/>
      <c r="C2" s="122"/>
      <c r="D2" s="122"/>
      <c r="E2" s="122"/>
      <c r="F2" s="122"/>
      <c r="G2" s="122"/>
      <c r="H2" s="118"/>
      <c r="I2" s="118"/>
      <c r="J2" s="118"/>
      <c r="K2" s="118"/>
      <c r="L2" s="118"/>
      <c r="M2" s="118"/>
      <c r="N2" s="142"/>
      <c r="O2" s="118"/>
      <c r="P2" s="118"/>
      <c r="Q2" s="122"/>
      <c r="R2" s="118"/>
      <c r="S2" s="146"/>
      <c r="T2" s="146" t="s">
        <v>752</v>
      </c>
    </row>
    <row r="3" ht="41.25" customHeight="1" spans="1:20">
      <c r="A3" s="112" t="str">
        <f>"2025"&amp;"年部门政府购买服务预算表"</f>
        <v>2025年部门政府购买服务预算表</v>
      </c>
      <c r="B3" s="108"/>
      <c r="C3" s="108"/>
      <c r="D3" s="108"/>
      <c r="E3" s="108"/>
      <c r="F3" s="108"/>
      <c r="G3" s="108"/>
      <c r="H3" s="131"/>
      <c r="I3" s="131"/>
      <c r="J3" s="131"/>
      <c r="K3" s="131"/>
      <c r="L3" s="131"/>
      <c r="M3" s="131"/>
      <c r="N3" s="143"/>
      <c r="O3" s="131"/>
      <c r="P3" s="131"/>
      <c r="Q3" s="108"/>
      <c r="R3" s="131"/>
      <c r="S3" s="143"/>
      <c r="T3" s="108"/>
    </row>
    <row r="4" ht="22.5" customHeight="1" spans="1:20">
      <c r="A4" s="113" t="str">
        <f>"单位名称："&amp;"昆明市呈贡区住房和城乡建设局机关"</f>
        <v>单位名称：昆明市呈贡区住房和城乡建设局机关</v>
      </c>
      <c r="B4" s="123"/>
      <c r="C4" s="123"/>
      <c r="D4" s="123"/>
      <c r="E4" s="123"/>
      <c r="F4" s="123"/>
      <c r="G4" s="123"/>
      <c r="H4" s="114"/>
      <c r="I4" s="114"/>
      <c r="J4" s="114"/>
      <c r="K4" s="114"/>
      <c r="L4" s="114"/>
      <c r="M4" s="114"/>
      <c r="N4" s="142"/>
      <c r="O4" s="118"/>
      <c r="P4" s="118"/>
      <c r="Q4" s="122"/>
      <c r="R4" s="118"/>
      <c r="S4" s="147"/>
      <c r="T4" s="146" t="s">
        <v>1</v>
      </c>
    </row>
    <row r="5" ht="24" customHeight="1" spans="1:20">
      <c r="A5" s="47" t="s">
        <v>208</v>
      </c>
      <c r="B5" s="124" t="s">
        <v>209</v>
      </c>
      <c r="C5" s="124" t="s">
        <v>724</v>
      </c>
      <c r="D5" s="124" t="s">
        <v>753</v>
      </c>
      <c r="E5" s="124" t="s">
        <v>754</v>
      </c>
      <c r="F5" s="132" t="s">
        <v>755</v>
      </c>
      <c r="G5" s="124" t="s">
        <v>756</v>
      </c>
      <c r="H5" s="133" t="s">
        <v>757</v>
      </c>
      <c r="I5" s="133" t="s">
        <v>758</v>
      </c>
      <c r="J5" s="140" t="s">
        <v>216</v>
      </c>
      <c r="K5" s="140"/>
      <c r="L5" s="140"/>
      <c r="M5" s="140"/>
      <c r="N5" s="144"/>
      <c r="O5" s="140"/>
      <c r="P5" s="140"/>
      <c r="Q5" s="119"/>
      <c r="R5" s="140"/>
      <c r="S5" s="144"/>
      <c r="T5" s="120"/>
    </row>
    <row r="6" ht="24" customHeight="1" spans="1:20">
      <c r="A6" s="49"/>
      <c r="B6" s="125"/>
      <c r="C6" s="125"/>
      <c r="D6" s="125"/>
      <c r="E6" s="125"/>
      <c r="F6" s="134"/>
      <c r="G6" s="125"/>
      <c r="H6" s="135"/>
      <c r="I6" s="135"/>
      <c r="J6" s="135" t="s">
        <v>55</v>
      </c>
      <c r="K6" s="135" t="s">
        <v>58</v>
      </c>
      <c r="L6" s="135" t="s">
        <v>730</v>
      </c>
      <c r="M6" s="135" t="s">
        <v>731</v>
      </c>
      <c r="N6" s="134" t="s">
        <v>732</v>
      </c>
      <c r="O6" s="145" t="s">
        <v>733</v>
      </c>
      <c r="P6" s="145"/>
      <c r="Q6" s="148"/>
      <c r="R6" s="145"/>
      <c r="S6" s="149"/>
      <c r="T6" s="126"/>
    </row>
    <row r="7" ht="54" customHeight="1" spans="1:20">
      <c r="A7" s="51"/>
      <c r="B7" s="126"/>
      <c r="C7" s="126"/>
      <c r="D7" s="126"/>
      <c r="E7" s="126"/>
      <c r="F7" s="136"/>
      <c r="G7" s="126"/>
      <c r="H7" s="137"/>
      <c r="I7" s="137"/>
      <c r="J7" s="137"/>
      <c r="K7" s="137" t="s">
        <v>57</v>
      </c>
      <c r="L7" s="137"/>
      <c r="M7" s="137"/>
      <c r="N7" s="136"/>
      <c r="O7" s="137" t="s">
        <v>57</v>
      </c>
      <c r="P7" s="137" t="s">
        <v>64</v>
      </c>
      <c r="Q7" s="126" t="s">
        <v>65</v>
      </c>
      <c r="R7" s="137" t="s">
        <v>66</v>
      </c>
      <c r="S7" s="136" t="s">
        <v>67</v>
      </c>
      <c r="T7" s="126" t="s">
        <v>68</v>
      </c>
    </row>
    <row r="8" ht="17.25" customHeight="1" spans="1:20">
      <c r="A8" s="64">
        <v>1</v>
      </c>
      <c r="B8" s="126">
        <v>2</v>
      </c>
      <c r="C8" s="64">
        <v>3</v>
      </c>
      <c r="D8" s="64">
        <v>4</v>
      </c>
      <c r="E8" s="126">
        <v>5</v>
      </c>
      <c r="F8" s="64">
        <v>6</v>
      </c>
      <c r="G8" s="64">
        <v>7</v>
      </c>
      <c r="H8" s="126">
        <v>8</v>
      </c>
      <c r="I8" s="64">
        <v>9</v>
      </c>
      <c r="J8" s="64">
        <v>10</v>
      </c>
      <c r="K8" s="126">
        <v>11</v>
      </c>
      <c r="L8" s="64">
        <v>12</v>
      </c>
      <c r="M8" s="64">
        <v>13</v>
      </c>
      <c r="N8" s="126">
        <v>14</v>
      </c>
      <c r="O8" s="64">
        <v>15</v>
      </c>
      <c r="P8" s="64">
        <v>16</v>
      </c>
      <c r="Q8" s="126">
        <v>17</v>
      </c>
      <c r="R8" s="64">
        <v>18</v>
      </c>
      <c r="S8" s="64">
        <v>19</v>
      </c>
      <c r="T8" s="64">
        <v>20</v>
      </c>
    </row>
    <row r="9" ht="21" customHeight="1" spans="1:20">
      <c r="A9" s="127" t="s">
        <v>70</v>
      </c>
      <c r="B9" s="128" t="s">
        <v>70</v>
      </c>
      <c r="C9" s="128" t="s">
        <v>316</v>
      </c>
      <c r="D9" s="128" t="s">
        <v>759</v>
      </c>
      <c r="E9" s="128" t="s">
        <v>760</v>
      </c>
      <c r="F9" s="128" t="s">
        <v>76</v>
      </c>
      <c r="G9" s="128" t="s">
        <v>761</v>
      </c>
      <c r="H9" s="138" t="s">
        <v>128</v>
      </c>
      <c r="I9" s="138" t="s">
        <v>762</v>
      </c>
      <c r="J9" s="41">
        <v>120000</v>
      </c>
      <c r="K9" s="41">
        <v>120000</v>
      </c>
      <c r="L9" s="41"/>
      <c r="M9" s="41"/>
      <c r="N9" s="41"/>
      <c r="O9" s="41"/>
      <c r="P9" s="41"/>
      <c r="Q9" s="41"/>
      <c r="R9" s="41"/>
      <c r="S9" s="41"/>
      <c r="T9" s="41"/>
    </row>
    <row r="10" ht="21" customHeight="1" spans="1:20">
      <c r="A10" s="127" t="s">
        <v>70</v>
      </c>
      <c r="B10" s="128" t="s">
        <v>70</v>
      </c>
      <c r="C10" s="128" t="s">
        <v>316</v>
      </c>
      <c r="D10" s="128" t="s">
        <v>736</v>
      </c>
      <c r="E10" s="128" t="s">
        <v>763</v>
      </c>
      <c r="F10" s="128" t="s">
        <v>76</v>
      </c>
      <c r="G10" s="128" t="s">
        <v>761</v>
      </c>
      <c r="H10" s="138" t="s">
        <v>128</v>
      </c>
      <c r="I10" s="138" t="s">
        <v>736</v>
      </c>
      <c r="J10" s="41">
        <v>25000</v>
      </c>
      <c r="K10" s="41">
        <v>25000</v>
      </c>
      <c r="L10" s="41"/>
      <c r="M10" s="41"/>
      <c r="N10" s="41"/>
      <c r="O10" s="41"/>
      <c r="P10" s="41"/>
      <c r="Q10" s="41"/>
      <c r="R10" s="41"/>
      <c r="S10" s="41"/>
      <c r="T10" s="41"/>
    </row>
    <row r="11" ht="21" customHeight="1" spans="1:20">
      <c r="A11" s="127" t="s">
        <v>70</v>
      </c>
      <c r="B11" s="128" t="s">
        <v>70</v>
      </c>
      <c r="C11" s="128" t="s">
        <v>320</v>
      </c>
      <c r="D11" s="128" t="s">
        <v>764</v>
      </c>
      <c r="E11" s="128" t="s">
        <v>765</v>
      </c>
      <c r="F11" s="128" t="s">
        <v>76</v>
      </c>
      <c r="G11" s="128" t="s">
        <v>761</v>
      </c>
      <c r="H11" s="138" t="s">
        <v>128</v>
      </c>
      <c r="I11" s="138" t="s">
        <v>764</v>
      </c>
      <c r="J11" s="41">
        <v>80000</v>
      </c>
      <c r="K11" s="41">
        <v>80000</v>
      </c>
      <c r="L11" s="41"/>
      <c r="M11" s="41"/>
      <c r="N11" s="41"/>
      <c r="O11" s="41"/>
      <c r="P11" s="41"/>
      <c r="Q11" s="41"/>
      <c r="R11" s="41"/>
      <c r="S11" s="41"/>
      <c r="T11" s="41"/>
    </row>
    <row r="12" ht="21" customHeight="1" spans="1:20">
      <c r="A12" s="127" t="s">
        <v>70</v>
      </c>
      <c r="B12" s="128" t="s">
        <v>70</v>
      </c>
      <c r="C12" s="128" t="s">
        <v>322</v>
      </c>
      <c r="D12" s="128" t="s">
        <v>766</v>
      </c>
      <c r="E12" s="128" t="s">
        <v>765</v>
      </c>
      <c r="F12" s="128" t="s">
        <v>76</v>
      </c>
      <c r="G12" s="128" t="s">
        <v>761</v>
      </c>
      <c r="H12" s="138" t="s">
        <v>128</v>
      </c>
      <c r="I12" s="138" t="s">
        <v>767</v>
      </c>
      <c r="J12" s="41">
        <v>357500</v>
      </c>
      <c r="K12" s="41">
        <v>357500</v>
      </c>
      <c r="L12" s="41"/>
      <c r="M12" s="41"/>
      <c r="N12" s="41"/>
      <c r="O12" s="41"/>
      <c r="P12" s="41"/>
      <c r="Q12" s="41"/>
      <c r="R12" s="41"/>
      <c r="S12" s="41"/>
      <c r="T12" s="41"/>
    </row>
    <row r="13" ht="21" customHeight="1" spans="1:20">
      <c r="A13" s="127" t="s">
        <v>70</v>
      </c>
      <c r="B13" s="128" t="s">
        <v>70</v>
      </c>
      <c r="C13" s="128" t="s">
        <v>322</v>
      </c>
      <c r="D13" s="128" t="s">
        <v>768</v>
      </c>
      <c r="E13" s="128" t="s">
        <v>765</v>
      </c>
      <c r="F13" s="128" t="s">
        <v>76</v>
      </c>
      <c r="G13" s="128" t="s">
        <v>761</v>
      </c>
      <c r="H13" s="138" t="s">
        <v>128</v>
      </c>
      <c r="I13" s="138" t="s">
        <v>769</v>
      </c>
      <c r="J13" s="41">
        <v>200000</v>
      </c>
      <c r="K13" s="41">
        <v>200000</v>
      </c>
      <c r="L13" s="41"/>
      <c r="M13" s="41"/>
      <c r="N13" s="41"/>
      <c r="O13" s="41"/>
      <c r="P13" s="41"/>
      <c r="Q13" s="41"/>
      <c r="R13" s="41"/>
      <c r="S13" s="41"/>
      <c r="T13" s="41"/>
    </row>
    <row r="14" ht="21" customHeight="1" spans="1:20">
      <c r="A14" s="127" t="s">
        <v>70</v>
      </c>
      <c r="B14" s="128" t="s">
        <v>70</v>
      </c>
      <c r="C14" s="128" t="s">
        <v>347</v>
      </c>
      <c r="D14" s="128" t="s">
        <v>750</v>
      </c>
      <c r="E14" s="128" t="s">
        <v>770</v>
      </c>
      <c r="F14" s="128" t="s">
        <v>76</v>
      </c>
      <c r="G14" s="128" t="s">
        <v>771</v>
      </c>
      <c r="H14" s="138" t="s">
        <v>128</v>
      </c>
      <c r="I14" s="138" t="s">
        <v>772</v>
      </c>
      <c r="J14" s="41">
        <v>400000</v>
      </c>
      <c r="K14" s="41">
        <v>400000</v>
      </c>
      <c r="L14" s="41"/>
      <c r="M14" s="41"/>
      <c r="N14" s="41"/>
      <c r="O14" s="41"/>
      <c r="P14" s="41"/>
      <c r="Q14" s="41"/>
      <c r="R14" s="41"/>
      <c r="S14" s="41"/>
      <c r="T14" s="41"/>
    </row>
    <row r="15" ht="33" customHeight="1" spans="1:20">
      <c r="A15" s="127" t="s">
        <v>70</v>
      </c>
      <c r="B15" s="128" t="s">
        <v>70</v>
      </c>
      <c r="C15" s="128" t="s">
        <v>347</v>
      </c>
      <c r="D15" s="128" t="s">
        <v>773</v>
      </c>
      <c r="E15" s="128" t="s">
        <v>770</v>
      </c>
      <c r="F15" s="128" t="s">
        <v>76</v>
      </c>
      <c r="G15" s="128" t="s">
        <v>771</v>
      </c>
      <c r="H15" s="138" t="s">
        <v>128</v>
      </c>
      <c r="I15" s="138" t="s">
        <v>774</v>
      </c>
      <c r="J15" s="41">
        <v>200000</v>
      </c>
      <c r="K15" s="41">
        <v>200000</v>
      </c>
      <c r="L15" s="41"/>
      <c r="M15" s="41"/>
      <c r="N15" s="41"/>
      <c r="O15" s="41"/>
      <c r="P15" s="41"/>
      <c r="Q15" s="41"/>
      <c r="R15" s="41"/>
      <c r="S15" s="41"/>
      <c r="T15" s="41"/>
    </row>
    <row r="16" ht="21" customHeight="1" spans="1:20">
      <c r="A16" s="127" t="s">
        <v>70</v>
      </c>
      <c r="B16" s="128" t="s">
        <v>70</v>
      </c>
      <c r="C16" s="128" t="s">
        <v>351</v>
      </c>
      <c r="D16" s="128" t="s">
        <v>775</v>
      </c>
      <c r="E16" s="128" t="s">
        <v>776</v>
      </c>
      <c r="F16" s="128" t="s">
        <v>76</v>
      </c>
      <c r="G16" s="128" t="s">
        <v>761</v>
      </c>
      <c r="H16" s="138" t="s">
        <v>128</v>
      </c>
      <c r="I16" s="138" t="s">
        <v>775</v>
      </c>
      <c r="J16" s="41">
        <v>30000</v>
      </c>
      <c r="K16" s="41">
        <v>30000</v>
      </c>
      <c r="L16" s="41"/>
      <c r="M16" s="41"/>
      <c r="N16" s="41"/>
      <c r="O16" s="41"/>
      <c r="P16" s="41"/>
      <c r="Q16" s="41"/>
      <c r="R16" s="41"/>
      <c r="S16" s="41"/>
      <c r="T16" s="41"/>
    </row>
    <row r="17" ht="21" customHeight="1" spans="1:20">
      <c r="A17" s="127" t="s">
        <v>70</v>
      </c>
      <c r="B17" s="128" t="s">
        <v>70</v>
      </c>
      <c r="C17" s="128" t="s">
        <v>353</v>
      </c>
      <c r="D17" s="128" t="s">
        <v>777</v>
      </c>
      <c r="E17" s="128" t="s">
        <v>765</v>
      </c>
      <c r="F17" s="128" t="s">
        <v>76</v>
      </c>
      <c r="G17" s="128" t="s">
        <v>761</v>
      </c>
      <c r="H17" s="138" t="s">
        <v>128</v>
      </c>
      <c r="I17" s="138" t="s">
        <v>778</v>
      </c>
      <c r="J17" s="41">
        <v>200000</v>
      </c>
      <c r="K17" s="41">
        <v>200000</v>
      </c>
      <c r="L17" s="41"/>
      <c r="M17" s="41"/>
      <c r="N17" s="41"/>
      <c r="O17" s="41"/>
      <c r="P17" s="41"/>
      <c r="Q17" s="41"/>
      <c r="R17" s="41"/>
      <c r="S17" s="41"/>
      <c r="T17" s="41"/>
    </row>
    <row r="18" ht="21" customHeight="1" spans="1:20">
      <c r="A18" s="127" t="s">
        <v>70</v>
      </c>
      <c r="B18" s="128" t="s">
        <v>70</v>
      </c>
      <c r="C18" s="128" t="s">
        <v>353</v>
      </c>
      <c r="D18" s="128" t="s">
        <v>779</v>
      </c>
      <c r="E18" s="128" t="s">
        <v>780</v>
      </c>
      <c r="F18" s="128" t="s">
        <v>76</v>
      </c>
      <c r="G18" s="128" t="s">
        <v>761</v>
      </c>
      <c r="H18" s="138" t="s">
        <v>128</v>
      </c>
      <c r="I18" s="138" t="s">
        <v>781</v>
      </c>
      <c r="J18" s="41">
        <v>250000</v>
      </c>
      <c r="K18" s="41">
        <v>250000</v>
      </c>
      <c r="L18" s="41"/>
      <c r="M18" s="41"/>
      <c r="N18" s="41"/>
      <c r="O18" s="41"/>
      <c r="P18" s="41"/>
      <c r="Q18" s="41"/>
      <c r="R18" s="41"/>
      <c r="S18" s="41"/>
      <c r="T18" s="41"/>
    </row>
    <row r="19" ht="21" customHeight="1" spans="1:20">
      <c r="A19" s="127" t="s">
        <v>70</v>
      </c>
      <c r="B19" s="128" t="s">
        <v>70</v>
      </c>
      <c r="C19" s="128" t="s">
        <v>357</v>
      </c>
      <c r="D19" s="128" t="s">
        <v>782</v>
      </c>
      <c r="E19" s="128" t="s">
        <v>783</v>
      </c>
      <c r="F19" s="128" t="s">
        <v>76</v>
      </c>
      <c r="G19" s="128" t="s">
        <v>761</v>
      </c>
      <c r="H19" s="138" t="s">
        <v>128</v>
      </c>
      <c r="I19" s="138" t="s">
        <v>784</v>
      </c>
      <c r="J19" s="41">
        <v>22000</v>
      </c>
      <c r="K19" s="41">
        <v>22000</v>
      </c>
      <c r="L19" s="41"/>
      <c r="M19" s="41"/>
      <c r="N19" s="41"/>
      <c r="O19" s="41"/>
      <c r="P19" s="41"/>
      <c r="Q19" s="41"/>
      <c r="R19" s="41"/>
      <c r="S19" s="41"/>
      <c r="T19" s="41"/>
    </row>
    <row r="20" ht="21" customHeight="1" spans="1:20">
      <c r="A20" s="127" t="s">
        <v>70</v>
      </c>
      <c r="B20" s="128" t="s">
        <v>70</v>
      </c>
      <c r="C20" s="128" t="s">
        <v>359</v>
      </c>
      <c r="D20" s="128" t="s">
        <v>785</v>
      </c>
      <c r="E20" s="128" t="s">
        <v>783</v>
      </c>
      <c r="F20" s="128" t="s">
        <v>76</v>
      </c>
      <c r="G20" s="128" t="s">
        <v>761</v>
      </c>
      <c r="H20" s="138" t="s">
        <v>128</v>
      </c>
      <c r="I20" s="138" t="s">
        <v>786</v>
      </c>
      <c r="J20" s="41">
        <v>550000</v>
      </c>
      <c r="K20" s="41">
        <v>550000</v>
      </c>
      <c r="L20" s="41"/>
      <c r="M20" s="41"/>
      <c r="N20" s="41"/>
      <c r="O20" s="41"/>
      <c r="P20" s="41"/>
      <c r="Q20" s="41"/>
      <c r="R20" s="41"/>
      <c r="S20" s="41"/>
      <c r="T20" s="41"/>
    </row>
    <row r="21" ht="21" customHeight="1" spans="1:20">
      <c r="A21" s="127" t="s">
        <v>70</v>
      </c>
      <c r="B21" s="128" t="s">
        <v>70</v>
      </c>
      <c r="C21" s="128" t="s">
        <v>382</v>
      </c>
      <c r="D21" s="128" t="s">
        <v>787</v>
      </c>
      <c r="E21" s="128" t="s">
        <v>770</v>
      </c>
      <c r="F21" s="128" t="s">
        <v>76</v>
      </c>
      <c r="G21" s="128" t="s">
        <v>771</v>
      </c>
      <c r="H21" s="138" t="s">
        <v>128</v>
      </c>
      <c r="I21" s="138" t="s">
        <v>787</v>
      </c>
      <c r="J21" s="41">
        <v>500000</v>
      </c>
      <c r="K21" s="41">
        <v>500000</v>
      </c>
      <c r="L21" s="41"/>
      <c r="M21" s="41"/>
      <c r="N21" s="41"/>
      <c r="O21" s="41"/>
      <c r="P21" s="41"/>
      <c r="Q21" s="41"/>
      <c r="R21" s="41"/>
      <c r="S21" s="41"/>
      <c r="T21" s="41"/>
    </row>
    <row r="22" ht="21" customHeight="1" spans="1:20">
      <c r="A22" s="129" t="s">
        <v>199</v>
      </c>
      <c r="B22" s="130"/>
      <c r="C22" s="130"/>
      <c r="D22" s="130"/>
      <c r="E22" s="130"/>
      <c r="F22" s="130"/>
      <c r="G22" s="130"/>
      <c r="H22" s="139"/>
      <c r="I22" s="141"/>
      <c r="J22" s="41">
        <v>2934500</v>
      </c>
      <c r="K22" s="41">
        <v>2934500</v>
      </c>
      <c r="L22" s="41"/>
      <c r="M22" s="41"/>
      <c r="N22" s="41"/>
      <c r="O22" s="41"/>
      <c r="P22" s="41"/>
      <c r="Q22" s="41"/>
      <c r="R22" s="41"/>
      <c r="S22" s="41"/>
      <c r="T22" s="41"/>
    </row>
  </sheetData>
  <mergeCells count="19">
    <mergeCell ref="A3:T3"/>
    <mergeCell ref="A4:I4"/>
    <mergeCell ref="J5:T5"/>
    <mergeCell ref="O6:T6"/>
    <mergeCell ref="A22:I22"/>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4" sqref="A4:I4"/>
    </sheetView>
  </sheetViews>
  <sheetFormatPr defaultColWidth="9.14166666666667" defaultRowHeight="14.25" customHeight="1"/>
  <cols>
    <col min="1" max="1" width="37.7083333333333" customWidth="1"/>
    <col min="2" max="2" width="33.7583333333333" customWidth="1"/>
    <col min="3" max="3" width="20.7583333333333" customWidth="1"/>
    <col min="4" max="4" width="18.375" customWidth="1"/>
    <col min="5" max="5" width="20.5" customWidth="1"/>
    <col min="6" max="6" width="16.125" customWidth="1"/>
    <col min="7"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111"/>
      <c r="W2" s="60"/>
      <c r="X2" s="60" t="s">
        <v>788</v>
      </c>
    </row>
    <row r="3" ht="41.25" customHeight="1" spans="1:24">
      <c r="A3" s="112" t="str">
        <f>"2025"&amp;"年对下转移支付预算表"</f>
        <v>2025年对下转移支付预算表</v>
      </c>
      <c r="B3" s="43"/>
      <c r="C3" s="43"/>
      <c r="D3" s="43"/>
      <c r="E3" s="43"/>
      <c r="F3" s="43"/>
      <c r="G3" s="43"/>
      <c r="H3" s="43"/>
      <c r="I3" s="43"/>
      <c r="J3" s="43"/>
      <c r="K3" s="43"/>
      <c r="L3" s="43"/>
      <c r="M3" s="43"/>
      <c r="N3" s="43"/>
      <c r="O3" s="43"/>
      <c r="P3" s="43"/>
      <c r="Q3" s="43"/>
      <c r="R3" s="43"/>
      <c r="S3" s="43"/>
      <c r="T3" s="43"/>
      <c r="U3" s="43"/>
      <c r="V3" s="43"/>
      <c r="W3" s="108"/>
      <c r="X3" s="108"/>
    </row>
    <row r="4" ht="18" customHeight="1" spans="1:24">
      <c r="A4" s="113" t="str">
        <f>"单位名称："&amp;"昆明市呈贡区住房和城乡建设局机关"</f>
        <v>单位名称：昆明市呈贡区住房和城乡建设局机关</v>
      </c>
      <c r="B4" s="114"/>
      <c r="C4" s="114"/>
      <c r="D4" s="115"/>
      <c r="E4" s="118"/>
      <c r="F4" s="118"/>
      <c r="G4" s="118"/>
      <c r="H4" s="118"/>
      <c r="I4" s="118"/>
      <c r="W4" s="62"/>
      <c r="X4" s="62" t="s">
        <v>1</v>
      </c>
    </row>
    <row r="5" ht="19.5" customHeight="1" spans="1:24">
      <c r="A5" s="70" t="s">
        <v>789</v>
      </c>
      <c r="B5" s="10" t="s">
        <v>216</v>
      </c>
      <c r="C5" s="11"/>
      <c r="D5" s="11"/>
      <c r="E5" s="10" t="s">
        <v>790</v>
      </c>
      <c r="F5" s="11"/>
      <c r="G5" s="11"/>
      <c r="H5" s="11"/>
      <c r="I5" s="11"/>
      <c r="J5" s="11"/>
      <c r="K5" s="11"/>
      <c r="L5" s="11"/>
      <c r="M5" s="11"/>
      <c r="N5" s="11"/>
      <c r="O5" s="11"/>
      <c r="P5" s="11"/>
      <c r="Q5" s="11"/>
      <c r="R5" s="11"/>
      <c r="S5" s="11"/>
      <c r="T5" s="11"/>
      <c r="U5" s="11"/>
      <c r="V5" s="11"/>
      <c r="W5" s="119"/>
      <c r="X5" s="120"/>
    </row>
    <row r="6" ht="40.5" customHeight="1" spans="1:24">
      <c r="A6" s="64"/>
      <c r="B6" s="71" t="s">
        <v>55</v>
      </c>
      <c r="C6" s="47" t="s">
        <v>58</v>
      </c>
      <c r="D6" s="116" t="s">
        <v>730</v>
      </c>
      <c r="E6" s="86" t="s">
        <v>791</v>
      </c>
      <c r="F6" s="86" t="s">
        <v>792</v>
      </c>
      <c r="G6" s="86" t="s">
        <v>793</v>
      </c>
      <c r="H6" s="86" t="s">
        <v>794</v>
      </c>
      <c r="I6" s="86" t="s">
        <v>795</v>
      </c>
      <c r="J6" s="86" t="s">
        <v>796</v>
      </c>
      <c r="K6" s="86" t="s">
        <v>797</v>
      </c>
      <c r="L6" s="86" t="s">
        <v>798</v>
      </c>
      <c r="M6" s="86" t="s">
        <v>799</v>
      </c>
      <c r="N6" s="86" t="s">
        <v>800</v>
      </c>
      <c r="O6" s="86" t="s">
        <v>801</v>
      </c>
      <c r="P6" s="86" t="s">
        <v>802</v>
      </c>
      <c r="Q6" s="86" t="s">
        <v>803</v>
      </c>
      <c r="R6" s="86" t="s">
        <v>804</v>
      </c>
      <c r="S6" s="86" t="s">
        <v>805</v>
      </c>
      <c r="T6" s="86" t="s">
        <v>806</v>
      </c>
      <c r="U6" s="86" t="s">
        <v>807</v>
      </c>
      <c r="V6" s="86" t="s">
        <v>808</v>
      </c>
      <c r="W6" s="86" t="s">
        <v>809</v>
      </c>
      <c r="X6" s="121" t="s">
        <v>810</v>
      </c>
    </row>
    <row r="7" ht="19.5" customHeight="1" spans="1:24">
      <c r="A7" s="52">
        <v>1</v>
      </c>
      <c r="B7" s="52">
        <v>2</v>
      </c>
      <c r="C7" s="52">
        <v>3</v>
      </c>
      <c r="D7" s="117">
        <v>4</v>
      </c>
      <c r="E7" s="74">
        <v>5</v>
      </c>
      <c r="F7" s="52">
        <v>6</v>
      </c>
      <c r="G7" s="52">
        <v>7</v>
      </c>
      <c r="H7" s="117">
        <v>8</v>
      </c>
      <c r="I7" s="52">
        <v>9</v>
      </c>
      <c r="J7" s="52">
        <v>10</v>
      </c>
      <c r="K7" s="52">
        <v>11</v>
      </c>
      <c r="L7" s="117">
        <v>12</v>
      </c>
      <c r="M7" s="52">
        <v>13</v>
      </c>
      <c r="N7" s="52">
        <v>14</v>
      </c>
      <c r="O7" s="52">
        <v>15</v>
      </c>
      <c r="P7" s="117">
        <v>16</v>
      </c>
      <c r="Q7" s="52">
        <v>17</v>
      </c>
      <c r="R7" s="52">
        <v>18</v>
      </c>
      <c r="S7" s="52">
        <v>19</v>
      </c>
      <c r="T7" s="117">
        <v>20</v>
      </c>
      <c r="U7" s="117">
        <v>21</v>
      </c>
      <c r="V7" s="117">
        <v>22</v>
      </c>
      <c r="W7" s="74">
        <v>23</v>
      </c>
      <c r="X7" s="74">
        <v>24</v>
      </c>
    </row>
    <row r="8" ht="19.5" customHeight="1" spans="1:24">
      <c r="A8" s="66"/>
      <c r="B8" s="41"/>
      <c r="C8" s="41"/>
      <c r="D8" s="41"/>
      <c r="E8" s="41"/>
      <c r="F8" s="41"/>
      <c r="G8" s="41"/>
      <c r="H8" s="41"/>
      <c r="I8" s="41"/>
      <c r="J8" s="41"/>
      <c r="K8" s="41"/>
      <c r="L8" s="41"/>
      <c r="M8" s="41"/>
      <c r="N8" s="41"/>
      <c r="O8" s="41"/>
      <c r="P8" s="41"/>
      <c r="Q8" s="41"/>
      <c r="R8" s="41"/>
      <c r="S8" s="41"/>
      <c r="T8" s="41"/>
      <c r="U8" s="41"/>
      <c r="V8" s="41"/>
      <c r="W8" s="41"/>
      <c r="X8" s="41"/>
    </row>
    <row r="9" ht="19.5" customHeight="1" spans="1:24">
      <c r="A9" s="107"/>
      <c r="B9" s="41"/>
      <c r="C9" s="41"/>
      <c r="D9" s="41"/>
      <c r="E9" s="41"/>
      <c r="F9" s="41"/>
      <c r="G9" s="41"/>
      <c r="H9" s="41"/>
      <c r="I9" s="41"/>
      <c r="J9" s="41"/>
      <c r="K9" s="41"/>
      <c r="L9" s="41"/>
      <c r="M9" s="41"/>
      <c r="N9" s="41"/>
      <c r="O9" s="41"/>
      <c r="P9" s="41"/>
      <c r="Q9" s="41"/>
      <c r="R9" s="41"/>
      <c r="S9" s="41"/>
      <c r="T9" s="41"/>
      <c r="U9" s="41"/>
      <c r="V9" s="41"/>
      <c r="W9" s="41"/>
      <c r="X9" s="41"/>
    </row>
    <row r="10" ht="24" customHeight="1" spans="1:1">
      <c r="A10" t="s">
        <v>811</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customWidth="1"/>
    <col min="2" max="2" width="33.7583333333333" customWidth="1"/>
    <col min="3" max="3" width="20.7583333333333" customWidth="1"/>
    <col min="4" max="4" width="18.375" customWidth="1"/>
    <col min="5" max="5" width="20.5" customWidth="1"/>
    <col min="6" max="6" width="16.125" customWidth="1"/>
    <col min="7" max="7" width="25.1416666666667" customWidth="1"/>
    <col min="8" max="8" width="15.575" customWidth="1"/>
    <col min="9" max="9" width="13.425" customWidth="1"/>
    <col min="10" max="10" width="18.8583333333333" customWidth="1"/>
  </cols>
  <sheetData>
    <row r="1" customHeight="1" spans="1:10">
      <c r="A1" s="1"/>
      <c r="B1" s="1"/>
      <c r="C1" s="1"/>
      <c r="D1" s="1"/>
      <c r="E1" s="1"/>
      <c r="F1" s="1"/>
      <c r="G1" s="1"/>
      <c r="H1" s="1"/>
      <c r="I1" s="1"/>
      <c r="J1" s="1"/>
    </row>
    <row r="2" ht="16.5" customHeight="1" spans="10:10">
      <c r="J2" s="60" t="s">
        <v>812</v>
      </c>
    </row>
    <row r="3" ht="41.25" customHeight="1" spans="1:10">
      <c r="A3" s="106" t="str">
        <f>"2025"&amp;"年对下转移支付绩效目标表"</f>
        <v>2025年对下转移支付绩效目标表</v>
      </c>
      <c r="B3" s="43"/>
      <c r="C3" s="43"/>
      <c r="D3" s="43"/>
      <c r="E3" s="43"/>
      <c r="F3" s="108"/>
      <c r="G3" s="43"/>
      <c r="H3" s="108"/>
      <c r="I3" s="108"/>
      <c r="J3" s="43"/>
    </row>
    <row r="4" ht="17.25" customHeight="1" spans="1:1">
      <c r="A4" s="44" t="str">
        <f>"单位名称："&amp;"昆明市呈贡区住房和城乡建设局机关"</f>
        <v>单位名称：昆明市呈贡区住房和城乡建设局机关</v>
      </c>
    </row>
    <row r="5" ht="44.25" customHeight="1" spans="1:10">
      <c r="A5" s="16" t="s">
        <v>789</v>
      </c>
      <c r="B5" s="16" t="s">
        <v>388</v>
      </c>
      <c r="C5" s="16" t="s">
        <v>389</v>
      </c>
      <c r="D5" s="16" t="s">
        <v>390</v>
      </c>
      <c r="E5" s="16" t="s">
        <v>391</v>
      </c>
      <c r="F5" s="109" t="s">
        <v>392</v>
      </c>
      <c r="G5" s="16" t="s">
        <v>393</v>
      </c>
      <c r="H5" s="109" t="s">
        <v>394</v>
      </c>
      <c r="I5" s="109" t="s">
        <v>395</v>
      </c>
      <c r="J5" s="16" t="s">
        <v>396</v>
      </c>
    </row>
    <row r="6" ht="14.25" customHeight="1" spans="1:10">
      <c r="A6" s="16">
        <v>1</v>
      </c>
      <c r="B6" s="16">
        <v>2</v>
      </c>
      <c r="C6" s="16">
        <v>3</v>
      </c>
      <c r="D6" s="16">
        <v>4</v>
      </c>
      <c r="E6" s="16">
        <v>5</v>
      </c>
      <c r="F6" s="109">
        <v>6</v>
      </c>
      <c r="G6" s="16">
        <v>7</v>
      </c>
      <c r="H6" s="109">
        <v>8</v>
      </c>
      <c r="I6" s="109">
        <v>9</v>
      </c>
      <c r="J6" s="16">
        <v>10</v>
      </c>
    </row>
    <row r="7" ht="42" customHeight="1" spans="1:10">
      <c r="A7" s="66"/>
      <c r="B7" s="107"/>
      <c r="C7" s="107"/>
      <c r="D7" s="107"/>
      <c r="E7" s="92"/>
      <c r="F7" s="110"/>
      <c r="G7" s="92"/>
      <c r="H7" s="110"/>
      <c r="I7" s="110"/>
      <c r="J7" s="92"/>
    </row>
    <row r="8" ht="42" customHeight="1" spans="1:10">
      <c r="A8" s="66"/>
      <c r="B8" s="53"/>
      <c r="C8" s="53"/>
      <c r="D8" s="53"/>
      <c r="E8" s="66"/>
      <c r="F8" s="53"/>
      <c r="G8" s="66"/>
      <c r="H8" s="53"/>
      <c r="I8" s="53"/>
      <c r="J8" s="66"/>
    </row>
    <row r="9" ht="31" customHeight="1" spans="1:1">
      <c r="A9" t="s">
        <v>811</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425" defaultRowHeight="14.25" customHeight="1"/>
  <cols>
    <col min="1" max="1" width="33.7083333333333" customWidth="1"/>
    <col min="2" max="2" width="33.7583333333333" customWidth="1"/>
    <col min="3" max="3" width="20.7583333333333" customWidth="1"/>
    <col min="4" max="4" width="18.375" customWidth="1"/>
    <col min="5" max="5" width="20.5" customWidth="1"/>
    <col min="6" max="6" width="16.125" customWidth="1"/>
    <col min="7" max="9" width="26.2833333333333" customWidth="1"/>
  </cols>
  <sheetData>
    <row r="1" customHeight="1" spans="1:9">
      <c r="A1" s="1"/>
      <c r="B1" s="1"/>
      <c r="C1" s="1"/>
      <c r="D1" s="1"/>
      <c r="E1" s="1"/>
      <c r="F1" s="1"/>
      <c r="G1" s="1"/>
      <c r="H1" s="1"/>
      <c r="I1" s="1"/>
    </row>
    <row r="2" customHeight="1" spans="1:9">
      <c r="A2" s="103" t="s">
        <v>813</v>
      </c>
      <c r="B2" s="104"/>
      <c r="C2" s="104"/>
      <c r="D2" s="105"/>
      <c r="E2" s="105"/>
      <c r="F2" s="105"/>
      <c r="G2" s="104"/>
      <c r="H2" s="104"/>
      <c r="I2" s="105"/>
    </row>
    <row r="3" ht="41.25" customHeight="1" spans="1:9">
      <c r="A3" s="79" t="str">
        <f>"2025"&amp;"年新增资产配置预算表"</f>
        <v>2025年新增资产配置预算表</v>
      </c>
      <c r="B3" s="80"/>
      <c r="C3" s="80"/>
      <c r="D3" s="81"/>
      <c r="E3" s="81"/>
      <c r="F3" s="81"/>
      <c r="G3" s="80"/>
      <c r="H3" s="80"/>
      <c r="I3" s="81"/>
    </row>
    <row r="4" customHeight="1" spans="1:9">
      <c r="A4" s="82" t="str">
        <f>"单位名称："&amp;"昆明市呈贡区住房和城乡建设局机关"</f>
        <v>单位名称：昆明市呈贡区住房和城乡建设局机关</v>
      </c>
      <c r="B4" s="83"/>
      <c r="C4" s="83"/>
      <c r="D4" s="84"/>
      <c r="F4" s="81"/>
      <c r="G4" s="80"/>
      <c r="H4" s="80"/>
      <c r="I4" s="102" t="s">
        <v>1</v>
      </c>
    </row>
    <row r="5" ht="28.5" customHeight="1" spans="1:9">
      <c r="A5" s="85" t="s">
        <v>208</v>
      </c>
      <c r="B5" s="86" t="s">
        <v>209</v>
      </c>
      <c r="C5" s="87" t="s">
        <v>814</v>
      </c>
      <c r="D5" s="85" t="s">
        <v>815</v>
      </c>
      <c r="E5" s="85" t="s">
        <v>816</v>
      </c>
      <c r="F5" s="85" t="s">
        <v>817</v>
      </c>
      <c r="G5" s="86" t="s">
        <v>818</v>
      </c>
      <c r="H5" s="74"/>
      <c r="I5" s="85"/>
    </row>
    <row r="6" ht="21" customHeight="1" spans="1:9">
      <c r="A6" s="87"/>
      <c r="B6" s="88"/>
      <c r="C6" s="88"/>
      <c r="D6" s="89"/>
      <c r="E6" s="88"/>
      <c r="F6" s="88"/>
      <c r="G6" s="86" t="s">
        <v>728</v>
      </c>
      <c r="H6" s="86" t="s">
        <v>819</v>
      </c>
      <c r="I6" s="86" t="s">
        <v>820</v>
      </c>
    </row>
    <row r="7" ht="17.25" customHeight="1" spans="1:9">
      <c r="A7" s="90" t="s">
        <v>82</v>
      </c>
      <c r="B7" s="91" t="s">
        <v>83</v>
      </c>
      <c r="C7" s="90" t="s">
        <v>84</v>
      </c>
      <c r="D7" s="92" t="s">
        <v>85</v>
      </c>
      <c r="E7" s="90" t="s">
        <v>86</v>
      </c>
      <c r="F7" s="91" t="s">
        <v>87</v>
      </c>
      <c r="G7" s="97" t="s">
        <v>88</v>
      </c>
      <c r="H7" s="92" t="s">
        <v>89</v>
      </c>
      <c r="I7" s="92">
        <v>9</v>
      </c>
    </row>
    <row r="8" ht="19.5" customHeight="1" spans="1:9">
      <c r="A8" s="93"/>
      <c r="B8" s="67"/>
      <c r="C8" s="67"/>
      <c r="D8" s="66"/>
      <c r="E8" s="53"/>
      <c r="F8" s="97"/>
      <c r="G8" s="98"/>
      <c r="H8" s="99"/>
      <c r="I8" s="99"/>
    </row>
    <row r="9" ht="19.5" customHeight="1" spans="1:9">
      <c r="A9" s="94" t="s">
        <v>55</v>
      </c>
      <c r="B9" s="95"/>
      <c r="C9" s="95"/>
      <c r="D9" s="96"/>
      <c r="E9" s="100"/>
      <c r="F9" s="100"/>
      <c r="G9" s="98"/>
      <c r="H9" s="99"/>
      <c r="I9" s="99"/>
    </row>
    <row r="10" customHeight="1" spans="1:1">
      <c r="A10" t="s">
        <v>821</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A4" sqref="A4:C4"/>
    </sheetView>
  </sheetViews>
  <sheetFormatPr defaultColWidth="10.425" defaultRowHeight="14.25" customHeight="1"/>
  <cols>
    <col min="1" max="1" width="33.7083333333333" customWidth="1"/>
    <col min="2" max="2" width="33.7583333333333" customWidth="1"/>
    <col min="3" max="3" width="20.7583333333333" customWidth="1"/>
    <col min="4" max="4" width="18.375" customWidth="1"/>
    <col min="5" max="5" width="20.5" customWidth="1"/>
    <col min="6" max="6" width="16.125" customWidth="1"/>
    <col min="7" max="9" width="26.2833333333333" customWidth="1"/>
  </cols>
  <sheetData>
    <row r="1" customHeight="1" spans="1:9">
      <c r="A1" s="1"/>
      <c r="B1" s="1"/>
      <c r="C1" s="1"/>
      <c r="D1" s="1"/>
      <c r="E1" s="1"/>
      <c r="F1" s="1"/>
      <c r="G1" s="1"/>
      <c r="H1" s="1"/>
      <c r="I1" s="1"/>
    </row>
    <row r="2" customHeight="1" spans="1:9">
      <c r="A2" s="76"/>
      <c r="B2" s="77"/>
      <c r="C2" s="77"/>
      <c r="D2" s="78"/>
      <c r="E2" s="78"/>
      <c r="F2" s="78"/>
      <c r="G2" s="77"/>
      <c r="H2" s="77"/>
      <c r="I2" s="101" t="s">
        <v>822</v>
      </c>
    </row>
    <row r="3" ht="41.25" customHeight="1" spans="1:9">
      <c r="A3" s="79" t="str">
        <f>"2025"&amp;"年新增资产配置预算表"</f>
        <v>2025年新增资产配置预算表</v>
      </c>
      <c r="B3" s="80"/>
      <c r="C3" s="80"/>
      <c r="D3" s="81"/>
      <c r="E3" s="81"/>
      <c r="F3" s="81"/>
      <c r="G3" s="80"/>
      <c r="H3" s="80"/>
      <c r="I3" s="81"/>
    </row>
    <row r="4" customHeight="1" spans="1:9">
      <c r="A4" s="82" t="str">
        <f>"单位名称："&amp;"昆明市呈贡区住房和城乡建设局机关"</f>
        <v>单位名称：昆明市呈贡区住房和城乡建设局机关</v>
      </c>
      <c r="B4" s="83"/>
      <c r="C4" s="83"/>
      <c r="D4" s="84"/>
      <c r="F4" s="81"/>
      <c r="G4" s="80"/>
      <c r="H4" s="80"/>
      <c r="I4" s="102" t="s">
        <v>1</v>
      </c>
    </row>
    <row r="5" ht="28.5" customHeight="1" spans="1:9">
      <c r="A5" s="85" t="s">
        <v>208</v>
      </c>
      <c r="B5" s="86" t="s">
        <v>209</v>
      </c>
      <c r="C5" s="87" t="s">
        <v>814</v>
      </c>
      <c r="D5" s="85" t="s">
        <v>815</v>
      </c>
      <c r="E5" s="85" t="s">
        <v>816</v>
      </c>
      <c r="F5" s="85" t="s">
        <v>817</v>
      </c>
      <c r="G5" s="86" t="s">
        <v>818</v>
      </c>
      <c r="H5" s="74"/>
      <c r="I5" s="85"/>
    </row>
    <row r="6" ht="21" customHeight="1" spans="1:9">
      <c r="A6" s="87"/>
      <c r="B6" s="88"/>
      <c r="C6" s="88"/>
      <c r="D6" s="89"/>
      <c r="E6" s="88"/>
      <c r="F6" s="88"/>
      <c r="G6" s="86" t="s">
        <v>728</v>
      </c>
      <c r="H6" s="86" t="s">
        <v>819</v>
      </c>
      <c r="I6" s="86" t="s">
        <v>820</v>
      </c>
    </row>
    <row r="7" ht="17.25" customHeight="1" spans="1:9">
      <c r="A7" s="90" t="s">
        <v>82</v>
      </c>
      <c r="B7" s="91" t="s">
        <v>83</v>
      </c>
      <c r="C7" s="90" t="s">
        <v>84</v>
      </c>
      <c r="D7" s="92" t="s">
        <v>85</v>
      </c>
      <c r="E7" s="90" t="s">
        <v>86</v>
      </c>
      <c r="F7" s="91" t="s">
        <v>87</v>
      </c>
      <c r="G7" s="97" t="s">
        <v>88</v>
      </c>
      <c r="H7" s="92" t="s">
        <v>89</v>
      </c>
      <c r="I7" s="92">
        <v>9</v>
      </c>
    </row>
    <row r="8" ht="19.5" customHeight="1" spans="1:9">
      <c r="A8" s="93"/>
      <c r="B8" s="67"/>
      <c r="C8" s="67"/>
      <c r="D8" s="66"/>
      <c r="E8" s="53"/>
      <c r="F8" s="97"/>
      <c r="G8" s="98"/>
      <c r="H8" s="99"/>
      <c r="I8" s="99"/>
    </row>
    <row r="9" ht="19.5" customHeight="1" spans="1:9">
      <c r="A9" s="94" t="s">
        <v>55</v>
      </c>
      <c r="B9" s="95"/>
      <c r="C9" s="95"/>
      <c r="D9" s="96"/>
      <c r="E9" s="100"/>
      <c r="F9" s="100"/>
      <c r="G9" s="98"/>
      <c r="H9" s="99"/>
      <c r="I9" s="99"/>
    </row>
    <row r="10" customHeight="1" spans="1:1">
      <c r="A10" t="s">
        <v>821</v>
      </c>
    </row>
  </sheetData>
  <mergeCells count="10">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4" sqref="A4:G4"/>
    </sheetView>
  </sheetViews>
  <sheetFormatPr defaultColWidth="9.14166666666667" defaultRowHeight="14.25" customHeight="1"/>
  <cols>
    <col min="1" max="1" width="19.2833333333333" customWidth="1"/>
    <col min="2" max="2" width="33.7583333333333" customWidth="1"/>
    <col min="3" max="3" width="20.7583333333333" customWidth="1"/>
    <col min="4" max="4" width="18.375" customWidth="1"/>
    <col min="5" max="5" width="20.5" customWidth="1"/>
    <col min="6" max="6" width="16.12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42"/>
      <c r="E2" s="42"/>
      <c r="F2" s="42"/>
      <c r="G2" s="42"/>
      <c r="K2" s="60" t="s">
        <v>823</v>
      </c>
    </row>
    <row r="3" ht="41.25" customHeight="1" spans="1:11">
      <c r="A3" s="43" t="str">
        <f>"2025"&amp;"年上级转移支付补助项目支出预算表"</f>
        <v>2025年上级转移支付补助项目支出预算表</v>
      </c>
      <c r="B3" s="43"/>
      <c r="C3" s="43"/>
      <c r="D3" s="43"/>
      <c r="E3" s="43"/>
      <c r="F3" s="43"/>
      <c r="G3" s="43"/>
      <c r="H3" s="43"/>
      <c r="I3" s="43"/>
      <c r="J3" s="43"/>
      <c r="K3" s="43"/>
    </row>
    <row r="4" ht="13.5" customHeight="1" spans="1:11">
      <c r="A4" s="44" t="str">
        <f>"单位名称："&amp;"昆明市呈贡区住房和城乡建设局机关"</f>
        <v>单位名称：昆明市呈贡区住房和城乡建设局机关</v>
      </c>
      <c r="B4" s="45"/>
      <c r="C4" s="45"/>
      <c r="D4" s="45"/>
      <c r="E4" s="45"/>
      <c r="F4" s="45"/>
      <c r="G4" s="45"/>
      <c r="H4" s="61"/>
      <c r="I4" s="61"/>
      <c r="J4" s="61"/>
      <c r="K4" s="62" t="s">
        <v>1</v>
      </c>
    </row>
    <row r="5" ht="21.75" customHeight="1" spans="1:11">
      <c r="A5" s="46" t="s">
        <v>304</v>
      </c>
      <c r="B5" s="46" t="s">
        <v>211</v>
      </c>
      <c r="C5" s="46" t="s">
        <v>305</v>
      </c>
      <c r="D5" s="47" t="s">
        <v>212</v>
      </c>
      <c r="E5" s="47" t="s">
        <v>213</v>
      </c>
      <c r="F5" s="47" t="s">
        <v>306</v>
      </c>
      <c r="G5" s="47" t="s">
        <v>307</v>
      </c>
      <c r="H5" s="70" t="s">
        <v>55</v>
      </c>
      <c r="I5" s="10" t="s">
        <v>824</v>
      </c>
      <c r="J5" s="11"/>
      <c r="K5" s="37"/>
    </row>
    <row r="6" ht="21.75" customHeight="1" spans="1:11">
      <c r="A6" s="48"/>
      <c r="B6" s="48"/>
      <c r="C6" s="48"/>
      <c r="D6" s="49"/>
      <c r="E6" s="49"/>
      <c r="F6" s="49"/>
      <c r="G6" s="49"/>
      <c r="H6" s="71"/>
      <c r="I6" s="47" t="s">
        <v>58</v>
      </c>
      <c r="J6" s="47" t="s">
        <v>59</v>
      </c>
      <c r="K6" s="47" t="s">
        <v>60</v>
      </c>
    </row>
    <row r="7" ht="40.5" customHeight="1" spans="1:11">
      <c r="A7" s="50"/>
      <c r="B7" s="50"/>
      <c r="C7" s="50"/>
      <c r="D7" s="51"/>
      <c r="E7" s="51"/>
      <c r="F7" s="51"/>
      <c r="G7" s="51"/>
      <c r="H7" s="64"/>
      <c r="I7" s="51" t="s">
        <v>57</v>
      </c>
      <c r="J7" s="51"/>
      <c r="K7" s="51"/>
    </row>
    <row r="8" ht="15" customHeight="1" spans="1:11">
      <c r="A8" s="52">
        <v>1</v>
      </c>
      <c r="B8" s="52">
        <v>2</v>
      </c>
      <c r="C8" s="52">
        <v>3</v>
      </c>
      <c r="D8" s="52">
        <v>4</v>
      </c>
      <c r="E8" s="52">
        <v>5</v>
      </c>
      <c r="F8" s="52">
        <v>6</v>
      </c>
      <c r="G8" s="52">
        <v>7</v>
      </c>
      <c r="H8" s="52">
        <v>8</v>
      </c>
      <c r="I8" s="52">
        <v>9</v>
      </c>
      <c r="J8" s="74">
        <v>10</v>
      </c>
      <c r="K8" s="74">
        <v>11</v>
      </c>
    </row>
    <row r="9" ht="18.75" customHeight="1" spans="1:11">
      <c r="A9" s="66"/>
      <c r="B9" s="53"/>
      <c r="C9" s="66"/>
      <c r="D9" s="66"/>
      <c r="E9" s="66"/>
      <c r="F9" s="66"/>
      <c r="G9" s="66"/>
      <c r="H9" s="72"/>
      <c r="I9" s="75"/>
      <c r="J9" s="75"/>
      <c r="K9" s="72"/>
    </row>
    <row r="10" ht="18.75" customHeight="1" spans="1:11">
      <c r="A10" s="67"/>
      <c r="B10" s="53"/>
      <c r="C10" s="53"/>
      <c r="D10" s="53"/>
      <c r="E10" s="53"/>
      <c r="F10" s="53"/>
      <c r="G10" s="53"/>
      <c r="H10" s="65"/>
      <c r="I10" s="65"/>
      <c r="J10" s="65"/>
      <c r="K10" s="72"/>
    </row>
    <row r="11" ht="18.75" customHeight="1" spans="1:11">
      <c r="A11" s="68" t="s">
        <v>199</v>
      </c>
      <c r="B11" s="69"/>
      <c r="C11" s="69"/>
      <c r="D11" s="69"/>
      <c r="E11" s="69"/>
      <c r="F11" s="69"/>
      <c r="G11" s="73"/>
      <c r="H11" s="65"/>
      <c r="I11" s="65"/>
      <c r="J11" s="65"/>
      <c r="K11" s="72"/>
    </row>
    <row r="12" ht="26" customHeight="1" spans="1:1">
      <c r="A12" t="s">
        <v>825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9"/>
  <sheetViews>
    <sheetView showZeros="0" workbookViewId="0">
      <pane ySplit="1" topLeftCell="A5" activePane="bottomLeft" state="frozen"/>
      <selection/>
      <selection pane="bottomLeft" activeCell="I11" sqref="I11"/>
    </sheetView>
  </sheetViews>
  <sheetFormatPr defaultColWidth="9.14166666666667" defaultRowHeight="14.25" customHeight="1" outlineLevelCol="6"/>
  <cols>
    <col min="1" max="1" width="22.7583333333333" customWidth="1"/>
    <col min="2" max="2" width="13.2583333333333" customWidth="1"/>
    <col min="3" max="3" width="44.2583333333333" customWidth="1"/>
    <col min="4" max="4" width="9.75833333333333" customWidth="1"/>
    <col min="5" max="5" width="18" customWidth="1"/>
    <col min="6" max="6" width="16.125" customWidth="1"/>
    <col min="7" max="7" width="23.8583333333333" customWidth="1"/>
  </cols>
  <sheetData>
    <row r="1" customHeight="1" spans="1:7">
      <c r="A1" s="1"/>
      <c r="B1" s="1"/>
      <c r="C1" s="1"/>
      <c r="D1" s="1"/>
      <c r="E1" s="1"/>
      <c r="F1" s="1"/>
      <c r="G1" s="1"/>
    </row>
    <row r="2" ht="13.5" customHeight="1" spans="4:7">
      <c r="D2" s="42"/>
      <c r="G2" s="60" t="s">
        <v>826</v>
      </c>
    </row>
    <row r="3" ht="41.25" customHeight="1" spans="1:7">
      <c r="A3" s="43" t="str">
        <f>"2025"&amp;"年部门项目中期规划预算表"</f>
        <v>2025年部门项目中期规划预算表</v>
      </c>
      <c r="B3" s="43"/>
      <c r="C3" s="43"/>
      <c r="D3" s="43"/>
      <c r="E3" s="43"/>
      <c r="F3" s="43"/>
      <c r="G3" s="43"/>
    </row>
    <row r="4" ht="19" customHeight="1" spans="1:7">
      <c r="A4" s="44" t="str">
        <f>"单位名称："&amp;"昆明市呈贡区住房和城乡建设局机关"</f>
        <v>单位名称：昆明市呈贡区住房和城乡建设局机关</v>
      </c>
      <c r="B4" s="45"/>
      <c r="C4" s="45"/>
      <c r="D4" s="45"/>
      <c r="E4" s="61"/>
      <c r="F4" s="61"/>
      <c r="G4" s="62" t="s">
        <v>1</v>
      </c>
    </row>
    <row r="5" ht="21.75" customHeight="1" spans="1:7">
      <c r="A5" s="46" t="s">
        <v>305</v>
      </c>
      <c r="B5" s="46" t="s">
        <v>304</v>
      </c>
      <c r="C5" s="46" t="s">
        <v>211</v>
      </c>
      <c r="D5" s="47" t="s">
        <v>827</v>
      </c>
      <c r="E5" s="10" t="s">
        <v>58</v>
      </c>
      <c r="F5" s="11"/>
      <c r="G5" s="37"/>
    </row>
    <row r="6" ht="21.75" customHeight="1" spans="1:7">
      <c r="A6" s="48"/>
      <c r="B6" s="48"/>
      <c r="C6" s="48"/>
      <c r="D6" s="49"/>
      <c r="E6" s="63" t="str">
        <f>"2025"&amp;"年"</f>
        <v>2025年</v>
      </c>
      <c r="F6" s="47" t="str">
        <f>("2025"+1)&amp;"年"</f>
        <v>2026年</v>
      </c>
      <c r="G6" s="47" t="str">
        <f>("2025"+2)&amp;"年"</f>
        <v>2027年</v>
      </c>
    </row>
    <row r="7" ht="40.5" customHeight="1" spans="1:7">
      <c r="A7" s="50"/>
      <c r="B7" s="50"/>
      <c r="C7" s="50"/>
      <c r="D7" s="51"/>
      <c r="E7" s="64"/>
      <c r="F7" s="51" t="s">
        <v>57</v>
      </c>
      <c r="G7" s="51"/>
    </row>
    <row r="8" ht="15" customHeight="1" spans="1:7">
      <c r="A8" s="52">
        <v>1</v>
      </c>
      <c r="B8" s="52">
        <v>2</v>
      </c>
      <c r="C8" s="52">
        <v>3</v>
      </c>
      <c r="D8" s="52">
        <v>4</v>
      </c>
      <c r="E8" s="52">
        <v>5</v>
      </c>
      <c r="F8" s="52">
        <v>6</v>
      </c>
      <c r="G8" s="52">
        <v>7</v>
      </c>
    </row>
    <row r="9" ht="17.25" customHeight="1" spans="1:7">
      <c r="A9" s="53" t="s">
        <v>70</v>
      </c>
      <c r="B9" s="54"/>
      <c r="C9" s="54"/>
      <c r="D9" s="53"/>
      <c r="E9" s="65">
        <v>26449508.77</v>
      </c>
      <c r="F9" s="65">
        <v>25011600</v>
      </c>
      <c r="G9" s="65">
        <v>24961600</v>
      </c>
    </row>
    <row r="10" ht="18.75" customHeight="1" spans="1:7">
      <c r="A10" s="53"/>
      <c r="B10" s="53" t="s">
        <v>828</v>
      </c>
      <c r="C10" s="53" t="s">
        <v>312</v>
      </c>
      <c r="D10" s="53" t="s">
        <v>829</v>
      </c>
      <c r="E10" s="65">
        <v>250000</v>
      </c>
      <c r="F10" s="65">
        <v>300000</v>
      </c>
      <c r="G10" s="65">
        <v>250000</v>
      </c>
    </row>
    <row r="11" ht="18.75" customHeight="1" spans="1:7">
      <c r="A11" s="55"/>
      <c r="B11" s="53" t="s">
        <v>828</v>
      </c>
      <c r="C11" s="53" t="s">
        <v>316</v>
      </c>
      <c r="D11" s="53" t="s">
        <v>829</v>
      </c>
      <c r="E11" s="65">
        <v>230000</v>
      </c>
      <c r="F11" s="65">
        <v>230000</v>
      </c>
      <c r="G11" s="65">
        <v>230000</v>
      </c>
    </row>
    <row r="12" ht="18.75" customHeight="1" spans="1:7">
      <c r="A12" s="55"/>
      <c r="B12" s="53" t="s">
        <v>828</v>
      </c>
      <c r="C12" s="53" t="s">
        <v>320</v>
      </c>
      <c r="D12" s="53" t="s">
        <v>829</v>
      </c>
      <c r="E12" s="65">
        <v>80000</v>
      </c>
      <c r="F12" s="65">
        <v>80000</v>
      </c>
      <c r="G12" s="65">
        <v>80000</v>
      </c>
    </row>
    <row r="13" ht="18.75" customHeight="1" spans="1:7">
      <c r="A13" s="55"/>
      <c r="B13" s="53" t="s">
        <v>828</v>
      </c>
      <c r="C13" s="53" t="s">
        <v>322</v>
      </c>
      <c r="D13" s="53" t="s">
        <v>829</v>
      </c>
      <c r="E13" s="65">
        <v>8811708.77</v>
      </c>
      <c r="F13" s="65">
        <v>8000000</v>
      </c>
      <c r="G13" s="65">
        <v>8000000</v>
      </c>
    </row>
    <row r="14" ht="18.75" customHeight="1" spans="1:7">
      <c r="A14" s="55"/>
      <c r="B14" s="53" t="s">
        <v>828</v>
      </c>
      <c r="C14" s="53" t="s">
        <v>325</v>
      </c>
      <c r="D14" s="53" t="s">
        <v>829</v>
      </c>
      <c r="E14" s="65">
        <v>480000</v>
      </c>
      <c r="F14" s="65">
        <v>480000</v>
      </c>
      <c r="G14" s="65">
        <v>480000</v>
      </c>
    </row>
    <row r="15" ht="18.75" customHeight="1" spans="1:7">
      <c r="A15" s="55"/>
      <c r="B15" s="53" t="s">
        <v>828</v>
      </c>
      <c r="C15" s="53" t="s">
        <v>329</v>
      </c>
      <c r="D15" s="53" t="s">
        <v>829</v>
      </c>
      <c r="E15" s="65">
        <v>123200</v>
      </c>
      <c r="F15" s="65">
        <v>123200</v>
      </c>
      <c r="G15" s="65">
        <v>123200</v>
      </c>
    </row>
    <row r="16" ht="18.75" customHeight="1" spans="1:7">
      <c r="A16" s="55"/>
      <c r="B16" s="53" t="s">
        <v>828</v>
      </c>
      <c r="C16" s="53" t="s">
        <v>339</v>
      </c>
      <c r="D16" s="53" t="s">
        <v>829</v>
      </c>
      <c r="E16" s="65">
        <v>250000</v>
      </c>
      <c r="F16" s="65">
        <v>250000</v>
      </c>
      <c r="G16" s="65">
        <v>250000</v>
      </c>
    </row>
    <row r="17" ht="18.75" customHeight="1" spans="1:7">
      <c r="A17" s="55"/>
      <c r="B17" s="53" t="s">
        <v>828</v>
      </c>
      <c r="C17" s="53" t="s">
        <v>341</v>
      </c>
      <c r="D17" s="53" t="s">
        <v>829</v>
      </c>
      <c r="E17" s="65">
        <v>32400</v>
      </c>
      <c r="F17" s="65">
        <v>32400</v>
      </c>
      <c r="G17" s="65">
        <v>32400</v>
      </c>
    </row>
    <row r="18" ht="18.75" customHeight="1" spans="1:7">
      <c r="A18" s="55"/>
      <c r="B18" s="53" t="s">
        <v>828</v>
      </c>
      <c r="C18" s="53" t="s">
        <v>343</v>
      </c>
      <c r="D18" s="53" t="s">
        <v>829</v>
      </c>
      <c r="E18" s="65">
        <v>26000</v>
      </c>
      <c r="F18" s="65">
        <v>26000</v>
      </c>
      <c r="G18" s="65">
        <v>26000</v>
      </c>
    </row>
    <row r="19" ht="18.75" customHeight="1" spans="1:7">
      <c r="A19" s="55"/>
      <c r="B19" s="53" t="s">
        <v>828</v>
      </c>
      <c r="C19" s="53" t="s">
        <v>345</v>
      </c>
      <c r="D19" s="53" t="s">
        <v>829</v>
      </c>
      <c r="E19" s="65">
        <v>600000</v>
      </c>
      <c r="F19" s="65">
        <v>600000</v>
      </c>
      <c r="G19" s="65">
        <v>600000</v>
      </c>
    </row>
    <row r="20" ht="18.75" customHeight="1" spans="1:7">
      <c r="A20" s="55"/>
      <c r="B20" s="53" t="s">
        <v>828</v>
      </c>
      <c r="C20" s="53" t="s">
        <v>347</v>
      </c>
      <c r="D20" s="53" t="s">
        <v>829</v>
      </c>
      <c r="E20" s="65">
        <v>600000</v>
      </c>
      <c r="F20" s="65">
        <v>600000</v>
      </c>
      <c r="G20" s="65">
        <v>600000</v>
      </c>
    </row>
    <row r="21" ht="18.75" customHeight="1" spans="1:7">
      <c r="A21" s="55"/>
      <c r="B21" s="53" t="s">
        <v>828</v>
      </c>
      <c r="C21" s="53" t="s">
        <v>349</v>
      </c>
      <c r="D21" s="53" t="s">
        <v>829</v>
      </c>
      <c r="E21" s="65">
        <v>1100000</v>
      </c>
      <c r="F21" s="65">
        <v>1100000</v>
      </c>
      <c r="G21" s="65">
        <v>1100000</v>
      </c>
    </row>
    <row r="22" ht="18.75" customHeight="1" spans="1:7">
      <c r="A22" s="55"/>
      <c r="B22" s="53" t="s">
        <v>828</v>
      </c>
      <c r="C22" s="53" t="s">
        <v>351</v>
      </c>
      <c r="D22" s="53" t="s">
        <v>829</v>
      </c>
      <c r="E22" s="65">
        <v>80000</v>
      </c>
      <c r="F22" s="65">
        <v>80000</v>
      </c>
      <c r="G22" s="65">
        <v>80000</v>
      </c>
    </row>
    <row r="23" ht="18.75" customHeight="1" spans="1:7">
      <c r="A23" s="55"/>
      <c r="B23" s="53" t="s">
        <v>828</v>
      </c>
      <c r="C23" s="53" t="s">
        <v>353</v>
      </c>
      <c r="D23" s="53" t="s">
        <v>829</v>
      </c>
      <c r="E23" s="65">
        <v>600000</v>
      </c>
      <c r="F23" s="65">
        <v>600000</v>
      </c>
      <c r="G23" s="65">
        <v>600000</v>
      </c>
    </row>
    <row r="24" ht="18.75" customHeight="1" spans="1:7">
      <c r="A24" s="55"/>
      <c r="B24" s="53" t="s">
        <v>828</v>
      </c>
      <c r="C24" s="53" t="s">
        <v>355</v>
      </c>
      <c r="D24" s="53" t="s">
        <v>829</v>
      </c>
      <c r="E24" s="65">
        <v>190000</v>
      </c>
      <c r="F24" s="65">
        <v>190000</v>
      </c>
      <c r="G24" s="65">
        <v>190000</v>
      </c>
    </row>
    <row r="25" ht="18.75" customHeight="1" spans="1:7">
      <c r="A25" s="55"/>
      <c r="B25" s="53" t="s">
        <v>828</v>
      </c>
      <c r="C25" s="53" t="s">
        <v>357</v>
      </c>
      <c r="D25" s="53" t="s">
        <v>829</v>
      </c>
      <c r="E25" s="65">
        <v>220000</v>
      </c>
      <c r="F25" s="65">
        <v>220000</v>
      </c>
      <c r="G25" s="65">
        <v>220000</v>
      </c>
    </row>
    <row r="26" ht="18.75" customHeight="1" spans="1:7">
      <c r="A26" s="55"/>
      <c r="B26" s="53" t="s">
        <v>828</v>
      </c>
      <c r="C26" s="53" t="s">
        <v>359</v>
      </c>
      <c r="D26" s="53" t="s">
        <v>829</v>
      </c>
      <c r="E26" s="65">
        <v>550000</v>
      </c>
      <c r="F26" s="65">
        <v>550000</v>
      </c>
      <c r="G26" s="65">
        <v>550000</v>
      </c>
    </row>
    <row r="27" ht="31" customHeight="1" spans="1:7">
      <c r="A27" s="55"/>
      <c r="B27" s="53" t="s">
        <v>828</v>
      </c>
      <c r="C27" s="53" t="s">
        <v>361</v>
      </c>
      <c r="D27" s="53" t="s">
        <v>829</v>
      </c>
      <c r="E27" s="65">
        <v>2000000</v>
      </c>
      <c r="F27" s="65">
        <v>2000000</v>
      </c>
      <c r="G27" s="65">
        <v>2000000</v>
      </c>
    </row>
    <row r="28" ht="18.75" customHeight="1" spans="1:7">
      <c r="A28" s="55"/>
      <c r="B28" s="53" t="s">
        <v>828</v>
      </c>
      <c r="C28" s="53" t="s">
        <v>364</v>
      </c>
      <c r="D28" s="53" t="s">
        <v>829</v>
      </c>
      <c r="E28" s="65">
        <v>1000000</v>
      </c>
      <c r="F28" s="65">
        <v>1000000</v>
      </c>
      <c r="G28" s="65">
        <v>1000000</v>
      </c>
    </row>
    <row r="29" ht="18.75" customHeight="1" spans="1:7">
      <c r="A29" s="55"/>
      <c r="B29" s="53" t="s">
        <v>828</v>
      </c>
      <c r="C29" s="53" t="s">
        <v>366</v>
      </c>
      <c r="D29" s="53" t="s">
        <v>829</v>
      </c>
      <c r="E29" s="65">
        <v>500000</v>
      </c>
      <c r="F29" s="65">
        <v>500000</v>
      </c>
      <c r="G29" s="65">
        <v>500000</v>
      </c>
    </row>
    <row r="30" ht="18.75" customHeight="1" spans="1:7">
      <c r="A30" s="55"/>
      <c r="B30" s="53" t="s">
        <v>828</v>
      </c>
      <c r="C30" s="53" t="s">
        <v>368</v>
      </c>
      <c r="D30" s="53" t="s">
        <v>829</v>
      </c>
      <c r="E30" s="65">
        <v>500000</v>
      </c>
      <c r="F30" s="65">
        <v>500000</v>
      </c>
      <c r="G30" s="65">
        <v>500000</v>
      </c>
    </row>
    <row r="31" ht="18.75" customHeight="1" spans="1:7">
      <c r="A31" s="55"/>
      <c r="B31" s="53" t="s">
        <v>828</v>
      </c>
      <c r="C31" s="53" t="s">
        <v>370</v>
      </c>
      <c r="D31" s="53" t="s">
        <v>829</v>
      </c>
      <c r="E31" s="65">
        <v>2000000</v>
      </c>
      <c r="F31" s="65">
        <v>2000000</v>
      </c>
      <c r="G31" s="65">
        <v>2000000</v>
      </c>
    </row>
    <row r="32" ht="18.75" customHeight="1" spans="1:7">
      <c r="A32" s="55"/>
      <c r="B32" s="53" t="s">
        <v>828</v>
      </c>
      <c r="C32" s="53" t="s">
        <v>372</v>
      </c>
      <c r="D32" s="53" t="s">
        <v>829</v>
      </c>
      <c r="E32" s="65">
        <v>500000</v>
      </c>
      <c r="F32" s="65">
        <v>500000</v>
      </c>
      <c r="G32" s="65">
        <v>500000</v>
      </c>
    </row>
    <row r="33" ht="18.75" customHeight="1" spans="1:7">
      <c r="A33" s="55"/>
      <c r="B33" s="53" t="s">
        <v>828</v>
      </c>
      <c r="C33" s="53" t="s">
        <v>374</v>
      </c>
      <c r="D33" s="53" t="s">
        <v>829</v>
      </c>
      <c r="E33" s="65">
        <v>2400000</v>
      </c>
      <c r="F33" s="65">
        <v>2400000</v>
      </c>
      <c r="G33" s="65">
        <v>2400000</v>
      </c>
    </row>
    <row r="34" ht="18.75" customHeight="1" spans="1:7">
      <c r="A34" s="55"/>
      <c r="B34" s="53" t="s">
        <v>828</v>
      </c>
      <c r="C34" s="53" t="s">
        <v>376</v>
      </c>
      <c r="D34" s="53" t="s">
        <v>829</v>
      </c>
      <c r="E34" s="65">
        <v>350000</v>
      </c>
      <c r="F34" s="65">
        <v>350000</v>
      </c>
      <c r="G34" s="65">
        <v>350000</v>
      </c>
    </row>
    <row r="35" ht="18.75" customHeight="1" spans="1:7">
      <c r="A35" s="55"/>
      <c r="B35" s="53" t="s">
        <v>828</v>
      </c>
      <c r="C35" s="53" t="s">
        <v>378</v>
      </c>
      <c r="D35" s="53" t="s">
        <v>829</v>
      </c>
      <c r="E35" s="65">
        <v>1600000</v>
      </c>
      <c r="F35" s="65">
        <v>1600000</v>
      </c>
      <c r="G35" s="65">
        <v>1600000</v>
      </c>
    </row>
    <row r="36" ht="18.75" customHeight="1" spans="1:7">
      <c r="A36" s="55"/>
      <c r="B36" s="53" t="s">
        <v>828</v>
      </c>
      <c r="C36" s="53" t="s">
        <v>380</v>
      </c>
      <c r="D36" s="53" t="s">
        <v>829</v>
      </c>
      <c r="E36" s="65">
        <v>200000</v>
      </c>
      <c r="F36" s="65">
        <v>200000</v>
      </c>
      <c r="G36" s="65">
        <v>200000</v>
      </c>
    </row>
    <row r="37" ht="18.75" customHeight="1" spans="1:7">
      <c r="A37" s="55"/>
      <c r="B37" s="53" t="s">
        <v>828</v>
      </c>
      <c r="C37" s="53" t="s">
        <v>382</v>
      </c>
      <c r="D37" s="53" t="s">
        <v>829</v>
      </c>
      <c r="E37" s="65">
        <v>500000</v>
      </c>
      <c r="F37" s="65">
        <v>500000</v>
      </c>
      <c r="G37" s="65">
        <v>500000</v>
      </c>
    </row>
    <row r="38" ht="18.75" customHeight="1" spans="1:7">
      <c r="A38" s="55"/>
      <c r="B38" s="53" t="s">
        <v>828</v>
      </c>
      <c r="C38" s="56" t="s">
        <v>384</v>
      </c>
      <c r="D38" s="53" t="s">
        <v>829</v>
      </c>
      <c r="E38" s="65">
        <v>676200</v>
      </c>
      <c r="F38" s="65"/>
      <c r="G38" s="65"/>
    </row>
    <row r="39" ht="18.75" customHeight="1" spans="1:7">
      <c r="A39" s="57" t="s">
        <v>55</v>
      </c>
      <c r="B39" s="58" t="s">
        <v>830</v>
      </c>
      <c r="C39" s="58"/>
      <c r="D39" s="59"/>
      <c r="E39" s="65">
        <v>26449508.77</v>
      </c>
      <c r="F39" s="65">
        <v>25011600</v>
      </c>
      <c r="G39" s="65">
        <v>24961600</v>
      </c>
    </row>
  </sheetData>
  <mergeCells count="11">
    <mergeCell ref="A3:G3"/>
    <mergeCell ref="A4:D4"/>
    <mergeCell ref="E5:G5"/>
    <mergeCell ref="A39:D39"/>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2"/>
  <sheetViews>
    <sheetView showZeros="0" tabSelected="1" workbookViewId="0">
      <pane ySplit="1" topLeftCell="A8" activePane="bottomLeft" state="frozen"/>
      <selection/>
      <selection pane="bottomLeft" activeCell="C8" sqref="C8:I8"/>
    </sheetView>
  </sheetViews>
  <sheetFormatPr defaultColWidth="8.575" defaultRowHeight="14.25" customHeight="1"/>
  <cols>
    <col min="1" max="1" width="12.2583333333333" customWidth="1"/>
    <col min="2" max="2" width="28.7583333333333" customWidth="1"/>
    <col min="3" max="3" width="20.7583333333333" customWidth="1"/>
    <col min="4" max="4" width="18.375" customWidth="1"/>
    <col min="5" max="5" width="20.5" customWidth="1"/>
    <col min="6" max="6" width="16.125" customWidth="1"/>
    <col min="7" max="7" width="16.425" customWidth="1"/>
    <col min="8" max="8" width="29.575" customWidth="1"/>
    <col min="9" max="9" width="35" customWidth="1"/>
    <col min="10" max="10" width="23.8583333333333" customWidth="1"/>
  </cols>
  <sheetData>
    <row r="1" customHeight="1" spans="1:10">
      <c r="A1" s="1"/>
      <c r="B1" s="1"/>
      <c r="C1" s="1"/>
      <c r="D1" s="1"/>
      <c r="E1" s="1"/>
      <c r="F1" s="1"/>
      <c r="G1" s="1"/>
      <c r="H1" s="1"/>
      <c r="I1" s="1"/>
      <c r="J1" s="1"/>
    </row>
    <row r="2" customHeight="1" spans="1:10">
      <c r="A2" s="2"/>
      <c r="B2" s="2"/>
      <c r="C2" s="2"/>
      <c r="D2" s="2"/>
      <c r="E2" s="2"/>
      <c r="F2" s="2"/>
      <c r="G2" s="2"/>
      <c r="H2" s="2"/>
      <c r="I2" s="2"/>
      <c r="J2" s="36" t="s">
        <v>831</v>
      </c>
    </row>
    <row r="3" ht="41.25" customHeight="1" spans="1:10">
      <c r="A3" s="2" t="str">
        <f>"2025"&amp;"年部门整体支出绩效目标表"</f>
        <v>2025年部门整体支出绩效目标表</v>
      </c>
      <c r="B3" s="3"/>
      <c r="C3" s="3"/>
      <c r="D3" s="3"/>
      <c r="E3" s="3"/>
      <c r="F3" s="3"/>
      <c r="G3" s="3"/>
      <c r="H3" s="3"/>
      <c r="I3" s="3"/>
      <c r="J3" s="3"/>
    </row>
    <row r="4" ht="17.25" customHeight="1" spans="1:10">
      <c r="A4" s="4" t="str">
        <f>"单位名称："&amp;"昆明市呈贡区住房和城乡建设局机关"</f>
        <v>单位名称：昆明市呈贡区住房和城乡建设局机关</v>
      </c>
      <c r="B4" s="4"/>
      <c r="C4" s="5"/>
      <c r="D4" s="6"/>
      <c r="E4" s="6"/>
      <c r="F4" s="6"/>
      <c r="G4" s="6"/>
      <c r="H4" s="6"/>
      <c r="I4" s="6"/>
      <c r="J4" s="242" t="s">
        <v>1</v>
      </c>
    </row>
    <row r="5" ht="30" customHeight="1" spans="1:10">
      <c r="A5" s="7" t="s">
        <v>832</v>
      </c>
      <c r="B5" s="8">
        <v>12000101</v>
      </c>
      <c r="C5" s="9"/>
      <c r="D5" s="9"/>
      <c r="E5" s="28"/>
      <c r="F5" s="29" t="s">
        <v>833</v>
      </c>
      <c r="G5" s="28"/>
      <c r="H5" s="30" t="s">
        <v>70</v>
      </c>
      <c r="I5" s="9"/>
      <c r="J5" s="28"/>
    </row>
    <row r="6" ht="32.25" customHeight="1" spans="1:10">
      <c r="A6" s="10" t="s">
        <v>834</v>
      </c>
      <c r="B6" s="11"/>
      <c r="C6" s="11"/>
      <c r="D6" s="11"/>
      <c r="E6" s="11"/>
      <c r="F6" s="11"/>
      <c r="G6" s="11"/>
      <c r="H6" s="11"/>
      <c r="I6" s="37"/>
      <c r="J6" s="38" t="s">
        <v>835</v>
      </c>
    </row>
    <row r="7" ht="220" customHeight="1" spans="1:10">
      <c r="A7" s="12" t="s">
        <v>836</v>
      </c>
      <c r="B7" s="13" t="s">
        <v>837</v>
      </c>
      <c r="C7" s="14" t="s">
        <v>838</v>
      </c>
      <c r="D7" s="14"/>
      <c r="E7" s="14"/>
      <c r="F7" s="14"/>
      <c r="G7" s="14"/>
      <c r="H7" s="14"/>
      <c r="I7" s="14"/>
      <c r="J7" s="39" t="s">
        <v>839</v>
      </c>
    </row>
    <row r="8" ht="159" customHeight="1" spans="1:10">
      <c r="A8" s="12"/>
      <c r="B8" s="13" t="str">
        <f>"总体绩效目标（"&amp;"2025"&amp;"-"&amp;("2025"+2)&amp;"年期间）"</f>
        <v>总体绩效目标（2025-2027年期间）</v>
      </c>
      <c r="C8" s="15" t="s">
        <v>840</v>
      </c>
      <c r="D8" s="15"/>
      <c r="E8" s="15"/>
      <c r="F8" s="15"/>
      <c r="G8" s="15"/>
      <c r="H8" s="15"/>
      <c r="I8" s="15"/>
      <c r="J8" s="39" t="s">
        <v>841</v>
      </c>
    </row>
    <row r="9" ht="96" customHeight="1" spans="1:10">
      <c r="A9" s="13" t="s">
        <v>842</v>
      </c>
      <c r="B9" s="16" t="str">
        <f>"预算年度（"&amp;"2025"&amp;"年）绩效目标"</f>
        <v>预算年度（2025年）绩效目标</v>
      </c>
      <c r="C9" s="17" t="s">
        <v>843</v>
      </c>
      <c r="D9" s="17"/>
      <c r="E9" s="17"/>
      <c r="F9" s="17"/>
      <c r="G9" s="17"/>
      <c r="H9" s="17"/>
      <c r="I9" s="17"/>
      <c r="J9" s="40" t="s">
        <v>844</v>
      </c>
    </row>
    <row r="10" ht="32.25" customHeight="1" spans="1:10">
      <c r="A10" s="18" t="s">
        <v>845</v>
      </c>
      <c r="B10" s="18"/>
      <c r="C10" s="18"/>
      <c r="D10" s="18"/>
      <c r="E10" s="18"/>
      <c r="F10" s="18"/>
      <c r="G10" s="18"/>
      <c r="H10" s="18"/>
      <c r="I10" s="18"/>
      <c r="J10" s="18"/>
    </row>
    <row r="11" ht="32.25" customHeight="1" spans="1:10">
      <c r="A11" s="19" t="s">
        <v>846</v>
      </c>
      <c r="B11" s="19"/>
      <c r="C11" s="20" t="s">
        <v>847</v>
      </c>
      <c r="D11" s="20"/>
      <c r="E11" s="20"/>
      <c r="F11" s="20" t="s">
        <v>848</v>
      </c>
      <c r="G11" s="20"/>
      <c r="H11" s="31" t="s">
        <v>830</v>
      </c>
      <c r="I11" s="31"/>
      <c r="J11" s="31"/>
    </row>
    <row r="12" ht="32.25" customHeight="1" spans="1:10">
      <c r="A12" s="19"/>
      <c r="B12" s="19"/>
      <c r="C12" s="20"/>
      <c r="D12" s="20"/>
      <c r="E12" s="20"/>
      <c r="F12" s="20"/>
      <c r="G12" s="20"/>
      <c r="H12" s="19" t="s">
        <v>849</v>
      </c>
      <c r="I12" s="19" t="s">
        <v>850</v>
      </c>
      <c r="J12" s="19" t="s">
        <v>851</v>
      </c>
    </row>
    <row r="13" ht="32.25" customHeight="1" spans="1:10">
      <c r="A13" s="14" t="s">
        <v>55</v>
      </c>
      <c r="B13" s="14"/>
      <c r="C13" s="14" t="s">
        <v>830</v>
      </c>
      <c r="D13" s="14"/>
      <c r="E13" s="14"/>
      <c r="F13" s="14" t="s">
        <v>830</v>
      </c>
      <c r="G13" s="14"/>
      <c r="H13" s="32">
        <v>50789133.81</v>
      </c>
      <c r="I13" s="33">
        <f>H13-J13</f>
        <v>45975676.81</v>
      </c>
      <c r="J13" s="33">
        <v>4813457</v>
      </c>
    </row>
    <row r="14" ht="42" customHeight="1" spans="1:10">
      <c r="A14" s="14" t="s">
        <v>852</v>
      </c>
      <c r="B14" s="21"/>
      <c r="C14" s="14" t="s">
        <v>853</v>
      </c>
      <c r="D14" s="22"/>
      <c r="E14" s="21"/>
      <c r="F14" s="14" t="s">
        <v>854</v>
      </c>
      <c r="G14" s="21"/>
      <c r="H14" s="33">
        <v>19526168.04</v>
      </c>
      <c r="I14" s="33">
        <v>19526168.04</v>
      </c>
      <c r="J14" s="41"/>
    </row>
    <row r="15" ht="56" customHeight="1" spans="1:10">
      <c r="A15" s="14" t="s">
        <v>855</v>
      </c>
      <c r="B15" s="21"/>
      <c r="C15" s="14" t="s">
        <v>856</v>
      </c>
      <c r="D15" s="22"/>
      <c r="E15" s="21"/>
      <c r="F15" s="14" t="s">
        <v>857</v>
      </c>
      <c r="G15" s="21"/>
      <c r="H15" s="33">
        <v>4211600</v>
      </c>
      <c r="I15" s="33">
        <v>4211600</v>
      </c>
      <c r="J15" s="33">
        <v>0</v>
      </c>
    </row>
    <row r="16" ht="68" customHeight="1" spans="1:10">
      <c r="A16" s="14" t="s">
        <v>858</v>
      </c>
      <c r="B16" s="21"/>
      <c r="C16" s="14" t="s">
        <v>859</v>
      </c>
      <c r="D16" s="22"/>
      <c r="E16" s="21"/>
      <c r="F16" s="14" t="s">
        <v>860</v>
      </c>
      <c r="G16" s="21"/>
      <c r="H16" s="33">
        <v>22237908.77</v>
      </c>
      <c r="I16" s="33">
        <v>22237908.77</v>
      </c>
      <c r="J16" s="33">
        <v>0</v>
      </c>
    </row>
    <row r="17" ht="51" customHeight="1" spans="1:10">
      <c r="A17" s="14" t="s">
        <v>861</v>
      </c>
      <c r="B17" s="21"/>
      <c r="C17" s="14" t="s">
        <v>862</v>
      </c>
      <c r="D17" s="22"/>
      <c r="E17" s="21"/>
      <c r="F17" s="14" t="s">
        <v>863</v>
      </c>
      <c r="G17" s="21"/>
      <c r="H17" s="33">
        <v>4813457</v>
      </c>
      <c r="I17" s="33">
        <v>0</v>
      </c>
      <c r="J17" s="33">
        <v>4813457</v>
      </c>
    </row>
    <row r="18" ht="36" customHeight="1" spans="1:10">
      <c r="A18" s="23" t="s">
        <v>864</v>
      </c>
      <c r="B18" s="23"/>
      <c r="C18" s="23"/>
      <c r="D18" s="23"/>
      <c r="E18" s="23"/>
      <c r="F18" s="23"/>
      <c r="G18" s="23"/>
      <c r="H18" s="23"/>
      <c r="I18" s="23"/>
      <c r="J18" s="23"/>
    </row>
    <row r="19" ht="32.25" customHeight="1" spans="1:10">
      <c r="A19" s="24" t="s">
        <v>865</v>
      </c>
      <c r="B19" s="24"/>
      <c r="C19" s="24"/>
      <c r="D19" s="24"/>
      <c r="E19" s="24"/>
      <c r="F19" s="24"/>
      <c r="G19" s="24"/>
      <c r="H19" s="26" t="s">
        <v>866</v>
      </c>
      <c r="I19" s="25" t="s">
        <v>396</v>
      </c>
      <c r="J19" s="26" t="s">
        <v>867</v>
      </c>
    </row>
    <row r="20" ht="18" customHeight="1" spans="1:10">
      <c r="A20" s="25" t="s">
        <v>389</v>
      </c>
      <c r="B20" s="25" t="s">
        <v>868</v>
      </c>
      <c r="C20" s="26" t="s">
        <v>391</v>
      </c>
      <c r="D20" s="26" t="s">
        <v>392</v>
      </c>
      <c r="E20" s="26" t="s">
        <v>393</v>
      </c>
      <c r="F20" s="34" t="s">
        <v>394</v>
      </c>
      <c r="G20" s="34" t="s">
        <v>395</v>
      </c>
      <c r="H20" s="26"/>
      <c r="I20" s="25"/>
      <c r="J20" s="26"/>
    </row>
    <row r="21" ht="20" customHeight="1" spans="1:10">
      <c r="A21" s="27" t="s">
        <v>398</v>
      </c>
      <c r="B21" s="27" t="s">
        <v>830</v>
      </c>
      <c r="C21" s="27" t="s">
        <v>830</v>
      </c>
      <c r="D21" s="27" t="s">
        <v>830</v>
      </c>
      <c r="E21" s="27" t="s">
        <v>830</v>
      </c>
      <c r="F21" s="35" t="s">
        <v>830</v>
      </c>
      <c r="G21" s="35" t="s">
        <v>830</v>
      </c>
      <c r="H21" s="35" t="s">
        <v>830</v>
      </c>
      <c r="I21" s="35" t="s">
        <v>830</v>
      </c>
      <c r="J21" s="27" t="s">
        <v>830</v>
      </c>
    </row>
    <row r="22" ht="20" customHeight="1" spans="1:10">
      <c r="A22" s="27" t="s">
        <v>830</v>
      </c>
      <c r="B22" s="27" t="s">
        <v>399</v>
      </c>
      <c r="C22" s="27" t="s">
        <v>830</v>
      </c>
      <c r="D22" s="27" t="s">
        <v>830</v>
      </c>
      <c r="E22" s="27" t="s">
        <v>830</v>
      </c>
      <c r="F22" s="35" t="s">
        <v>830</v>
      </c>
      <c r="G22" s="35" t="s">
        <v>830</v>
      </c>
      <c r="H22" s="35" t="s">
        <v>830</v>
      </c>
      <c r="I22" s="35" t="s">
        <v>830</v>
      </c>
      <c r="J22" s="27" t="s">
        <v>830</v>
      </c>
    </row>
    <row r="23" ht="39" customHeight="1" spans="1:10">
      <c r="A23" s="27" t="s">
        <v>830</v>
      </c>
      <c r="B23" s="27" t="s">
        <v>830</v>
      </c>
      <c r="C23" s="27" t="s">
        <v>869</v>
      </c>
      <c r="D23" s="27" t="s">
        <v>870</v>
      </c>
      <c r="E23" s="27" t="s">
        <v>89</v>
      </c>
      <c r="F23" s="35" t="s">
        <v>484</v>
      </c>
      <c r="G23" s="35" t="s">
        <v>871</v>
      </c>
      <c r="H23" s="35" t="s">
        <v>872</v>
      </c>
      <c r="I23" s="35" t="s">
        <v>873</v>
      </c>
      <c r="J23" s="27" t="s">
        <v>874</v>
      </c>
    </row>
    <row r="24" ht="38" customHeight="1" spans="1:10">
      <c r="A24" s="27" t="s">
        <v>830</v>
      </c>
      <c r="B24" s="27" t="s">
        <v>830</v>
      </c>
      <c r="C24" s="27" t="s">
        <v>875</v>
      </c>
      <c r="D24" s="27" t="s">
        <v>870</v>
      </c>
      <c r="E24" s="27" t="s">
        <v>446</v>
      </c>
      <c r="F24" s="35" t="s">
        <v>417</v>
      </c>
      <c r="G24" s="35" t="s">
        <v>871</v>
      </c>
      <c r="H24" s="35" t="s">
        <v>876</v>
      </c>
      <c r="I24" s="35" t="s">
        <v>877</v>
      </c>
      <c r="J24" s="27" t="s">
        <v>878</v>
      </c>
    </row>
    <row r="25" ht="20" customHeight="1" spans="1:10">
      <c r="A25" s="27" t="s">
        <v>830</v>
      </c>
      <c r="B25" s="27" t="s">
        <v>433</v>
      </c>
      <c r="C25" s="27" t="s">
        <v>830</v>
      </c>
      <c r="D25" s="27" t="s">
        <v>830</v>
      </c>
      <c r="E25" s="27" t="s">
        <v>830</v>
      </c>
      <c r="F25" s="35" t="s">
        <v>830</v>
      </c>
      <c r="G25" s="35" t="s">
        <v>830</v>
      </c>
      <c r="H25" s="35" t="s">
        <v>830</v>
      </c>
      <c r="I25" s="35" t="s">
        <v>830</v>
      </c>
      <c r="J25" s="27" t="s">
        <v>830</v>
      </c>
    </row>
    <row r="26" ht="26" customHeight="1" spans="1:10">
      <c r="A26" s="27" t="s">
        <v>830</v>
      </c>
      <c r="B26" s="27" t="s">
        <v>830</v>
      </c>
      <c r="C26" s="27" t="s">
        <v>879</v>
      </c>
      <c r="D26" s="27" t="s">
        <v>880</v>
      </c>
      <c r="E26" s="27" t="s">
        <v>508</v>
      </c>
      <c r="F26" s="35" t="s">
        <v>417</v>
      </c>
      <c r="G26" s="35" t="s">
        <v>881</v>
      </c>
      <c r="H26" s="35" t="s">
        <v>882</v>
      </c>
      <c r="I26" s="35" t="s">
        <v>883</v>
      </c>
      <c r="J26" s="27" t="s">
        <v>884</v>
      </c>
    </row>
    <row r="27" ht="37" customHeight="1" spans="1:10">
      <c r="A27" s="27" t="s">
        <v>830</v>
      </c>
      <c r="B27" s="27" t="s">
        <v>830</v>
      </c>
      <c r="C27" s="27" t="s">
        <v>885</v>
      </c>
      <c r="D27" s="27" t="s">
        <v>870</v>
      </c>
      <c r="E27" s="27" t="s">
        <v>446</v>
      </c>
      <c r="F27" s="35" t="s">
        <v>417</v>
      </c>
      <c r="G27" s="35" t="s">
        <v>881</v>
      </c>
      <c r="H27" s="35" t="s">
        <v>886</v>
      </c>
      <c r="I27" s="35" t="s">
        <v>887</v>
      </c>
      <c r="J27" s="27" t="s">
        <v>888</v>
      </c>
    </row>
    <row r="28" ht="42" customHeight="1" spans="1:10">
      <c r="A28" s="27" t="s">
        <v>830</v>
      </c>
      <c r="B28" s="27" t="s">
        <v>830</v>
      </c>
      <c r="C28" s="27" t="s">
        <v>889</v>
      </c>
      <c r="D28" s="27" t="s">
        <v>870</v>
      </c>
      <c r="E28" s="27" t="s">
        <v>446</v>
      </c>
      <c r="F28" s="35" t="s">
        <v>417</v>
      </c>
      <c r="G28" s="35" t="s">
        <v>881</v>
      </c>
      <c r="H28" s="35" t="s">
        <v>890</v>
      </c>
      <c r="I28" s="35" t="s">
        <v>891</v>
      </c>
      <c r="J28" s="27" t="s">
        <v>892</v>
      </c>
    </row>
    <row r="29" ht="20" customHeight="1" spans="1:10">
      <c r="A29" s="27" t="s">
        <v>830</v>
      </c>
      <c r="B29" s="27" t="s">
        <v>455</v>
      </c>
      <c r="C29" s="27" t="s">
        <v>830</v>
      </c>
      <c r="D29" s="27" t="s">
        <v>830</v>
      </c>
      <c r="E29" s="27" t="s">
        <v>830</v>
      </c>
      <c r="F29" s="35" t="s">
        <v>830</v>
      </c>
      <c r="G29" s="35" t="s">
        <v>830</v>
      </c>
      <c r="H29" s="35" t="s">
        <v>830</v>
      </c>
      <c r="I29" s="35" t="s">
        <v>830</v>
      </c>
      <c r="J29" s="27" t="s">
        <v>830</v>
      </c>
    </row>
    <row r="30" ht="34" customHeight="1" spans="1:10">
      <c r="A30" s="27" t="s">
        <v>830</v>
      </c>
      <c r="B30" s="27" t="s">
        <v>830</v>
      </c>
      <c r="C30" s="27" t="s">
        <v>893</v>
      </c>
      <c r="D30" s="27" t="s">
        <v>870</v>
      </c>
      <c r="E30" s="27" t="s">
        <v>446</v>
      </c>
      <c r="F30" s="35" t="s">
        <v>417</v>
      </c>
      <c r="G30" s="35" t="s">
        <v>881</v>
      </c>
      <c r="H30" s="35" t="s">
        <v>876</v>
      </c>
      <c r="I30" s="35" t="s">
        <v>894</v>
      </c>
      <c r="J30" s="27" t="s">
        <v>895</v>
      </c>
    </row>
    <row r="31" ht="20" customHeight="1" spans="1:10">
      <c r="A31" s="27" t="s">
        <v>830</v>
      </c>
      <c r="B31" s="27" t="s">
        <v>474</v>
      </c>
      <c r="C31" s="27" t="s">
        <v>830</v>
      </c>
      <c r="D31" s="27" t="s">
        <v>830</v>
      </c>
      <c r="E31" s="27" t="s">
        <v>830</v>
      </c>
      <c r="F31" s="35" t="s">
        <v>830</v>
      </c>
      <c r="G31" s="35" t="s">
        <v>830</v>
      </c>
      <c r="H31" s="35" t="s">
        <v>830</v>
      </c>
      <c r="I31" s="35" t="s">
        <v>830</v>
      </c>
      <c r="J31" s="27" t="s">
        <v>830</v>
      </c>
    </row>
    <row r="32" ht="39" customHeight="1" spans="1:10">
      <c r="A32" s="27" t="s">
        <v>830</v>
      </c>
      <c r="B32" s="27" t="s">
        <v>830</v>
      </c>
      <c r="C32" s="27" t="s">
        <v>475</v>
      </c>
      <c r="D32" s="27" t="s">
        <v>896</v>
      </c>
      <c r="E32" s="27" t="s">
        <v>897</v>
      </c>
      <c r="F32" s="35" t="s">
        <v>477</v>
      </c>
      <c r="G32" s="35" t="s">
        <v>881</v>
      </c>
      <c r="H32" s="35" t="s">
        <v>898</v>
      </c>
      <c r="I32" s="35" t="s">
        <v>899</v>
      </c>
      <c r="J32" s="27" t="s">
        <v>878</v>
      </c>
    </row>
    <row r="33" ht="20" customHeight="1" spans="1:10">
      <c r="A33" s="27" t="s">
        <v>406</v>
      </c>
      <c r="B33" s="27" t="s">
        <v>830</v>
      </c>
      <c r="C33" s="27" t="s">
        <v>830</v>
      </c>
      <c r="D33" s="27" t="s">
        <v>830</v>
      </c>
      <c r="E33" s="27" t="s">
        <v>830</v>
      </c>
      <c r="F33" s="35" t="s">
        <v>830</v>
      </c>
      <c r="G33" s="35" t="s">
        <v>830</v>
      </c>
      <c r="H33" s="35" t="s">
        <v>830</v>
      </c>
      <c r="I33" s="35" t="s">
        <v>830</v>
      </c>
      <c r="J33" s="27" t="s">
        <v>830</v>
      </c>
    </row>
    <row r="34" ht="20" customHeight="1" spans="1:10">
      <c r="A34" s="27" t="s">
        <v>830</v>
      </c>
      <c r="B34" s="27" t="s">
        <v>436</v>
      </c>
      <c r="C34" s="27" t="s">
        <v>830</v>
      </c>
      <c r="D34" s="27" t="s">
        <v>830</v>
      </c>
      <c r="E34" s="27" t="s">
        <v>830</v>
      </c>
      <c r="F34" s="35" t="s">
        <v>830</v>
      </c>
      <c r="G34" s="35" t="s">
        <v>830</v>
      </c>
      <c r="H34" s="35" t="s">
        <v>830</v>
      </c>
      <c r="I34" s="35" t="s">
        <v>830</v>
      </c>
      <c r="J34" s="27" t="s">
        <v>830</v>
      </c>
    </row>
    <row r="35" ht="29" customHeight="1" spans="1:10">
      <c r="A35" s="27" t="s">
        <v>830</v>
      </c>
      <c r="B35" s="27" t="s">
        <v>830</v>
      </c>
      <c r="C35" s="27" t="s">
        <v>676</v>
      </c>
      <c r="D35" s="27" t="s">
        <v>870</v>
      </c>
      <c r="E35" s="27" t="s">
        <v>426</v>
      </c>
      <c r="F35" s="35" t="s">
        <v>417</v>
      </c>
      <c r="G35" s="35" t="s">
        <v>881</v>
      </c>
      <c r="H35" s="35" t="s">
        <v>900</v>
      </c>
      <c r="I35" s="35" t="s">
        <v>901</v>
      </c>
      <c r="J35" s="27" t="s">
        <v>902</v>
      </c>
    </row>
    <row r="36" ht="34" customHeight="1" spans="1:10">
      <c r="A36" s="27" t="s">
        <v>830</v>
      </c>
      <c r="B36" s="27" t="s">
        <v>830</v>
      </c>
      <c r="C36" s="27" t="s">
        <v>903</v>
      </c>
      <c r="D36" s="27" t="s">
        <v>870</v>
      </c>
      <c r="E36" s="27" t="s">
        <v>426</v>
      </c>
      <c r="F36" s="35" t="s">
        <v>417</v>
      </c>
      <c r="G36" s="35" t="s">
        <v>881</v>
      </c>
      <c r="H36" s="35" t="s">
        <v>904</v>
      </c>
      <c r="I36" s="35" t="s">
        <v>905</v>
      </c>
      <c r="J36" s="27" t="s">
        <v>906</v>
      </c>
    </row>
    <row r="37" ht="20" customHeight="1" spans="1:10">
      <c r="A37" s="27" t="s">
        <v>830</v>
      </c>
      <c r="B37" s="27" t="s">
        <v>407</v>
      </c>
      <c r="C37" s="27" t="s">
        <v>830</v>
      </c>
      <c r="D37" s="27" t="s">
        <v>830</v>
      </c>
      <c r="E37" s="27" t="s">
        <v>830</v>
      </c>
      <c r="F37" s="35" t="s">
        <v>830</v>
      </c>
      <c r="G37" s="35" t="s">
        <v>830</v>
      </c>
      <c r="H37" s="35" t="s">
        <v>830</v>
      </c>
      <c r="I37" s="35" t="s">
        <v>830</v>
      </c>
      <c r="J37" s="27" t="s">
        <v>830</v>
      </c>
    </row>
    <row r="38" ht="39" customHeight="1" spans="1:10">
      <c r="A38" s="27" t="s">
        <v>830</v>
      </c>
      <c r="B38" s="27" t="s">
        <v>830</v>
      </c>
      <c r="C38" s="27" t="s">
        <v>907</v>
      </c>
      <c r="D38" s="27" t="s">
        <v>870</v>
      </c>
      <c r="E38" s="27" t="s">
        <v>908</v>
      </c>
      <c r="F38" s="35" t="s">
        <v>417</v>
      </c>
      <c r="G38" s="35" t="s">
        <v>881</v>
      </c>
      <c r="H38" s="35" t="s">
        <v>904</v>
      </c>
      <c r="I38" s="35" t="s">
        <v>909</v>
      </c>
      <c r="J38" s="27" t="s">
        <v>878</v>
      </c>
    </row>
    <row r="39" ht="35" customHeight="1" spans="1:10">
      <c r="A39" s="27" t="s">
        <v>830</v>
      </c>
      <c r="B39" s="27" t="s">
        <v>830</v>
      </c>
      <c r="C39" s="27" t="s">
        <v>910</v>
      </c>
      <c r="D39" s="27" t="s">
        <v>870</v>
      </c>
      <c r="E39" s="27" t="s">
        <v>416</v>
      </c>
      <c r="F39" s="35" t="s">
        <v>417</v>
      </c>
      <c r="G39" s="35" t="s">
        <v>881</v>
      </c>
      <c r="H39" s="35" t="s">
        <v>624</v>
      </c>
      <c r="I39" s="35" t="s">
        <v>911</v>
      </c>
      <c r="J39" s="27" t="s">
        <v>912</v>
      </c>
    </row>
    <row r="40" ht="30" customHeight="1" spans="1:10">
      <c r="A40" s="27" t="s">
        <v>413</v>
      </c>
      <c r="B40" s="27" t="s">
        <v>830</v>
      </c>
      <c r="C40" s="27" t="s">
        <v>830</v>
      </c>
      <c r="D40" s="27" t="s">
        <v>830</v>
      </c>
      <c r="E40" s="27" t="s">
        <v>830</v>
      </c>
      <c r="F40" s="35" t="s">
        <v>830</v>
      </c>
      <c r="G40" s="35" t="s">
        <v>830</v>
      </c>
      <c r="H40" s="35" t="s">
        <v>830</v>
      </c>
      <c r="I40" s="35" t="s">
        <v>830</v>
      </c>
      <c r="J40" s="27" t="s">
        <v>830</v>
      </c>
    </row>
    <row r="41" ht="25" customHeight="1" spans="1:10">
      <c r="A41" s="27" t="s">
        <v>830</v>
      </c>
      <c r="B41" s="27" t="s">
        <v>414</v>
      </c>
      <c r="C41" s="27" t="s">
        <v>830</v>
      </c>
      <c r="D41" s="27" t="s">
        <v>830</v>
      </c>
      <c r="E41" s="27" t="s">
        <v>830</v>
      </c>
      <c r="F41" s="35" t="s">
        <v>830</v>
      </c>
      <c r="G41" s="35" t="s">
        <v>830</v>
      </c>
      <c r="H41" s="35" t="s">
        <v>830</v>
      </c>
      <c r="I41" s="35" t="s">
        <v>830</v>
      </c>
      <c r="J41" s="27" t="s">
        <v>830</v>
      </c>
    </row>
    <row r="42" ht="27" customHeight="1" spans="1:10">
      <c r="A42" s="27" t="s">
        <v>830</v>
      </c>
      <c r="B42" s="27" t="s">
        <v>830</v>
      </c>
      <c r="C42" s="27" t="s">
        <v>512</v>
      </c>
      <c r="D42" s="27" t="s">
        <v>870</v>
      </c>
      <c r="E42" s="27" t="s">
        <v>426</v>
      </c>
      <c r="F42" s="35" t="s">
        <v>417</v>
      </c>
      <c r="G42" s="35" t="s">
        <v>881</v>
      </c>
      <c r="H42" s="35" t="s">
        <v>882</v>
      </c>
      <c r="I42" s="35" t="s">
        <v>913</v>
      </c>
      <c r="J42" s="27" t="s">
        <v>914</v>
      </c>
    </row>
  </sheetData>
  <mergeCells count="35">
    <mergeCell ref="A3:J3"/>
    <mergeCell ref="A4:C4"/>
    <mergeCell ref="B5:E5"/>
    <mergeCell ref="F5:G5"/>
    <mergeCell ref="H5:J5"/>
    <mergeCell ref="A6:I6"/>
    <mergeCell ref="C7:I7"/>
    <mergeCell ref="C8:I8"/>
    <mergeCell ref="C9:I9"/>
    <mergeCell ref="A10:J10"/>
    <mergeCell ref="H11:J11"/>
    <mergeCell ref="A13:B13"/>
    <mergeCell ref="C13:E13"/>
    <mergeCell ref="F13:G13"/>
    <mergeCell ref="A14:B14"/>
    <mergeCell ref="C14:E14"/>
    <mergeCell ref="F14:G14"/>
    <mergeCell ref="A15:B15"/>
    <mergeCell ref="C15:E15"/>
    <mergeCell ref="F15:G15"/>
    <mergeCell ref="A16:B16"/>
    <mergeCell ref="C16:E16"/>
    <mergeCell ref="F16:G16"/>
    <mergeCell ref="A17:B17"/>
    <mergeCell ref="C17:E17"/>
    <mergeCell ref="F17:G17"/>
    <mergeCell ref="A18:J18"/>
    <mergeCell ref="A19:G19"/>
    <mergeCell ref="A7:A8"/>
    <mergeCell ref="H19:H20"/>
    <mergeCell ref="I19:I20"/>
    <mergeCell ref="J19:J20"/>
    <mergeCell ref="A11:B12"/>
    <mergeCell ref="C11:E12"/>
    <mergeCell ref="F11:G12"/>
  </mergeCells>
  <pageMargins left="0.84" right="0.84" top="0.9" bottom="0.9" header="0.36" footer="0.36"/>
  <pageSetup paperSize="9" scale="5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topLeftCell="B1" workbookViewId="0">
      <pane ySplit="1" topLeftCell="A2" activePane="bottomLeft" state="frozen"/>
      <selection/>
      <selection pane="bottomLeft" activeCell="A4" sqref="A4:B4"/>
    </sheetView>
  </sheetViews>
  <sheetFormatPr defaultColWidth="8.575" defaultRowHeight="12.75" customHeight="1"/>
  <cols>
    <col min="1" max="1" width="14" customWidth="1"/>
    <col min="2" max="2" width="25.875" customWidth="1"/>
    <col min="3" max="3" width="20.7583333333333" customWidth="1"/>
    <col min="4" max="4" width="18.375" customWidth="1"/>
    <col min="5" max="5" width="20.5" customWidth="1"/>
    <col min="6" max="6" width="16.125" customWidth="1"/>
    <col min="7" max="7" width="18.125" customWidth="1"/>
    <col min="8"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102" t="s">
        <v>52</v>
      </c>
    </row>
    <row r="3" ht="41.25" customHeight="1" spans="1:1">
      <c r="A3" s="79" t="str">
        <f>"2025"&amp;"年部门收入预算表"</f>
        <v>2025年部门收入预算表</v>
      </c>
    </row>
    <row r="4" ht="17.25" customHeight="1" spans="1:19">
      <c r="A4" s="82" t="str">
        <f>"单位名称："&amp;"昆明市呈贡区住房和城乡建设局机关"</f>
        <v>单位名称：昆明市呈贡区住房和城乡建设局机关</v>
      </c>
      <c r="S4" s="84" t="s">
        <v>1</v>
      </c>
    </row>
    <row r="5" ht="21.75" customHeight="1" spans="1:19">
      <c r="A5" s="226" t="s">
        <v>53</v>
      </c>
      <c r="B5" s="227" t="s">
        <v>54</v>
      </c>
      <c r="C5" s="227" t="s">
        <v>55</v>
      </c>
      <c r="D5" s="228" t="s">
        <v>56</v>
      </c>
      <c r="E5" s="228"/>
      <c r="F5" s="228"/>
      <c r="G5" s="228"/>
      <c r="H5" s="228"/>
      <c r="I5" s="169"/>
      <c r="J5" s="228"/>
      <c r="K5" s="228"/>
      <c r="L5" s="228"/>
      <c r="M5" s="228"/>
      <c r="N5" s="237"/>
      <c r="O5" s="228" t="s">
        <v>45</v>
      </c>
      <c r="P5" s="228"/>
      <c r="Q5" s="228"/>
      <c r="R5" s="228"/>
      <c r="S5" s="237"/>
    </row>
    <row r="6" ht="27" customHeight="1" spans="1:19">
      <c r="A6" s="229"/>
      <c r="B6" s="230"/>
      <c r="C6" s="230"/>
      <c r="D6" s="230" t="s">
        <v>57</v>
      </c>
      <c r="E6" s="230" t="s">
        <v>58</v>
      </c>
      <c r="F6" s="230" t="s">
        <v>59</v>
      </c>
      <c r="G6" s="230" t="s">
        <v>60</v>
      </c>
      <c r="H6" s="230" t="s">
        <v>61</v>
      </c>
      <c r="I6" s="234" t="s">
        <v>62</v>
      </c>
      <c r="J6" s="235"/>
      <c r="K6" s="235"/>
      <c r="L6" s="235"/>
      <c r="M6" s="235"/>
      <c r="N6" s="236"/>
      <c r="O6" s="230" t="s">
        <v>57</v>
      </c>
      <c r="P6" s="230" t="s">
        <v>58</v>
      </c>
      <c r="Q6" s="230" t="s">
        <v>59</v>
      </c>
      <c r="R6" s="230" t="s">
        <v>60</v>
      </c>
      <c r="S6" s="230" t="s">
        <v>63</v>
      </c>
    </row>
    <row r="7" ht="30" customHeight="1" spans="1:19">
      <c r="A7" s="231"/>
      <c r="B7" s="141"/>
      <c r="C7" s="154"/>
      <c r="D7" s="154"/>
      <c r="E7" s="154"/>
      <c r="F7" s="154"/>
      <c r="G7" s="154"/>
      <c r="H7" s="154"/>
      <c r="I7" s="110" t="s">
        <v>57</v>
      </c>
      <c r="J7" s="236" t="s">
        <v>64</v>
      </c>
      <c r="K7" s="236" t="s">
        <v>65</v>
      </c>
      <c r="L7" s="236" t="s">
        <v>66</v>
      </c>
      <c r="M7" s="236" t="s">
        <v>67</v>
      </c>
      <c r="N7" s="236" t="s">
        <v>68</v>
      </c>
      <c r="O7" s="238"/>
      <c r="P7" s="238"/>
      <c r="Q7" s="238"/>
      <c r="R7" s="238"/>
      <c r="S7" s="154"/>
    </row>
    <row r="8" ht="22" customHeight="1" spans="1:19">
      <c r="A8" s="232">
        <v>1</v>
      </c>
      <c r="B8" s="232">
        <v>2</v>
      </c>
      <c r="C8" s="232">
        <v>3</v>
      </c>
      <c r="D8" s="232">
        <v>4</v>
      </c>
      <c r="E8" s="232">
        <v>5</v>
      </c>
      <c r="F8" s="232">
        <v>6</v>
      </c>
      <c r="G8" s="232">
        <v>7</v>
      </c>
      <c r="H8" s="232">
        <v>8</v>
      </c>
      <c r="I8" s="110">
        <v>9</v>
      </c>
      <c r="J8" s="232">
        <v>10</v>
      </c>
      <c r="K8" s="232">
        <v>11</v>
      </c>
      <c r="L8" s="232">
        <v>12</v>
      </c>
      <c r="M8" s="232">
        <v>13</v>
      </c>
      <c r="N8" s="232">
        <v>14</v>
      </c>
      <c r="O8" s="232">
        <v>15</v>
      </c>
      <c r="P8" s="232">
        <v>16</v>
      </c>
      <c r="Q8" s="232">
        <v>17</v>
      </c>
      <c r="R8" s="232">
        <v>18</v>
      </c>
      <c r="S8" s="232">
        <v>19</v>
      </c>
    </row>
    <row r="9" ht="28" customHeight="1" spans="1:19">
      <c r="A9" s="53" t="s">
        <v>69</v>
      </c>
      <c r="B9" s="53" t="s">
        <v>70</v>
      </c>
      <c r="C9" s="41">
        <v>50789133.81</v>
      </c>
      <c r="D9" s="41">
        <v>49112425.04</v>
      </c>
      <c r="E9" s="41">
        <v>44298968.04</v>
      </c>
      <c r="F9" s="41"/>
      <c r="G9" s="41"/>
      <c r="H9" s="41"/>
      <c r="I9" s="41">
        <v>4813457</v>
      </c>
      <c r="J9" s="41"/>
      <c r="K9" s="41"/>
      <c r="L9" s="41"/>
      <c r="M9" s="41"/>
      <c r="N9" s="41">
        <v>4813457</v>
      </c>
      <c r="O9" s="41">
        <v>1676708.77</v>
      </c>
      <c r="P9" s="41">
        <v>1676708.77</v>
      </c>
      <c r="Q9" s="41"/>
      <c r="R9" s="41"/>
      <c r="S9" s="41"/>
    </row>
    <row r="10" ht="25" customHeight="1" spans="1:19">
      <c r="A10" s="87" t="s">
        <v>55</v>
      </c>
      <c r="B10" s="233"/>
      <c r="C10" s="41">
        <v>50789133.81</v>
      </c>
      <c r="D10" s="41">
        <v>49112425.04</v>
      </c>
      <c r="E10" s="41">
        <v>44298968.04</v>
      </c>
      <c r="F10" s="41"/>
      <c r="G10" s="41"/>
      <c r="H10" s="41"/>
      <c r="I10" s="41">
        <v>4813457</v>
      </c>
      <c r="J10" s="41"/>
      <c r="K10" s="41"/>
      <c r="L10" s="41"/>
      <c r="M10" s="41"/>
      <c r="N10" s="41">
        <v>4813457</v>
      </c>
      <c r="O10" s="41">
        <v>1676708.77</v>
      </c>
      <c r="P10" s="41">
        <v>1676708.77</v>
      </c>
      <c r="Q10" s="41"/>
      <c r="R10" s="41"/>
      <c r="S10" s="41"/>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3"/>
  <sheetViews>
    <sheetView showGridLines="0" showZeros="0" workbookViewId="0">
      <pane ySplit="7" topLeftCell="A27" activePane="bottomLeft" state="frozen"/>
      <selection/>
      <selection pane="bottomLeft" activeCell="A4" sqref="A4:B4"/>
    </sheetView>
  </sheetViews>
  <sheetFormatPr defaultColWidth="8.575" defaultRowHeight="12.75" customHeight="1"/>
  <cols>
    <col min="1" max="1" width="14.2833333333333" customWidth="1"/>
    <col min="2" max="2" width="33.7583333333333" customWidth="1"/>
    <col min="3" max="3" width="20.7583333333333" customWidth="1"/>
    <col min="4" max="4" width="18.375" customWidth="1"/>
    <col min="5" max="5" width="20.5" customWidth="1"/>
    <col min="6" max="6" width="16.125" customWidth="1"/>
    <col min="7"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84" t="s">
        <v>71</v>
      </c>
    </row>
    <row r="3" ht="41.25" customHeight="1" spans="1:1">
      <c r="A3" s="79" t="str">
        <f>"2025"&amp;"年部门支出预算表"</f>
        <v>2025年部门支出预算表</v>
      </c>
    </row>
    <row r="4" ht="17.25" customHeight="1" spans="1:15">
      <c r="A4" s="82" t="str">
        <f>"单位名称："&amp;"昆明市呈贡区住房和城乡建设局机关"</f>
        <v>单位名称：昆明市呈贡区住房和城乡建设局机关</v>
      </c>
      <c r="O4" s="84" t="s">
        <v>1</v>
      </c>
    </row>
    <row r="5" ht="27" customHeight="1" spans="1:15">
      <c r="A5" s="212" t="s">
        <v>72</v>
      </c>
      <c r="B5" s="212" t="s">
        <v>73</v>
      </c>
      <c r="C5" s="212" t="s">
        <v>55</v>
      </c>
      <c r="D5" s="213" t="s">
        <v>58</v>
      </c>
      <c r="E5" s="220"/>
      <c r="F5" s="221"/>
      <c r="G5" s="222" t="s">
        <v>59</v>
      </c>
      <c r="H5" s="222" t="s">
        <v>60</v>
      </c>
      <c r="I5" s="222" t="s">
        <v>74</v>
      </c>
      <c r="J5" s="213" t="s">
        <v>62</v>
      </c>
      <c r="K5" s="220"/>
      <c r="L5" s="220"/>
      <c r="M5" s="220"/>
      <c r="N5" s="224"/>
      <c r="O5" s="225"/>
    </row>
    <row r="6" ht="42" customHeight="1" spans="1:15">
      <c r="A6" s="214"/>
      <c r="B6" s="214"/>
      <c r="C6" s="215"/>
      <c r="D6" s="216" t="s">
        <v>57</v>
      </c>
      <c r="E6" s="216" t="s">
        <v>75</v>
      </c>
      <c r="F6" s="216" t="s">
        <v>76</v>
      </c>
      <c r="G6" s="215"/>
      <c r="H6" s="215"/>
      <c r="I6" s="223"/>
      <c r="J6" s="216" t="s">
        <v>57</v>
      </c>
      <c r="K6" s="206" t="s">
        <v>77</v>
      </c>
      <c r="L6" s="206" t="s">
        <v>78</v>
      </c>
      <c r="M6" s="206" t="s">
        <v>79</v>
      </c>
      <c r="N6" s="206" t="s">
        <v>80</v>
      </c>
      <c r="O6" s="206" t="s">
        <v>81</v>
      </c>
    </row>
    <row r="7" ht="18" customHeight="1" spans="1:15">
      <c r="A7" s="90" t="s">
        <v>82</v>
      </c>
      <c r="B7" s="90" t="s">
        <v>83</v>
      </c>
      <c r="C7" s="90" t="s">
        <v>84</v>
      </c>
      <c r="D7" s="97" t="s">
        <v>85</v>
      </c>
      <c r="E7" s="97" t="s">
        <v>86</v>
      </c>
      <c r="F7" s="97" t="s">
        <v>87</v>
      </c>
      <c r="G7" s="97" t="s">
        <v>88</v>
      </c>
      <c r="H7" s="97" t="s">
        <v>89</v>
      </c>
      <c r="I7" s="97" t="s">
        <v>90</v>
      </c>
      <c r="J7" s="97" t="s">
        <v>91</v>
      </c>
      <c r="K7" s="97" t="s">
        <v>92</v>
      </c>
      <c r="L7" s="97" t="s">
        <v>93</v>
      </c>
      <c r="M7" s="97" t="s">
        <v>94</v>
      </c>
      <c r="N7" s="90" t="s">
        <v>95</v>
      </c>
      <c r="O7" s="97" t="s">
        <v>96</v>
      </c>
    </row>
    <row r="8" ht="21" customHeight="1" spans="1:15">
      <c r="A8" s="93" t="s">
        <v>97</v>
      </c>
      <c r="B8" s="93" t="s">
        <v>98</v>
      </c>
      <c r="C8" s="41">
        <v>19800</v>
      </c>
      <c r="D8" s="41">
        <v>19800</v>
      </c>
      <c r="E8" s="41">
        <v>19800</v>
      </c>
      <c r="F8" s="41"/>
      <c r="G8" s="41"/>
      <c r="H8" s="41"/>
      <c r="I8" s="41"/>
      <c r="J8" s="41"/>
      <c r="K8" s="41"/>
      <c r="L8" s="41"/>
      <c r="M8" s="41"/>
      <c r="N8" s="41"/>
      <c r="O8" s="41"/>
    </row>
    <row r="9" ht="21" customHeight="1" spans="1:15">
      <c r="A9" s="202" t="s">
        <v>99</v>
      </c>
      <c r="B9" s="202" t="s">
        <v>100</v>
      </c>
      <c r="C9" s="41">
        <v>19800</v>
      </c>
      <c r="D9" s="41">
        <v>19800</v>
      </c>
      <c r="E9" s="41">
        <v>19800</v>
      </c>
      <c r="F9" s="41"/>
      <c r="G9" s="41"/>
      <c r="H9" s="41"/>
      <c r="I9" s="41"/>
      <c r="J9" s="41"/>
      <c r="K9" s="41"/>
      <c r="L9" s="41"/>
      <c r="M9" s="41"/>
      <c r="N9" s="41"/>
      <c r="O9" s="41"/>
    </row>
    <row r="10" ht="21" customHeight="1" spans="1:15">
      <c r="A10" s="203" t="s">
        <v>101</v>
      </c>
      <c r="B10" s="203" t="s">
        <v>102</v>
      </c>
      <c r="C10" s="41">
        <v>19800</v>
      </c>
      <c r="D10" s="41">
        <v>19800</v>
      </c>
      <c r="E10" s="41">
        <v>19800</v>
      </c>
      <c r="F10" s="41"/>
      <c r="G10" s="41"/>
      <c r="H10" s="41"/>
      <c r="I10" s="41"/>
      <c r="J10" s="41"/>
      <c r="K10" s="41"/>
      <c r="L10" s="41"/>
      <c r="M10" s="41"/>
      <c r="N10" s="41"/>
      <c r="O10" s="41"/>
    </row>
    <row r="11" ht="21" customHeight="1" spans="1:15">
      <c r="A11" s="93" t="s">
        <v>103</v>
      </c>
      <c r="B11" s="93" t="s">
        <v>104</v>
      </c>
      <c r="C11" s="41">
        <v>2079380</v>
      </c>
      <c r="D11" s="41">
        <v>2079380</v>
      </c>
      <c r="E11" s="41">
        <v>2079380</v>
      </c>
      <c r="F11" s="41"/>
      <c r="G11" s="41"/>
      <c r="H11" s="41"/>
      <c r="I11" s="41"/>
      <c r="J11" s="41"/>
      <c r="K11" s="41"/>
      <c r="L11" s="41"/>
      <c r="M11" s="41"/>
      <c r="N11" s="41"/>
      <c r="O11" s="41"/>
    </row>
    <row r="12" ht="21" customHeight="1" spans="1:15">
      <c r="A12" s="202" t="s">
        <v>105</v>
      </c>
      <c r="B12" s="202" t="s">
        <v>106</v>
      </c>
      <c r="C12" s="41">
        <v>2079380</v>
      </c>
      <c r="D12" s="41">
        <v>2079380</v>
      </c>
      <c r="E12" s="41">
        <v>2079380</v>
      </c>
      <c r="F12" s="41"/>
      <c r="G12" s="41"/>
      <c r="H12" s="41"/>
      <c r="I12" s="41"/>
      <c r="J12" s="41"/>
      <c r="K12" s="41"/>
      <c r="L12" s="41"/>
      <c r="M12" s="41"/>
      <c r="N12" s="41"/>
      <c r="O12" s="41"/>
    </row>
    <row r="13" ht="21" customHeight="1" spans="1:15">
      <c r="A13" s="203" t="s">
        <v>107</v>
      </c>
      <c r="B13" s="203" t="s">
        <v>108</v>
      </c>
      <c r="C13" s="41">
        <v>309600</v>
      </c>
      <c r="D13" s="41">
        <v>309600</v>
      </c>
      <c r="E13" s="41">
        <v>309600</v>
      </c>
      <c r="F13" s="41"/>
      <c r="G13" s="41"/>
      <c r="H13" s="41"/>
      <c r="I13" s="41"/>
      <c r="J13" s="41"/>
      <c r="K13" s="41"/>
      <c r="L13" s="41"/>
      <c r="M13" s="41"/>
      <c r="N13" s="41"/>
      <c r="O13" s="41"/>
    </row>
    <row r="14" ht="21" customHeight="1" spans="1:15">
      <c r="A14" s="203" t="s">
        <v>109</v>
      </c>
      <c r="B14" s="203" t="s">
        <v>110</v>
      </c>
      <c r="C14" s="41">
        <v>315000</v>
      </c>
      <c r="D14" s="41">
        <v>315000</v>
      </c>
      <c r="E14" s="41">
        <v>315000</v>
      </c>
      <c r="F14" s="41"/>
      <c r="G14" s="41"/>
      <c r="H14" s="41"/>
      <c r="I14" s="41"/>
      <c r="J14" s="41"/>
      <c r="K14" s="41"/>
      <c r="L14" s="41"/>
      <c r="M14" s="41"/>
      <c r="N14" s="41"/>
      <c r="O14" s="41"/>
    </row>
    <row r="15" ht="21" customHeight="1" spans="1:15">
      <c r="A15" s="203" t="s">
        <v>111</v>
      </c>
      <c r="B15" s="203" t="s">
        <v>112</v>
      </c>
      <c r="C15" s="41">
        <v>1354780</v>
      </c>
      <c r="D15" s="41">
        <v>1354780</v>
      </c>
      <c r="E15" s="41">
        <v>1354780</v>
      </c>
      <c r="F15" s="41"/>
      <c r="G15" s="41"/>
      <c r="H15" s="41"/>
      <c r="I15" s="41"/>
      <c r="J15" s="41"/>
      <c r="K15" s="41"/>
      <c r="L15" s="41"/>
      <c r="M15" s="41"/>
      <c r="N15" s="41"/>
      <c r="O15" s="41"/>
    </row>
    <row r="16" ht="21" customHeight="1" spans="1:15">
      <c r="A16" s="203" t="s">
        <v>113</v>
      </c>
      <c r="B16" s="203" t="s">
        <v>114</v>
      </c>
      <c r="C16" s="41">
        <v>100000</v>
      </c>
      <c r="D16" s="41">
        <v>100000</v>
      </c>
      <c r="E16" s="41">
        <v>100000</v>
      </c>
      <c r="F16" s="41"/>
      <c r="G16" s="41"/>
      <c r="H16" s="41"/>
      <c r="I16" s="41"/>
      <c r="J16" s="41"/>
      <c r="K16" s="41"/>
      <c r="L16" s="41"/>
      <c r="M16" s="41"/>
      <c r="N16" s="41"/>
      <c r="O16" s="41"/>
    </row>
    <row r="17" ht="21" customHeight="1" spans="1:15">
      <c r="A17" s="93" t="s">
        <v>115</v>
      </c>
      <c r="B17" s="93" t="s">
        <v>116</v>
      </c>
      <c r="C17" s="41">
        <v>1347871</v>
      </c>
      <c r="D17" s="41">
        <v>1347871</v>
      </c>
      <c r="E17" s="41">
        <v>1347871</v>
      </c>
      <c r="F17" s="41"/>
      <c r="G17" s="41"/>
      <c r="H17" s="41"/>
      <c r="I17" s="41"/>
      <c r="J17" s="41"/>
      <c r="K17" s="41"/>
      <c r="L17" s="41"/>
      <c r="M17" s="41"/>
      <c r="N17" s="41"/>
      <c r="O17" s="41"/>
    </row>
    <row r="18" ht="21" customHeight="1" spans="1:15">
      <c r="A18" s="202" t="s">
        <v>117</v>
      </c>
      <c r="B18" s="202" t="s">
        <v>118</v>
      </c>
      <c r="C18" s="41">
        <v>1347871</v>
      </c>
      <c r="D18" s="41">
        <v>1347871</v>
      </c>
      <c r="E18" s="41">
        <v>1347871</v>
      </c>
      <c r="F18" s="41"/>
      <c r="G18" s="41"/>
      <c r="H18" s="41"/>
      <c r="I18" s="41"/>
      <c r="J18" s="41"/>
      <c r="K18" s="41"/>
      <c r="L18" s="41"/>
      <c r="M18" s="41"/>
      <c r="N18" s="41"/>
      <c r="O18" s="41"/>
    </row>
    <row r="19" ht="21" customHeight="1" spans="1:15">
      <c r="A19" s="203" t="s">
        <v>119</v>
      </c>
      <c r="B19" s="203" t="s">
        <v>120</v>
      </c>
      <c r="C19" s="41">
        <v>182240</v>
      </c>
      <c r="D19" s="41">
        <v>182240</v>
      </c>
      <c r="E19" s="41">
        <v>182240</v>
      </c>
      <c r="F19" s="41"/>
      <c r="G19" s="41"/>
      <c r="H19" s="41"/>
      <c r="I19" s="41"/>
      <c r="J19" s="41"/>
      <c r="K19" s="41"/>
      <c r="L19" s="41"/>
      <c r="M19" s="41"/>
      <c r="N19" s="41"/>
      <c r="O19" s="41"/>
    </row>
    <row r="20" ht="21" customHeight="1" spans="1:15">
      <c r="A20" s="203" t="s">
        <v>121</v>
      </c>
      <c r="B20" s="203" t="s">
        <v>122</v>
      </c>
      <c r="C20" s="41">
        <v>486570</v>
      </c>
      <c r="D20" s="41">
        <v>486570</v>
      </c>
      <c r="E20" s="41">
        <v>486570</v>
      </c>
      <c r="F20" s="41"/>
      <c r="G20" s="41"/>
      <c r="H20" s="41"/>
      <c r="I20" s="41"/>
      <c r="J20" s="41"/>
      <c r="K20" s="41"/>
      <c r="L20" s="41"/>
      <c r="M20" s="41"/>
      <c r="N20" s="41"/>
      <c r="O20" s="41"/>
    </row>
    <row r="21" ht="21" customHeight="1" spans="1:15">
      <c r="A21" s="203" t="s">
        <v>123</v>
      </c>
      <c r="B21" s="203" t="s">
        <v>124</v>
      </c>
      <c r="C21" s="41">
        <v>603900</v>
      </c>
      <c r="D21" s="41">
        <v>603900</v>
      </c>
      <c r="E21" s="41">
        <v>603900</v>
      </c>
      <c r="F21" s="41"/>
      <c r="G21" s="41"/>
      <c r="H21" s="41"/>
      <c r="I21" s="41"/>
      <c r="J21" s="41"/>
      <c r="K21" s="41"/>
      <c r="L21" s="41"/>
      <c r="M21" s="41"/>
      <c r="N21" s="41"/>
      <c r="O21" s="41"/>
    </row>
    <row r="22" ht="21" customHeight="1" spans="1:15">
      <c r="A22" s="203" t="s">
        <v>125</v>
      </c>
      <c r="B22" s="203" t="s">
        <v>126</v>
      </c>
      <c r="C22" s="41">
        <v>75161</v>
      </c>
      <c r="D22" s="41">
        <v>75161</v>
      </c>
      <c r="E22" s="41">
        <v>75161</v>
      </c>
      <c r="F22" s="41"/>
      <c r="G22" s="41"/>
      <c r="H22" s="41"/>
      <c r="I22" s="41"/>
      <c r="J22" s="41"/>
      <c r="K22" s="41"/>
      <c r="L22" s="41"/>
      <c r="M22" s="41"/>
      <c r="N22" s="41"/>
      <c r="O22" s="41"/>
    </row>
    <row r="23" ht="21" customHeight="1" spans="1:15">
      <c r="A23" s="93" t="s">
        <v>127</v>
      </c>
      <c r="B23" s="93" t="s">
        <v>128</v>
      </c>
      <c r="C23" s="217">
        <v>40723115.81</v>
      </c>
      <c r="D23" s="217">
        <v>40723115.81</v>
      </c>
      <c r="E23" s="217">
        <v>14989807.04</v>
      </c>
      <c r="F23" s="217">
        <v>25733308.77</v>
      </c>
      <c r="G23" s="41"/>
      <c r="H23" s="41"/>
      <c r="I23" s="41"/>
      <c r="J23" s="41"/>
      <c r="K23" s="41"/>
      <c r="L23" s="41"/>
      <c r="M23" s="41"/>
      <c r="N23" s="41"/>
      <c r="O23" s="41"/>
    </row>
    <row r="24" ht="21" customHeight="1" spans="1:15">
      <c r="A24" s="202" t="s">
        <v>129</v>
      </c>
      <c r="B24" s="202" t="s">
        <v>130</v>
      </c>
      <c r="C24" s="41">
        <v>39122607.04</v>
      </c>
      <c r="D24" s="41">
        <v>39122607.04</v>
      </c>
      <c r="E24" s="41">
        <v>14989807.04</v>
      </c>
      <c r="F24" s="41">
        <v>24132800</v>
      </c>
      <c r="G24" s="41"/>
      <c r="H24" s="41"/>
      <c r="I24" s="41"/>
      <c r="J24" s="41"/>
      <c r="K24" s="41"/>
      <c r="L24" s="41"/>
      <c r="M24" s="41"/>
      <c r="N24" s="41"/>
      <c r="O24" s="41"/>
    </row>
    <row r="25" ht="21" customHeight="1" spans="1:15">
      <c r="A25" s="203" t="s">
        <v>131</v>
      </c>
      <c r="B25" s="203" t="s">
        <v>132</v>
      </c>
      <c r="C25" s="41">
        <v>5593879.4</v>
      </c>
      <c r="D25" s="41">
        <v>5593879.4</v>
      </c>
      <c r="E25" s="41">
        <v>5593879.4</v>
      </c>
      <c r="F25" s="41"/>
      <c r="G25" s="41"/>
      <c r="H25" s="41"/>
      <c r="I25" s="41"/>
      <c r="J25" s="41"/>
      <c r="K25" s="41"/>
      <c r="L25" s="41"/>
      <c r="M25" s="41"/>
      <c r="N25" s="41"/>
      <c r="O25" s="41"/>
    </row>
    <row r="26" ht="21" customHeight="1" spans="1:15">
      <c r="A26" s="203" t="s">
        <v>133</v>
      </c>
      <c r="B26" s="203" t="s">
        <v>134</v>
      </c>
      <c r="C26" s="41">
        <v>9395927.64</v>
      </c>
      <c r="D26" s="41">
        <v>9395927.64</v>
      </c>
      <c r="E26" s="41">
        <v>9395927.64</v>
      </c>
      <c r="F26" s="41"/>
      <c r="G26" s="41"/>
      <c r="H26" s="41"/>
      <c r="I26" s="41"/>
      <c r="J26" s="41"/>
      <c r="K26" s="41"/>
      <c r="L26" s="41"/>
      <c r="M26" s="41"/>
      <c r="N26" s="41"/>
      <c r="O26" s="41"/>
    </row>
    <row r="27" ht="21" customHeight="1" spans="1:15">
      <c r="A27" s="203" t="s">
        <v>135</v>
      </c>
      <c r="B27" s="203" t="s">
        <v>136</v>
      </c>
      <c r="C27" s="41">
        <v>960000</v>
      </c>
      <c r="D27" s="41">
        <v>960000</v>
      </c>
      <c r="E27" s="41"/>
      <c r="F27" s="41">
        <v>960000</v>
      </c>
      <c r="G27" s="41"/>
      <c r="H27" s="41"/>
      <c r="I27" s="41"/>
      <c r="J27" s="41"/>
      <c r="K27" s="41"/>
      <c r="L27" s="41"/>
      <c r="M27" s="41"/>
      <c r="N27" s="41"/>
      <c r="O27" s="41"/>
    </row>
    <row r="28" ht="21" customHeight="1" spans="1:15">
      <c r="A28" s="218" t="s">
        <v>137</v>
      </c>
      <c r="B28" s="218" t="s">
        <v>138</v>
      </c>
      <c r="C28" s="200">
        <v>24173308.77</v>
      </c>
      <c r="D28" s="200">
        <v>24173308.77</v>
      </c>
      <c r="E28" s="200"/>
      <c r="F28" s="200">
        <v>24173308.77</v>
      </c>
      <c r="G28" s="41"/>
      <c r="H28" s="41"/>
      <c r="I28" s="41"/>
      <c r="J28" s="41"/>
      <c r="K28" s="41"/>
      <c r="L28" s="41"/>
      <c r="M28" s="41"/>
      <c r="N28" s="41"/>
      <c r="O28" s="41"/>
    </row>
    <row r="29" ht="21" customHeight="1" spans="1:15">
      <c r="A29" s="202" t="s">
        <v>139</v>
      </c>
      <c r="B29" s="202" t="s">
        <v>140</v>
      </c>
      <c r="C29" s="41">
        <v>600000</v>
      </c>
      <c r="D29" s="41">
        <v>600000</v>
      </c>
      <c r="E29" s="41"/>
      <c r="F29" s="41">
        <v>600000</v>
      </c>
      <c r="G29" s="41"/>
      <c r="H29" s="41"/>
      <c r="I29" s="41"/>
      <c r="J29" s="41"/>
      <c r="K29" s="41"/>
      <c r="L29" s="41"/>
      <c r="M29" s="41"/>
      <c r="N29" s="41"/>
      <c r="O29" s="41"/>
    </row>
    <row r="30" ht="21" customHeight="1" spans="1:15">
      <c r="A30" s="203" t="s">
        <v>141</v>
      </c>
      <c r="B30" s="203" t="s">
        <v>140</v>
      </c>
      <c r="C30" s="41">
        <v>600000</v>
      </c>
      <c r="D30" s="41">
        <v>600000</v>
      </c>
      <c r="E30" s="41"/>
      <c r="F30" s="41">
        <v>600000</v>
      </c>
      <c r="G30" s="41"/>
      <c r="H30" s="41"/>
      <c r="I30" s="41"/>
      <c r="J30" s="41"/>
      <c r="K30" s="41"/>
      <c r="L30" s="41"/>
      <c r="M30" s="41"/>
      <c r="N30" s="41"/>
      <c r="O30" s="41"/>
    </row>
    <row r="31" ht="21" customHeight="1" spans="1:15">
      <c r="A31" s="201" t="s">
        <v>142</v>
      </c>
      <c r="B31" s="201" t="s">
        <v>143</v>
      </c>
      <c r="C31" s="200">
        <v>1765510</v>
      </c>
      <c r="D31" s="200">
        <v>1765510</v>
      </c>
      <c r="E31" s="200">
        <v>1089310</v>
      </c>
      <c r="F31" s="200">
        <v>676200</v>
      </c>
      <c r="G31" s="200"/>
      <c r="H31" s="200"/>
      <c r="I31" s="200"/>
      <c r="J31" s="200"/>
      <c r="K31" s="200"/>
      <c r="L31" s="200"/>
      <c r="M31" s="200"/>
      <c r="N31" s="200"/>
      <c r="O31" s="200"/>
    </row>
    <row r="32" ht="21" customHeight="1" spans="1:15">
      <c r="A32" s="202">
        <v>22101</v>
      </c>
      <c r="B32" s="202" t="s">
        <v>144</v>
      </c>
      <c r="C32" s="41">
        <v>676200</v>
      </c>
      <c r="D32" s="41">
        <v>676200</v>
      </c>
      <c r="E32" s="41"/>
      <c r="F32" s="41">
        <v>676200</v>
      </c>
      <c r="G32" s="41"/>
      <c r="H32" s="41"/>
      <c r="I32" s="41"/>
      <c r="J32" s="41"/>
      <c r="K32" s="41"/>
      <c r="L32" s="41"/>
      <c r="M32" s="41"/>
      <c r="N32" s="41"/>
      <c r="O32" s="41"/>
    </row>
    <row r="33" ht="21" customHeight="1" spans="1:15">
      <c r="A33" s="203">
        <v>2210111</v>
      </c>
      <c r="B33" s="203" t="s">
        <v>145</v>
      </c>
      <c r="C33" s="41">
        <v>676200</v>
      </c>
      <c r="D33" s="41">
        <v>676200</v>
      </c>
      <c r="E33" s="41"/>
      <c r="F33" s="200">
        <v>676200</v>
      </c>
      <c r="G33" s="41"/>
      <c r="H33" s="41"/>
      <c r="I33" s="41"/>
      <c r="J33" s="41"/>
      <c r="K33" s="41"/>
      <c r="L33" s="41"/>
      <c r="M33" s="41"/>
      <c r="N33" s="41"/>
      <c r="O33" s="41"/>
    </row>
    <row r="34" ht="21" customHeight="1" spans="1:15">
      <c r="A34" s="202" t="s">
        <v>146</v>
      </c>
      <c r="B34" s="202" t="s">
        <v>147</v>
      </c>
      <c r="C34" s="41">
        <v>1089310</v>
      </c>
      <c r="D34" s="41">
        <v>1089310</v>
      </c>
      <c r="E34" s="41">
        <v>1089310</v>
      </c>
      <c r="F34" s="41"/>
      <c r="G34" s="41"/>
      <c r="H34" s="41"/>
      <c r="I34" s="41"/>
      <c r="J34" s="41"/>
      <c r="K34" s="41"/>
      <c r="L34" s="41"/>
      <c r="M34" s="41"/>
      <c r="N34" s="41"/>
      <c r="O34" s="41"/>
    </row>
    <row r="35" ht="21" customHeight="1" spans="1:15">
      <c r="A35" s="203" t="s">
        <v>148</v>
      </c>
      <c r="B35" s="203" t="s">
        <v>149</v>
      </c>
      <c r="C35" s="41">
        <v>1054030</v>
      </c>
      <c r="D35" s="41">
        <v>1054030</v>
      </c>
      <c r="E35" s="41">
        <v>1054030</v>
      </c>
      <c r="F35" s="41"/>
      <c r="G35" s="41"/>
      <c r="H35" s="41"/>
      <c r="I35" s="41"/>
      <c r="J35" s="41"/>
      <c r="K35" s="41"/>
      <c r="L35" s="41"/>
      <c r="M35" s="41"/>
      <c r="N35" s="41"/>
      <c r="O35" s="41"/>
    </row>
    <row r="36" ht="21" customHeight="1" spans="1:15">
      <c r="A36" s="203" t="s">
        <v>150</v>
      </c>
      <c r="B36" s="203" t="s">
        <v>151</v>
      </c>
      <c r="C36" s="41">
        <v>35280</v>
      </c>
      <c r="D36" s="41">
        <v>35280</v>
      </c>
      <c r="E36" s="41">
        <v>35280</v>
      </c>
      <c r="F36" s="41"/>
      <c r="G36" s="41"/>
      <c r="H36" s="41"/>
      <c r="I36" s="41"/>
      <c r="J36" s="41"/>
      <c r="K36" s="41"/>
      <c r="L36" s="41"/>
      <c r="M36" s="41"/>
      <c r="N36" s="41"/>
      <c r="O36" s="41"/>
    </row>
    <row r="37" ht="21" customHeight="1" spans="1:15">
      <c r="A37" s="93" t="s">
        <v>152</v>
      </c>
      <c r="B37" s="93" t="s">
        <v>153</v>
      </c>
      <c r="C37" s="41">
        <v>40000</v>
      </c>
      <c r="D37" s="41">
        <v>40000</v>
      </c>
      <c r="E37" s="41"/>
      <c r="F37" s="41">
        <v>40000</v>
      </c>
      <c r="G37" s="41"/>
      <c r="H37" s="41"/>
      <c r="I37" s="41"/>
      <c r="J37" s="41"/>
      <c r="K37" s="41"/>
      <c r="L37" s="41"/>
      <c r="M37" s="41"/>
      <c r="N37" s="41"/>
      <c r="O37" s="41"/>
    </row>
    <row r="38" ht="21" customHeight="1" spans="1:15">
      <c r="A38" s="202" t="s">
        <v>154</v>
      </c>
      <c r="B38" s="202" t="s">
        <v>155</v>
      </c>
      <c r="C38" s="41">
        <v>40000</v>
      </c>
      <c r="D38" s="41">
        <v>40000</v>
      </c>
      <c r="E38" s="41"/>
      <c r="F38" s="41">
        <v>40000</v>
      </c>
      <c r="G38" s="41"/>
      <c r="H38" s="41"/>
      <c r="I38" s="41"/>
      <c r="J38" s="41"/>
      <c r="K38" s="41"/>
      <c r="L38" s="41"/>
      <c r="M38" s="41"/>
      <c r="N38" s="41"/>
      <c r="O38" s="41"/>
    </row>
    <row r="39" ht="21" customHeight="1" spans="1:15">
      <c r="A39" s="203" t="s">
        <v>156</v>
      </c>
      <c r="B39" s="203" t="s">
        <v>157</v>
      </c>
      <c r="C39" s="41">
        <v>40000</v>
      </c>
      <c r="D39" s="41">
        <v>40000</v>
      </c>
      <c r="E39" s="41"/>
      <c r="F39" s="41">
        <v>40000</v>
      </c>
      <c r="G39" s="41"/>
      <c r="H39" s="41"/>
      <c r="I39" s="41"/>
      <c r="J39" s="41"/>
      <c r="K39" s="41"/>
      <c r="L39" s="41"/>
      <c r="M39" s="41"/>
      <c r="N39" s="41"/>
      <c r="O39" s="41"/>
    </row>
    <row r="40" ht="21" customHeight="1" spans="1:15">
      <c r="A40" s="93" t="s">
        <v>158</v>
      </c>
      <c r="B40" s="93" t="s">
        <v>81</v>
      </c>
      <c r="C40" s="41">
        <v>4813457</v>
      </c>
      <c r="D40" s="41"/>
      <c r="E40" s="41"/>
      <c r="F40" s="41"/>
      <c r="G40" s="41"/>
      <c r="H40" s="41"/>
      <c r="I40" s="41"/>
      <c r="J40" s="41">
        <v>4813457</v>
      </c>
      <c r="K40" s="41"/>
      <c r="L40" s="41"/>
      <c r="M40" s="41"/>
      <c r="N40" s="41"/>
      <c r="O40" s="41">
        <v>4813457</v>
      </c>
    </row>
    <row r="41" ht="21" customHeight="1" spans="1:15">
      <c r="A41" s="202" t="s">
        <v>159</v>
      </c>
      <c r="B41" s="202" t="s">
        <v>81</v>
      </c>
      <c r="C41" s="41">
        <v>4813457</v>
      </c>
      <c r="D41" s="41"/>
      <c r="E41" s="41"/>
      <c r="F41" s="41"/>
      <c r="G41" s="41"/>
      <c r="H41" s="41"/>
      <c r="I41" s="41"/>
      <c r="J41" s="41">
        <v>4813457</v>
      </c>
      <c r="K41" s="41"/>
      <c r="L41" s="41"/>
      <c r="M41" s="41"/>
      <c r="N41" s="41"/>
      <c r="O41" s="41">
        <v>4813457</v>
      </c>
    </row>
    <row r="42" ht="21" customHeight="1" spans="1:15">
      <c r="A42" s="203" t="s">
        <v>160</v>
      </c>
      <c r="B42" s="203" t="s">
        <v>81</v>
      </c>
      <c r="C42" s="41">
        <v>4813457</v>
      </c>
      <c r="D42" s="41"/>
      <c r="E42" s="41"/>
      <c r="F42" s="41"/>
      <c r="G42" s="41"/>
      <c r="H42" s="41"/>
      <c r="I42" s="41"/>
      <c r="J42" s="41">
        <v>4813457</v>
      </c>
      <c r="K42" s="41"/>
      <c r="L42" s="41"/>
      <c r="M42" s="41"/>
      <c r="N42" s="41"/>
      <c r="O42" s="41">
        <v>4813457</v>
      </c>
    </row>
    <row r="43" ht="21" customHeight="1" spans="1:15">
      <c r="A43" s="219" t="s">
        <v>55</v>
      </c>
      <c r="B43" s="73"/>
      <c r="C43" s="41">
        <v>50789133.81</v>
      </c>
      <c r="D43" s="41">
        <v>45975676.81</v>
      </c>
      <c r="E43" s="41">
        <v>19526168.04</v>
      </c>
      <c r="F43" s="41">
        <v>26449508.77</v>
      </c>
      <c r="G43" s="41"/>
      <c r="H43" s="41"/>
      <c r="I43" s="41"/>
      <c r="J43" s="41">
        <v>4813457</v>
      </c>
      <c r="K43" s="41"/>
      <c r="L43" s="41"/>
      <c r="M43" s="41"/>
      <c r="N43" s="41"/>
      <c r="O43" s="41">
        <v>4813457</v>
      </c>
    </row>
  </sheetData>
  <mergeCells count="12">
    <mergeCell ref="A2:O2"/>
    <mergeCell ref="A3:O3"/>
    <mergeCell ref="A4:B4"/>
    <mergeCell ref="D5:F5"/>
    <mergeCell ref="J5:O5"/>
    <mergeCell ref="A43:B4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1" width="31" customWidth="1"/>
    <col min="2" max="2" width="20.7583333333333" customWidth="1"/>
    <col min="3" max="3" width="27.625" customWidth="1"/>
    <col min="4" max="4" width="18.375" customWidth="1"/>
    <col min="5" max="5" width="20.5" customWidth="1"/>
    <col min="6" max="6" width="16.125" customWidth="1"/>
  </cols>
  <sheetData>
    <row r="1" customHeight="1" spans="1:4">
      <c r="A1" s="1"/>
      <c r="B1" s="1"/>
      <c r="C1" s="1"/>
      <c r="D1" s="1"/>
    </row>
    <row r="2" ht="15" customHeight="1" spans="1:4">
      <c r="A2" s="80"/>
      <c r="B2" s="84"/>
      <c r="C2" s="84"/>
      <c r="D2" s="84" t="s">
        <v>161</v>
      </c>
    </row>
    <row r="3" ht="41.25" customHeight="1" spans="1:1">
      <c r="A3" s="79" t="str">
        <f>"2025"&amp;"年部门财政拨款收支预算总表"</f>
        <v>2025年部门财政拨款收支预算总表</v>
      </c>
    </row>
    <row r="4" ht="17.25" customHeight="1" spans="1:4">
      <c r="A4" s="82" t="str">
        <f>"单位名称："&amp;"昆明市呈贡区住房和城乡建设局机关"</f>
        <v>单位名称：昆明市呈贡区住房和城乡建设局机关</v>
      </c>
      <c r="B4" s="205"/>
      <c r="D4" s="84" t="s">
        <v>1</v>
      </c>
    </row>
    <row r="5" ht="17.25" customHeight="1" spans="1:4">
      <c r="A5" s="206" t="s">
        <v>2</v>
      </c>
      <c r="B5" s="207"/>
      <c r="C5" s="206" t="s">
        <v>3</v>
      </c>
      <c r="D5" s="207"/>
    </row>
    <row r="6" ht="18.75" customHeight="1" spans="1:4">
      <c r="A6" s="206" t="s">
        <v>4</v>
      </c>
      <c r="B6" s="206" t="s">
        <v>5</v>
      </c>
      <c r="C6" s="206" t="s">
        <v>6</v>
      </c>
      <c r="D6" s="206" t="s">
        <v>5</v>
      </c>
    </row>
    <row r="7" ht="16.5" customHeight="1" spans="1:4">
      <c r="A7" s="208" t="s">
        <v>162</v>
      </c>
      <c r="B7" s="41">
        <v>44298968.04</v>
      </c>
      <c r="C7" s="208" t="s">
        <v>163</v>
      </c>
      <c r="D7" s="41">
        <v>45975676.81</v>
      </c>
    </row>
    <row r="8" ht="16.5" customHeight="1" spans="1:4">
      <c r="A8" s="208" t="s">
        <v>164</v>
      </c>
      <c r="B8" s="41">
        <v>44298968.04</v>
      </c>
      <c r="C8" s="208" t="s">
        <v>165</v>
      </c>
      <c r="D8" s="41"/>
    </row>
    <row r="9" ht="16.5" customHeight="1" spans="1:4">
      <c r="A9" s="208" t="s">
        <v>166</v>
      </c>
      <c r="B9" s="41"/>
      <c r="C9" s="208" t="s">
        <v>167</v>
      </c>
      <c r="D9" s="41"/>
    </row>
    <row r="10" ht="16.5" customHeight="1" spans="1:4">
      <c r="A10" s="208" t="s">
        <v>168</v>
      </c>
      <c r="B10" s="41"/>
      <c r="C10" s="208" t="s">
        <v>169</v>
      </c>
      <c r="D10" s="41"/>
    </row>
    <row r="11" ht="16.5" customHeight="1" spans="1:4">
      <c r="A11" s="208" t="s">
        <v>170</v>
      </c>
      <c r="B11" s="41">
        <v>1676708.77</v>
      </c>
      <c r="C11" s="208" t="s">
        <v>171</v>
      </c>
      <c r="D11" s="41"/>
    </row>
    <row r="12" ht="16.5" customHeight="1" spans="1:4">
      <c r="A12" s="208" t="s">
        <v>164</v>
      </c>
      <c r="B12" s="41">
        <v>1676708.77</v>
      </c>
      <c r="C12" s="208" t="s">
        <v>172</v>
      </c>
      <c r="D12" s="41">
        <v>19800</v>
      </c>
    </row>
    <row r="13" ht="16.5" customHeight="1" spans="1:4">
      <c r="A13" s="184" t="s">
        <v>166</v>
      </c>
      <c r="B13" s="41"/>
      <c r="C13" s="107" t="s">
        <v>173</v>
      </c>
      <c r="D13" s="41"/>
    </row>
    <row r="14" ht="16.5" customHeight="1" spans="1:4">
      <c r="A14" s="184" t="s">
        <v>168</v>
      </c>
      <c r="B14" s="41"/>
      <c r="C14" s="107" t="s">
        <v>174</v>
      </c>
      <c r="D14" s="41"/>
    </row>
    <row r="15" ht="16.5" customHeight="1" spans="1:4">
      <c r="A15" s="209"/>
      <c r="B15" s="41"/>
      <c r="C15" s="107" t="s">
        <v>175</v>
      </c>
      <c r="D15" s="41">
        <v>2079380</v>
      </c>
    </row>
    <row r="16" ht="16.5" customHeight="1" spans="1:4">
      <c r="A16" s="209"/>
      <c r="B16" s="41"/>
      <c r="C16" s="107" t="s">
        <v>176</v>
      </c>
      <c r="D16" s="41">
        <v>1347871</v>
      </c>
    </row>
    <row r="17" ht="16.5" customHeight="1" spans="1:4">
      <c r="A17" s="209"/>
      <c r="B17" s="41"/>
      <c r="C17" s="107" t="s">
        <v>177</v>
      </c>
      <c r="D17" s="41"/>
    </row>
    <row r="18" ht="16.5" customHeight="1" spans="1:4">
      <c r="A18" s="209"/>
      <c r="B18" s="41"/>
      <c r="C18" s="107" t="s">
        <v>178</v>
      </c>
      <c r="D18" s="41">
        <v>40723115.81</v>
      </c>
    </row>
    <row r="19" ht="16.5" customHeight="1" spans="1:4">
      <c r="A19" s="209"/>
      <c r="B19" s="41"/>
      <c r="C19" s="107" t="s">
        <v>179</v>
      </c>
      <c r="D19" s="41"/>
    </row>
    <row r="20" ht="16.5" customHeight="1" spans="1:4">
      <c r="A20" s="209"/>
      <c r="B20" s="41"/>
      <c r="C20" s="107" t="s">
        <v>180</v>
      </c>
      <c r="D20" s="41"/>
    </row>
    <row r="21" ht="16.5" customHeight="1" spans="1:4">
      <c r="A21" s="209"/>
      <c r="B21" s="41"/>
      <c r="C21" s="107" t="s">
        <v>181</v>
      </c>
      <c r="D21" s="41"/>
    </row>
    <row r="22" ht="16.5" customHeight="1" spans="1:4">
      <c r="A22" s="209"/>
      <c r="B22" s="41"/>
      <c r="C22" s="107" t="s">
        <v>182</v>
      </c>
      <c r="D22" s="41"/>
    </row>
    <row r="23" ht="16.5" customHeight="1" spans="1:4">
      <c r="A23" s="209"/>
      <c r="B23" s="41"/>
      <c r="C23" s="107" t="s">
        <v>183</v>
      </c>
      <c r="D23" s="41"/>
    </row>
    <row r="24" ht="16.5" customHeight="1" spans="1:4">
      <c r="A24" s="209"/>
      <c r="B24" s="41"/>
      <c r="C24" s="107" t="s">
        <v>184</v>
      </c>
      <c r="D24" s="41"/>
    </row>
    <row r="25" ht="16.5" customHeight="1" spans="1:4">
      <c r="A25" s="209"/>
      <c r="B25" s="41"/>
      <c r="C25" s="107" t="s">
        <v>185</v>
      </c>
      <c r="D25" s="41"/>
    </row>
    <row r="26" ht="16.5" customHeight="1" spans="1:4">
      <c r="A26" s="209"/>
      <c r="B26" s="41"/>
      <c r="C26" s="107" t="s">
        <v>186</v>
      </c>
      <c r="D26" s="41">
        <v>1765510</v>
      </c>
    </row>
    <row r="27" ht="16.5" customHeight="1" spans="1:4">
      <c r="A27" s="209"/>
      <c r="B27" s="41"/>
      <c r="C27" s="107" t="s">
        <v>187</v>
      </c>
      <c r="D27" s="41"/>
    </row>
    <row r="28" ht="16.5" customHeight="1" spans="1:4">
      <c r="A28" s="209"/>
      <c r="B28" s="41"/>
      <c r="C28" s="107" t="s">
        <v>188</v>
      </c>
      <c r="D28" s="41"/>
    </row>
    <row r="29" ht="16.5" customHeight="1" spans="1:4">
      <c r="A29" s="209"/>
      <c r="B29" s="41"/>
      <c r="C29" s="107" t="s">
        <v>189</v>
      </c>
      <c r="D29" s="41">
        <v>40000</v>
      </c>
    </row>
    <row r="30" ht="16.5" customHeight="1" spans="1:4">
      <c r="A30" s="209"/>
      <c r="B30" s="41"/>
      <c r="C30" s="107" t="s">
        <v>190</v>
      </c>
      <c r="D30" s="41"/>
    </row>
    <row r="31" ht="16.5" customHeight="1" spans="1:4">
      <c r="A31" s="209"/>
      <c r="B31" s="41"/>
      <c r="C31" s="107" t="s">
        <v>191</v>
      </c>
      <c r="D31" s="41"/>
    </row>
    <row r="32" ht="16.5" customHeight="1" spans="1:4">
      <c r="A32" s="209"/>
      <c r="B32" s="41"/>
      <c r="C32" s="184" t="s">
        <v>192</v>
      </c>
      <c r="D32" s="41"/>
    </row>
    <row r="33" ht="16.5" customHeight="1" spans="1:4">
      <c r="A33" s="209"/>
      <c r="B33" s="41"/>
      <c r="C33" s="184" t="s">
        <v>193</v>
      </c>
      <c r="D33" s="41"/>
    </row>
    <row r="34" ht="16.5" customHeight="1" spans="1:4">
      <c r="A34" s="209"/>
      <c r="B34" s="41"/>
      <c r="C34" s="66" t="s">
        <v>194</v>
      </c>
      <c r="D34" s="41"/>
    </row>
    <row r="35" ht="15" customHeight="1" spans="1:4">
      <c r="A35" s="210" t="s">
        <v>50</v>
      </c>
      <c r="B35" s="211">
        <v>45975676.81</v>
      </c>
      <c r="C35" s="210" t="s">
        <v>51</v>
      </c>
      <c r="D35" s="211">
        <v>45975676.81</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0"/>
  <sheetViews>
    <sheetView showZeros="0" workbookViewId="0">
      <pane ySplit="1" topLeftCell="A2" activePane="bottomLeft" state="frozen"/>
      <selection/>
      <selection pane="bottomLeft" activeCell="B21" sqref="B21"/>
    </sheetView>
  </sheetViews>
  <sheetFormatPr defaultColWidth="9.14166666666667" defaultRowHeight="14.25" customHeight="1" outlineLevelCol="6"/>
  <cols>
    <col min="1" max="1" width="20.1416666666667" customWidth="1"/>
    <col min="2" max="2" width="33.7583333333333" customWidth="1"/>
    <col min="3" max="3" width="20.7583333333333" customWidth="1"/>
    <col min="4" max="4" width="18.375" customWidth="1"/>
    <col min="5" max="5" width="20.5" customWidth="1"/>
    <col min="6" max="6" width="16.125" customWidth="1"/>
    <col min="7" max="7" width="24.1416666666667" customWidth="1"/>
  </cols>
  <sheetData>
    <row r="1" customHeight="1" spans="1:7">
      <c r="A1" s="1"/>
      <c r="B1" s="1"/>
      <c r="C1" s="1"/>
      <c r="D1" s="1"/>
      <c r="E1" s="1"/>
      <c r="F1" s="1"/>
      <c r="G1" s="1"/>
    </row>
    <row r="2" customHeight="1" spans="4:7">
      <c r="D2" s="173"/>
      <c r="F2" s="111"/>
      <c r="G2" s="180" t="s">
        <v>195</v>
      </c>
    </row>
    <row r="3" ht="41.25" customHeight="1" spans="1:7">
      <c r="A3" s="163" t="str">
        <f>"2025"&amp;"年一般公共预算支出预算表（按功能科目分类）"</f>
        <v>2025年一般公共预算支出预算表（按功能科目分类）</v>
      </c>
      <c r="B3" s="163"/>
      <c r="C3" s="163"/>
      <c r="D3" s="163"/>
      <c r="E3" s="163"/>
      <c r="F3" s="163"/>
      <c r="G3" s="163"/>
    </row>
    <row r="4" ht="18" customHeight="1" spans="1:7">
      <c r="A4" s="44" t="str">
        <f>"单位名称："&amp;"昆明市呈贡区住房和城乡建设局机关"</f>
        <v>单位名称：昆明市呈贡区住房和城乡建设局机关</v>
      </c>
      <c r="F4" s="160"/>
      <c r="G4" s="180" t="s">
        <v>1</v>
      </c>
    </row>
    <row r="5" ht="20.25" customHeight="1" spans="1:7">
      <c r="A5" s="196" t="s">
        <v>196</v>
      </c>
      <c r="B5" s="197"/>
      <c r="C5" s="164" t="s">
        <v>55</v>
      </c>
      <c r="D5" s="186" t="s">
        <v>75</v>
      </c>
      <c r="E5" s="11"/>
      <c r="F5" s="37"/>
      <c r="G5" s="177" t="s">
        <v>76</v>
      </c>
    </row>
    <row r="6" ht="20.25" customHeight="1" spans="1:7">
      <c r="A6" s="198" t="s">
        <v>72</v>
      </c>
      <c r="B6" s="198" t="s">
        <v>73</v>
      </c>
      <c r="C6" s="64"/>
      <c r="D6" s="12" t="s">
        <v>57</v>
      </c>
      <c r="E6" s="12" t="s">
        <v>197</v>
      </c>
      <c r="F6" s="12" t="s">
        <v>198</v>
      </c>
      <c r="G6" s="179"/>
    </row>
    <row r="7" ht="15" customHeight="1" spans="1:7">
      <c r="A7" s="94" t="s">
        <v>82</v>
      </c>
      <c r="B7" s="94" t="s">
        <v>83</v>
      </c>
      <c r="C7" s="94" t="s">
        <v>84</v>
      </c>
      <c r="D7" s="94" t="s">
        <v>85</v>
      </c>
      <c r="E7" s="94" t="s">
        <v>86</v>
      </c>
      <c r="F7" s="94" t="s">
        <v>87</v>
      </c>
      <c r="G7" s="94" t="s">
        <v>88</v>
      </c>
    </row>
    <row r="8" ht="18" customHeight="1" spans="1:7">
      <c r="A8" s="66" t="s">
        <v>97</v>
      </c>
      <c r="B8" s="66" t="s">
        <v>98</v>
      </c>
      <c r="C8" s="41">
        <v>19800</v>
      </c>
      <c r="D8" s="41">
        <v>19800</v>
      </c>
      <c r="E8" s="41"/>
      <c r="F8" s="41">
        <v>19800</v>
      </c>
      <c r="G8" s="41"/>
    </row>
    <row r="9" ht="18" customHeight="1" spans="1:7">
      <c r="A9" s="172" t="s">
        <v>99</v>
      </c>
      <c r="B9" s="172" t="s">
        <v>100</v>
      </c>
      <c r="C9" s="41">
        <v>19800</v>
      </c>
      <c r="D9" s="41">
        <v>19800</v>
      </c>
      <c r="E9" s="41"/>
      <c r="F9" s="41">
        <v>19800</v>
      </c>
      <c r="G9" s="41"/>
    </row>
    <row r="10" ht="18" customHeight="1" spans="1:7">
      <c r="A10" s="199" t="s">
        <v>101</v>
      </c>
      <c r="B10" s="199" t="s">
        <v>102</v>
      </c>
      <c r="C10" s="41">
        <v>19800</v>
      </c>
      <c r="D10" s="41">
        <v>19800</v>
      </c>
      <c r="E10" s="41"/>
      <c r="F10" s="41">
        <v>19800</v>
      </c>
      <c r="G10" s="41"/>
    </row>
    <row r="11" ht="18" customHeight="1" spans="1:7">
      <c r="A11" s="66" t="s">
        <v>103</v>
      </c>
      <c r="B11" s="66" t="s">
        <v>104</v>
      </c>
      <c r="C11" s="41">
        <v>2079380</v>
      </c>
      <c r="D11" s="41">
        <v>2079380</v>
      </c>
      <c r="E11" s="41">
        <v>2063180</v>
      </c>
      <c r="F11" s="41">
        <v>16200</v>
      </c>
      <c r="G11" s="41"/>
    </row>
    <row r="12" ht="18" customHeight="1" spans="1:7">
      <c r="A12" s="172" t="s">
        <v>105</v>
      </c>
      <c r="B12" s="172" t="s">
        <v>106</v>
      </c>
      <c r="C12" s="41">
        <v>2079380</v>
      </c>
      <c r="D12" s="41">
        <v>2079380</v>
      </c>
      <c r="E12" s="41">
        <v>2063180</v>
      </c>
      <c r="F12" s="41">
        <v>16200</v>
      </c>
      <c r="G12" s="41"/>
    </row>
    <row r="13" ht="18" customHeight="1" spans="1:7">
      <c r="A13" s="199" t="s">
        <v>107</v>
      </c>
      <c r="B13" s="199" t="s">
        <v>108</v>
      </c>
      <c r="C13" s="41">
        <v>309600</v>
      </c>
      <c r="D13" s="41">
        <v>309600</v>
      </c>
      <c r="E13" s="41">
        <v>302400</v>
      </c>
      <c r="F13" s="41">
        <v>7200</v>
      </c>
      <c r="G13" s="41"/>
    </row>
    <row r="14" ht="18" customHeight="1" spans="1:7">
      <c r="A14" s="199" t="s">
        <v>109</v>
      </c>
      <c r="B14" s="199" t="s">
        <v>110</v>
      </c>
      <c r="C14" s="41">
        <v>315000</v>
      </c>
      <c r="D14" s="41">
        <v>315000</v>
      </c>
      <c r="E14" s="41">
        <v>306000</v>
      </c>
      <c r="F14" s="41">
        <v>9000</v>
      </c>
      <c r="G14" s="41"/>
    </row>
    <row r="15" ht="18" customHeight="1" spans="1:7">
      <c r="A15" s="199" t="s">
        <v>111</v>
      </c>
      <c r="B15" s="199" t="s">
        <v>112</v>
      </c>
      <c r="C15" s="41">
        <v>1354780</v>
      </c>
      <c r="D15" s="41">
        <v>1354780</v>
      </c>
      <c r="E15" s="41">
        <v>1354780</v>
      </c>
      <c r="F15" s="41"/>
      <c r="G15" s="41"/>
    </row>
    <row r="16" ht="18" customHeight="1" spans="1:7">
      <c r="A16" s="199" t="s">
        <v>113</v>
      </c>
      <c r="B16" s="199" t="s">
        <v>114</v>
      </c>
      <c r="C16" s="41">
        <v>100000</v>
      </c>
      <c r="D16" s="41">
        <v>100000</v>
      </c>
      <c r="E16" s="41">
        <v>100000</v>
      </c>
      <c r="F16" s="41"/>
      <c r="G16" s="41"/>
    </row>
    <row r="17" ht="18" customHeight="1" spans="1:7">
      <c r="A17" s="66" t="s">
        <v>115</v>
      </c>
      <c r="B17" s="66" t="s">
        <v>116</v>
      </c>
      <c r="C17" s="41">
        <v>1347871</v>
      </c>
      <c r="D17" s="41">
        <v>1347871</v>
      </c>
      <c r="E17" s="41">
        <v>1347871</v>
      </c>
      <c r="F17" s="41"/>
      <c r="G17" s="41"/>
    </row>
    <row r="18" ht="18" customHeight="1" spans="1:7">
      <c r="A18" s="172" t="s">
        <v>117</v>
      </c>
      <c r="B18" s="172" t="s">
        <v>118</v>
      </c>
      <c r="C18" s="41">
        <v>1347871</v>
      </c>
      <c r="D18" s="41">
        <v>1347871</v>
      </c>
      <c r="E18" s="41">
        <v>1347871</v>
      </c>
      <c r="F18" s="41"/>
      <c r="G18" s="41"/>
    </row>
    <row r="19" ht="18" customHeight="1" spans="1:7">
      <c r="A19" s="199" t="s">
        <v>119</v>
      </c>
      <c r="B19" s="199" t="s">
        <v>120</v>
      </c>
      <c r="C19" s="41">
        <v>182240</v>
      </c>
      <c r="D19" s="41">
        <v>182240</v>
      </c>
      <c r="E19" s="41">
        <v>182240</v>
      </c>
      <c r="F19" s="41"/>
      <c r="G19" s="41"/>
    </row>
    <row r="20" ht="18" customHeight="1" spans="1:7">
      <c r="A20" s="199" t="s">
        <v>121</v>
      </c>
      <c r="B20" s="199" t="s">
        <v>122</v>
      </c>
      <c r="C20" s="41">
        <v>486570</v>
      </c>
      <c r="D20" s="41">
        <v>486570</v>
      </c>
      <c r="E20" s="41">
        <v>486570</v>
      </c>
      <c r="F20" s="41"/>
      <c r="G20" s="41"/>
    </row>
    <row r="21" ht="18" customHeight="1" spans="1:7">
      <c r="A21" s="199" t="s">
        <v>123</v>
      </c>
      <c r="B21" s="199" t="s">
        <v>124</v>
      </c>
      <c r="C21" s="41">
        <v>603900</v>
      </c>
      <c r="D21" s="41">
        <v>603900</v>
      </c>
      <c r="E21" s="41">
        <v>603900</v>
      </c>
      <c r="F21" s="41"/>
      <c r="G21" s="41"/>
    </row>
    <row r="22" ht="18" customHeight="1" spans="1:7">
      <c r="A22" s="199" t="s">
        <v>125</v>
      </c>
      <c r="B22" s="199" t="s">
        <v>126</v>
      </c>
      <c r="C22" s="41">
        <v>75161</v>
      </c>
      <c r="D22" s="41">
        <v>75161</v>
      </c>
      <c r="E22" s="41">
        <v>75161</v>
      </c>
      <c r="F22" s="41"/>
      <c r="G22" s="41"/>
    </row>
    <row r="23" ht="18" customHeight="1" spans="1:7">
      <c r="A23" s="66" t="s">
        <v>127</v>
      </c>
      <c r="B23" s="66" t="s">
        <v>128</v>
      </c>
      <c r="C23" s="41">
        <v>39722607.04</v>
      </c>
      <c r="D23" s="41">
        <v>14989807.04</v>
      </c>
      <c r="E23" s="41">
        <v>11737316.8</v>
      </c>
      <c r="F23" s="41">
        <v>3252490.24</v>
      </c>
      <c r="G23" s="41">
        <v>24732800</v>
      </c>
    </row>
    <row r="24" ht="18" customHeight="1" spans="1:7">
      <c r="A24" s="172" t="s">
        <v>129</v>
      </c>
      <c r="B24" s="172" t="s">
        <v>130</v>
      </c>
      <c r="C24" s="41">
        <v>39122607.04</v>
      </c>
      <c r="D24" s="41">
        <v>14989807.04</v>
      </c>
      <c r="E24" s="41">
        <v>11737316.8</v>
      </c>
      <c r="F24" s="41">
        <v>3252490.24</v>
      </c>
      <c r="G24" s="41">
        <v>24132800</v>
      </c>
    </row>
    <row r="25" ht="18" customHeight="1" spans="1:7">
      <c r="A25" s="199" t="s">
        <v>131</v>
      </c>
      <c r="B25" s="199" t="s">
        <v>132</v>
      </c>
      <c r="C25" s="41">
        <v>5593879.4</v>
      </c>
      <c r="D25" s="41">
        <v>5593879.4</v>
      </c>
      <c r="E25" s="41">
        <v>4312784.8</v>
      </c>
      <c r="F25" s="41">
        <v>1281094.6</v>
      </c>
      <c r="G25" s="41"/>
    </row>
    <row r="26" ht="18" customHeight="1" spans="1:7">
      <c r="A26" s="199" t="s">
        <v>133</v>
      </c>
      <c r="B26" s="199" t="s">
        <v>134</v>
      </c>
      <c r="C26" s="41">
        <v>9395927.64</v>
      </c>
      <c r="D26" s="41">
        <v>9395927.64</v>
      </c>
      <c r="E26" s="41">
        <v>7424532</v>
      </c>
      <c r="F26" s="41">
        <v>1971395.64</v>
      </c>
      <c r="G26" s="41"/>
    </row>
    <row r="27" ht="18" customHeight="1" spans="1:7">
      <c r="A27" s="199" t="s">
        <v>135</v>
      </c>
      <c r="B27" s="199" t="s">
        <v>136</v>
      </c>
      <c r="C27" s="41">
        <v>960000</v>
      </c>
      <c r="D27" s="41"/>
      <c r="E27" s="41"/>
      <c r="F27" s="41"/>
      <c r="G27" s="41">
        <v>960000</v>
      </c>
    </row>
    <row r="28" ht="18" customHeight="1" spans="1:7">
      <c r="A28" s="199" t="s">
        <v>137</v>
      </c>
      <c r="B28" s="199" t="s">
        <v>138</v>
      </c>
      <c r="C28" s="200">
        <v>24173308.77</v>
      </c>
      <c r="D28" s="200"/>
      <c r="E28" s="200"/>
      <c r="F28" s="200"/>
      <c r="G28" s="200">
        <v>24173308.77</v>
      </c>
    </row>
    <row r="29" ht="18" customHeight="1" spans="1:7">
      <c r="A29" s="172" t="s">
        <v>139</v>
      </c>
      <c r="B29" s="172" t="s">
        <v>140</v>
      </c>
      <c r="C29" s="41">
        <v>600000</v>
      </c>
      <c r="D29" s="41"/>
      <c r="E29" s="41"/>
      <c r="F29" s="41"/>
      <c r="G29" s="41">
        <v>600000</v>
      </c>
    </row>
    <row r="30" ht="18" customHeight="1" spans="1:7">
      <c r="A30" s="199" t="s">
        <v>141</v>
      </c>
      <c r="B30" s="199" t="s">
        <v>140</v>
      </c>
      <c r="C30" s="41">
        <v>600000</v>
      </c>
      <c r="D30" s="41"/>
      <c r="E30" s="41"/>
      <c r="F30" s="41"/>
      <c r="G30" s="41">
        <v>600000</v>
      </c>
    </row>
    <row r="31" ht="18" customHeight="1" spans="1:7">
      <c r="A31" s="201" t="s">
        <v>142</v>
      </c>
      <c r="B31" s="201" t="s">
        <v>143</v>
      </c>
      <c r="C31" s="200">
        <v>1765510</v>
      </c>
      <c r="D31" s="41">
        <v>1089310</v>
      </c>
      <c r="E31" s="41">
        <v>1089310</v>
      </c>
      <c r="F31" s="41"/>
      <c r="G31" s="41">
        <v>676200</v>
      </c>
    </row>
    <row r="32" ht="18" customHeight="1" spans="1:7">
      <c r="A32" s="202">
        <v>22101</v>
      </c>
      <c r="B32" s="202" t="s">
        <v>144</v>
      </c>
      <c r="C32" s="41">
        <v>676200</v>
      </c>
      <c r="D32" s="41"/>
      <c r="E32" s="41"/>
      <c r="F32" s="41"/>
      <c r="G32" s="41">
        <v>676200</v>
      </c>
    </row>
    <row r="33" ht="18" customHeight="1" spans="1:7">
      <c r="A33" s="203">
        <v>2210111</v>
      </c>
      <c r="B33" s="203" t="s">
        <v>145</v>
      </c>
      <c r="C33" s="41">
        <v>676200</v>
      </c>
      <c r="D33" s="41"/>
      <c r="E33" s="41"/>
      <c r="F33" s="41"/>
      <c r="G33" s="41">
        <v>676200</v>
      </c>
    </row>
    <row r="34" ht="18" customHeight="1" spans="1:7">
      <c r="A34" s="172" t="s">
        <v>146</v>
      </c>
      <c r="B34" s="172" t="s">
        <v>147</v>
      </c>
      <c r="C34" s="41">
        <v>1089310</v>
      </c>
      <c r="D34" s="41">
        <v>1089310</v>
      </c>
      <c r="E34" s="41">
        <v>1089310</v>
      </c>
      <c r="F34" s="41"/>
      <c r="G34" s="41"/>
    </row>
    <row r="35" ht="18" customHeight="1" spans="1:7">
      <c r="A35" s="199" t="s">
        <v>148</v>
      </c>
      <c r="B35" s="199" t="s">
        <v>149</v>
      </c>
      <c r="C35" s="41">
        <v>1054030</v>
      </c>
      <c r="D35" s="41">
        <v>1054030</v>
      </c>
      <c r="E35" s="41">
        <v>1054030</v>
      </c>
      <c r="F35" s="41"/>
      <c r="G35" s="41"/>
    </row>
    <row r="36" ht="18" customHeight="1" spans="1:7">
      <c r="A36" s="199" t="s">
        <v>150</v>
      </c>
      <c r="B36" s="199" t="s">
        <v>151</v>
      </c>
      <c r="C36" s="41">
        <v>35280</v>
      </c>
      <c r="D36" s="41">
        <v>35280</v>
      </c>
      <c r="E36" s="41">
        <v>35280</v>
      </c>
      <c r="F36" s="41"/>
      <c r="G36" s="41"/>
    </row>
    <row r="37" ht="18" customHeight="1" spans="1:7">
      <c r="A37" s="66" t="s">
        <v>152</v>
      </c>
      <c r="B37" s="66" t="s">
        <v>153</v>
      </c>
      <c r="C37" s="41">
        <v>40000</v>
      </c>
      <c r="D37" s="41"/>
      <c r="E37" s="41"/>
      <c r="F37" s="41"/>
      <c r="G37" s="41">
        <v>40000</v>
      </c>
    </row>
    <row r="38" ht="18" customHeight="1" spans="1:7">
      <c r="A38" s="172" t="s">
        <v>154</v>
      </c>
      <c r="B38" s="172" t="s">
        <v>155</v>
      </c>
      <c r="C38" s="41">
        <v>40000</v>
      </c>
      <c r="D38" s="41"/>
      <c r="E38" s="41"/>
      <c r="F38" s="41"/>
      <c r="G38" s="41">
        <v>40000</v>
      </c>
    </row>
    <row r="39" ht="18" customHeight="1" spans="1:7">
      <c r="A39" s="199" t="s">
        <v>156</v>
      </c>
      <c r="B39" s="199" t="s">
        <v>157</v>
      </c>
      <c r="C39" s="41">
        <v>40000</v>
      </c>
      <c r="D39" s="41"/>
      <c r="E39" s="41"/>
      <c r="F39" s="41"/>
      <c r="G39" s="41">
        <v>40000</v>
      </c>
    </row>
    <row r="40" ht="18" customHeight="1" spans="1:7">
      <c r="A40" s="117" t="s">
        <v>199</v>
      </c>
      <c r="B40" s="204" t="s">
        <v>199</v>
      </c>
      <c r="C40" s="41">
        <v>45975676.81</v>
      </c>
      <c r="D40" s="41">
        <v>19526168.04</v>
      </c>
      <c r="E40" s="41">
        <v>16237677.8</v>
      </c>
      <c r="F40" s="41">
        <v>3288490.24</v>
      </c>
      <c r="G40" s="41">
        <v>26449508.77</v>
      </c>
    </row>
  </sheetData>
  <mergeCells count="6">
    <mergeCell ref="A3:G3"/>
    <mergeCell ref="A5:B5"/>
    <mergeCell ref="D5:F5"/>
    <mergeCell ref="A40:B40"/>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B11" sqref="B11:B12"/>
    </sheetView>
  </sheetViews>
  <sheetFormatPr defaultColWidth="10.425" defaultRowHeight="14.25" customHeight="1" outlineLevelRow="7" outlineLevelCol="5"/>
  <cols>
    <col min="1" max="1" width="28.1416666666667" customWidth="1"/>
    <col min="2" max="2" width="33.7583333333333" customWidth="1"/>
    <col min="3" max="3" width="20.7583333333333" customWidth="1"/>
    <col min="4" max="4" width="18.375" customWidth="1"/>
    <col min="5" max="5" width="20.5" customWidth="1"/>
    <col min="6" max="6" width="16.125" customWidth="1"/>
  </cols>
  <sheetData>
    <row r="1" customHeight="1" spans="1:6">
      <c r="A1" s="1"/>
      <c r="B1" s="1"/>
      <c r="C1" s="1"/>
      <c r="D1" s="1"/>
      <c r="E1" s="1"/>
      <c r="F1" s="1"/>
    </row>
    <row r="2" customHeight="1" spans="1:6">
      <c r="A2" s="81"/>
      <c r="B2" s="81"/>
      <c r="C2" s="81"/>
      <c r="D2" s="81"/>
      <c r="E2" s="80"/>
      <c r="F2" s="195" t="s">
        <v>200</v>
      </c>
    </row>
    <row r="3" ht="41.25" customHeight="1" spans="1:6">
      <c r="A3" s="192" t="str">
        <f>"2025"&amp;"年一般公共预算“三公”经费支出预算表"</f>
        <v>2025年一般公共预算“三公”经费支出预算表</v>
      </c>
      <c r="B3" s="81"/>
      <c r="C3" s="81"/>
      <c r="D3" s="81"/>
      <c r="E3" s="80"/>
      <c r="F3" s="81"/>
    </row>
    <row r="4" customHeight="1" spans="1:6">
      <c r="A4" s="150" t="str">
        <f>"单位名称："&amp;"昆明市呈贡区住房和城乡建设局机关"</f>
        <v>单位名称：昆明市呈贡区住房和城乡建设局机关</v>
      </c>
      <c r="B4" s="193"/>
      <c r="D4" s="81"/>
      <c r="E4" s="80"/>
      <c r="F4" s="102" t="s">
        <v>1</v>
      </c>
    </row>
    <row r="5" ht="27" customHeight="1" spans="1:6">
      <c r="A5" s="85" t="s">
        <v>201</v>
      </c>
      <c r="B5" s="85" t="s">
        <v>202</v>
      </c>
      <c r="C5" s="87" t="s">
        <v>203</v>
      </c>
      <c r="D5" s="85"/>
      <c r="E5" s="86"/>
      <c r="F5" s="85" t="s">
        <v>204</v>
      </c>
    </row>
    <row r="6" ht="28.5" customHeight="1" spans="1:6">
      <c r="A6" s="194"/>
      <c r="B6" s="89"/>
      <c r="C6" s="86" t="s">
        <v>57</v>
      </c>
      <c r="D6" s="86" t="s">
        <v>205</v>
      </c>
      <c r="E6" s="86" t="s">
        <v>206</v>
      </c>
      <c r="F6" s="88"/>
    </row>
    <row r="7" ht="17.25" customHeight="1" spans="1:6">
      <c r="A7" s="97" t="s">
        <v>82</v>
      </c>
      <c r="B7" s="97" t="s">
        <v>83</v>
      </c>
      <c r="C7" s="97" t="s">
        <v>84</v>
      </c>
      <c r="D7" s="97" t="s">
        <v>85</v>
      </c>
      <c r="E7" s="97" t="s">
        <v>86</v>
      </c>
      <c r="F7" s="97" t="s">
        <v>87</v>
      </c>
    </row>
    <row r="8" ht="17.25" customHeight="1" spans="1:6">
      <c r="A8" s="41">
        <v>111680</v>
      </c>
      <c r="B8" s="41"/>
      <c r="C8" s="41">
        <v>101680</v>
      </c>
      <c r="D8" s="41"/>
      <c r="E8" s="41">
        <v>101680</v>
      </c>
      <c r="F8" s="41">
        <v>10000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74"/>
  <sheetViews>
    <sheetView showZeros="0" workbookViewId="0">
      <pane ySplit="1" topLeftCell="A2" activePane="bottomLeft" state="frozen"/>
      <selection/>
      <selection pane="bottomLeft" activeCell="B16" sqref="B16"/>
    </sheetView>
  </sheetViews>
  <sheetFormatPr defaultColWidth="9.14166666666667" defaultRowHeight="14.25" customHeight="1"/>
  <cols>
    <col min="1" max="1" width="32.8416666666667" customWidth="1"/>
    <col min="2" max="2" width="33.7583333333333" customWidth="1"/>
    <col min="3" max="3" width="20.7583333333333" customWidth="1"/>
    <col min="4" max="4" width="18.375" customWidth="1"/>
    <col min="5" max="5" width="20.5" customWidth="1"/>
    <col min="6" max="6" width="16.12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73"/>
      <c r="C2" s="181"/>
      <c r="E2" s="185"/>
      <c r="F2" s="185"/>
      <c r="G2" s="185"/>
      <c r="H2" s="185"/>
      <c r="I2" s="122"/>
      <c r="J2" s="122"/>
      <c r="K2" s="122"/>
      <c r="L2" s="122"/>
      <c r="M2" s="122"/>
      <c r="N2" s="122"/>
      <c r="R2" s="122"/>
      <c r="V2" s="181"/>
      <c r="X2" s="60" t="s">
        <v>207</v>
      </c>
    </row>
    <row r="3" ht="45.75" customHeight="1" spans="1:24">
      <c r="A3" s="108" t="str">
        <f>"2025"&amp;"年部门基本支出预算表"</f>
        <v>2025年部门基本支出预算表</v>
      </c>
      <c r="B3" s="43"/>
      <c r="C3" s="108"/>
      <c r="D3" s="108"/>
      <c r="E3" s="108"/>
      <c r="F3" s="108"/>
      <c r="G3" s="108"/>
      <c r="H3" s="108"/>
      <c r="I3" s="108"/>
      <c r="J3" s="108"/>
      <c r="K3" s="108"/>
      <c r="L3" s="108"/>
      <c r="M3" s="108"/>
      <c r="N3" s="108"/>
      <c r="O3" s="43"/>
      <c r="P3" s="43"/>
      <c r="Q3" s="43"/>
      <c r="R3" s="108"/>
      <c r="S3" s="108"/>
      <c r="T3" s="108"/>
      <c r="U3" s="108"/>
      <c r="V3" s="108"/>
      <c r="W3" s="108"/>
      <c r="X3" s="108"/>
    </row>
    <row r="4" ht="18.75" customHeight="1" spans="1:24">
      <c r="A4" s="44" t="str">
        <f>"单位名称："&amp;"昆明市呈贡区住房和城乡建设局机关"</f>
        <v>单位名称：昆明市呈贡区住房和城乡建设局机关</v>
      </c>
      <c r="B4" s="45"/>
      <c r="C4" s="182"/>
      <c r="D4" s="182"/>
      <c r="E4" s="182"/>
      <c r="F4" s="182"/>
      <c r="G4" s="182"/>
      <c r="H4" s="182"/>
      <c r="I4" s="123"/>
      <c r="J4" s="123"/>
      <c r="K4" s="123"/>
      <c r="L4" s="123"/>
      <c r="M4" s="123"/>
      <c r="N4" s="123"/>
      <c r="O4" s="61"/>
      <c r="P4" s="61"/>
      <c r="Q4" s="61"/>
      <c r="R4" s="123"/>
      <c r="V4" s="181"/>
      <c r="X4" s="60" t="s">
        <v>1</v>
      </c>
    </row>
    <row r="5" ht="18" customHeight="1" spans="1:24">
      <c r="A5" s="46" t="s">
        <v>208</v>
      </c>
      <c r="B5" s="46" t="s">
        <v>209</v>
      </c>
      <c r="C5" s="46" t="s">
        <v>210</v>
      </c>
      <c r="D5" s="46" t="s">
        <v>211</v>
      </c>
      <c r="E5" s="46" t="s">
        <v>212</v>
      </c>
      <c r="F5" s="46" t="s">
        <v>213</v>
      </c>
      <c r="G5" s="46" t="s">
        <v>214</v>
      </c>
      <c r="H5" s="46" t="s">
        <v>215</v>
      </c>
      <c r="I5" s="186" t="s">
        <v>216</v>
      </c>
      <c r="J5" s="119" t="s">
        <v>216</v>
      </c>
      <c r="K5" s="119"/>
      <c r="L5" s="119"/>
      <c r="M5" s="119"/>
      <c r="N5" s="119"/>
      <c r="O5" s="11"/>
      <c r="P5" s="11"/>
      <c r="Q5" s="11"/>
      <c r="R5" s="144" t="s">
        <v>61</v>
      </c>
      <c r="S5" s="119" t="s">
        <v>62</v>
      </c>
      <c r="T5" s="119"/>
      <c r="U5" s="119"/>
      <c r="V5" s="119"/>
      <c r="W5" s="119"/>
      <c r="X5" s="120"/>
    </row>
    <row r="6" ht="18" customHeight="1" spans="1:24">
      <c r="A6" s="48"/>
      <c r="B6" s="71"/>
      <c r="C6" s="166"/>
      <c r="D6" s="48"/>
      <c r="E6" s="48"/>
      <c r="F6" s="48"/>
      <c r="G6" s="48"/>
      <c r="H6" s="48"/>
      <c r="I6" s="164" t="s">
        <v>217</v>
      </c>
      <c r="J6" s="186" t="s">
        <v>58</v>
      </c>
      <c r="K6" s="119"/>
      <c r="L6" s="119"/>
      <c r="M6" s="119"/>
      <c r="N6" s="120"/>
      <c r="O6" s="10" t="s">
        <v>218</v>
      </c>
      <c r="P6" s="11"/>
      <c r="Q6" s="37"/>
      <c r="R6" s="46" t="s">
        <v>61</v>
      </c>
      <c r="S6" s="186" t="s">
        <v>62</v>
      </c>
      <c r="T6" s="144" t="s">
        <v>64</v>
      </c>
      <c r="U6" s="119" t="s">
        <v>62</v>
      </c>
      <c r="V6" s="144" t="s">
        <v>66</v>
      </c>
      <c r="W6" s="144" t="s">
        <v>67</v>
      </c>
      <c r="X6" s="189" t="s">
        <v>68</v>
      </c>
    </row>
    <row r="7" ht="19.5" customHeight="1" spans="1:24">
      <c r="A7" s="71"/>
      <c r="B7" s="71"/>
      <c r="C7" s="71"/>
      <c r="D7" s="71"/>
      <c r="E7" s="71"/>
      <c r="F7" s="71"/>
      <c r="G7" s="71"/>
      <c r="H7" s="71"/>
      <c r="I7" s="71"/>
      <c r="J7" s="187" t="s">
        <v>219</v>
      </c>
      <c r="K7" s="46" t="s">
        <v>220</v>
      </c>
      <c r="L7" s="46" t="s">
        <v>221</v>
      </c>
      <c r="M7" s="46" t="s">
        <v>222</v>
      </c>
      <c r="N7" s="46" t="s">
        <v>223</v>
      </c>
      <c r="O7" s="46" t="s">
        <v>58</v>
      </c>
      <c r="P7" s="46" t="s">
        <v>59</v>
      </c>
      <c r="Q7" s="46" t="s">
        <v>60</v>
      </c>
      <c r="R7" s="71"/>
      <c r="S7" s="46" t="s">
        <v>57</v>
      </c>
      <c r="T7" s="46" t="s">
        <v>64</v>
      </c>
      <c r="U7" s="46" t="s">
        <v>224</v>
      </c>
      <c r="V7" s="46" t="s">
        <v>66</v>
      </c>
      <c r="W7" s="46" t="s">
        <v>67</v>
      </c>
      <c r="X7" s="46" t="s">
        <v>68</v>
      </c>
    </row>
    <row r="8" ht="37.5" customHeight="1" spans="1:24">
      <c r="A8" s="183"/>
      <c r="B8" s="64"/>
      <c r="C8" s="183"/>
      <c r="D8" s="183"/>
      <c r="E8" s="183"/>
      <c r="F8" s="183"/>
      <c r="G8" s="183"/>
      <c r="H8" s="183"/>
      <c r="I8" s="183"/>
      <c r="J8" s="188" t="s">
        <v>57</v>
      </c>
      <c r="K8" s="50" t="s">
        <v>225</v>
      </c>
      <c r="L8" s="50" t="s">
        <v>221</v>
      </c>
      <c r="M8" s="50" t="s">
        <v>222</v>
      </c>
      <c r="N8" s="50" t="s">
        <v>223</v>
      </c>
      <c r="O8" s="50" t="s">
        <v>221</v>
      </c>
      <c r="P8" s="50" t="s">
        <v>222</v>
      </c>
      <c r="Q8" s="50" t="s">
        <v>223</v>
      </c>
      <c r="R8" s="50" t="s">
        <v>61</v>
      </c>
      <c r="S8" s="50" t="s">
        <v>57</v>
      </c>
      <c r="T8" s="50" t="s">
        <v>64</v>
      </c>
      <c r="U8" s="50" t="s">
        <v>224</v>
      </c>
      <c r="V8" s="50" t="s">
        <v>66</v>
      </c>
      <c r="W8" s="50" t="s">
        <v>67</v>
      </c>
      <c r="X8" s="50" t="s">
        <v>68</v>
      </c>
    </row>
    <row r="9" customHeight="1" spans="1:24">
      <c r="A9" s="74">
        <v>1</v>
      </c>
      <c r="B9" s="74">
        <v>2</v>
      </c>
      <c r="C9" s="74">
        <v>3</v>
      </c>
      <c r="D9" s="74">
        <v>4</v>
      </c>
      <c r="E9" s="74">
        <v>5</v>
      </c>
      <c r="F9" s="74">
        <v>6</v>
      </c>
      <c r="G9" s="74">
        <v>7</v>
      </c>
      <c r="H9" s="74">
        <v>8</v>
      </c>
      <c r="I9" s="74">
        <v>9</v>
      </c>
      <c r="J9" s="74">
        <v>10</v>
      </c>
      <c r="K9" s="74">
        <v>11</v>
      </c>
      <c r="L9" s="74">
        <v>12</v>
      </c>
      <c r="M9" s="74">
        <v>13</v>
      </c>
      <c r="N9" s="74">
        <v>14</v>
      </c>
      <c r="O9" s="74">
        <v>15</v>
      </c>
      <c r="P9" s="74">
        <v>16</v>
      </c>
      <c r="Q9" s="74">
        <v>17</v>
      </c>
      <c r="R9" s="74">
        <v>18</v>
      </c>
      <c r="S9" s="74">
        <v>19</v>
      </c>
      <c r="T9" s="74">
        <v>20</v>
      </c>
      <c r="U9" s="74">
        <v>21</v>
      </c>
      <c r="V9" s="74">
        <v>22</v>
      </c>
      <c r="W9" s="74">
        <v>23</v>
      </c>
      <c r="X9" s="74">
        <v>24</v>
      </c>
    </row>
    <row r="10" ht="20.25" customHeight="1" spans="1:24">
      <c r="A10" s="184" t="s">
        <v>70</v>
      </c>
      <c r="B10" s="184" t="s">
        <v>70</v>
      </c>
      <c r="C10" s="184" t="s">
        <v>226</v>
      </c>
      <c r="D10" s="184" t="s">
        <v>227</v>
      </c>
      <c r="E10" s="184" t="s">
        <v>131</v>
      </c>
      <c r="F10" s="184" t="s">
        <v>132</v>
      </c>
      <c r="G10" s="184" t="s">
        <v>228</v>
      </c>
      <c r="H10" s="184" t="s">
        <v>229</v>
      </c>
      <c r="I10" s="41">
        <v>738684</v>
      </c>
      <c r="J10" s="41">
        <v>738684</v>
      </c>
      <c r="K10" s="41"/>
      <c r="L10" s="41"/>
      <c r="M10" s="41">
        <v>738684</v>
      </c>
      <c r="N10" s="41"/>
      <c r="O10" s="41"/>
      <c r="P10" s="41"/>
      <c r="Q10" s="41"/>
      <c r="R10" s="41"/>
      <c r="S10" s="41"/>
      <c r="T10" s="41"/>
      <c r="U10" s="41"/>
      <c r="V10" s="41"/>
      <c r="W10" s="41"/>
      <c r="X10" s="41"/>
    </row>
    <row r="11" ht="20.25" customHeight="1" spans="1:24">
      <c r="A11" s="184" t="s">
        <v>70</v>
      </c>
      <c r="B11" s="184" t="s">
        <v>70</v>
      </c>
      <c r="C11" s="184" t="s">
        <v>226</v>
      </c>
      <c r="D11" s="184" t="s">
        <v>227</v>
      </c>
      <c r="E11" s="184" t="s">
        <v>131</v>
      </c>
      <c r="F11" s="184" t="s">
        <v>132</v>
      </c>
      <c r="G11" s="184" t="s">
        <v>230</v>
      </c>
      <c r="H11" s="184" t="s">
        <v>231</v>
      </c>
      <c r="I11" s="41">
        <v>1037640</v>
      </c>
      <c r="J11" s="41">
        <v>1037640</v>
      </c>
      <c r="K11" s="55"/>
      <c r="L11" s="55"/>
      <c r="M11" s="41">
        <v>1037640</v>
      </c>
      <c r="N11" s="55"/>
      <c r="O11" s="41"/>
      <c r="P11" s="41"/>
      <c r="Q11" s="41"/>
      <c r="R11" s="41"/>
      <c r="S11" s="41"/>
      <c r="T11" s="41"/>
      <c r="U11" s="41"/>
      <c r="V11" s="41"/>
      <c r="W11" s="41"/>
      <c r="X11" s="41"/>
    </row>
    <row r="12" ht="20.25" customHeight="1" spans="1:24">
      <c r="A12" s="184" t="s">
        <v>70</v>
      </c>
      <c r="B12" s="184" t="s">
        <v>70</v>
      </c>
      <c r="C12" s="184" t="s">
        <v>226</v>
      </c>
      <c r="D12" s="184" t="s">
        <v>227</v>
      </c>
      <c r="E12" s="184" t="s">
        <v>131</v>
      </c>
      <c r="F12" s="184" t="s">
        <v>132</v>
      </c>
      <c r="G12" s="184" t="s">
        <v>232</v>
      </c>
      <c r="H12" s="184" t="s">
        <v>233</v>
      </c>
      <c r="I12" s="41">
        <v>68000</v>
      </c>
      <c r="J12" s="41">
        <v>68000</v>
      </c>
      <c r="K12" s="55"/>
      <c r="L12" s="55"/>
      <c r="M12" s="41">
        <v>68000</v>
      </c>
      <c r="N12" s="55"/>
      <c r="O12" s="41"/>
      <c r="P12" s="41"/>
      <c r="Q12" s="41"/>
      <c r="R12" s="41"/>
      <c r="S12" s="41"/>
      <c r="T12" s="41"/>
      <c r="U12" s="41"/>
      <c r="V12" s="41"/>
      <c r="W12" s="41"/>
      <c r="X12" s="41"/>
    </row>
    <row r="13" ht="20.25" customHeight="1" spans="1:24">
      <c r="A13" s="184" t="s">
        <v>70</v>
      </c>
      <c r="B13" s="184" t="s">
        <v>70</v>
      </c>
      <c r="C13" s="184" t="s">
        <v>234</v>
      </c>
      <c r="D13" s="184" t="s">
        <v>235</v>
      </c>
      <c r="E13" s="184" t="s">
        <v>111</v>
      </c>
      <c r="F13" s="184" t="s">
        <v>112</v>
      </c>
      <c r="G13" s="184" t="s">
        <v>236</v>
      </c>
      <c r="H13" s="184" t="s">
        <v>237</v>
      </c>
      <c r="I13" s="41">
        <v>985880</v>
      </c>
      <c r="J13" s="41">
        <v>985880</v>
      </c>
      <c r="K13" s="55"/>
      <c r="L13" s="55"/>
      <c r="M13" s="41">
        <v>985880</v>
      </c>
      <c r="N13" s="55"/>
      <c r="O13" s="41"/>
      <c r="P13" s="41"/>
      <c r="Q13" s="41"/>
      <c r="R13" s="41"/>
      <c r="S13" s="41"/>
      <c r="T13" s="41"/>
      <c r="U13" s="41"/>
      <c r="V13" s="41"/>
      <c r="W13" s="41"/>
      <c r="X13" s="41"/>
    </row>
    <row r="14" ht="20.25" customHeight="1" spans="1:24">
      <c r="A14" s="184" t="s">
        <v>70</v>
      </c>
      <c r="B14" s="184" t="s">
        <v>70</v>
      </c>
      <c r="C14" s="184" t="s">
        <v>234</v>
      </c>
      <c r="D14" s="184" t="s">
        <v>235</v>
      </c>
      <c r="E14" s="184" t="s">
        <v>111</v>
      </c>
      <c r="F14" s="184" t="s">
        <v>112</v>
      </c>
      <c r="G14" s="184" t="s">
        <v>236</v>
      </c>
      <c r="H14" s="184" t="s">
        <v>237</v>
      </c>
      <c r="I14" s="41">
        <v>368900</v>
      </c>
      <c r="J14" s="41">
        <v>368900</v>
      </c>
      <c r="K14" s="55"/>
      <c r="L14" s="55"/>
      <c r="M14" s="41">
        <v>368900</v>
      </c>
      <c r="N14" s="55"/>
      <c r="O14" s="41"/>
      <c r="P14" s="41"/>
      <c r="Q14" s="41"/>
      <c r="R14" s="41"/>
      <c r="S14" s="41"/>
      <c r="T14" s="41"/>
      <c r="U14" s="41"/>
      <c r="V14" s="41"/>
      <c r="W14" s="41"/>
      <c r="X14" s="41"/>
    </row>
    <row r="15" ht="20.25" customHeight="1" spans="1:24">
      <c r="A15" s="184" t="s">
        <v>70</v>
      </c>
      <c r="B15" s="184" t="s">
        <v>70</v>
      </c>
      <c r="C15" s="184" t="s">
        <v>234</v>
      </c>
      <c r="D15" s="184" t="s">
        <v>235</v>
      </c>
      <c r="E15" s="184" t="s">
        <v>113</v>
      </c>
      <c r="F15" s="184" t="s">
        <v>114</v>
      </c>
      <c r="G15" s="184" t="s">
        <v>238</v>
      </c>
      <c r="H15" s="184" t="s">
        <v>239</v>
      </c>
      <c r="I15" s="41">
        <v>100000</v>
      </c>
      <c r="J15" s="41">
        <v>100000</v>
      </c>
      <c r="K15" s="55"/>
      <c r="L15" s="55"/>
      <c r="M15" s="41">
        <v>100000</v>
      </c>
      <c r="N15" s="55"/>
      <c r="O15" s="41"/>
      <c r="P15" s="41"/>
      <c r="Q15" s="41"/>
      <c r="R15" s="41"/>
      <c r="S15" s="41"/>
      <c r="T15" s="41"/>
      <c r="U15" s="41"/>
      <c r="V15" s="41"/>
      <c r="W15" s="41"/>
      <c r="X15" s="41"/>
    </row>
    <row r="16" ht="20.25" customHeight="1" spans="1:24">
      <c r="A16" s="184" t="s">
        <v>70</v>
      </c>
      <c r="B16" s="184" t="s">
        <v>70</v>
      </c>
      <c r="C16" s="184" t="s">
        <v>234</v>
      </c>
      <c r="D16" s="184" t="s">
        <v>235</v>
      </c>
      <c r="E16" s="184" t="s">
        <v>119</v>
      </c>
      <c r="F16" s="184" t="s">
        <v>120</v>
      </c>
      <c r="G16" s="184" t="s">
        <v>240</v>
      </c>
      <c r="H16" s="184" t="s">
        <v>241</v>
      </c>
      <c r="I16" s="41">
        <v>182240</v>
      </c>
      <c r="J16" s="41">
        <v>182240</v>
      </c>
      <c r="K16" s="55"/>
      <c r="L16" s="55"/>
      <c r="M16" s="41">
        <v>182240</v>
      </c>
      <c r="N16" s="55"/>
      <c r="O16" s="41"/>
      <c r="P16" s="41"/>
      <c r="Q16" s="41"/>
      <c r="R16" s="41"/>
      <c r="S16" s="41"/>
      <c r="T16" s="41"/>
      <c r="U16" s="41"/>
      <c r="V16" s="41"/>
      <c r="W16" s="41"/>
      <c r="X16" s="41"/>
    </row>
    <row r="17" ht="20.25" customHeight="1" spans="1:24">
      <c r="A17" s="184" t="s">
        <v>70</v>
      </c>
      <c r="B17" s="184" t="s">
        <v>70</v>
      </c>
      <c r="C17" s="184" t="s">
        <v>234</v>
      </c>
      <c r="D17" s="184" t="s">
        <v>235</v>
      </c>
      <c r="E17" s="184" t="s">
        <v>121</v>
      </c>
      <c r="F17" s="184" t="s">
        <v>122</v>
      </c>
      <c r="G17" s="184" t="s">
        <v>240</v>
      </c>
      <c r="H17" s="184" t="s">
        <v>241</v>
      </c>
      <c r="I17" s="41">
        <v>486570</v>
      </c>
      <c r="J17" s="41">
        <v>486570</v>
      </c>
      <c r="K17" s="55"/>
      <c r="L17" s="55"/>
      <c r="M17" s="41">
        <v>486570</v>
      </c>
      <c r="N17" s="55"/>
      <c r="O17" s="41"/>
      <c r="P17" s="41"/>
      <c r="Q17" s="41"/>
      <c r="R17" s="41"/>
      <c r="S17" s="41"/>
      <c r="T17" s="41"/>
      <c r="U17" s="41"/>
      <c r="V17" s="41"/>
      <c r="W17" s="41"/>
      <c r="X17" s="41"/>
    </row>
    <row r="18" ht="20.25" customHeight="1" spans="1:24">
      <c r="A18" s="184" t="s">
        <v>70</v>
      </c>
      <c r="B18" s="184" t="s">
        <v>70</v>
      </c>
      <c r="C18" s="184" t="s">
        <v>234</v>
      </c>
      <c r="D18" s="184" t="s">
        <v>235</v>
      </c>
      <c r="E18" s="184" t="s">
        <v>123</v>
      </c>
      <c r="F18" s="184" t="s">
        <v>124</v>
      </c>
      <c r="G18" s="184" t="s">
        <v>242</v>
      </c>
      <c r="H18" s="184" t="s">
        <v>243</v>
      </c>
      <c r="I18" s="41">
        <v>409600</v>
      </c>
      <c r="J18" s="41">
        <v>409600</v>
      </c>
      <c r="K18" s="55"/>
      <c r="L18" s="55"/>
      <c r="M18" s="41">
        <v>409600</v>
      </c>
      <c r="N18" s="55"/>
      <c r="O18" s="41"/>
      <c r="P18" s="41"/>
      <c r="Q18" s="41"/>
      <c r="R18" s="41"/>
      <c r="S18" s="41"/>
      <c r="T18" s="41"/>
      <c r="U18" s="41"/>
      <c r="V18" s="41"/>
      <c r="W18" s="41"/>
      <c r="X18" s="41"/>
    </row>
    <row r="19" ht="20.25" customHeight="1" spans="1:24">
      <c r="A19" s="184" t="s">
        <v>70</v>
      </c>
      <c r="B19" s="184" t="s">
        <v>70</v>
      </c>
      <c r="C19" s="184" t="s">
        <v>234</v>
      </c>
      <c r="D19" s="184" t="s">
        <v>235</v>
      </c>
      <c r="E19" s="184" t="s">
        <v>123</v>
      </c>
      <c r="F19" s="184" t="s">
        <v>124</v>
      </c>
      <c r="G19" s="184" t="s">
        <v>242</v>
      </c>
      <c r="H19" s="184" t="s">
        <v>243</v>
      </c>
      <c r="I19" s="41">
        <v>194300</v>
      </c>
      <c r="J19" s="41">
        <v>194300</v>
      </c>
      <c r="K19" s="55"/>
      <c r="L19" s="55"/>
      <c r="M19" s="41">
        <v>194300</v>
      </c>
      <c r="N19" s="55"/>
      <c r="O19" s="41"/>
      <c r="P19" s="41"/>
      <c r="Q19" s="41"/>
      <c r="R19" s="41"/>
      <c r="S19" s="41"/>
      <c r="T19" s="41"/>
      <c r="U19" s="41"/>
      <c r="V19" s="41"/>
      <c r="W19" s="41"/>
      <c r="X19" s="41"/>
    </row>
    <row r="20" ht="20.25" customHeight="1" spans="1:24">
      <c r="A20" s="184" t="s">
        <v>70</v>
      </c>
      <c r="B20" s="184" t="s">
        <v>70</v>
      </c>
      <c r="C20" s="184" t="s">
        <v>234</v>
      </c>
      <c r="D20" s="184" t="s">
        <v>235</v>
      </c>
      <c r="E20" s="184" t="s">
        <v>125</v>
      </c>
      <c r="F20" s="184" t="s">
        <v>126</v>
      </c>
      <c r="G20" s="184" t="s">
        <v>244</v>
      </c>
      <c r="H20" s="184" t="s">
        <v>245</v>
      </c>
      <c r="I20" s="41">
        <v>33088</v>
      </c>
      <c r="J20" s="41">
        <v>33088</v>
      </c>
      <c r="K20" s="55"/>
      <c r="L20" s="55"/>
      <c r="M20" s="41">
        <v>33088</v>
      </c>
      <c r="N20" s="55"/>
      <c r="O20" s="41"/>
      <c r="P20" s="41"/>
      <c r="Q20" s="41"/>
      <c r="R20" s="41"/>
      <c r="S20" s="41"/>
      <c r="T20" s="41"/>
      <c r="U20" s="41"/>
      <c r="V20" s="41"/>
      <c r="W20" s="41"/>
      <c r="X20" s="41"/>
    </row>
    <row r="21" ht="20.25" customHeight="1" spans="1:24">
      <c r="A21" s="184" t="s">
        <v>70</v>
      </c>
      <c r="B21" s="184" t="s">
        <v>70</v>
      </c>
      <c r="C21" s="184" t="s">
        <v>234</v>
      </c>
      <c r="D21" s="184" t="s">
        <v>235</v>
      </c>
      <c r="E21" s="184" t="s">
        <v>125</v>
      </c>
      <c r="F21" s="184" t="s">
        <v>126</v>
      </c>
      <c r="G21" s="184" t="s">
        <v>244</v>
      </c>
      <c r="H21" s="184" t="s">
        <v>245</v>
      </c>
      <c r="I21" s="41">
        <v>4148</v>
      </c>
      <c r="J21" s="41">
        <v>4148</v>
      </c>
      <c r="K21" s="55"/>
      <c r="L21" s="55"/>
      <c r="M21" s="41">
        <v>4148</v>
      </c>
      <c r="N21" s="55"/>
      <c r="O21" s="41"/>
      <c r="P21" s="41"/>
      <c r="Q21" s="41"/>
      <c r="R21" s="41"/>
      <c r="S21" s="41"/>
      <c r="T21" s="41"/>
      <c r="U21" s="41"/>
      <c r="V21" s="41"/>
      <c r="W21" s="41"/>
      <c r="X21" s="41"/>
    </row>
    <row r="22" ht="20.25" customHeight="1" spans="1:24">
      <c r="A22" s="184" t="s">
        <v>70</v>
      </c>
      <c r="B22" s="184" t="s">
        <v>70</v>
      </c>
      <c r="C22" s="184" t="s">
        <v>234</v>
      </c>
      <c r="D22" s="184" t="s">
        <v>235</v>
      </c>
      <c r="E22" s="184" t="s">
        <v>125</v>
      </c>
      <c r="F22" s="184" t="s">
        <v>126</v>
      </c>
      <c r="G22" s="184" t="s">
        <v>244</v>
      </c>
      <c r="H22" s="184" t="s">
        <v>245</v>
      </c>
      <c r="I22" s="41">
        <v>22932</v>
      </c>
      <c r="J22" s="41">
        <v>22932</v>
      </c>
      <c r="K22" s="55"/>
      <c r="L22" s="55"/>
      <c r="M22" s="41">
        <v>22932</v>
      </c>
      <c r="N22" s="55"/>
      <c r="O22" s="41"/>
      <c r="P22" s="41"/>
      <c r="Q22" s="41"/>
      <c r="R22" s="41"/>
      <c r="S22" s="41"/>
      <c r="T22" s="41"/>
      <c r="U22" s="41"/>
      <c r="V22" s="41"/>
      <c r="W22" s="41"/>
      <c r="X22" s="41"/>
    </row>
    <row r="23" ht="20.25" customHeight="1" spans="1:24">
      <c r="A23" s="184" t="s">
        <v>70</v>
      </c>
      <c r="B23" s="184" t="s">
        <v>70</v>
      </c>
      <c r="C23" s="184" t="s">
        <v>234</v>
      </c>
      <c r="D23" s="184" t="s">
        <v>235</v>
      </c>
      <c r="E23" s="184" t="s">
        <v>125</v>
      </c>
      <c r="F23" s="184" t="s">
        <v>126</v>
      </c>
      <c r="G23" s="184" t="s">
        <v>244</v>
      </c>
      <c r="H23" s="184" t="s">
        <v>245</v>
      </c>
      <c r="I23" s="41">
        <v>14993</v>
      </c>
      <c r="J23" s="41">
        <v>14993</v>
      </c>
      <c r="K23" s="55"/>
      <c r="L23" s="55"/>
      <c r="M23" s="41">
        <v>14993</v>
      </c>
      <c r="N23" s="55"/>
      <c r="O23" s="41"/>
      <c r="P23" s="41"/>
      <c r="Q23" s="41"/>
      <c r="R23" s="41"/>
      <c r="S23" s="41"/>
      <c r="T23" s="41"/>
      <c r="U23" s="41"/>
      <c r="V23" s="41"/>
      <c r="W23" s="41"/>
      <c r="X23" s="41"/>
    </row>
    <row r="24" ht="20.25" customHeight="1" spans="1:24">
      <c r="A24" s="184" t="s">
        <v>70</v>
      </c>
      <c r="B24" s="184" t="s">
        <v>70</v>
      </c>
      <c r="C24" s="184" t="s">
        <v>234</v>
      </c>
      <c r="D24" s="184" t="s">
        <v>235</v>
      </c>
      <c r="E24" s="184" t="s">
        <v>131</v>
      </c>
      <c r="F24" s="184" t="s">
        <v>132</v>
      </c>
      <c r="G24" s="184" t="s">
        <v>244</v>
      </c>
      <c r="H24" s="184" t="s">
        <v>245</v>
      </c>
      <c r="I24" s="41">
        <v>1800</v>
      </c>
      <c r="J24" s="41">
        <v>1800</v>
      </c>
      <c r="K24" s="55"/>
      <c r="L24" s="55"/>
      <c r="M24" s="41">
        <v>1800</v>
      </c>
      <c r="N24" s="55"/>
      <c r="O24" s="41"/>
      <c r="P24" s="41"/>
      <c r="Q24" s="41"/>
      <c r="R24" s="41"/>
      <c r="S24" s="41"/>
      <c r="T24" s="41"/>
      <c r="U24" s="41"/>
      <c r="V24" s="41"/>
      <c r="W24" s="41"/>
      <c r="X24" s="41"/>
    </row>
    <row r="25" ht="20.25" customHeight="1" spans="1:24">
      <c r="A25" s="184" t="s">
        <v>70</v>
      </c>
      <c r="B25" s="184" t="s">
        <v>70</v>
      </c>
      <c r="C25" s="184" t="s">
        <v>234</v>
      </c>
      <c r="D25" s="184" t="s">
        <v>235</v>
      </c>
      <c r="E25" s="184" t="s">
        <v>133</v>
      </c>
      <c r="F25" s="184" t="s">
        <v>134</v>
      </c>
      <c r="G25" s="184" t="s">
        <v>244</v>
      </c>
      <c r="H25" s="184" t="s">
        <v>245</v>
      </c>
      <c r="I25" s="41">
        <v>44100</v>
      </c>
      <c r="J25" s="41">
        <v>44100</v>
      </c>
      <c r="K25" s="55"/>
      <c r="L25" s="55"/>
      <c r="M25" s="41">
        <v>44100</v>
      </c>
      <c r="N25" s="55"/>
      <c r="O25" s="41"/>
      <c r="P25" s="41"/>
      <c r="Q25" s="41"/>
      <c r="R25" s="41"/>
      <c r="S25" s="41"/>
      <c r="T25" s="41"/>
      <c r="U25" s="41"/>
      <c r="V25" s="41"/>
      <c r="W25" s="41"/>
      <c r="X25" s="41"/>
    </row>
    <row r="26" ht="20.25" customHeight="1" spans="1:24">
      <c r="A26" s="184" t="s">
        <v>70</v>
      </c>
      <c r="B26" s="184" t="s">
        <v>70</v>
      </c>
      <c r="C26" s="184" t="s">
        <v>246</v>
      </c>
      <c r="D26" s="184" t="s">
        <v>149</v>
      </c>
      <c r="E26" s="184" t="s">
        <v>148</v>
      </c>
      <c r="F26" s="184" t="s">
        <v>149</v>
      </c>
      <c r="G26" s="184" t="s">
        <v>247</v>
      </c>
      <c r="H26" s="184" t="s">
        <v>149</v>
      </c>
      <c r="I26" s="41">
        <v>1054030</v>
      </c>
      <c r="J26" s="41">
        <v>1054030</v>
      </c>
      <c r="K26" s="55"/>
      <c r="L26" s="55"/>
      <c r="M26" s="41">
        <v>1054030</v>
      </c>
      <c r="N26" s="55"/>
      <c r="O26" s="41"/>
      <c r="P26" s="41"/>
      <c r="Q26" s="41"/>
      <c r="R26" s="41"/>
      <c r="S26" s="41"/>
      <c r="T26" s="41"/>
      <c r="U26" s="41"/>
      <c r="V26" s="41"/>
      <c r="W26" s="41"/>
      <c r="X26" s="41"/>
    </row>
    <row r="27" ht="20.25" customHeight="1" spans="1:24">
      <c r="A27" s="184" t="s">
        <v>70</v>
      </c>
      <c r="B27" s="184" t="s">
        <v>70</v>
      </c>
      <c r="C27" s="184" t="s">
        <v>248</v>
      </c>
      <c r="D27" s="184" t="s">
        <v>249</v>
      </c>
      <c r="E27" s="184" t="s">
        <v>131</v>
      </c>
      <c r="F27" s="184" t="s">
        <v>132</v>
      </c>
      <c r="G27" s="184" t="s">
        <v>250</v>
      </c>
      <c r="H27" s="184" t="s">
        <v>249</v>
      </c>
      <c r="I27" s="41">
        <v>101680</v>
      </c>
      <c r="J27" s="41">
        <v>101680</v>
      </c>
      <c r="K27" s="55"/>
      <c r="L27" s="55"/>
      <c r="M27" s="41">
        <v>101680</v>
      </c>
      <c r="N27" s="55"/>
      <c r="O27" s="41"/>
      <c r="P27" s="41"/>
      <c r="Q27" s="41"/>
      <c r="R27" s="41"/>
      <c r="S27" s="41"/>
      <c r="T27" s="41"/>
      <c r="U27" s="41"/>
      <c r="V27" s="41"/>
      <c r="W27" s="41"/>
      <c r="X27" s="41"/>
    </row>
    <row r="28" ht="20.25" customHeight="1" spans="1:24">
      <c r="A28" s="184" t="s">
        <v>70</v>
      </c>
      <c r="B28" s="184" t="s">
        <v>70</v>
      </c>
      <c r="C28" s="184" t="s">
        <v>251</v>
      </c>
      <c r="D28" s="184" t="s">
        <v>252</v>
      </c>
      <c r="E28" s="184" t="s">
        <v>131</v>
      </c>
      <c r="F28" s="184" t="s">
        <v>132</v>
      </c>
      <c r="G28" s="184" t="s">
        <v>253</v>
      </c>
      <c r="H28" s="184" t="s">
        <v>254</v>
      </c>
      <c r="I28" s="41">
        <v>150600</v>
      </c>
      <c r="J28" s="41">
        <v>150600</v>
      </c>
      <c r="K28" s="55"/>
      <c r="L28" s="55"/>
      <c r="M28" s="41">
        <v>150600</v>
      </c>
      <c r="N28" s="55"/>
      <c r="O28" s="41"/>
      <c r="P28" s="41"/>
      <c r="Q28" s="41"/>
      <c r="R28" s="41"/>
      <c r="S28" s="41"/>
      <c r="T28" s="41"/>
      <c r="U28" s="41"/>
      <c r="V28" s="41"/>
      <c r="W28" s="41"/>
      <c r="X28" s="41"/>
    </row>
    <row r="29" ht="20.25" customHeight="1" spans="1:24">
      <c r="A29" s="184" t="s">
        <v>70</v>
      </c>
      <c r="B29" s="184" t="s">
        <v>70</v>
      </c>
      <c r="C29" s="184" t="s">
        <v>255</v>
      </c>
      <c r="D29" s="184" t="s">
        <v>256</v>
      </c>
      <c r="E29" s="184" t="s">
        <v>131</v>
      </c>
      <c r="F29" s="184" t="s">
        <v>132</v>
      </c>
      <c r="G29" s="184" t="s">
        <v>257</v>
      </c>
      <c r="H29" s="184" t="s">
        <v>256</v>
      </c>
      <c r="I29" s="41">
        <v>43465.68</v>
      </c>
      <c r="J29" s="41">
        <v>43465.68</v>
      </c>
      <c r="K29" s="55"/>
      <c r="L29" s="55"/>
      <c r="M29" s="41">
        <v>43465.68</v>
      </c>
      <c r="N29" s="55"/>
      <c r="O29" s="41"/>
      <c r="P29" s="41"/>
      <c r="Q29" s="41"/>
      <c r="R29" s="41"/>
      <c r="S29" s="41"/>
      <c r="T29" s="41"/>
      <c r="U29" s="41"/>
      <c r="V29" s="41"/>
      <c r="W29" s="41"/>
      <c r="X29" s="41"/>
    </row>
    <row r="30" ht="20.25" customHeight="1" spans="1:24">
      <c r="A30" s="184" t="s">
        <v>70</v>
      </c>
      <c r="B30" s="184" t="s">
        <v>70</v>
      </c>
      <c r="C30" s="184" t="s">
        <v>255</v>
      </c>
      <c r="D30" s="184" t="s">
        <v>256</v>
      </c>
      <c r="E30" s="184" t="s">
        <v>131</v>
      </c>
      <c r="F30" s="184" t="s">
        <v>132</v>
      </c>
      <c r="G30" s="184" t="s">
        <v>257</v>
      </c>
      <c r="H30" s="184" t="s">
        <v>256</v>
      </c>
      <c r="I30" s="41">
        <v>25921.92</v>
      </c>
      <c r="J30" s="41">
        <v>25921.92</v>
      </c>
      <c r="K30" s="55"/>
      <c r="L30" s="55"/>
      <c r="M30" s="41">
        <v>25921.92</v>
      </c>
      <c r="N30" s="55"/>
      <c r="O30" s="41"/>
      <c r="P30" s="41"/>
      <c r="Q30" s="41"/>
      <c r="R30" s="41"/>
      <c r="S30" s="41"/>
      <c r="T30" s="41"/>
      <c r="U30" s="41"/>
      <c r="V30" s="41"/>
      <c r="W30" s="41"/>
      <c r="X30" s="41"/>
    </row>
    <row r="31" ht="20.25" customHeight="1" spans="1:24">
      <c r="A31" s="184" t="s">
        <v>70</v>
      </c>
      <c r="B31" s="184" t="s">
        <v>70</v>
      </c>
      <c r="C31" s="184" t="s">
        <v>255</v>
      </c>
      <c r="D31" s="184" t="s">
        <v>256</v>
      </c>
      <c r="E31" s="184" t="s">
        <v>133</v>
      </c>
      <c r="F31" s="184" t="s">
        <v>134</v>
      </c>
      <c r="G31" s="184" t="s">
        <v>257</v>
      </c>
      <c r="H31" s="184" t="s">
        <v>256</v>
      </c>
      <c r="I31" s="41">
        <v>106448.64</v>
      </c>
      <c r="J31" s="41">
        <v>106448.64</v>
      </c>
      <c r="K31" s="55"/>
      <c r="L31" s="55"/>
      <c r="M31" s="41">
        <v>106448.64</v>
      </c>
      <c r="N31" s="55"/>
      <c r="O31" s="41"/>
      <c r="P31" s="41"/>
      <c r="Q31" s="41"/>
      <c r="R31" s="41"/>
      <c r="S31" s="41"/>
      <c r="T31" s="41"/>
      <c r="U31" s="41"/>
      <c r="V31" s="41"/>
      <c r="W31" s="41"/>
      <c r="X31" s="41"/>
    </row>
    <row r="32" ht="20.25" customHeight="1" spans="1:24">
      <c r="A32" s="184" t="s">
        <v>70</v>
      </c>
      <c r="B32" s="184" t="s">
        <v>70</v>
      </c>
      <c r="C32" s="184" t="s">
        <v>258</v>
      </c>
      <c r="D32" s="184" t="s">
        <v>259</v>
      </c>
      <c r="E32" s="184" t="s">
        <v>107</v>
      </c>
      <c r="F32" s="184" t="s">
        <v>108</v>
      </c>
      <c r="G32" s="184" t="s">
        <v>260</v>
      </c>
      <c r="H32" s="184" t="s">
        <v>261</v>
      </c>
      <c r="I32" s="41">
        <v>7200</v>
      </c>
      <c r="J32" s="41">
        <v>7200</v>
      </c>
      <c r="K32" s="55"/>
      <c r="L32" s="55"/>
      <c r="M32" s="41">
        <v>7200</v>
      </c>
      <c r="N32" s="55"/>
      <c r="O32" s="41"/>
      <c r="P32" s="41"/>
      <c r="Q32" s="41"/>
      <c r="R32" s="41"/>
      <c r="S32" s="41"/>
      <c r="T32" s="41"/>
      <c r="U32" s="41"/>
      <c r="V32" s="41"/>
      <c r="W32" s="41"/>
      <c r="X32" s="41"/>
    </row>
    <row r="33" ht="20.25" customHeight="1" spans="1:24">
      <c r="A33" s="184" t="s">
        <v>70</v>
      </c>
      <c r="B33" s="184" t="s">
        <v>70</v>
      </c>
      <c r="C33" s="184" t="s">
        <v>258</v>
      </c>
      <c r="D33" s="184" t="s">
        <v>259</v>
      </c>
      <c r="E33" s="184" t="s">
        <v>109</v>
      </c>
      <c r="F33" s="184" t="s">
        <v>110</v>
      </c>
      <c r="G33" s="184" t="s">
        <v>260</v>
      </c>
      <c r="H33" s="184" t="s">
        <v>261</v>
      </c>
      <c r="I33" s="41">
        <v>9000</v>
      </c>
      <c r="J33" s="41">
        <v>9000</v>
      </c>
      <c r="K33" s="55"/>
      <c r="L33" s="55"/>
      <c r="M33" s="41">
        <v>9000</v>
      </c>
      <c r="N33" s="55"/>
      <c r="O33" s="41"/>
      <c r="P33" s="41"/>
      <c r="Q33" s="41"/>
      <c r="R33" s="41"/>
      <c r="S33" s="41"/>
      <c r="T33" s="41"/>
      <c r="U33" s="41"/>
      <c r="V33" s="41"/>
      <c r="W33" s="41"/>
      <c r="X33" s="41"/>
    </row>
    <row r="34" ht="20.25" customHeight="1" spans="1:24">
      <c r="A34" s="184" t="s">
        <v>70</v>
      </c>
      <c r="B34" s="184" t="s">
        <v>70</v>
      </c>
      <c r="C34" s="184" t="s">
        <v>258</v>
      </c>
      <c r="D34" s="184" t="s">
        <v>259</v>
      </c>
      <c r="E34" s="184" t="s">
        <v>131</v>
      </c>
      <c r="F34" s="184" t="s">
        <v>132</v>
      </c>
      <c r="G34" s="184" t="s">
        <v>260</v>
      </c>
      <c r="H34" s="184" t="s">
        <v>261</v>
      </c>
      <c r="I34" s="41">
        <v>80000</v>
      </c>
      <c r="J34" s="41">
        <v>80000</v>
      </c>
      <c r="K34" s="55"/>
      <c r="L34" s="55"/>
      <c r="M34" s="41">
        <v>80000</v>
      </c>
      <c r="N34" s="55"/>
      <c r="O34" s="41"/>
      <c r="P34" s="41"/>
      <c r="Q34" s="41"/>
      <c r="R34" s="41"/>
      <c r="S34" s="41"/>
      <c r="T34" s="41"/>
      <c r="U34" s="41"/>
      <c r="V34" s="41"/>
      <c r="W34" s="41"/>
      <c r="X34" s="41"/>
    </row>
    <row r="35" ht="20.25" customHeight="1" spans="1:24">
      <c r="A35" s="184" t="s">
        <v>70</v>
      </c>
      <c r="B35" s="184" t="s">
        <v>70</v>
      </c>
      <c r="C35" s="184" t="s">
        <v>258</v>
      </c>
      <c r="D35" s="184" t="s">
        <v>259</v>
      </c>
      <c r="E35" s="184" t="s">
        <v>131</v>
      </c>
      <c r="F35" s="184" t="s">
        <v>132</v>
      </c>
      <c r="G35" s="184" t="s">
        <v>260</v>
      </c>
      <c r="H35" s="184" t="s">
        <v>261</v>
      </c>
      <c r="I35" s="41">
        <v>38433</v>
      </c>
      <c r="J35" s="41">
        <v>38433</v>
      </c>
      <c r="K35" s="55"/>
      <c r="L35" s="55"/>
      <c r="M35" s="41">
        <v>38433</v>
      </c>
      <c r="N35" s="55"/>
      <c r="O35" s="41"/>
      <c r="P35" s="41"/>
      <c r="Q35" s="41"/>
      <c r="R35" s="41"/>
      <c r="S35" s="41"/>
      <c r="T35" s="41"/>
      <c r="U35" s="41"/>
      <c r="V35" s="41"/>
      <c r="W35" s="41"/>
      <c r="X35" s="41"/>
    </row>
    <row r="36" ht="20.25" customHeight="1" spans="1:24">
      <c r="A36" s="184" t="s">
        <v>70</v>
      </c>
      <c r="B36" s="184" t="s">
        <v>70</v>
      </c>
      <c r="C36" s="184" t="s">
        <v>258</v>
      </c>
      <c r="D36" s="184" t="s">
        <v>259</v>
      </c>
      <c r="E36" s="184" t="s">
        <v>133</v>
      </c>
      <c r="F36" s="184" t="s">
        <v>134</v>
      </c>
      <c r="G36" s="184" t="s">
        <v>260</v>
      </c>
      <c r="H36" s="184" t="s">
        <v>261</v>
      </c>
      <c r="I36" s="41">
        <v>139601</v>
      </c>
      <c r="J36" s="41">
        <v>139601</v>
      </c>
      <c r="K36" s="55"/>
      <c r="L36" s="55"/>
      <c r="M36" s="41">
        <v>139601</v>
      </c>
      <c r="N36" s="55"/>
      <c r="O36" s="41"/>
      <c r="P36" s="41"/>
      <c r="Q36" s="41"/>
      <c r="R36" s="41"/>
      <c r="S36" s="41"/>
      <c r="T36" s="41"/>
      <c r="U36" s="41"/>
      <c r="V36" s="41"/>
      <c r="W36" s="41"/>
      <c r="X36" s="41"/>
    </row>
    <row r="37" ht="20.25" customHeight="1" spans="1:24">
      <c r="A37" s="184" t="s">
        <v>70</v>
      </c>
      <c r="B37" s="184" t="s">
        <v>70</v>
      </c>
      <c r="C37" s="184" t="s">
        <v>258</v>
      </c>
      <c r="D37" s="184" t="s">
        <v>259</v>
      </c>
      <c r="E37" s="184" t="s">
        <v>131</v>
      </c>
      <c r="F37" s="184" t="s">
        <v>132</v>
      </c>
      <c r="G37" s="184" t="s">
        <v>262</v>
      </c>
      <c r="H37" s="184" t="s">
        <v>263</v>
      </c>
      <c r="I37" s="41">
        <v>6239</v>
      </c>
      <c r="J37" s="41">
        <v>6239</v>
      </c>
      <c r="K37" s="55"/>
      <c r="L37" s="55"/>
      <c r="M37" s="41">
        <v>6239</v>
      </c>
      <c r="N37" s="55"/>
      <c r="O37" s="41"/>
      <c r="P37" s="41"/>
      <c r="Q37" s="41"/>
      <c r="R37" s="41"/>
      <c r="S37" s="41"/>
      <c r="T37" s="41"/>
      <c r="U37" s="41"/>
      <c r="V37" s="41"/>
      <c r="W37" s="41"/>
      <c r="X37" s="41"/>
    </row>
    <row r="38" ht="20.25" customHeight="1" spans="1:24">
      <c r="A38" s="184" t="s">
        <v>70</v>
      </c>
      <c r="B38" s="184" t="s">
        <v>70</v>
      </c>
      <c r="C38" s="184" t="s">
        <v>258</v>
      </c>
      <c r="D38" s="184" t="s">
        <v>259</v>
      </c>
      <c r="E38" s="184" t="s">
        <v>133</v>
      </c>
      <c r="F38" s="184" t="s">
        <v>134</v>
      </c>
      <c r="G38" s="184" t="s">
        <v>262</v>
      </c>
      <c r="H38" s="184" t="s">
        <v>263</v>
      </c>
      <c r="I38" s="41">
        <v>17983</v>
      </c>
      <c r="J38" s="41">
        <v>17983</v>
      </c>
      <c r="K38" s="55"/>
      <c r="L38" s="55"/>
      <c r="M38" s="41">
        <v>17983</v>
      </c>
      <c r="N38" s="55"/>
      <c r="O38" s="41"/>
      <c r="P38" s="41"/>
      <c r="Q38" s="41"/>
      <c r="R38" s="41"/>
      <c r="S38" s="41"/>
      <c r="T38" s="41"/>
      <c r="U38" s="41"/>
      <c r="V38" s="41"/>
      <c r="W38" s="41"/>
      <c r="X38" s="41"/>
    </row>
    <row r="39" ht="20.25" customHeight="1" spans="1:24">
      <c r="A39" s="184" t="s">
        <v>70</v>
      </c>
      <c r="B39" s="184" t="s">
        <v>70</v>
      </c>
      <c r="C39" s="184" t="s">
        <v>258</v>
      </c>
      <c r="D39" s="184" t="s">
        <v>259</v>
      </c>
      <c r="E39" s="184" t="s">
        <v>131</v>
      </c>
      <c r="F39" s="184" t="s">
        <v>132</v>
      </c>
      <c r="G39" s="184" t="s">
        <v>264</v>
      </c>
      <c r="H39" s="184" t="s">
        <v>265</v>
      </c>
      <c r="I39" s="41">
        <v>9639</v>
      </c>
      <c r="J39" s="41">
        <v>9639</v>
      </c>
      <c r="K39" s="55"/>
      <c r="L39" s="55"/>
      <c r="M39" s="41">
        <v>9639</v>
      </c>
      <c r="N39" s="55"/>
      <c r="O39" s="41"/>
      <c r="P39" s="41"/>
      <c r="Q39" s="41"/>
      <c r="R39" s="41"/>
      <c r="S39" s="41"/>
      <c r="T39" s="41"/>
      <c r="U39" s="41"/>
      <c r="V39" s="41"/>
      <c r="W39" s="41"/>
      <c r="X39" s="41"/>
    </row>
    <row r="40" ht="20.25" customHeight="1" spans="1:24">
      <c r="A40" s="184" t="s">
        <v>70</v>
      </c>
      <c r="B40" s="184" t="s">
        <v>70</v>
      </c>
      <c r="C40" s="184" t="s">
        <v>258</v>
      </c>
      <c r="D40" s="184" t="s">
        <v>259</v>
      </c>
      <c r="E40" s="184" t="s">
        <v>133</v>
      </c>
      <c r="F40" s="184" t="s">
        <v>134</v>
      </c>
      <c r="G40" s="184" t="s">
        <v>264</v>
      </c>
      <c r="H40" s="184" t="s">
        <v>265</v>
      </c>
      <c r="I40" s="41">
        <v>27783</v>
      </c>
      <c r="J40" s="41">
        <v>27783</v>
      </c>
      <c r="K40" s="55"/>
      <c r="L40" s="55"/>
      <c r="M40" s="41">
        <v>27783</v>
      </c>
      <c r="N40" s="55"/>
      <c r="O40" s="41"/>
      <c r="P40" s="41"/>
      <c r="Q40" s="41"/>
      <c r="R40" s="41"/>
      <c r="S40" s="41"/>
      <c r="T40" s="41"/>
      <c r="U40" s="41"/>
      <c r="V40" s="41"/>
      <c r="W40" s="41"/>
      <c r="X40" s="41"/>
    </row>
    <row r="41" ht="20.25" customHeight="1" spans="1:24">
      <c r="A41" s="184" t="s">
        <v>70</v>
      </c>
      <c r="B41" s="184" t="s">
        <v>70</v>
      </c>
      <c r="C41" s="184" t="s">
        <v>258</v>
      </c>
      <c r="D41" s="184" t="s">
        <v>259</v>
      </c>
      <c r="E41" s="184" t="s">
        <v>131</v>
      </c>
      <c r="F41" s="184" t="s">
        <v>132</v>
      </c>
      <c r="G41" s="184" t="s">
        <v>266</v>
      </c>
      <c r="H41" s="184" t="s">
        <v>267</v>
      </c>
      <c r="I41" s="41">
        <v>8500</v>
      </c>
      <c r="J41" s="41">
        <v>8500</v>
      </c>
      <c r="K41" s="55"/>
      <c r="L41" s="55"/>
      <c r="M41" s="41">
        <v>8500</v>
      </c>
      <c r="N41" s="55"/>
      <c r="O41" s="41"/>
      <c r="P41" s="41"/>
      <c r="Q41" s="41"/>
      <c r="R41" s="41"/>
      <c r="S41" s="41"/>
      <c r="T41" s="41"/>
      <c r="U41" s="41"/>
      <c r="V41" s="41"/>
      <c r="W41" s="41"/>
      <c r="X41" s="41"/>
    </row>
    <row r="42" ht="20.25" customHeight="1" spans="1:24">
      <c r="A42" s="184" t="s">
        <v>70</v>
      </c>
      <c r="B42" s="184" t="s">
        <v>70</v>
      </c>
      <c r="C42" s="184" t="s">
        <v>258</v>
      </c>
      <c r="D42" s="184" t="s">
        <v>259</v>
      </c>
      <c r="E42" s="184" t="s">
        <v>133</v>
      </c>
      <c r="F42" s="184" t="s">
        <v>134</v>
      </c>
      <c r="G42" s="184" t="s">
        <v>266</v>
      </c>
      <c r="H42" s="184" t="s">
        <v>267</v>
      </c>
      <c r="I42" s="41">
        <v>24500</v>
      </c>
      <c r="J42" s="41">
        <v>24500</v>
      </c>
      <c r="K42" s="55"/>
      <c r="L42" s="55"/>
      <c r="M42" s="41">
        <v>24500</v>
      </c>
      <c r="N42" s="55"/>
      <c r="O42" s="41"/>
      <c r="P42" s="41"/>
      <c r="Q42" s="41"/>
      <c r="R42" s="41"/>
      <c r="S42" s="41"/>
      <c r="T42" s="41"/>
      <c r="U42" s="41"/>
      <c r="V42" s="41"/>
      <c r="W42" s="41"/>
      <c r="X42" s="41"/>
    </row>
    <row r="43" ht="20.25" customHeight="1" spans="1:24">
      <c r="A43" s="184" t="s">
        <v>70</v>
      </c>
      <c r="B43" s="184" t="s">
        <v>70</v>
      </c>
      <c r="C43" s="184" t="s">
        <v>258</v>
      </c>
      <c r="D43" s="184" t="s">
        <v>259</v>
      </c>
      <c r="E43" s="184" t="s">
        <v>131</v>
      </c>
      <c r="F43" s="184" t="s">
        <v>132</v>
      </c>
      <c r="G43" s="184" t="s">
        <v>268</v>
      </c>
      <c r="H43" s="184" t="s">
        <v>269</v>
      </c>
      <c r="I43" s="41">
        <v>10200</v>
      </c>
      <c r="J43" s="41">
        <v>10200</v>
      </c>
      <c r="K43" s="55"/>
      <c r="L43" s="55"/>
      <c r="M43" s="41">
        <v>10200</v>
      </c>
      <c r="N43" s="55"/>
      <c r="O43" s="41"/>
      <c r="P43" s="41"/>
      <c r="Q43" s="41"/>
      <c r="R43" s="41"/>
      <c r="S43" s="41"/>
      <c r="T43" s="41"/>
      <c r="U43" s="41"/>
      <c r="V43" s="41"/>
      <c r="W43" s="41"/>
      <c r="X43" s="41"/>
    </row>
    <row r="44" ht="20.25" customHeight="1" spans="1:24">
      <c r="A44" s="184" t="s">
        <v>70</v>
      </c>
      <c r="B44" s="184" t="s">
        <v>70</v>
      </c>
      <c r="C44" s="184" t="s">
        <v>258</v>
      </c>
      <c r="D44" s="184" t="s">
        <v>259</v>
      </c>
      <c r="E44" s="184" t="s">
        <v>133</v>
      </c>
      <c r="F44" s="184" t="s">
        <v>134</v>
      </c>
      <c r="G44" s="184" t="s">
        <v>268</v>
      </c>
      <c r="H44" s="184" t="s">
        <v>269</v>
      </c>
      <c r="I44" s="41">
        <v>29400</v>
      </c>
      <c r="J44" s="41">
        <v>29400</v>
      </c>
      <c r="K44" s="55"/>
      <c r="L44" s="55"/>
      <c r="M44" s="41">
        <v>29400</v>
      </c>
      <c r="N44" s="55"/>
      <c r="O44" s="41"/>
      <c r="P44" s="41"/>
      <c r="Q44" s="41"/>
      <c r="R44" s="41"/>
      <c r="S44" s="41"/>
      <c r="T44" s="41"/>
      <c r="U44" s="41"/>
      <c r="V44" s="41"/>
      <c r="W44" s="41"/>
      <c r="X44" s="41"/>
    </row>
    <row r="45" ht="20.25" customHeight="1" spans="1:24">
      <c r="A45" s="184" t="s">
        <v>70</v>
      </c>
      <c r="B45" s="184" t="s">
        <v>70</v>
      </c>
      <c r="C45" s="184" t="s">
        <v>258</v>
      </c>
      <c r="D45" s="184" t="s">
        <v>259</v>
      </c>
      <c r="E45" s="184" t="s">
        <v>131</v>
      </c>
      <c r="F45" s="184" t="s">
        <v>132</v>
      </c>
      <c r="G45" s="184" t="s">
        <v>270</v>
      </c>
      <c r="H45" s="184" t="s">
        <v>271</v>
      </c>
      <c r="I45" s="41">
        <v>13600</v>
      </c>
      <c r="J45" s="41">
        <v>13600</v>
      </c>
      <c r="K45" s="55"/>
      <c r="L45" s="55"/>
      <c r="M45" s="41">
        <v>13600</v>
      </c>
      <c r="N45" s="55"/>
      <c r="O45" s="41"/>
      <c r="P45" s="41"/>
      <c r="Q45" s="41"/>
      <c r="R45" s="41"/>
      <c r="S45" s="41"/>
      <c r="T45" s="41"/>
      <c r="U45" s="41"/>
      <c r="V45" s="41"/>
      <c r="W45" s="41"/>
      <c r="X45" s="41"/>
    </row>
    <row r="46" ht="20.25" customHeight="1" spans="1:24">
      <c r="A46" s="184" t="s">
        <v>70</v>
      </c>
      <c r="B46" s="184" t="s">
        <v>70</v>
      </c>
      <c r="C46" s="184" t="s">
        <v>258</v>
      </c>
      <c r="D46" s="184" t="s">
        <v>259</v>
      </c>
      <c r="E46" s="184" t="s">
        <v>133</v>
      </c>
      <c r="F46" s="184" t="s">
        <v>134</v>
      </c>
      <c r="G46" s="184" t="s">
        <v>270</v>
      </c>
      <c r="H46" s="184" t="s">
        <v>271</v>
      </c>
      <c r="I46" s="41">
        <v>29400</v>
      </c>
      <c r="J46" s="41">
        <v>29400</v>
      </c>
      <c r="K46" s="55"/>
      <c r="L46" s="55"/>
      <c r="M46" s="41">
        <v>29400</v>
      </c>
      <c r="N46" s="55"/>
      <c r="O46" s="41"/>
      <c r="P46" s="41"/>
      <c r="Q46" s="41"/>
      <c r="R46" s="41"/>
      <c r="S46" s="41"/>
      <c r="T46" s="41"/>
      <c r="U46" s="41"/>
      <c r="V46" s="41"/>
      <c r="W46" s="41"/>
      <c r="X46" s="41"/>
    </row>
    <row r="47" ht="20.25" customHeight="1" spans="1:24">
      <c r="A47" s="184" t="s">
        <v>70</v>
      </c>
      <c r="B47" s="184" t="s">
        <v>70</v>
      </c>
      <c r="C47" s="184" t="s">
        <v>258</v>
      </c>
      <c r="D47" s="184" t="s">
        <v>259</v>
      </c>
      <c r="E47" s="184" t="s">
        <v>131</v>
      </c>
      <c r="F47" s="184" t="s">
        <v>132</v>
      </c>
      <c r="G47" s="184" t="s">
        <v>272</v>
      </c>
      <c r="H47" s="184" t="s">
        <v>273</v>
      </c>
      <c r="I47" s="41">
        <v>17000</v>
      </c>
      <c r="J47" s="41">
        <v>17000</v>
      </c>
      <c r="K47" s="55"/>
      <c r="L47" s="55"/>
      <c r="M47" s="41">
        <v>17000</v>
      </c>
      <c r="N47" s="55"/>
      <c r="O47" s="41"/>
      <c r="P47" s="41"/>
      <c r="Q47" s="41"/>
      <c r="R47" s="41"/>
      <c r="S47" s="41"/>
      <c r="T47" s="41"/>
      <c r="U47" s="41"/>
      <c r="V47" s="41"/>
      <c r="W47" s="41"/>
      <c r="X47" s="41"/>
    </row>
    <row r="48" ht="20.25" customHeight="1" spans="1:24">
      <c r="A48" s="184" t="s">
        <v>70</v>
      </c>
      <c r="B48" s="184" t="s">
        <v>70</v>
      </c>
      <c r="C48" s="184" t="s">
        <v>258</v>
      </c>
      <c r="D48" s="184" t="s">
        <v>259</v>
      </c>
      <c r="E48" s="184" t="s">
        <v>133</v>
      </c>
      <c r="F48" s="184" t="s">
        <v>134</v>
      </c>
      <c r="G48" s="184" t="s">
        <v>272</v>
      </c>
      <c r="H48" s="184" t="s">
        <v>273</v>
      </c>
      <c r="I48" s="41">
        <v>49000</v>
      </c>
      <c r="J48" s="41">
        <v>49000</v>
      </c>
      <c r="K48" s="55"/>
      <c r="L48" s="55"/>
      <c r="M48" s="41">
        <v>49000</v>
      </c>
      <c r="N48" s="55"/>
      <c r="O48" s="41"/>
      <c r="P48" s="41"/>
      <c r="Q48" s="41"/>
      <c r="R48" s="41"/>
      <c r="S48" s="41"/>
      <c r="T48" s="41"/>
      <c r="U48" s="41"/>
      <c r="V48" s="41"/>
      <c r="W48" s="41"/>
      <c r="X48" s="41"/>
    </row>
    <row r="49" ht="20.25" customHeight="1" spans="1:24">
      <c r="A49" s="184" t="s">
        <v>70</v>
      </c>
      <c r="B49" s="184" t="s">
        <v>70</v>
      </c>
      <c r="C49" s="184" t="s">
        <v>258</v>
      </c>
      <c r="D49" s="184" t="s">
        <v>259</v>
      </c>
      <c r="E49" s="184" t="s">
        <v>101</v>
      </c>
      <c r="F49" s="184" t="s">
        <v>102</v>
      </c>
      <c r="G49" s="184" t="s">
        <v>274</v>
      </c>
      <c r="H49" s="184" t="s">
        <v>275</v>
      </c>
      <c r="I49" s="41">
        <v>5100</v>
      </c>
      <c r="J49" s="41">
        <v>5100</v>
      </c>
      <c r="K49" s="55"/>
      <c r="L49" s="55"/>
      <c r="M49" s="41">
        <v>5100</v>
      </c>
      <c r="N49" s="55"/>
      <c r="O49" s="41"/>
      <c r="P49" s="41"/>
      <c r="Q49" s="41"/>
      <c r="R49" s="41"/>
      <c r="S49" s="41"/>
      <c r="T49" s="41"/>
      <c r="U49" s="41"/>
      <c r="V49" s="41"/>
      <c r="W49" s="41"/>
      <c r="X49" s="41"/>
    </row>
    <row r="50" ht="20.25" customHeight="1" spans="1:24">
      <c r="A50" s="184" t="s">
        <v>70</v>
      </c>
      <c r="B50" s="184" t="s">
        <v>70</v>
      </c>
      <c r="C50" s="184" t="s">
        <v>258</v>
      </c>
      <c r="D50" s="184" t="s">
        <v>259</v>
      </c>
      <c r="E50" s="184" t="s">
        <v>101</v>
      </c>
      <c r="F50" s="184" t="s">
        <v>102</v>
      </c>
      <c r="G50" s="184" t="s">
        <v>274</v>
      </c>
      <c r="H50" s="184" t="s">
        <v>275</v>
      </c>
      <c r="I50" s="41">
        <v>14700</v>
      </c>
      <c r="J50" s="41">
        <v>14700</v>
      </c>
      <c r="K50" s="55"/>
      <c r="L50" s="55"/>
      <c r="M50" s="41">
        <v>14700</v>
      </c>
      <c r="N50" s="55"/>
      <c r="O50" s="41"/>
      <c r="P50" s="41"/>
      <c r="Q50" s="41"/>
      <c r="R50" s="41"/>
      <c r="S50" s="41"/>
      <c r="T50" s="41"/>
      <c r="U50" s="41"/>
      <c r="V50" s="41"/>
      <c r="W50" s="41"/>
      <c r="X50" s="41"/>
    </row>
    <row r="51" ht="20.25" customHeight="1" spans="1:24">
      <c r="A51" s="184" t="s">
        <v>70</v>
      </c>
      <c r="B51" s="184" t="s">
        <v>70</v>
      </c>
      <c r="C51" s="184" t="s">
        <v>258</v>
      </c>
      <c r="D51" s="184" t="s">
        <v>259</v>
      </c>
      <c r="E51" s="184" t="s">
        <v>131</v>
      </c>
      <c r="F51" s="184" t="s">
        <v>132</v>
      </c>
      <c r="G51" s="184" t="s">
        <v>276</v>
      </c>
      <c r="H51" s="184" t="s">
        <v>277</v>
      </c>
      <c r="I51" s="41">
        <v>51000</v>
      </c>
      <c r="J51" s="41">
        <v>51000</v>
      </c>
      <c r="K51" s="55"/>
      <c r="L51" s="55"/>
      <c r="M51" s="41">
        <v>51000</v>
      </c>
      <c r="N51" s="55"/>
      <c r="O51" s="41"/>
      <c r="P51" s="41"/>
      <c r="Q51" s="41"/>
      <c r="R51" s="41"/>
      <c r="S51" s="41"/>
      <c r="T51" s="41"/>
      <c r="U51" s="41"/>
      <c r="V51" s="41"/>
      <c r="W51" s="41"/>
      <c r="X51" s="41"/>
    </row>
    <row r="52" ht="20.25" customHeight="1" spans="1:24">
      <c r="A52" s="184" t="s">
        <v>70</v>
      </c>
      <c r="B52" s="184" t="s">
        <v>70</v>
      </c>
      <c r="C52" s="184" t="s">
        <v>258</v>
      </c>
      <c r="D52" s="184" t="s">
        <v>259</v>
      </c>
      <c r="E52" s="184" t="s">
        <v>133</v>
      </c>
      <c r="F52" s="184" t="s">
        <v>134</v>
      </c>
      <c r="G52" s="184" t="s">
        <v>276</v>
      </c>
      <c r="H52" s="184" t="s">
        <v>277</v>
      </c>
      <c r="I52" s="41">
        <v>147000</v>
      </c>
      <c r="J52" s="41">
        <v>147000</v>
      </c>
      <c r="K52" s="55"/>
      <c r="L52" s="55"/>
      <c r="M52" s="41">
        <v>147000</v>
      </c>
      <c r="N52" s="55"/>
      <c r="O52" s="41"/>
      <c r="P52" s="41"/>
      <c r="Q52" s="41"/>
      <c r="R52" s="41"/>
      <c r="S52" s="41"/>
      <c r="T52" s="41"/>
      <c r="U52" s="41"/>
      <c r="V52" s="41"/>
      <c r="W52" s="41"/>
      <c r="X52" s="41"/>
    </row>
    <row r="53" ht="20.25" customHeight="1" spans="1:24">
      <c r="A53" s="184" t="s">
        <v>70</v>
      </c>
      <c r="B53" s="184" t="s">
        <v>70</v>
      </c>
      <c r="C53" s="184" t="s">
        <v>258</v>
      </c>
      <c r="D53" s="184" t="s">
        <v>259</v>
      </c>
      <c r="E53" s="184" t="s">
        <v>131</v>
      </c>
      <c r="F53" s="184" t="s">
        <v>132</v>
      </c>
      <c r="G53" s="184" t="s">
        <v>253</v>
      </c>
      <c r="H53" s="184" t="s">
        <v>254</v>
      </c>
      <c r="I53" s="41">
        <v>15060</v>
      </c>
      <c r="J53" s="41">
        <v>15060</v>
      </c>
      <c r="K53" s="55"/>
      <c r="L53" s="55"/>
      <c r="M53" s="41">
        <v>15060</v>
      </c>
      <c r="N53" s="55"/>
      <c r="O53" s="41"/>
      <c r="P53" s="41"/>
      <c r="Q53" s="41"/>
      <c r="R53" s="41"/>
      <c r="S53" s="41"/>
      <c r="T53" s="41"/>
      <c r="U53" s="41"/>
      <c r="V53" s="41"/>
      <c r="W53" s="41"/>
      <c r="X53" s="41"/>
    </row>
    <row r="54" ht="20.25" customHeight="1" spans="1:24">
      <c r="A54" s="184" t="s">
        <v>70</v>
      </c>
      <c r="B54" s="184" t="s">
        <v>70</v>
      </c>
      <c r="C54" s="184" t="s">
        <v>278</v>
      </c>
      <c r="D54" s="184" t="s">
        <v>151</v>
      </c>
      <c r="E54" s="184" t="s">
        <v>150</v>
      </c>
      <c r="F54" s="184" t="s">
        <v>151</v>
      </c>
      <c r="G54" s="184" t="s">
        <v>230</v>
      </c>
      <c r="H54" s="184" t="s">
        <v>231</v>
      </c>
      <c r="I54" s="41">
        <v>35280</v>
      </c>
      <c r="J54" s="41">
        <v>35280</v>
      </c>
      <c r="K54" s="55"/>
      <c r="L54" s="55"/>
      <c r="M54" s="41">
        <v>35280</v>
      </c>
      <c r="N54" s="55"/>
      <c r="O54" s="41"/>
      <c r="P54" s="41"/>
      <c r="Q54" s="41"/>
      <c r="R54" s="41"/>
      <c r="S54" s="41"/>
      <c r="T54" s="41"/>
      <c r="U54" s="41"/>
      <c r="V54" s="41"/>
      <c r="W54" s="41"/>
      <c r="X54" s="41"/>
    </row>
    <row r="55" ht="20.25" customHeight="1" spans="1:24">
      <c r="A55" s="184" t="s">
        <v>70</v>
      </c>
      <c r="B55" s="184" t="s">
        <v>70</v>
      </c>
      <c r="C55" s="184" t="s">
        <v>279</v>
      </c>
      <c r="D55" s="184" t="s">
        <v>280</v>
      </c>
      <c r="E55" s="184" t="s">
        <v>131</v>
      </c>
      <c r="F55" s="184" t="s">
        <v>132</v>
      </c>
      <c r="G55" s="184" t="s">
        <v>281</v>
      </c>
      <c r="H55" s="184" t="s">
        <v>282</v>
      </c>
      <c r="I55" s="41">
        <v>588516</v>
      </c>
      <c r="J55" s="41">
        <v>588516</v>
      </c>
      <c r="K55" s="55"/>
      <c r="L55" s="55"/>
      <c r="M55" s="41">
        <v>588516</v>
      </c>
      <c r="N55" s="55"/>
      <c r="O55" s="41"/>
      <c r="P55" s="41"/>
      <c r="Q55" s="41"/>
      <c r="R55" s="41"/>
      <c r="S55" s="41"/>
      <c r="T55" s="41"/>
      <c r="U55" s="41"/>
      <c r="V55" s="41"/>
      <c r="W55" s="41"/>
      <c r="X55" s="41"/>
    </row>
    <row r="56" ht="20.25" customHeight="1" spans="1:24">
      <c r="A56" s="184" t="s">
        <v>70</v>
      </c>
      <c r="B56" s="184" t="s">
        <v>70</v>
      </c>
      <c r="C56" s="184" t="s">
        <v>279</v>
      </c>
      <c r="D56" s="184" t="s">
        <v>280</v>
      </c>
      <c r="E56" s="184" t="s">
        <v>133</v>
      </c>
      <c r="F56" s="184" t="s">
        <v>134</v>
      </c>
      <c r="G56" s="184" t="s">
        <v>281</v>
      </c>
      <c r="H56" s="184" t="s">
        <v>282</v>
      </c>
      <c r="I56" s="41">
        <v>1400280</v>
      </c>
      <c r="J56" s="41">
        <v>1400280</v>
      </c>
      <c r="K56" s="55"/>
      <c r="L56" s="55"/>
      <c r="M56" s="41">
        <v>1400280</v>
      </c>
      <c r="N56" s="55"/>
      <c r="O56" s="41"/>
      <c r="P56" s="41"/>
      <c r="Q56" s="41"/>
      <c r="R56" s="41"/>
      <c r="S56" s="41"/>
      <c r="T56" s="41"/>
      <c r="U56" s="41"/>
      <c r="V56" s="41"/>
      <c r="W56" s="41"/>
      <c r="X56" s="41"/>
    </row>
    <row r="57" ht="20.25" customHeight="1" spans="1:24">
      <c r="A57" s="184" t="s">
        <v>70</v>
      </c>
      <c r="B57" s="184" t="s">
        <v>70</v>
      </c>
      <c r="C57" s="184" t="s">
        <v>283</v>
      </c>
      <c r="D57" s="184" t="s">
        <v>204</v>
      </c>
      <c r="E57" s="184" t="s">
        <v>131</v>
      </c>
      <c r="F57" s="184" t="s">
        <v>132</v>
      </c>
      <c r="G57" s="184" t="s">
        <v>284</v>
      </c>
      <c r="H57" s="184" t="s">
        <v>204</v>
      </c>
      <c r="I57" s="41">
        <v>10000</v>
      </c>
      <c r="J57" s="41">
        <v>10000</v>
      </c>
      <c r="K57" s="55"/>
      <c r="L57" s="55"/>
      <c r="M57" s="41">
        <v>10000</v>
      </c>
      <c r="N57" s="55"/>
      <c r="O57" s="41"/>
      <c r="P57" s="41"/>
      <c r="Q57" s="41"/>
      <c r="R57" s="41"/>
      <c r="S57" s="41"/>
      <c r="T57" s="41"/>
      <c r="U57" s="41"/>
      <c r="V57" s="41"/>
      <c r="W57" s="41"/>
      <c r="X57" s="41"/>
    </row>
    <row r="58" ht="20.25" customHeight="1" spans="1:24">
      <c r="A58" s="184" t="s">
        <v>70</v>
      </c>
      <c r="B58" s="184" t="s">
        <v>70</v>
      </c>
      <c r="C58" s="184" t="s">
        <v>285</v>
      </c>
      <c r="D58" s="184" t="s">
        <v>286</v>
      </c>
      <c r="E58" s="184" t="s">
        <v>107</v>
      </c>
      <c r="F58" s="184" t="s">
        <v>108</v>
      </c>
      <c r="G58" s="184" t="s">
        <v>287</v>
      </c>
      <c r="H58" s="184" t="s">
        <v>288</v>
      </c>
      <c r="I58" s="41">
        <v>302400</v>
      </c>
      <c r="J58" s="41">
        <v>302400</v>
      </c>
      <c r="K58" s="55"/>
      <c r="L58" s="55"/>
      <c r="M58" s="41">
        <v>302400</v>
      </c>
      <c r="N58" s="55"/>
      <c r="O58" s="41"/>
      <c r="P58" s="41"/>
      <c r="Q58" s="41"/>
      <c r="R58" s="41"/>
      <c r="S58" s="41"/>
      <c r="T58" s="41"/>
      <c r="U58" s="41"/>
      <c r="V58" s="41"/>
      <c r="W58" s="41"/>
      <c r="X58" s="41"/>
    </row>
    <row r="59" ht="20.25" customHeight="1" spans="1:24">
      <c r="A59" s="184" t="s">
        <v>70</v>
      </c>
      <c r="B59" s="184" t="s">
        <v>70</v>
      </c>
      <c r="C59" s="184" t="s">
        <v>285</v>
      </c>
      <c r="D59" s="184" t="s">
        <v>286</v>
      </c>
      <c r="E59" s="184" t="s">
        <v>109</v>
      </c>
      <c r="F59" s="184" t="s">
        <v>110</v>
      </c>
      <c r="G59" s="184" t="s">
        <v>287</v>
      </c>
      <c r="H59" s="184" t="s">
        <v>288</v>
      </c>
      <c r="I59" s="41">
        <v>306000</v>
      </c>
      <c r="J59" s="41">
        <v>306000</v>
      </c>
      <c r="K59" s="55"/>
      <c r="L59" s="55"/>
      <c r="M59" s="41">
        <v>306000</v>
      </c>
      <c r="N59" s="55"/>
      <c r="O59" s="41"/>
      <c r="P59" s="41"/>
      <c r="Q59" s="41"/>
      <c r="R59" s="41"/>
      <c r="S59" s="41"/>
      <c r="T59" s="41"/>
      <c r="U59" s="41"/>
      <c r="V59" s="41"/>
      <c r="W59" s="41"/>
      <c r="X59" s="41"/>
    </row>
    <row r="60" ht="20.25" customHeight="1" spans="1:24">
      <c r="A60" s="184" t="s">
        <v>70</v>
      </c>
      <c r="B60" s="184" t="s">
        <v>70</v>
      </c>
      <c r="C60" s="184" t="s">
        <v>289</v>
      </c>
      <c r="D60" s="184" t="s">
        <v>290</v>
      </c>
      <c r="E60" s="184" t="s">
        <v>131</v>
      </c>
      <c r="F60" s="184" t="s">
        <v>132</v>
      </c>
      <c r="G60" s="184" t="s">
        <v>232</v>
      </c>
      <c r="H60" s="184" t="s">
        <v>233</v>
      </c>
      <c r="I60" s="41">
        <v>374000</v>
      </c>
      <c r="J60" s="41">
        <v>374000</v>
      </c>
      <c r="K60" s="55"/>
      <c r="L60" s="55"/>
      <c r="M60" s="41">
        <v>374000</v>
      </c>
      <c r="N60" s="55"/>
      <c r="O60" s="41"/>
      <c r="P60" s="41"/>
      <c r="Q60" s="41"/>
      <c r="R60" s="41"/>
      <c r="S60" s="41"/>
      <c r="T60" s="41"/>
      <c r="U60" s="41"/>
      <c r="V60" s="41"/>
      <c r="W60" s="41"/>
      <c r="X60" s="41"/>
    </row>
    <row r="61" ht="20.25" customHeight="1" spans="1:24">
      <c r="A61" s="184" t="s">
        <v>70</v>
      </c>
      <c r="B61" s="184" t="s">
        <v>70</v>
      </c>
      <c r="C61" s="184" t="s">
        <v>289</v>
      </c>
      <c r="D61" s="184" t="s">
        <v>290</v>
      </c>
      <c r="E61" s="184" t="s">
        <v>131</v>
      </c>
      <c r="F61" s="184" t="s">
        <v>132</v>
      </c>
      <c r="G61" s="184" t="s">
        <v>232</v>
      </c>
      <c r="H61" s="184" t="s">
        <v>233</v>
      </c>
      <c r="I61" s="41">
        <v>396960</v>
      </c>
      <c r="J61" s="41">
        <v>396960</v>
      </c>
      <c r="K61" s="55"/>
      <c r="L61" s="55"/>
      <c r="M61" s="41">
        <v>396960</v>
      </c>
      <c r="N61" s="55"/>
      <c r="O61" s="41"/>
      <c r="P61" s="41"/>
      <c r="Q61" s="41"/>
      <c r="R61" s="41"/>
      <c r="S61" s="41"/>
      <c r="T61" s="41"/>
      <c r="U61" s="41"/>
      <c r="V61" s="41"/>
      <c r="W61" s="41"/>
      <c r="X61" s="41"/>
    </row>
    <row r="62" ht="20.25" customHeight="1" spans="1:24">
      <c r="A62" s="184" t="s">
        <v>70</v>
      </c>
      <c r="B62" s="184" t="s">
        <v>70</v>
      </c>
      <c r="C62" s="184" t="s">
        <v>291</v>
      </c>
      <c r="D62" s="184" t="s">
        <v>292</v>
      </c>
      <c r="E62" s="184" t="s">
        <v>131</v>
      </c>
      <c r="F62" s="184" t="s">
        <v>132</v>
      </c>
      <c r="G62" s="184" t="s">
        <v>260</v>
      </c>
      <c r="H62" s="184" t="s">
        <v>261</v>
      </c>
      <c r="I62" s="41">
        <v>19440</v>
      </c>
      <c r="J62" s="41">
        <v>19440</v>
      </c>
      <c r="K62" s="55"/>
      <c r="L62" s="55"/>
      <c r="M62" s="41">
        <v>19440</v>
      </c>
      <c r="N62" s="55"/>
      <c r="O62" s="41"/>
      <c r="P62" s="41"/>
      <c r="Q62" s="41"/>
      <c r="R62" s="41"/>
      <c r="S62" s="41"/>
      <c r="T62" s="41"/>
      <c r="U62" s="41"/>
      <c r="V62" s="41"/>
      <c r="W62" s="41"/>
      <c r="X62" s="41"/>
    </row>
    <row r="63" ht="20.25" customHeight="1" spans="1:24">
      <c r="A63" s="184" t="s">
        <v>70</v>
      </c>
      <c r="B63" s="184" t="s">
        <v>70</v>
      </c>
      <c r="C63" s="184" t="s">
        <v>291</v>
      </c>
      <c r="D63" s="184" t="s">
        <v>292</v>
      </c>
      <c r="E63" s="184" t="s">
        <v>131</v>
      </c>
      <c r="F63" s="184" t="s">
        <v>132</v>
      </c>
      <c r="G63" s="184" t="s">
        <v>260</v>
      </c>
      <c r="H63" s="184" t="s">
        <v>261</v>
      </c>
      <c r="I63" s="41">
        <v>27000</v>
      </c>
      <c r="J63" s="41">
        <v>27000</v>
      </c>
      <c r="K63" s="55"/>
      <c r="L63" s="55"/>
      <c r="M63" s="41">
        <v>27000</v>
      </c>
      <c r="N63" s="55"/>
      <c r="O63" s="41"/>
      <c r="P63" s="41"/>
      <c r="Q63" s="41"/>
      <c r="R63" s="41"/>
      <c r="S63" s="41"/>
      <c r="T63" s="41"/>
      <c r="U63" s="41"/>
      <c r="V63" s="41"/>
      <c r="W63" s="41"/>
      <c r="X63" s="41"/>
    </row>
    <row r="64" ht="20.25" customHeight="1" spans="1:24">
      <c r="A64" s="184" t="s">
        <v>70</v>
      </c>
      <c r="B64" s="184" t="s">
        <v>70</v>
      </c>
      <c r="C64" s="184" t="s">
        <v>291</v>
      </c>
      <c r="D64" s="184" t="s">
        <v>292</v>
      </c>
      <c r="E64" s="184" t="s">
        <v>131</v>
      </c>
      <c r="F64" s="184" t="s">
        <v>132</v>
      </c>
      <c r="G64" s="184" t="s">
        <v>276</v>
      </c>
      <c r="H64" s="184" t="s">
        <v>277</v>
      </c>
      <c r="I64" s="41">
        <v>64800</v>
      </c>
      <c r="J64" s="41">
        <v>64800</v>
      </c>
      <c r="K64" s="55"/>
      <c r="L64" s="55"/>
      <c r="M64" s="41">
        <v>64800</v>
      </c>
      <c r="N64" s="55"/>
      <c r="O64" s="41"/>
      <c r="P64" s="41"/>
      <c r="Q64" s="41"/>
      <c r="R64" s="41"/>
      <c r="S64" s="41"/>
      <c r="T64" s="41"/>
      <c r="U64" s="41"/>
      <c r="V64" s="41"/>
      <c r="W64" s="41"/>
      <c r="X64" s="41"/>
    </row>
    <row r="65" ht="20.25" customHeight="1" spans="1:24">
      <c r="A65" s="184" t="s">
        <v>70</v>
      </c>
      <c r="B65" s="184" t="s">
        <v>70</v>
      </c>
      <c r="C65" s="184" t="s">
        <v>293</v>
      </c>
      <c r="D65" s="184" t="s">
        <v>294</v>
      </c>
      <c r="E65" s="184" t="s">
        <v>131</v>
      </c>
      <c r="F65" s="184" t="s">
        <v>132</v>
      </c>
      <c r="G65" s="184" t="s">
        <v>295</v>
      </c>
      <c r="H65" s="184" t="s">
        <v>296</v>
      </c>
      <c r="I65" s="41">
        <v>1296096</v>
      </c>
      <c r="J65" s="41">
        <v>1296096</v>
      </c>
      <c r="K65" s="55"/>
      <c r="L65" s="55"/>
      <c r="M65" s="41">
        <v>1296096</v>
      </c>
      <c r="N65" s="55"/>
      <c r="O65" s="41"/>
      <c r="P65" s="41"/>
      <c r="Q65" s="41"/>
      <c r="R65" s="41"/>
      <c r="S65" s="41"/>
      <c r="T65" s="41"/>
      <c r="U65" s="41"/>
      <c r="V65" s="41"/>
      <c r="W65" s="41"/>
      <c r="X65" s="41"/>
    </row>
    <row r="66" ht="20.25" customHeight="1" spans="1:24">
      <c r="A66" s="184" t="s">
        <v>70</v>
      </c>
      <c r="B66" s="184" t="s">
        <v>70</v>
      </c>
      <c r="C66" s="184" t="s">
        <v>293</v>
      </c>
      <c r="D66" s="184" t="s">
        <v>294</v>
      </c>
      <c r="E66" s="184" t="s">
        <v>131</v>
      </c>
      <c r="F66" s="184" t="s">
        <v>132</v>
      </c>
      <c r="G66" s="184" t="s">
        <v>295</v>
      </c>
      <c r="H66" s="184" t="s">
        <v>296</v>
      </c>
      <c r="I66" s="41">
        <v>64804.8</v>
      </c>
      <c r="J66" s="41">
        <v>64804.8</v>
      </c>
      <c r="K66" s="55"/>
      <c r="L66" s="55"/>
      <c r="M66" s="41">
        <v>64804.8</v>
      </c>
      <c r="N66" s="55"/>
      <c r="O66" s="41"/>
      <c r="P66" s="41"/>
      <c r="Q66" s="41"/>
      <c r="R66" s="41"/>
      <c r="S66" s="41"/>
      <c r="T66" s="41"/>
      <c r="U66" s="41"/>
      <c r="V66" s="41"/>
      <c r="W66" s="41"/>
      <c r="X66" s="41"/>
    </row>
    <row r="67" ht="20.25" customHeight="1" spans="1:24">
      <c r="A67" s="184" t="s">
        <v>70</v>
      </c>
      <c r="B67" s="184" t="s">
        <v>70</v>
      </c>
      <c r="C67" s="184" t="s">
        <v>293</v>
      </c>
      <c r="D67" s="184" t="s">
        <v>294</v>
      </c>
      <c r="E67" s="184" t="s">
        <v>131</v>
      </c>
      <c r="F67" s="184" t="s">
        <v>132</v>
      </c>
      <c r="G67" s="184" t="s">
        <v>295</v>
      </c>
      <c r="H67" s="184" t="s">
        <v>296</v>
      </c>
      <c r="I67" s="41">
        <v>334800</v>
      </c>
      <c r="J67" s="41">
        <v>334800</v>
      </c>
      <c r="K67" s="55"/>
      <c r="L67" s="55"/>
      <c r="M67" s="41">
        <v>334800</v>
      </c>
      <c r="N67" s="55"/>
      <c r="O67" s="41"/>
      <c r="P67" s="41"/>
      <c r="Q67" s="41"/>
      <c r="R67" s="41"/>
      <c r="S67" s="41"/>
      <c r="T67" s="41"/>
      <c r="U67" s="41"/>
      <c r="V67" s="41"/>
      <c r="W67" s="41"/>
      <c r="X67" s="41"/>
    </row>
    <row r="68" ht="20.25" customHeight="1" spans="1:24">
      <c r="A68" s="184" t="s">
        <v>70</v>
      </c>
      <c r="B68" s="184" t="s">
        <v>70</v>
      </c>
      <c r="C68" s="184" t="s">
        <v>297</v>
      </c>
      <c r="D68" s="184" t="s">
        <v>298</v>
      </c>
      <c r="E68" s="184" t="s">
        <v>133</v>
      </c>
      <c r="F68" s="184" t="s">
        <v>134</v>
      </c>
      <c r="G68" s="184" t="s">
        <v>232</v>
      </c>
      <c r="H68" s="184" t="s">
        <v>233</v>
      </c>
      <c r="I68" s="41">
        <v>1862000</v>
      </c>
      <c r="J68" s="41">
        <v>1862000</v>
      </c>
      <c r="K68" s="55"/>
      <c r="L68" s="55"/>
      <c r="M68" s="41">
        <v>1862000</v>
      </c>
      <c r="N68" s="55"/>
      <c r="O68" s="41"/>
      <c r="P68" s="41"/>
      <c r="Q68" s="41"/>
      <c r="R68" s="41"/>
      <c r="S68" s="41"/>
      <c r="T68" s="41"/>
      <c r="U68" s="41"/>
      <c r="V68" s="41"/>
      <c r="W68" s="41"/>
      <c r="X68" s="41"/>
    </row>
    <row r="69" ht="20.25" customHeight="1" spans="1:24">
      <c r="A69" s="184" t="s">
        <v>70</v>
      </c>
      <c r="B69" s="184" t="s">
        <v>70</v>
      </c>
      <c r="C69" s="184" t="s">
        <v>299</v>
      </c>
      <c r="D69" s="184" t="s">
        <v>300</v>
      </c>
      <c r="E69" s="184" t="s">
        <v>133</v>
      </c>
      <c r="F69" s="184" t="s">
        <v>134</v>
      </c>
      <c r="G69" s="184" t="s">
        <v>228</v>
      </c>
      <c r="H69" s="184" t="s">
        <v>229</v>
      </c>
      <c r="I69" s="41">
        <v>2095428</v>
      </c>
      <c r="J69" s="41">
        <v>2095428</v>
      </c>
      <c r="K69" s="55"/>
      <c r="L69" s="55"/>
      <c r="M69" s="41">
        <v>2095428</v>
      </c>
      <c r="N69" s="55"/>
      <c r="O69" s="41"/>
      <c r="P69" s="41"/>
      <c r="Q69" s="41"/>
      <c r="R69" s="41"/>
      <c r="S69" s="41"/>
      <c r="T69" s="41"/>
      <c r="U69" s="41"/>
      <c r="V69" s="41"/>
      <c r="W69" s="41"/>
      <c r="X69" s="41"/>
    </row>
    <row r="70" ht="20.25" customHeight="1" spans="1:24">
      <c r="A70" s="184" t="s">
        <v>70</v>
      </c>
      <c r="B70" s="184" t="s">
        <v>70</v>
      </c>
      <c r="C70" s="184" t="s">
        <v>299</v>
      </c>
      <c r="D70" s="184" t="s">
        <v>300</v>
      </c>
      <c r="E70" s="184" t="s">
        <v>133</v>
      </c>
      <c r="F70" s="184" t="s">
        <v>134</v>
      </c>
      <c r="G70" s="184" t="s">
        <v>230</v>
      </c>
      <c r="H70" s="184" t="s">
        <v>231</v>
      </c>
      <c r="I70" s="41">
        <v>120</v>
      </c>
      <c r="J70" s="41">
        <v>120</v>
      </c>
      <c r="K70" s="55"/>
      <c r="L70" s="55"/>
      <c r="M70" s="41">
        <v>120</v>
      </c>
      <c r="N70" s="55"/>
      <c r="O70" s="41"/>
      <c r="P70" s="41"/>
      <c r="Q70" s="41"/>
      <c r="R70" s="41"/>
      <c r="S70" s="41"/>
      <c r="T70" s="41"/>
      <c r="U70" s="41"/>
      <c r="V70" s="41"/>
      <c r="W70" s="41"/>
      <c r="X70" s="41"/>
    </row>
    <row r="71" ht="20.25" customHeight="1" spans="1:24">
      <c r="A71" s="184" t="s">
        <v>70</v>
      </c>
      <c r="B71" s="184" t="s">
        <v>70</v>
      </c>
      <c r="C71" s="184" t="s">
        <v>299</v>
      </c>
      <c r="D71" s="184" t="s">
        <v>300</v>
      </c>
      <c r="E71" s="184" t="s">
        <v>133</v>
      </c>
      <c r="F71" s="184" t="s">
        <v>134</v>
      </c>
      <c r="G71" s="184" t="s">
        <v>232</v>
      </c>
      <c r="H71" s="184" t="s">
        <v>233</v>
      </c>
      <c r="I71" s="41">
        <v>196000</v>
      </c>
      <c r="J71" s="41">
        <v>196000</v>
      </c>
      <c r="K71" s="55"/>
      <c r="L71" s="55"/>
      <c r="M71" s="41">
        <v>196000</v>
      </c>
      <c r="N71" s="55"/>
      <c r="O71" s="41"/>
      <c r="P71" s="41"/>
      <c r="Q71" s="41"/>
      <c r="R71" s="41"/>
      <c r="S71" s="41"/>
      <c r="T71" s="41"/>
      <c r="U71" s="41"/>
      <c r="V71" s="41"/>
      <c r="W71" s="41"/>
      <c r="X71" s="41"/>
    </row>
    <row r="72" ht="20.25" customHeight="1" spans="1:24">
      <c r="A72" s="184" t="s">
        <v>70</v>
      </c>
      <c r="B72" s="184" t="s">
        <v>70</v>
      </c>
      <c r="C72" s="184" t="s">
        <v>299</v>
      </c>
      <c r="D72" s="184" t="s">
        <v>300</v>
      </c>
      <c r="E72" s="184" t="s">
        <v>133</v>
      </c>
      <c r="F72" s="184" t="s">
        <v>134</v>
      </c>
      <c r="G72" s="184" t="s">
        <v>301</v>
      </c>
      <c r="H72" s="184" t="s">
        <v>302</v>
      </c>
      <c r="I72" s="41">
        <v>1857264</v>
      </c>
      <c r="J72" s="41">
        <v>1857264</v>
      </c>
      <c r="K72" s="55"/>
      <c r="L72" s="55"/>
      <c r="M72" s="41">
        <v>1857264</v>
      </c>
      <c r="N72" s="55"/>
      <c r="O72" s="41"/>
      <c r="P72" s="41"/>
      <c r="Q72" s="41"/>
      <c r="R72" s="41"/>
      <c r="S72" s="41"/>
      <c r="T72" s="41"/>
      <c r="U72" s="41"/>
      <c r="V72" s="41"/>
      <c r="W72" s="41"/>
      <c r="X72" s="41"/>
    </row>
    <row r="73" ht="20.25" customHeight="1" spans="1:24">
      <c r="A73" s="184" t="s">
        <v>70</v>
      </c>
      <c r="B73" s="184" t="s">
        <v>70</v>
      </c>
      <c r="C73" s="184" t="s">
        <v>299</v>
      </c>
      <c r="D73" s="184" t="s">
        <v>300</v>
      </c>
      <c r="E73" s="184" t="s">
        <v>133</v>
      </c>
      <c r="F73" s="184" t="s">
        <v>134</v>
      </c>
      <c r="G73" s="184" t="s">
        <v>301</v>
      </c>
      <c r="H73" s="184" t="s">
        <v>302</v>
      </c>
      <c r="I73" s="41">
        <v>1369620</v>
      </c>
      <c r="J73" s="41">
        <v>1369620</v>
      </c>
      <c r="K73" s="55"/>
      <c r="L73" s="55"/>
      <c r="M73" s="41">
        <v>1369620</v>
      </c>
      <c r="N73" s="55"/>
      <c r="O73" s="41"/>
      <c r="P73" s="41"/>
      <c r="Q73" s="41"/>
      <c r="R73" s="41"/>
      <c r="S73" s="41"/>
      <c r="T73" s="41"/>
      <c r="U73" s="41"/>
      <c r="V73" s="41"/>
      <c r="W73" s="41"/>
      <c r="X73" s="41"/>
    </row>
    <row r="74" ht="17.25" customHeight="1" spans="1:24">
      <c r="A74" s="68" t="s">
        <v>199</v>
      </c>
      <c r="B74" s="69"/>
      <c r="C74" s="190"/>
      <c r="D74" s="190"/>
      <c r="E74" s="190"/>
      <c r="F74" s="190"/>
      <c r="G74" s="190"/>
      <c r="H74" s="191"/>
      <c r="I74" s="41">
        <v>19526168.04</v>
      </c>
      <c r="J74" s="41">
        <v>19526168.04</v>
      </c>
      <c r="K74" s="41"/>
      <c r="L74" s="41"/>
      <c r="M74" s="41">
        <v>19526168.04</v>
      </c>
      <c r="N74" s="41"/>
      <c r="O74" s="41"/>
      <c r="P74" s="41"/>
      <c r="Q74" s="41"/>
      <c r="R74" s="41"/>
      <c r="S74" s="41"/>
      <c r="T74" s="41"/>
      <c r="U74" s="41"/>
      <c r="V74" s="41"/>
      <c r="W74" s="41"/>
      <c r="X74" s="41"/>
    </row>
  </sheetData>
  <mergeCells count="31">
    <mergeCell ref="A3:X3"/>
    <mergeCell ref="A4:H4"/>
    <mergeCell ref="I5:X5"/>
    <mergeCell ref="J6:N6"/>
    <mergeCell ref="O6:Q6"/>
    <mergeCell ref="S6:X6"/>
    <mergeCell ref="A74:H74"/>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7"/>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1" width="10.2833333333333" customWidth="1"/>
    <col min="2" max="2" width="18.875" customWidth="1"/>
    <col min="3" max="3" width="48.875" customWidth="1"/>
    <col min="4" max="4" width="25.5" customWidth="1"/>
    <col min="5" max="5" width="8" customWidth="1"/>
    <col min="6" max="6" width="21.7583333333333" customWidth="1"/>
    <col min="7" max="7" width="9.25833333333333" customWidth="1"/>
    <col min="8" max="8" width="14.875" customWidth="1"/>
    <col min="9" max="9" width="13" customWidth="1"/>
    <col min="10" max="11" width="15.5" customWidth="1"/>
    <col min="12" max="13" width="20" customWidth="1"/>
    <col min="14" max="14" width="12.2833333333333" customWidth="1"/>
    <col min="15" max="15" width="12.7083333333333" customWidth="1"/>
    <col min="16" max="16" width="11.1416666666667" customWidth="1"/>
    <col min="17" max="21" width="19.8583333333333" customWidth="1"/>
    <col min="22" max="22" width="20" customWidth="1"/>
    <col min="23" max="23" width="19.858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73"/>
      <c r="E2" s="42"/>
      <c r="F2" s="42"/>
      <c r="G2" s="42"/>
      <c r="H2" s="42"/>
      <c r="U2" s="173"/>
      <c r="W2" s="180" t="s">
        <v>303</v>
      </c>
    </row>
    <row r="3" ht="46.5" customHeight="1" spans="1:23">
      <c r="A3" s="43" t="str">
        <f>"2025"&amp;"年部门项目支出预算表"</f>
        <v>2025年部门项目支出预算表</v>
      </c>
      <c r="B3" s="43"/>
      <c r="C3" s="43"/>
      <c r="D3" s="43"/>
      <c r="E3" s="43"/>
      <c r="F3" s="43"/>
      <c r="G3" s="43"/>
      <c r="H3" s="43"/>
      <c r="I3" s="43"/>
      <c r="J3" s="43"/>
      <c r="K3" s="43"/>
      <c r="L3" s="43"/>
      <c r="M3" s="43"/>
      <c r="N3" s="43"/>
      <c r="O3" s="43"/>
      <c r="P3" s="43"/>
      <c r="Q3" s="43"/>
      <c r="R3" s="43"/>
      <c r="S3" s="43"/>
      <c r="T3" s="43"/>
      <c r="U3" s="43"/>
      <c r="V3" s="43"/>
      <c r="W3" s="43"/>
    </row>
    <row r="4" ht="13.5" customHeight="1" spans="1:23">
      <c r="A4" s="44" t="str">
        <f>"单位名称："&amp;"昆明市呈贡区住房和城乡建设局机关"</f>
        <v>单位名称：昆明市呈贡区住房和城乡建设局机关</v>
      </c>
      <c r="B4" s="45"/>
      <c r="C4" s="45"/>
      <c r="D4" s="45"/>
      <c r="E4" s="45"/>
      <c r="F4" s="45"/>
      <c r="G4" s="45"/>
      <c r="H4" s="45"/>
      <c r="I4" s="61"/>
      <c r="J4" s="61"/>
      <c r="K4" s="61"/>
      <c r="L4" s="61"/>
      <c r="M4" s="61"/>
      <c r="N4" s="61"/>
      <c r="O4" s="61"/>
      <c r="P4" s="61"/>
      <c r="Q4" s="61"/>
      <c r="U4" s="173"/>
      <c r="W4" s="157" t="s">
        <v>1</v>
      </c>
    </row>
    <row r="5" ht="21.75" customHeight="1" spans="1:23">
      <c r="A5" s="46" t="s">
        <v>304</v>
      </c>
      <c r="B5" s="47" t="s">
        <v>210</v>
      </c>
      <c r="C5" s="46" t="s">
        <v>211</v>
      </c>
      <c r="D5" s="46" t="s">
        <v>305</v>
      </c>
      <c r="E5" s="47" t="s">
        <v>212</v>
      </c>
      <c r="F5" s="47" t="s">
        <v>213</v>
      </c>
      <c r="G5" s="47" t="s">
        <v>306</v>
      </c>
      <c r="H5" s="47" t="s">
        <v>307</v>
      </c>
      <c r="I5" s="70" t="s">
        <v>55</v>
      </c>
      <c r="J5" s="10" t="s">
        <v>308</v>
      </c>
      <c r="K5" s="11"/>
      <c r="L5" s="11"/>
      <c r="M5" s="37"/>
      <c r="N5" s="10" t="s">
        <v>218</v>
      </c>
      <c r="O5" s="11"/>
      <c r="P5" s="37"/>
      <c r="Q5" s="47" t="s">
        <v>61</v>
      </c>
      <c r="R5" s="10" t="s">
        <v>62</v>
      </c>
      <c r="S5" s="11"/>
      <c r="T5" s="11"/>
      <c r="U5" s="11"/>
      <c r="V5" s="11"/>
      <c r="W5" s="37"/>
    </row>
    <row r="6" ht="17" customHeight="1" spans="1:23">
      <c r="A6" s="48"/>
      <c r="B6" s="71"/>
      <c r="C6" s="48"/>
      <c r="D6" s="48"/>
      <c r="E6" s="49"/>
      <c r="F6" s="49"/>
      <c r="G6" s="49"/>
      <c r="H6" s="49"/>
      <c r="I6" s="71"/>
      <c r="J6" s="176" t="s">
        <v>58</v>
      </c>
      <c r="K6" s="177"/>
      <c r="L6" s="47" t="s">
        <v>59</v>
      </c>
      <c r="M6" s="47" t="s">
        <v>60</v>
      </c>
      <c r="N6" s="47" t="s">
        <v>58</v>
      </c>
      <c r="O6" s="47" t="s">
        <v>59</v>
      </c>
      <c r="P6" s="47" t="s">
        <v>60</v>
      </c>
      <c r="Q6" s="49"/>
      <c r="R6" s="47" t="s">
        <v>57</v>
      </c>
      <c r="S6" s="47" t="s">
        <v>64</v>
      </c>
      <c r="T6" s="47" t="s">
        <v>224</v>
      </c>
      <c r="U6" s="47" t="s">
        <v>66</v>
      </c>
      <c r="V6" s="47" t="s">
        <v>67</v>
      </c>
      <c r="W6" s="47" t="s">
        <v>68</v>
      </c>
    </row>
    <row r="7" ht="12" customHeight="1" spans="1:23">
      <c r="A7" s="71"/>
      <c r="B7" s="71"/>
      <c r="C7" s="71"/>
      <c r="D7" s="71"/>
      <c r="E7" s="71"/>
      <c r="F7" s="71"/>
      <c r="G7" s="71"/>
      <c r="H7" s="71"/>
      <c r="I7" s="71"/>
      <c r="J7" s="178" t="s">
        <v>57</v>
      </c>
      <c r="K7" s="179"/>
      <c r="L7" s="71"/>
      <c r="M7" s="71"/>
      <c r="N7" s="71"/>
      <c r="O7" s="71"/>
      <c r="P7" s="71"/>
      <c r="Q7" s="71"/>
      <c r="R7" s="71"/>
      <c r="S7" s="71"/>
      <c r="T7" s="71"/>
      <c r="U7" s="71"/>
      <c r="V7" s="71"/>
      <c r="W7" s="71"/>
    </row>
    <row r="8" ht="24" customHeight="1" spans="1:23">
      <c r="A8" s="50"/>
      <c r="B8" s="64"/>
      <c r="C8" s="50"/>
      <c r="D8" s="50"/>
      <c r="E8" s="51"/>
      <c r="F8" s="51"/>
      <c r="G8" s="51"/>
      <c r="H8" s="51"/>
      <c r="I8" s="64"/>
      <c r="J8" s="16" t="s">
        <v>57</v>
      </c>
      <c r="K8" s="16" t="s">
        <v>309</v>
      </c>
      <c r="L8" s="51"/>
      <c r="M8" s="51"/>
      <c r="N8" s="51"/>
      <c r="O8" s="51"/>
      <c r="P8" s="51"/>
      <c r="Q8" s="51"/>
      <c r="R8" s="51"/>
      <c r="S8" s="51"/>
      <c r="T8" s="51"/>
      <c r="U8" s="64"/>
      <c r="V8" s="51"/>
      <c r="W8" s="51"/>
    </row>
    <row r="9" ht="15" customHeight="1" spans="1:23">
      <c r="A9" s="52">
        <v>1</v>
      </c>
      <c r="B9" s="52">
        <v>2</v>
      </c>
      <c r="C9" s="52">
        <v>3</v>
      </c>
      <c r="D9" s="52">
        <v>4</v>
      </c>
      <c r="E9" s="52">
        <v>5</v>
      </c>
      <c r="F9" s="52">
        <v>6</v>
      </c>
      <c r="G9" s="52">
        <v>7</v>
      </c>
      <c r="H9" s="52">
        <v>8</v>
      </c>
      <c r="I9" s="52">
        <v>9</v>
      </c>
      <c r="J9" s="52">
        <v>10</v>
      </c>
      <c r="K9" s="52">
        <v>11</v>
      </c>
      <c r="L9" s="74">
        <v>12</v>
      </c>
      <c r="M9" s="74">
        <v>13</v>
      </c>
      <c r="N9" s="74">
        <v>14</v>
      </c>
      <c r="O9" s="74">
        <v>15</v>
      </c>
      <c r="P9" s="74">
        <v>16</v>
      </c>
      <c r="Q9" s="74">
        <v>17</v>
      </c>
      <c r="R9" s="74">
        <v>18</v>
      </c>
      <c r="S9" s="74">
        <v>19</v>
      </c>
      <c r="T9" s="74">
        <v>20</v>
      </c>
      <c r="U9" s="52">
        <v>21</v>
      </c>
      <c r="V9" s="74">
        <v>22</v>
      </c>
      <c r="W9" s="52">
        <v>23</v>
      </c>
    </row>
    <row r="10" ht="21.75" customHeight="1" spans="1:23">
      <c r="A10" s="107" t="s">
        <v>310</v>
      </c>
      <c r="B10" s="107" t="s">
        <v>311</v>
      </c>
      <c r="C10" s="107" t="s">
        <v>312</v>
      </c>
      <c r="D10" s="107" t="s">
        <v>70</v>
      </c>
      <c r="E10" s="107" t="s">
        <v>137</v>
      </c>
      <c r="F10" s="107" t="s">
        <v>138</v>
      </c>
      <c r="G10" s="107" t="s">
        <v>313</v>
      </c>
      <c r="H10" s="107" t="s">
        <v>314</v>
      </c>
      <c r="I10" s="41">
        <v>250000</v>
      </c>
      <c r="J10" s="41">
        <v>250000</v>
      </c>
      <c r="K10" s="41">
        <v>250000</v>
      </c>
      <c r="L10" s="41"/>
      <c r="M10" s="41"/>
      <c r="N10" s="41"/>
      <c r="O10" s="41"/>
      <c r="P10" s="41"/>
      <c r="Q10" s="41"/>
      <c r="R10" s="41"/>
      <c r="S10" s="41"/>
      <c r="T10" s="41"/>
      <c r="U10" s="41"/>
      <c r="V10" s="41"/>
      <c r="W10" s="41"/>
    </row>
    <row r="11" ht="21.75" customHeight="1" spans="1:23">
      <c r="A11" s="107" t="s">
        <v>310</v>
      </c>
      <c r="B11" s="107" t="s">
        <v>315</v>
      </c>
      <c r="C11" s="107" t="s">
        <v>316</v>
      </c>
      <c r="D11" s="107" t="s">
        <v>70</v>
      </c>
      <c r="E11" s="107" t="s">
        <v>137</v>
      </c>
      <c r="F11" s="107" t="s">
        <v>138</v>
      </c>
      <c r="G11" s="107" t="s">
        <v>260</v>
      </c>
      <c r="H11" s="107" t="s">
        <v>261</v>
      </c>
      <c r="I11" s="41">
        <v>60000</v>
      </c>
      <c r="J11" s="41">
        <v>60000</v>
      </c>
      <c r="K11" s="41">
        <v>60000</v>
      </c>
      <c r="L11" s="41"/>
      <c r="M11" s="41"/>
      <c r="N11" s="41"/>
      <c r="O11" s="41"/>
      <c r="P11" s="41"/>
      <c r="Q11" s="41"/>
      <c r="R11" s="41"/>
      <c r="S11" s="41"/>
      <c r="T11" s="41"/>
      <c r="U11" s="41"/>
      <c r="V11" s="41"/>
      <c r="W11" s="41"/>
    </row>
    <row r="12" ht="21.75" customHeight="1" spans="1:23">
      <c r="A12" s="107" t="s">
        <v>310</v>
      </c>
      <c r="B12" s="107" t="s">
        <v>315</v>
      </c>
      <c r="C12" s="107" t="s">
        <v>316</v>
      </c>
      <c r="D12" s="107" t="s">
        <v>70</v>
      </c>
      <c r="E12" s="107" t="s">
        <v>137</v>
      </c>
      <c r="F12" s="107" t="s">
        <v>138</v>
      </c>
      <c r="G12" s="107" t="s">
        <v>270</v>
      </c>
      <c r="H12" s="107" t="s">
        <v>271</v>
      </c>
      <c r="I12" s="41">
        <v>50000</v>
      </c>
      <c r="J12" s="41">
        <v>50000</v>
      </c>
      <c r="K12" s="41">
        <v>50000</v>
      </c>
      <c r="L12" s="41"/>
      <c r="M12" s="41"/>
      <c r="N12" s="41"/>
      <c r="O12" s="41"/>
      <c r="P12" s="41"/>
      <c r="Q12" s="41"/>
      <c r="R12" s="41"/>
      <c r="S12" s="41"/>
      <c r="T12" s="41"/>
      <c r="U12" s="41"/>
      <c r="V12" s="41"/>
      <c r="W12" s="41"/>
    </row>
    <row r="13" ht="21.75" customHeight="1" spans="1:23">
      <c r="A13" s="107" t="s">
        <v>310</v>
      </c>
      <c r="B13" s="107" t="s">
        <v>315</v>
      </c>
      <c r="C13" s="107" t="s">
        <v>316</v>
      </c>
      <c r="D13" s="107" t="s">
        <v>70</v>
      </c>
      <c r="E13" s="107" t="s">
        <v>137</v>
      </c>
      <c r="F13" s="107" t="s">
        <v>138</v>
      </c>
      <c r="G13" s="107" t="s">
        <v>317</v>
      </c>
      <c r="H13" s="107" t="s">
        <v>318</v>
      </c>
      <c r="I13" s="41">
        <v>120000</v>
      </c>
      <c r="J13" s="41">
        <v>120000</v>
      </c>
      <c r="K13" s="41">
        <v>120000</v>
      </c>
      <c r="L13" s="41"/>
      <c r="M13" s="41"/>
      <c r="N13" s="41"/>
      <c r="O13" s="41"/>
      <c r="P13" s="41"/>
      <c r="Q13" s="41"/>
      <c r="R13" s="41"/>
      <c r="S13" s="41"/>
      <c r="T13" s="41"/>
      <c r="U13" s="41"/>
      <c r="V13" s="41"/>
      <c r="W13" s="41"/>
    </row>
    <row r="14" ht="21.75" customHeight="1" spans="1:23">
      <c r="A14" s="107" t="s">
        <v>310</v>
      </c>
      <c r="B14" s="107" t="s">
        <v>319</v>
      </c>
      <c r="C14" s="107" t="s">
        <v>320</v>
      </c>
      <c r="D14" s="107" t="s">
        <v>70</v>
      </c>
      <c r="E14" s="107" t="s">
        <v>137</v>
      </c>
      <c r="F14" s="107" t="s">
        <v>138</v>
      </c>
      <c r="G14" s="107" t="s">
        <v>317</v>
      </c>
      <c r="H14" s="107" t="s">
        <v>318</v>
      </c>
      <c r="I14" s="41">
        <v>80000</v>
      </c>
      <c r="J14" s="41">
        <v>80000</v>
      </c>
      <c r="K14" s="41">
        <v>80000</v>
      </c>
      <c r="L14" s="41"/>
      <c r="M14" s="41"/>
      <c r="N14" s="41"/>
      <c r="O14" s="41"/>
      <c r="P14" s="41"/>
      <c r="Q14" s="41"/>
      <c r="R14" s="41"/>
      <c r="S14" s="41"/>
      <c r="T14" s="41"/>
      <c r="U14" s="41"/>
      <c r="V14" s="41"/>
      <c r="W14" s="41"/>
    </row>
    <row r="15" ht="21.75" customHeight="1" spans="1:23">
      <c r="A15" s="107" t="s">
        <v>310</v>
      </c>
      <c r="B15" s="107" t="s">
        <v>321</v>
      </c>
      <c r="C15" s="107" t="s">
        <v>322</v>
      </c>
      <c r="D15" s="107" t="s">
        <v>70</v>
      </c>
      <c r="E15" s="107" t="s">
        <v>137</v>
      </c>
      <c r="F15" s="107" t="s">
        <v>138</v>
      </c>
      <c r="G15" s="107" t="s">
        <v>260</v>
      </c>
      <c r="H15" s="107" t="s">
        <v>261</v>
      </c>
      <c r="I15" s="41">
        <v>150000</v>
      </c>
      <c r="J15" s="41">
        <v>150000</v>
      </c>
      <c r="K15" s="41">
        <v>150000</v>
      </c>
      <c r="L15" s="41"/>
      <c r="M15" s="41"/>
      <c r="N15" s="41"/>
      <c r="O15" s="41"/>
      <c r="P15" s="41"/>
      <c r="Q15" s="41"/>
      <c r="R15" s="41"/>
      <c r="S15" s="41"/>
      <c r="T15" s="41"/>
      <c r="U15" s="41"/>
      <c r="V15" s="41"/>
      <c r="W15" s="41"/>
    </row>
    <row r="16" ht="21.75" customHeight="1" spans="1:23">
      <c r="A16" s="107" t="s">
        <v>310</v>
      </c>
      <c r="B16" s="107" t="s">
        <v>321</v>
      </c>
      <c r="C16" s="107" t="s">
        <v>322</v>
      </c>
      <c r="D16" s="107" t="s">
        <v>70</v>
      </c>
      <c r="E16" s="107" t="s">
        <v>137</v>
      </c>
      <c r="F16" s="107" t="s">
        <v>138</v>
      </c>
      <c r="G16" s="107" t="s">
        <v>272</v>
      </c>
      <c r="H16" s="107" t="s">
        <v>273</v>
      </c>
      <c r="I16" s="41">
        <v>1603700</v>
      </c>
      <c r="J16" s="41">
        <v>1603700</v>
      </c>
      <c r="K16" s="41">
        <v>1603700</v>
      </c>
      <c r="L16" s="41"/>
      <c r="M16" s="41"/>
      <c r="N16" s="41"/>
      <c r="O16" s="41"/>
      <c r="P16" s="41"/>
      <c r="Q16" s="41"/>
      <c r="R16" s="41"/>
      <c r="S16" s="41"/>
      <c r="T16" s="41"/>
      <c r="U16" s="41"/>
      <c r="V16" s="41"/>
      <c r="W16" s="41"/>
    </row>
    <row r="17" ht="21.75" customHeight="1" spans="1:23">
      <c r="A17" s="107" t="s">
        <v>310</v>
      </c>
      <c r="B17" s="107" t="s">
        <v>321</v>
      </c>
      <c r="C17" s="107" t="s">
        <v>322</v>
      </c>
      <c r="D17" s="107" t="s">
        <v>70</v>
      </c>
      <c r="E17" s="107" t="s">
        <v>137</v>
      </c>
      <c r="F17" s="107" t="s">
        <v>138</v>
      </c>
      <c r="G17" s="107" t="s">
        <v>317</v>
      </c>
      <c r="H17" s="107" t="s">
        <v>318</v>
      </c>
      <c r="I17" s="41">
        <v>6057500</v>
      </c>
      <c r="J17" s="41">
        <v>6057500</v>
      </c>
      <c r="K17" s="41">
        <v>6057500</v>
      </c>
      <c r="L17" s="41"/>
      <c r="M17" s="41"/>
      <c r="N17" s="41"/>
      <c r="O17" s="41"/>
      <c r="P17" s="41"/>
      <c r="Q17" s="41"/>
      <c r="R17" s="41"/>
      <c r="S17" s="41"/>
      <c r="T17" s="41"/>
      <c r="U17" s="41"/>
      <c r="V17" s="41"/>
      <c r="W17" s="41"/>
    </row>
    <row r="18" ht="21.75" customHeight="1" spans="1:23">
      <c r="A18" s="107" t="s">
        <v>310</v>
      </c>
      <c r="B18" s="107" t="s">
        <v>321</v>
      </c>
      <c r="C18" s="107" t="s">
        <v>322</v>
      </c>
      <c r="D18" s="107" t="s">
        <v>70</v>
      </c>
      <c r="E18" s="66">
        <v>2120399</v>
      </c>
      <c r="F18" s="107" t="s">
        <v>323</v>
      </c>
      <c r="G18" s="66">
        <v>30227</v>
      </c>
      <c r="H18" s="107" t="s">
        <v>318</v>
      </c>
      <c r="I18" s="41">
        <v>1000508.77</v>
      </c>
      <c r="J18" s="41"/>
      <c r="K18" s="41"/>
      <c r="L18" s="41"/>
      <c r="M18" s="41"/>
      <c r="N18" s="41">
        <v>1000508.77</v>
      </c>
      <c r="O18" s="41"/>
      <c r="P18" s="41"/>
      <c r="Q18" s="41"/>
      <c r="R18" s="41"/>
      <c r="S18" s="41"/>
      <c r="T18" s="41"/>
      <c r="U18" s="41"/>
      <c r="V18" s="41"/>
      <c r="W18" s="41"/>
    </row>
    <row r="19" ht="21.75" customHeight="1" spans="1:23">
      <c r="A19" s="107" t="s">
        <v>310</v>
      </c>
      <c r="B19" s="107" t="s">
        <v>324</v>
      </c>
      <c r="C19" s="107" t="s">
        <v>325</v>
      </c>
      <c r="D19" s="107" t="s">
        <v>70</v>
      </c>
      <c r="E19" s="107" t="s">
        <v>137</v>
      </c>
      <c r="F19" s="107" t="s">
        <v>138</v>
      </c>
      <c r="G19" s="107" t="s">
        <v>326</v>
      </c>
      <c r="H19" s="107" t="s">
        <v>327</v>
      </c>
      <c r="I19" s="41">
        <v>480000</v>
      </c>
      <c r="J19" s="41">
        <v>480000</v>
      </c>
      <c r="K19" s="41">
        <v>480000</v>
      </c>
      <c r="L19" s="41"/>
      <c r="M19" s="41"/>
      <c r="N19" s="41"/>
      <c r="O19" s="41"/>
      <c r="P19" s="41"/>
      <c r="Q19" s="41"/>
      <c r="R19" s="41"/>
      <c r="S19" s="41"/>
      <c r="T19" s="41"/>
      <c r="U19" s="41"/>
      <c r="V19" s="41"/>
      <c r="W19" s="41"/>
    </row>
    <row r="20" ht="21.75" customHeight="1" spans="1:23">
      <c r="A20" s="107" t="s">
        <v>310</v>
      </c>
      <c r="B20" s="107" t="s">
        <v>328</v>
      </c>
      <c r="C20" s="107" t="s">
        <v>329</v>
      </c>
      <c r="D20" s="107" t="s">
        <v>70</v>
      </c>
      <c r="E20" s="107" t="s">
        <v>137</v>
      </c>
      <c r="F20" s="107" t="s">
        <v>138</v>
      </c>
      <c r="G20" s="107" t="s">
        <v>260</v>
      </c>
      <c r="H20" s="107" t="s">
        <v>261</v>
      </c>
      <c r="I20" s="41">
        <v>112400</v>
      </c>
      <c r="J20" s="41">
        <v>112400</v>
      </c>
      <c r="K20" s="41">
        <v>112400</v>
      </c>
      <c r="L20" s="41"/>
      <c r="M20" s="41"/>
      <c r="N20" s="41"/>
      <c r="O20" s="41"/>
      <c r="P20" s="41"/>
      <c r="Q20" s="41"/>
      <c r="R20" s="41"/>
      <c r="S20" s="41"/>
      <c r="T20" s="41"/>
      <c r="U20" s="41"/>
      <c r="V20" s="41"/>
      <c r="W20" s="41"/>
    </row>
    <row r="21" ht="21.75" customHeight="1" spans="1:23">
      <c r="A21" s="107" t="s">
        <v>310</v>
      </c>
      <c r="B21" s="107" t="s">
        <v>328</v>
      </c>
      <c r="C21" s="107" t="s">
        <v>329</v>
      </c>
      <c r="D21" s="107" t="s">
        <v>70</v>
      </c>
      <c r="E21" s="107" t="s">
        <v>137</v>
      </c>
      <c r="F21" s="107" t="s">
        <v>138</v>
      </c>
      <c r="G21" s="107" t="s">
        <v>281</v>
      </c>
      <c r="H21" s="107" t="s">
        <v>282</v>
      </c>
      <c r="I21" s="41">
        <v>10800</v>
      </c>
      <c r="J21" s="41">
        <v>10800</v>
      </c>
      <c r="K21" s="41">
        <v>10800</v>
      </c>
      <c r="L21" s="41"/>
      <c r="M21" s="41"/>
      <c r="N21" s="41"/>
      <c r="O21" s="41"/>
      <c r="P21" s="41"/>
      <c r="Q21" s="41"/>
      <c r="R21" s="41"/>
      <c r="S21" s="41"/>
      <c r="T21" s="41"/>
      <c r="U21" s="41"/>
      <c r="V21" s="41"/>
      <c r="W21" s="41"/>
    </row>
    <row r="22" ht="21.75" customHeight="1" spans="1:23">
      <c r="A22" s="107" t="s">
        <v>310</v>
      </c>
      <c r="B22" s="107" t="s">
        <v>330</v>
      </c>
      <c r="C22" s="107" t="s">
        <v>331</v>
      </c>
      <c r="D22" s="107" t="s">
        <v>70</v>
      </c>
      <c r="E22" s="107" t="s">
        <v>160</v>
      </c>
      <c r="F22" s="107" t="s">
        <v>81</v>
      </c>
      <c r="G22" s="107" t="s">
        <v>332</v>
      </c>
      <c r="H22" s="107" t="s">
        <v>333</v>
      </c>
      <c r="I22" s="41">
        <v>4804974.6</v>
      </c>
      <c r="J22" s="41"/>
      <c r="K22" s="41"/>
      <c r="L22" s="41"/>
      <c r="M22" s="41"/>
      <c r="N22" s="41"/>
      <c r="O22" s="41"/>
      <c r="P22" s="41"/>
      <c r="Q22" s="41"/>
      <c r="R22" s="41">
        <v>4804974.6</v>
      </c>
      <c r="S22" s="41"/>
      <c r="T22" s="41"/>
      <c r="U22" s="41"/>
      <c r="V22" s="41"/>
      <c r="W22" s="41">
        <v>4804974.6</v>
      </c>
    </row>
    <row r="23" ht="21.75" customHeight="1" spans="1:23">
      <c r="A23" s="107" t="s">
        <v>310</v>
      </c>
      <c r="B23" s="107" t="s">
        <v>334</v>
      </c>
      <c r="C23" s="107" t="s">
        <v>335</v>
      </c>
      <c r="D23" s="107" t="s">
        <v>70</v>
      </c>
      <c r="E23" s="107" t="s">
        <v>160</v>
      </c>
      <c r="F23" s="107" t="s">
        <v>81</v>
      </c>
      <c r="G23" s="107" t="s">
        <v>260</v>
      </c>
      <c r="H23" s="107" t="s">
        <v>261</v>
      </c>
      <c r="I23" s="41">
        <v>4500</v>
      </c>
      <c r="J23" s="41"/>
      <c r="K23" s="41"/>
      <c r="L23" s="41"/>
      <c r="M23" s="41"/>
      <c r="N23" s="41"/>
      <c r="O23" s="41"/>
      <c r="P23" s="41"/>
      <c r="Q23" s="41"/>
      <c r="R23" s="41">
        <v>4500</v>
      </c>
      <c r="S23" s="41"/>
      <c r="T23" s="41"/>
      <c r="U23" s="41"/>
      <c r="V23" s="41"/>
      <c r="W23" s="41">
        <v>4500</v>
      </c>
    </row>
    <row r="24" ht="21.75" customHeight="1" spans="1:23">
      <c r="A24" s="107" t="s">
        <v>310</v>
      </c>
      <c r="B24" s="107" t="s">
        <v>336</v>
      </c>
      <c r="C24" s="107" t="s">
        <v>337</v>
      </c>
      <c r="D24" s="107" t="s">
        <v>70</v>
      </c>
      <c r="E24" s="107" t="s">
        <v>160</v>
      </c>
      <c r="F24" s="107" t="s">
        <v>81</v>
      </c>
      <c r="G24" s="107" t="s">
        <v>260</v>
      </c>
      <c r="H24" s="107" t="s">
        <v>261</v>
      </c>
      <c r="I24" s="41">
        <v>3982.4</v>
      </c>
      <c r="J24" s="41"/>
      <c r="K24" s="41"/>
      <c r="L24" s="41"/>
      <c r="M24" s="41"/>
      <c r="N24" s="41"/>
      <c r="O24" s="41"/>
      <c r="P24" s="41"/>
      <c r="Q24" s="41"/>
      <c r="R24" s="41">
        <v>3982.4</v>
      </c>
      <c r="S24" s="41"/>
      <c r="T24" s="41"/>
      <c r="U24" s="41"/>
      <c r="V24" s="41"/>
      <c r="W24" s="41">
        <v>3982.4</v>
      </c>
    </row>
    <row r="25" ht="21.75" customHeight="1" spans="1:23">
      <c r="A25" s="107" t="s">
        <v>310</v>
      </c>
      <c r="B25" s="107" t="s">
        <v>338</v>
      </c>
      <c r="C25" s="107" t="s">
        <v>339</v>
      </c>
      <c r="D25" s="107" t="s">
        <v>70</v>
      </c>
      <c r="E25" s="107" t="s">
        <v>137</v>
      </c>
      <c r="F25" s="107" t="s">
        <v>138</v>
      </c>
      <c r="G25" s="107" t="s">
        <v>260</v>
      </c>
      <c r="H25" s="107" t="s">
        <v>261</v>
      </c>
      <c r="I25" s="41">
        <v>20000</v>
      </c>
      <c r="J25" s="41">
        <v>20000</v>
      </c>
      <c r="K25" s="41">
        <v>20000</v>
      </c>
      <c r="L25" s="41"/>
      <c r="M25" s="41"/>
      <c r="N25" s="41"/>
      <c r="O25" s="41"/>
      <c r="P25" s="41"/>
      <c r="Q25" s="41"/>
      <c r="R25" s="41"/>
      <c r="S25" s="41"/>
      <c r="T25" s="41"/>
      <c r="U25" s="41"/>
      <c r="V25" s="41"/>
      <c r="W25" s="41"/>
    </row>
    <row r="26" ht="21.75" customHeight="1" spans="1:23">
      <c r="A26" s="107" t="s">
        <v>310</v>
      </c>
      <c r="B26" s="107" t="s">
        <v>338</v>
      </c>
      <c r="C26" s="107" t="s">
        <v>339</v>
      </c>
      <c r="D26" s="107" t="s">
        <v>70</v>
      </c>
      <c r="E26" s="107" t="s">
        <v>137</v>
      </c>
      <c r="F26" s="107" t="s">
        <v>138</v>
      </c>
      <c r="G26" s="107" t="s">
        <v>270</v>
      </c>
      <c r="H26" s="107" t="s">
        <v>271</v>
      </c>
      <c r="I26" s="41">
        <v>200000</v>
      </c>
      <c r="J26" s="41">
        <v>200000</v>
      </c>
      <c r="K26" s="41">
        <v>200000</v>
      </c>
      <c r="L26" s="41"/>
      <c r="M26" s="41"/>
      <c r="N26" s="41"/>
      <c r="O26" s="41"/>
      <c r="P26" s="41"/>
      <c r="Q26" s="41"/>
      <c r="R26" s="41"/>
      <c r="S26" s="41"/>
      <c r="T26" s="41"/>
      <c r="U26" s="41"/>
      <c r="V26" s="41"/>
      <c r="W26" s="41"/>
    </row>
    <row r="27" ht="21.75" customHeight="1" spans="1:23">
      <c r="A27" s="107" t="s">
        <v>310</v>
      </c>
      <c r="B27" s="107" t="s">
        <v>338</v>
      </c>
      <c r="C27" s="107" t="s">
        <v>339</v>
      </c>
      <c r="D27" s="107" t="s">
        <v>70</v>
      </c>
      <c r="E27" s="107" t="s">
        <v>137</v>
      </c>
      <c r="F27" s="107" t="s">
        <v>138</v>
      </c>
      <c r="G27" s="107" t="s">
        <v>317</v>
      </c>
      <c r="H27" s="107" t="s">
        <v>318</v>
      </c>
      <c r="I27" s="41">
        <v>30000</v>
      </c>
      <c r="J27" s="41">
        <v>30000</v>
      </c>
      <c r="K27" s="41">
        <v>30000</v>
      </c>
      <c r="L27" s="41"/>
      <c r="M27" s="41"/>
      <c r="N27" s="41"/>
      <c r="O27" s="41"/>
      <c r="P27" s="41"/>
      <c r="Q27" s="41"/>
      <c r="R27" s="41"/>
      <c r="S27" s="41"/>
      <c r="T27" s="41"/>
      <c r="U27" s="41"/>
      <c r="V27" s="41"/>
      <c r="W27" s="41"/>
    </row>
    <row r="28" ht="21.75" customHeight="1" spans="1:23">
      <c r="A28" s="107" t="s">
        <v>310</v>
      </c>
      <c r="B28" s="107" t="s">
        <v>340</v>
      </c>
      <c r="C28" s="107" t="s">
        <v>341</v>
      </c>
      <c r="D28" s="107" t="s">
        <v>70</v>
      </c>
      <c r="E28" s="107" t="s">
        <v>137</v>
      </c>
      <c r="F28" s="107" t="s">
        <v>138</v>
      </c>
      <c r="G28" s="107" t="s">
        <v>260</v>
      </c>
      <c r="H28" s="107" t="s">
        <v>261</v>
      </c>
      <c r="I28" s="41">
        <v>24000</v>
      </c>
      <c r="J28" s="41">
        <v>24000</v>
      </c>
      <c r="K28" s="41">
        <v>24000</v>
      </c>
      <c r="L28" s="41"/>
      <c r="M28" s="41"/>
      <c r="N28" s="41"/>
      <c r="O28" s="41"/>
      <c r="P28" s="41"/>
      <c r="Q28" s="41"/>
      <c r="R28" s="41"/>
      <c r="S28" s="41"/>
      <c r="T28" s="41"/>
      <c r="U28" s="41"/>
      <c r="V28" s="41"/>
      <c r="W28" s="41"/>
    </row>
    <row r="29" ht="21.75" customHeight="1" spans="1:23">
      <c r="A29" s="107" t="s">
        <v>310</v>
      </c>
      <c r="B29" s="107" t="s">
        <v>340</v>
      </c>
      <c r="C29" s="107" t="s">
        <v>341</v>
      </c>
      <c r="D29" s="107" t="s">
        <v>70</v>
      </c>
      <c r="E29" s="107" t="s">
        <v>137</v>
      </c>
      <c r="F29" s="107" t="s">
        <v>138</v>
      </c>
      <c r="G29" s="107" t="s">
        <v>281</v>
      </c>
      <c r="H29" s="107" t="s">
        <v>282</v>
      </c>
      <c r="I29" s="41">
        <v>8400</v>
      </c>
      <c r="J29" s="41">
        <v>8400</v>
      </c>
      <c r="K29" s="41">
        <v>8400</v>
      </c>
      <c r="L29" s="41"/>
      <c r="M29" s="41"/>
      <c r="N29" s="41"/>
      <c r="O29" s="41"/>
      <c r="P29" s="41"/>
      <c r="Q29" s="41"/>
      <c r="R29" s="41"/>
      <c r="S29" s="41"/>
      <c r="T29" s="41"/>
      <c r="U29" s="41"/>
      <c r="V29" s="41"/>
      <c r="W29" s="41"/>
    </row>
    <row r="30" ht="21.75" customHeight="1" spans="1:23">
      <c r="A30" s="107" t="s">
        <v>310</v>
      </c>
      <c r="B30" s="107" t="s">
        <v>342</v>
      </c>
      <c r="C30" s="107" t="s">
        <v>343</v>
      </c>
      <c r="D30" s="107" t="s">
        <v>70</v>
      </c>
      <c r="E30" s="107" t="s">
        <v>137</v>
      </c>
      <c r="F30" s="107" t="s">
        <v>138</v>
      </c>
      <c r="G30" s="107" t="s">
        <v>260</v>
      </c>
      <c r="H30" s="107" t="s">
        <v>261</v>
      </c>
      <c r="I30" s="41">
        <v>26000</v>
      </c>
      <c r="J30" s="41">
        <v>26000</v>
      </c>
      <c r="K30" s="41">
        <v>26000</v>
      </c>
      <c r="L30" s="41"/>
      <c r="M30" s="41"/>
      <c r="N30" s="41"/>
      <c r="O30" s="41"/>
      <c r="P30" s="41"/>
      <c r="Q30" s="41"/>
      <c r="R30" s="41"/>
      <c r="S30" s="41"/>
      <c r="T30" s="41"/>
      <c r="U30" s="41"/>
      <c r="V30" s="41"/>
      <c r="W30" s="41"/>
    </row>
    <row r="31" ht="21.75" customHeight="1" spans="1:23">
      <c r="A31" s="107" t="s">
        <v>310</v>
      </c>
      <c r="B31" s="107" t="s">
        <v>344</v>
      </c>
      <c r="C31" s="107" t="s">
        <v>345</v>
      </c>
      <c r="D31" s="107" t="s">
        <v>70</v>
      </c>
      <c r="E31" s="107" t="s">
        <v>137</v>
      </c>
      <c r="F31" s="107" t="s">
        <v>138</v>
      </c>
      <c r="G31" s="107" t="s">
        <v>317</v>
      </c>
      <c r="H31" s="107" t="s">
        <v>318</v>
      </c>
      <c r="I31" s="41">
        <v>600000</v>
      </c>
      <c r="J31" s="41">
        <v>600000</v>
      </c>
      <c r="K31" s="41">
        <v>600000</v>
      </c>
      <c r="L31" s="41"/>
      <c r="M31" s="41"/>
      <c r="N31" s="41"/>
      <c r="O31" s="41"/>
      <c r="P31" s="41"/>
      <c r="Q31" s="41"/>
      <c r="R31" s="41"/>
      <c r="S31" s="41"/>
      <c r="T31" s="41"/>
      <c r="U31" s="41"/>
      <c r="V31" s="41"/>
      <c r="W31" s="41"/>
    </row>
    <row r="32" ht="21.75" customHeight="1" spans="1:23">
      <c r="A32" s="107" t="s">
        <v>310</v>
      </c>
      <c r="B32" s="107" t="s">
        <v>346</v>
      </c>
      <c r="C32" s="107" t="s">
        <v>347</v>
      </c>
      <c r="D32" s="107" t="s">
        <v>70</v>
      </c>
      <c r="E32" s="107" t="s">
        <v>137</v>
      </c>
      <c r="F32" s="107" t="s">
        <v>138</v>
      </c>
      <c r="G32" s="107" t="s">
        <v>317</v>
      </c>
      <c r="H32" s="107" t="s">
        <v>318</v>
      </c>
      <c r="I32" s="41">
        <v>600000</v>
      </c>
      <c r="J32" s="41">
        <v>600000</v>
      </c>
      <c r="K32" s="41">
        <v>600000</v>
      </c>
      <c r="L32" s="41"/>
      <c r="M32" s="41"/>
      <c r="N32" s="41"/>
      <c r="O32" s="41"/>
      <c r="P32" s="41"/>
      <c r="Q32" s="41"/>
      <c r="R32" s="41"/>
      <c r="S32" s="41"/>
      <c r="T32" s="41"/>
      <c r="U32" s="41"/>
      <c r="V32" s="41"/>
      <c r="W32" s="41"/>
    </row>
    <row r="33" ht="21.75" customHeight="1" spans="1:23">
      <c r="A33" s="107" t="s">
        <v>310</v>
      </c>
      <c r="B33" s="107" t="s">
        <v>348</v>
      </c>
      <c r="C33" s="107" t="s">
        <v>349</v>
      </c>
      <c r="D33" s="107" t="s">
        <v>70</v>
      </c>
      <c r="E33" s="107" t="s">
        <v>137</v>
      </c>
      <c r="F33" s="107" t="s">
        <v>138</v>
      </c>
      <c r="G33" s="107" t="s">
        <v>332</v>
      </c>
      <c r="H33" s="107" t="s">
        <v>333</v>
      </c>
      <c r="I33" s="41">
        <v>1100000</v>
      </c>
      <c r="J33" s="41">
        <v>1100000</v>
      </c>
      <c r="K33" s="41">
        <v>1100000</v>
      </c>
      <c r="L33" s="41"/>
      <c r="M33" s="41"/>
      <c r="N33" s="41"/>
      <c r="O33" s="41"/>
      <c r="P33" s="41"/>
      <c r="Q33" s="41"/>
      <c r="R33" s="41"/>
      <c r="S33" s="41"/>
      <c r="T33" s="41"/>
      <c r="U33" s="41"/>
      <c r="V33" s="41"/>
      <c r="W33" s="41"/>
    </row>
    <row r="34" ht="21.75" customHeight="1" spans="1:23">
      <c r="A34" s="107" t="s">
        <v>310</v>
      </c>
      <c r="B34" s="107" t="s">
        <v>350</v>
      </c>
      <c r="C34" s="107" t="s">
        <v>351</v>
      </c>
      <c r="D34" s="107" t="s">
        <v>70</v>
      </c>
      <c r="E34" s="107" t="s">
        <v>137</v>
      </c>
      <c r="F34" s="107" t="s">
        <v>138</v>
      </c>
      <c r="G34" s="107" t="s">
        <v>260</v>
      </c>
      <c r="H34" s="107" t="s">
        <v>261</v>
      </c>
      <c r="I34" s="41">
        <v>17600</v>
      </c>
      <c r="J34" s="41">
        <v>17600</v>
      </c>
      <c r="K34" s="41">
        <v>17600</v>
      </c>
      <c r="L34" s="41"/>
      <c r="M34" s="41"/>
      <c r="N34" s="41"/>
      <c r="O34" s="41"/>
      <c r="P34" s="41"/>
      <c r="Q34" s="41"/>
      <c r="R34" s="41"/>
      <c r="S34" s="41"/>
      <c r="T34" s="41"/>
      <c r="U34" s="41"/>
      <c r="V34" s="41"/>
      <c r="W34" s="41"/>
    </row>
    <row r="35" ht="21.75" customHeight="1" spans="1:23">
      <c r="A35" s="107" t="s">
        <v>310</v>
      </c>
      <c r="B35" s="107" t="s">
        <v>350</v>
      </c>
      <c r="C35" s="107" t="s">
        <v>351</v>
      </c>
      <c r="D35" s="107" t="s">
        <v>70</v>
      </c>
      <c r="E35" s="107" t="s">
        <v>156</v>
      </c>
      <c r="F35" s="107" t="s">
        <v>157</v>
      </c>
      <c r="G35" s="107" t="s">
        <v>272</v>
      </c>
      <c r="H35" s="107" t="s">
        <v>273</v>
      </c>
      <c r="I35" s="41">
        <v>40000</v>
      </c>
      <c r="J35" s="41">
        <v>40000</v>
      </c>
      <c r="K35" s="41">
        <v>40000</v>
      </c>
      <c r="L35" s="41"/>
      <c r="M35" s="41"/>
      <c r="N35" s="41"/>
      <c r="O35" s="41"/>
      <c r="P35" s="41"/>
      <c r="Q35" s="41"/>
      <c r="R35" s="41"/>
      <c r="S35" s="41"/>
      <c r="T35" s="41"/>
      <c r="U35" s="41"/>
      <c r="V35" s="41"/>
      <c r="W35" s="41"/>
    </row>
    <row r="36" ht="21.75" customHeight="1" spans="1:23">
      <c r="A36" s="107" t="s">
        <v>310</v>
      </c>
      <c r="B36" s="107" t="s">
        <v>350</v>
      </c>
      <c r="C36" s="107" t="s">
        <v>351</v>
      </c>
      <c r="D36" s="107" t="s">
        <v>70</v>
      </c>
      <c r="E36" s="107" t="s">
        <v>137</v>
      </c>
      <c r="F36" s="107" t="s">
        <v>138</v>
      </c>
      <c r="G36" s="107" t="s">
        <v>317</v>
      </c>
      <c r="H36" s="107" t="s">
        <v>318</v>
      </c>
      <c r="I36" s="41">
        <v>22400</v>
      </c>
      <c r="J36" s="41">
        <v>22400</v>
      </c>
      <c r="K36" s="41">
        <v>22400</v>
      </c>
      <c r="L36" s="41"/>
      <c r="M36" s="41"/>
      <c r="N36" s="41"/>
      <c r="O36" s="41"/>
      <c r="P36" s="41"/>
      <c r="Q36" s="41"/>
      <c r="R36" s="41"/>
      <c r="S36" s="41"/>
      <c r="T36" s="41"/>
      <c r="U36" s="41"/>
      <c r="V36" s="41"/>
      <c r="W36" s="41"/>
    </row>
    <row r="37" ht="21.75" customHeight="1" spans="1:23">
      <c r="A37" s="107" t="s">
        <v>310</v>
      </c>
      <c r="B37" s="107" t="s">
        <v>352</v>
      </c>
      <c r="C37" s="107" t="s">
        <v>353</v>
      </c>
      <c r="D37" s="107" t="s">
        <v>70</v>
      </c>
      <c r="E37" s="107" t="s">
        <v>141</v>
      </c>
      <c r="F37" s="107" t="s">
        <v>140</v>
      </c>
      <c r="G37" s="107" t="s">
        <v>260</v>
      </c>
      <c r="H37" s="107" t="s">
        <v>261</v>
      </c>
      <c r="I37" s="41">
        <v>150000</v>
      </c>
      <c r="J37" s="41">
        <v>150000</v>
      </c>
      <c r="K37" s="41">
        <v>150000</v>
      </c>
      <c r="L37" s="41"/>
      <c r="M37" s="41"/>
      <c r="N37" s="41"/>
      <c r="O37" s="41"/>
      <c r="P37" s="41"/>
      <c r="Q37" s="41"/>
      <c r="R37" s="41"/>
      <c r="S37" s="41"/>
      <c r="T37" s="41"/>
      <c r="U37" s="41"/>
      <c r="V37" s="41"/>
      <c r="W37" s="41"/>
    </row>
    <row r="38" ht="21.75" customHeight="1" spans="1:23">
      <c r="A38" s="107" t="s">
        <v>310</v>
      </c>
      <c r="B38" s="107" t="s">
        <v>352</v>
      </c>
      <c r="C38" s="107" t="s">
        <v>353</v>
      </c>
      <c r="D38" s="107" t="s">
        <v>70</v>
      </c>
      <c r="E38" s="107" t="s">
        <v>141</v>
      </c>
      <c r="F38" s="107" t="s">
        <v>140</v>
      </c>
      <c r="G38" s="107" t="s">
        <v>317</v>
      </c>
      <c r="H38" s="107" t="s">
        <v>318</v>
      </c>
      <c r="I38" s="41">
        <v>200000</v>
      </c>
      <c r="J38" s="41">
        <v>200000</v>
      </c>
      <c r="K38" s="41">
        <v>200000</v>
      </c>
      <c r="L38" s="41"/>
      <c r="M38" s="41"/>
      <c r="N38" s="41"/>
      <c r="O38" s="41"/>
      <c r="P38" s="41"/>
      <c r="Q38" s="41"/>
      <c r="R38" s="41"/>
      <c r="S38" s="41"/>
      <c r="T38" s="41"/>
      <c r="U38" s="41"/>
      <c r="V38" s="41"/>
      <c r="W38" s="41"/>
    </row>
    <row r="39" ht="21.75" customHeight="1" spans="1:23">
      <c r="A39" s="107" t="s">
        <v>310</v>
      </c>
      <c r="B39" s="107" t="s">
        <v>352</v>
      </c>
      <c r="C39" s="107" t="s">
        <v>353</v>
      </c>
      <c r="D39" s="107" t="s">
        <v>70</v>
      </c>
      <c r="E39" s="107" t="s">
        <v>141</v>
      </c>
      <c r="F39" s="107" t="s">
        <v>140</v>
      </c>
      <c r="G39" s="107" t="s">
        <v>253</v>
      </c>
      <c r="H39" s="107" t="s">
        <v>254</v>
      </c>
      <c r="I39" s="41">
        <v>250000</v>
      </c>
      <c r="J39" s="41">
        <v>250000</v>
      </c>
      <c r="K39" s="41">
        <v>250000</v>
      </c>
      <c r="L39" s="41"/>
      <c r="M39" s="41"/>
      <c r="N39" s="41"/>
      <c r="O39" s="41"/>
      <c r="P39" s="41"/>
      <c r="Q39" s="41"/>
      <c r="R39" s="41"/>
      <c r="S39" s="41"/>
      <c r="T39" s="41"/>
      <c r="U39" s="41"/>
      <c r="V39" s="41"/>
      <c r="W39" s="41"/>
    </row>
    <row r="40" ht="21.75" customHeight="1" spans="1:23">
      <c r="A40" s="107" t="s">
        <v>310</v>
      </c>
      <c r="B40" s="107" t="s">
        <v>354</v>
      </c>
      <c r="C40" s="107" t="s">
        <v>355</v>
      </c>
      <c r="D40" s="107" t="s">
        <v>70</v>
      </c>
      <c r="E40" s="107" t="s">
        <v>135</v>
      </c>
      <c r="F40" s="107" t="s">
        <v>136</v>
      </c>
      <c r="G40" s="107" t="s">
        <v>260</v>
      </c>
      <c r="H40" s="107" t="s">
        <v>261</v>
      </c>
      <c r="I40" s="41">
        <v>33400</v>
      </c>
      <c r="J40" s="41">
        <v>33400</v>
      </c>
      <c r="K40" s="41">
        <v>33400</v>
      </c>
      <c r="L40" s="41"/>
      <c r="M40" s="41"/>
      <c r="N40" s="41"/>
      <c r="O40" s="41"/>
      <c r="P40" s="41"/>
      <c r="Q40" s="41"/>
      <c r="R40" s="41"/>
      <c r="S40" s="41"/>
      <c r="T40" s="41"/>
      <c r="U40" s="41"/>
      <c r="V40" s="41"/>
      <c r="W40" s="41"/>
    </row>
    <row r="41" ht="21.75" customHeight="1" spans="1:23">
      <c r="A41" s="107" t="s">
        <v>310</v>
      </c>
      <c r="B41" s="107" t="s">
        <v>354</v>
      </c>
      <c r="C41" s="107" t="s">
        <v>355</v>
      </c>
      <c r="D41" s="107" t="s">
        <v>70</v>
      </c>
      <c r="E41" s="107" t="s">
        <v>135</v>
      </c>
      <c r="F41" s="107" t="s">
        <v>136</v>
      </c>
      <c r="G41" s="107" t="s">
        <v>270</v>
      </c>
      <c r="H41" s="107" t="s">
        <v>271</v>
      </c>
      <c r="I41" s="41">
        <v>100000</v>
      </c>
      <c r="J41" s="41">
        <v>100000</v>
      </c>
      <c r="K41" s="41">
        <v>100000</v>
      </c>
      <c r="L41" s="41"/>
      <c r="M41" s="41"/>
      <c r="N41" s="41"/>
      <c r="O41" s="41"/>
      <c r="P41" s="41"/>
      <c r="Q41" s="41"/>
      <c r="R41" s="41"/>
      <c r="S41" s="41"/>
      <c r="T41" s="41"/>
      <c r="U41" s="41"/>
      <c r="V41" s="41"/>
      <c r="W41" s="41"/>
    </row>
    <row r="42" ht="21.75" customHeight="1" spans="1:23">
      <c r="A42" s="107" t="s">
        <v>310</v>
      </c>
      <c r="B42" s="107" t="s">
        <v>354</v>
      </c>
      <c r="C42" s="107" t="s">
        <v>355</v>
      </c>
      <c r="D42" s="107" t="s">
        <v>70</v>
      </c>
      <c r="E42" s="107" t="s">
        <v>135</v>
      </c>
      <c r="F42" s="107" t="s">
        <v>136</v>
      </c>
      <c r="G42" s="107" t="s">
        <v>317</v>
      </c>
      <c r="H42" s="107" t="s">
        <v>318</v>
      </c>
      <c r="I42" s="41">
        <v>56600</v>
      </c>
      <c r="J42" s="41">
        <v>56600</v>
      </c>
      <c r="K42" s="41">
        <v>56600</v>
      </c>
      <c r="L42" s="41"/>
      <c r="M42" s="41"/>
      <c r="N42" s="41"/>
      <c r="O42" s="41"/>
      <c r="P42" s="41"/>
      <c r="Q42" s="41"/>
      <c r="R42" s="41"/>
      <c r="S42" s="41"/>
      <c r="T42" s="41"/>
      <c r="U42" s="41"/>
      <c r="V42" s="41"/>
      <c r="W42" s="41"/>
    </row>
    <row r="43" ht="21.75" customHeight="1" spans="1:23">
      <c r="A43" s="107" t="s">
        <v>310</v>
      </c>
      <c r="B43" s="107" t="s">
        <v>356</v>
      </c>
      <c r="C43" s="107" t="s">
        <v>357</v>
      </c>
      <c r="D43" s="107" t="s">
        <v>70</v>
      </c>
      <c r="E43" s="107" t="s">
        <v>135</v>
      </c>
      <c r="F43" s="107" t="s">
        <v>136</v>
      </c>
      <c r="G43" s="107" t="s">
        <v>317</v>
      </c>
      <c r="H43" s="107" t="s">
        <v>318</v>
      </c>
      <c r="I43" s="41">
        <v>220000</v>
      </c>
      <c r="J43" s="41">
        <v>220000</v>
      </c>
      <c r="K43" s="41">
        <v>220000</v>
      </c>
      <c r="L43" s="41"/>
      <c r="M43" s="41"/>
      <c r="N43" s="41"/>
      <c r="O43" s="41"/>
      <c r="P43" s="41"/>
      <c r="Q43" s="41"/>
      <c r="R43" s="41"/>
      <c r="S43" s="41"/>
      <c r="T43" s="41"/>
      <c r="U43" s="41"/>
      <c r="V43" s="41"/>
      <c r="W43" s="41"/>
    </row>
    <row r="44" ht="21.75" customHeight="1" spans="1:23">
      <c r="A44" s="107" t="s">
        <v>310</v>
      </c>
      <c r="B44" s="107" t="s">
        <v>358</v>
      </c>
      <c r="C44" s="107" t="s">
        <v>359</v>
      </c>
      <c r="D44" s="107" t="s">
        <v>70</v>
      </c>
      <c r="E44" s="107" t="s">
        <v>135</v>
      </c>
      <c r="F44" s="107" t="s">
        <v>136</v>
      </c>
      <c r="G44" s="107" t="s">
        <v>317</v>
      </c>
      <c r="H44" s="107" t="s">
        <v>318</v>
      </c>
      <c r="I44" s="41">
        <v>550000</v>
      </c>
      <c r="J44" s="41">
        <v>550000</v>
      </c>
      <c r="K44" s="41">
        <v>550000</v>
      </c>
      <c r="L44" s="41"/>
      <c r="M44" s="41"/>
      <c r="N44" s="41"/>
      <c r="O44" s="41"/>
      <c r="P44" s="41"/>
      <c r="Q44" s="41"/>
      <c r="R44" s="41"/>
      <c r="S44" s="41"/>
      <c r="T44" s="41"/>
      <c r="U44" s="41"/>
      <c r="V44" s="41"/>
      <c r="W44" s="41"/>
    </row>
    <row r="45" ht="26" customHeight="1" spans="1:23">
      <c r="A45" s="107" t="s">
        <v>310</v>
      </c>
      <c r="B45" s="107" t="s">
        <v>360</v>
      </c>
      <c r="C45" s="107" t="s">
        <v>361</v>
      </c>
      <c r="D45" s="107" t="s">
        <v>70</v>
      </c>
      <c r="E45" s="107" t="s">
        <v>137</v>
      </c>
      <c r="F45" s="107" t="s">
        <v>138</v>
      </c>
      <c r="G45" s="107" t="s">
        <v>362</v>
      </c>
      <c r="H45" s="107" t="s">
        <v>333</v>
      </c>
      <c r="I45" s="41">
        <v>2000000</v>
      </c>
      <c r="J45" s="41">
        <v>2000000</v>
      </c>
      <c r="K45" s="41">
        <v>2000000</v>
      </c>
      <c r="L45" s="41"/>
      <c r="M45" s="41"/>
      <c r="N45" s="41"/>
      <c r="O45" s="41"/>
      <c r="P45" s="41"/>
      <c r="Q45" s="41"/>
      <c r="R45" s="41"/>
      <c r="S45" s="41"/>
      <c r="T45" s="41"/>
      <c r="U45" s="41"/>
      <c r="V45" s="41"/>
      <c r="W45" s="41"/>
    </row>
    <row r="46" ht="21.75" customHeight="1" spans="1:23">
      <c r="A46" s="107" t="s">
        <v>310</v>
      </c>
      <c r="B46" s="107" t="s">
        <v>363</v>
      </c>
      <c r="C46" s="107" t="s">
        <v>364</v>
      </c>
      <c r="D46" s="107" t="s">
        <v>70</v>
      </c>
      <c r="E46" s="107" t="s">
        <v>137</v>
      </c>
      <c r="F46" s="107" t="s">
        <v>138</v>
      </c>
      <c r="G46" s="107" t="s">
        <v>332</v>
      </c>
      <c r="H46" s="107" t="s">
        <v>333</v>
      </c>
      <c r="I46" s="41">
        <v>1000000</v>
      </c>
      <c r="J46" s="41">
        <v>1000000</v>
      </c>
      <c r="K46" s="41">
        <v>1000000</v>
      </c>
      <c r="L46" s="41"/>
      <c r="M46" s="41"/>
      <c r="N46" s="41"/>
      <c r="O46" s="41"/>
      <c r="P46" s="41"/>
      <c r="Q46" s="41"/>
      <c r="R46" s="41"/>
      <c r="S46" s="41"/>
      <c r="T46" s="41"/>
      <c r="U46" s="41"/>
      <c r="V46" s="41"/>
      <c r="W46" s="41"/>
    </row>
    <row r="47" ht="21.75" customHeight="1" spans="1:23">
      <c r="A47" s="107" t="s">
        <v>310</v>
      </c>
      <c r="B47" s="107" t="s">
        <v>365</v>
      </c>
      <c r="C47" s="107" t="s">
        <v>366</v>
      </c>
      <c r="D47" s="107" t="s">
        <v>70</v>
      </c>
      <c r="E47" s="107" t="s">
        <v>137</v>
      </c>
      <c r="F47" s="107" t="s">
        <v>138</v>
      </c>
      <c r="G47" s="107" t="s">
        <v>332</v>
      </c>
      <c r="H47" s="107" t="s">
        <v>333</v>
      </c>
      <c r="I47" s="41">
        <v>500000</v>
      </c>
      <c r="J47" s="41">
        <v>500000</v>
      </c>
      <c r="K47" s="41">
        <v>500000</v>
      </c>
      <c r="L47" s="41"/>
      <c r="M47" s="41"/>
      <c r="N47" s="41"/>
      <c r="O47" s="41"/>
      <c r="P47" s="41"/>
      <c r="Q47" s="41"/>
      <c r="R47" s="41"/>
      <c r="S47" s="41"/>
      <c r="T47" s="41"/>
      <c r="U47" s="41"/>
      <c r="V47" s="41"/>
      <c r="W47" s="41"/>
    </row>
    <row r="48" ht="21.75" customHeight="1" spans="1:23">
      <c r="A48" s="107" t="s">
        <v>310</v>
      </c>
      <c r="B48" s="107" t="s">
        <v>367</v>
      </c>
      <c r="C48" s="107" t="s">
        <v>368</v>
      </c>
      <c r="D48" s="107" t="s">
        <v>70</v>
      </c>
      <c r="E48" s="107" t="s">
        <v>137</v>
      </c>
      <c r="F48" s="107" t="s">
        <v>138</v>
      </c>
      <c r="G48" s="107" t="s">
        <v>362</v>
      </c>
      <c r="H48" s="107" t="s">
        <v>333</v>
      </c>
      <c r="I48" s="41">
        <v>500000</v>
      </c>
      <c r="J48" s="41">
        <v>500000</v>
      </c>
      <c r="K48" s="41">
        <v>500000</v>
      </c>
      <c r="L48" s="41"/>
      <c r="M48" s="41"/>
      <c r="N48" s="41"/>
      <c r="O48" s="41"/>
      <c r="P48" s="41"/>
      <c r="Q48" s="41"/>
      <c r="R48" s="41"/>
      <c r="S48" s="41"/>
      <c r="T48" s="41"/>
      <c r="U48" s="41"/>
      <c r="V48" s="41"/>
      <c r="W48" s="41"/>
    </row>
    <row r="49" ht="21.75" customHeight="1" spans="1:23">
      <c r="A49" s="107" t="s">
        <v>310</v>
      </c>
      <c r="B49" s="107" t="s">
        <v>369</v>
      </c>
      <c r="C49" s="107" t="s">
        <v>370</v>
      </c>
      <c r="D49" s="107" t="s">
        <v>70</v>
      </c>
      <c r="E49" s="107" t="s">
        <v>137</v>
      </c>
      <c r="F49" s="107" t="s">
        <v>138</v>
      </c>
      <c r="G49" s="107" t="s">
        <v>332</v>
      </c>
      <c r="H49" s="107" t="s">
        <v>333</v>
      </c>
      <c r="I49" s="41">
        <v>2000000</v>
      </c>
      <c r="J49" s="41">
        <v>2000000</v>
      </c>
      <c r="K49" s="41">
        <v>2000000</v>
      </c>
      <c r="L49" s="41"/>
      <c r="M49" s="41"/>
      <c r="N49" s="41"/>
      <c r="O49" s="41"/>
      <c r="P49" s="41"/>
      <c r="Q49" s="41"/>
      <c r="R49" s="41"/>
      <c r="S49" s="41"/>
      <c r="T49" s="41"/>
      <c r="U49" s="41"/>
      <c r="V49" s="41"/>
      <c r="W49" s="41"/>
    </row>
    <row r="50" ht="21.75" customHeight="1" spans="1:23">
      <c r="A50" s="107" t="s">
        <v>310</v>
      </c>
      <c r="B50" s="107" t="s">
        <v>371</v>
      </c>
      <c r="C50" s="107" t="s">
        <v>372</v>
      </c>
      <c r="D50" s="107" t="s">
        <v>70</v>
      </c>
      <c r="E50" s="107" t="s">
        <v>137</v>
      </c>
      <c r="F50" s="107" t="s">
        <v>138</v>
      </c>
      <c r="G50" s="107" t="s">
        <v>362</v>
      </c>
      <c r="H50" s="107" t="s">
        <v>333</v>
      </c>
      <c r="I50" s="41">
        <v>500000</v>
      </c>
      <c r="J50" s="41">
        <v>500000</v>
      </c>
      <c r="K50" s="41">
        <v>500000</v>
      </c>
      <c r="L50" s="41"/>
      <c r="M50" s="41"/>
      <c r="N50" s="41"/>
      <c r="O50" s="41"/>
      <c r="P50" s="41"/>
      <c r="Q50" s="41"/>
      <c r="R50" s="41"/>
      <c r="S50" s="41"/>
      <c r="T50" s="41"/>
      <c r="U50" s="41"/>
      <c r="V50" s="41"/>
      <c r="W50" s="41"/>
    </row>
    <row r="51" ht="21.75" customHeight="1" spans="1:23">
      <c r="A51" s="107" t="s">
        <v>310</v>
      </c>
      <c r="B51" s="107" t="s">
        <v>373</v>
      </c>
      <c r="C51" s="107" t="s">
        <v>374</v>
      </c>
      <c r="D51" s="107" t="s">
        <v>70</v>
      </c>
      <c r="E51" s="107" t="s">
        <v>137</v>
      </c>
      <c r="F51" s="107" t="s">
        <v>138</v>
      </c>
      <c r="G51" s="107" t="s">
        <v>332</v>
      </c>
      <c r="H51" s="107" t="s">
        <v>333</v>
      </c>
      <c r="I51" s="41">
        <v>2400000</v>
      </c>
      <c r="J51" s="41">
        <v>2400000</v>
      </c>
      <c r="K51" s="41">
        <v>2400000</v>
      </c>
      <c r="L51" s="41"/>
      <c r="M51" s="41"/>
      <c r="N51" s="41"/>
      <c r="O51" s="41"/>
      <c r="P51" s="41"/>
      <c r="Q51" s="41"/>
      <c r="R51" s="41"/>
      <c r="S51" s="41"/>
      <c r="T51" s="41"/>
      <c r="U51" s="41"/>
      <c r="V51" s="41"/>
      <c r="W51" s="41"/>
    </row>
    <row r="52" ht="21.75" customHeight="1" spans="1:23">
      <c r="A52" s="107" t="s">
        <v>310</v>
      </c>
      <c r="B52" s="107" t="s">
        <v>375</v>
      </c>
      <c r="C52" s="107" t="s">
        <v>376</v>
      </c>
      <c r="D52" s="107" t="s">
        <v>70</v>
      </c>
      <c r="E52" s="107" t="s">
        <v>137</v>
      </c>
      <c r="F52" s="107" t="s">
        <v>138</v>
      </c>
      <c r="G52" s="107" t="s">
        <v>332</v>
      </c>
      <c r="H52" s="107" t="s">
        <v>333</v>
      </c>
      <c r="I52" s="41">
        <v>350000</v>
      </c>
      <c r="J52" s="41">
        <v>350000</v>
      </c>
      <c r="K52" s="41">
        <v>350000</v>
      </c>
      <c r="L52" s="41"/>
      <c r="M52" s="41"/>
      <c r="N52" s="41"/>
      <c r="O52" s="41"/>
      <c r="P52" s="41"/>
      <c r="Q52" s="41"/>
      <c r="R52" s="41"/>
      <c r="S52" s="41"/>
      <c r="T52" s="41"/>
      <c r="U52" s="41"/>
      <c r="V52" s="41"/>
      <c r="W52" s="41"/>
    </row>
    <row r="53" ht="21.75" customHeight="1" spans="1:23">
      <c r="A53" s="107" t="s">
        <v>310</v>
      </c>
      <c r="B53" s="107" t="s">
        <v>377</v>
      </c>
      <c r="C53" s="107" t="s">
        <v>378</v>
      </c>
      <c r="D53" s="107" t="s">
        <v>70</v>
      </c>
      <c r="E53" s="107" t="s">
        <v>137</v>
      </c>
      <c r="F53" s="107" t="s">
        <v>138</v>
      </c>
      <c r="G53" s="107" t="s">
        <v>332</v>
      </c>
      <c r="H53" s="107" t="s">
        <v>333</v>
      </c>
      <c r="I53" s="41">
        <v>1600000</v>
      </c>
      <c r="J53" s="41">
        <v>1600000</v>
      </c>
      <c r="K53" s="41">
        <v>1600000</v>
      </c>
      <c r="L53" s="41"/>
      <c r="M53" s="41"/>
      <c r="N53" s="41"/>
      <c r="O53" s="41"/>
      <c r="P53" s="41"/>
      <c r="Q53" s="41"/>
      <c r="R53" s="41"/>
      <c r="S53" s="41"/>
      <c r="T53" s="41"/>
      <c r="U53" s="41"/>
      <c r="V53" s="41"/>
      <c r="W53" s="41"/>
    </row>
    <row r="54" ht="21.75" customHeight="1" spans="1:23">
      <c r="A54" s="107" t="s">
        <v>310</v>
      </c>
      <c r="B54" s="107" t="s">
        <v>379</v>
      </c>
      <c r="C54" s="107" t="s">
        <v>380</v>
      </c>
      <c r="D54" s="107" t="s">
        <v>70</v>
      </c>
      <c r="E54" s="107" t="s">
        <v>137</v>
      </c>
      <c r="F54" s="107" t="s">
        <v>138</v>
      </c>
      <c r="G54" s="107" t="s">
        <v>332</v>
      </c>
      <c r="H54" s="107" t="s">
        <v>333</v>
      </c>
      <c r="I54" s="41">
        <v>200000</v>
      </c>
      <c r="J54" s="41">
        <v>200000</v>
      </c>
      <c r="K54" s="41">
        <v>200000</v>
      </c>
      <c r="L54" s="41"/>
      <c r="M54" s="41"/>
      <c r="N54" s="41"/>
      <c r="O54" s="41"/>
      <c r="P54" s="41"/>
      <c r="Q54" s="41"/>
      <c r="R54" s="41"/>
      <c r="S54" s="41"/>
      <c r="T54" s="41"/>
      <c r="U54" s="41"/>
      <c r="V54" s="41"/>
      <c r="W54" s="41"/>
    </row>
    <row r="55" ht="21.75" customHeight="1" spans="1:23">
      <c r="A55" s="107" t="s">
        <v>310</v>
      </c>
      <c r="B55" s="107" t="s">
        <v>381</v>
      </c>
      <c r="C55" s="107" t="s">
        <v>382</v>
      </c>
      <c r="D55" s="107" t="s">
        <v>70</v>
      </c>
      <c r="E55" s="107" t="s">
        <v>137</v>
      </c>
      <c r="F55" s="107" t="s">
        <v>138</v>
      </c>
      <c r="G55" s="107" t="s">
        <v>317</v>
      </c>
      <c r="H55" s="107" t="s">
        <v>318</v>
      </c>
      <c r="I55" s="41">
        <v>500000</v>
      </c>
      <c r="J55" s="41">
        <v>500000</v>
      </c>
      <c r="K55" s="41">
        <v>500000</v>
      </c>
      <c r="L55" s="41"/>
      <c r="M55" s="41"/>
      <c r="N55" s="41"/>
      <c r="O55" s="41"/>
      <c r="P55" s="41"/>
      <c r="Q55" s="41"/>
      <c r="R55" s="41"/>
      <c r="S55" s="41"/>
      <c r="T55" s="41"/>
      <c r="U55" s="41"/>
      <c r="V55" s="41"/>
      <c r="W55" s="41"/>
    </row>
    <row r="56" ht="21.75" customHeight="1" spans="1:23">
      <c r="A56" s="107" t="s">
        <v>310</v>
      </c>
      <c r="B56" s="241" t="s">
        <v>383</v>
      </c>
      <c r="C56" s="56" t="s">
        <v>384</v>
      </c>
      <c r="D56" s="107" t="s">
        <v>70</v>
      </c>
      <c r="E56" s="174">
        <v>2210111</v>
      </c>
      <c r="F56" s="107" t="s">
        <v>385</v>
      </c>
      <c r="G56" s="66">
        <v>31001</v>
      </c>
      <c r="H56" s="175" t="s">
        <v>386</v>
      </c>
      <c r="I56" s="41">
        <v>676200</v>
      </c>
      <c r="J56" s="41"/>
      <c r="K56" s="41"/>
      <c r="L56" s="41"/>
      <c r="M56" s="41"/>
      <c r="N56" s="41">
        <v>676200</v>
      </c>
      <c r="O56" s="41"/>
      <c r="P56" s="41"/>
      <c r="Q56" s="41"/>
      <c r="R56" s="41"/>
      <c r="S56" s="41"/>
      <c r="T56" s="41"/>
      <c r="U56" s="41"/>
      <c r="V56" s="41"/>
      <c r="W56" s="41"/>
    </row>
    <row r="57" ht="18.75" customHeight="1" spans="1:23">
      <c r="A57" s="68" t="s">
        <v>199</v>
      </c>
      <c r="B57" s="69"/>
      <c r="C57" s="69"/>
      <c r="D57" s="69"/>
      <c r="E57" s="69"/>
      <c r="F57" s="69"/>
      <c r="G57" s="69"/>
      <c r="H57" s="73"/>
      <c r="I57" s="41">
        <v>31262965.77</v>
      </c>
      <c r="J57" s="41">
        <f>SUM(J10:J56)</f>
        <v>24772800</v>
      </c>
      <c r="K57" s="41">
        <f>SUM(K10:K56)</f>
        <v>24772800</v>
      </c>
      <c r="L57" s="41"/>
      <c r="M57" s="41"/>
      <c r="N57" s="41">
        <f>SUM(N10:N56)</f>
        <v>1676708.77</v>
      </c>
      <c r="O57" s="41"/>
      <c r="P57" s="41"/>
      <c r="Q57" s="41"/>
      <c r="R57" s="41">
        <v>4813457</v>
      </c>
      <c r="S57" s="41"/>
      <c r="T57" s="41"/>
      <c r="U57" s="41"/>
      <c r="V57" s="41"/>
      <c r="W57" s="41">
        <v>4813457</v>
      </c>
    </row>
  </sheetData>
  <mergeCells count="28">
    <mergeCell ref="A3:W3"/>
    <mergeCell ref="A4:H4"/>
    <mergeCell ref="J5:M5"/>
    <mergeCell ref="N5:P5"/>
    <mergeCell ref="R5:W5"/>
    <mergeCell ref="A57:H5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0"/>
  <sheetViews>
    <sheetView showZeros="0" workbookViewId="0">
      <pane ySplit="1" topLeftCell="A2" activePane="bottomLeft" state="frozen"/>
      <selection/>
      <selection pane="bottomLeft" activeCell="A4" sqref="A4:H4"/>
    </sheetView>
  </sheetViews>
  <sheetFormatPr defaultColWidth="9.14166666666667" defaultRowHeight="12" customHeight="1"/>
  <cols>
    <col min="1" max="1" width="34.2833333333333" customWidth="1"/>
    <col min="2" max="2" width="33.7583333333333" customWidth="1"/>
    <col min="3" max="3" width="20.7583333333333" customWidth="1"/>
    <col min="4" max="4" width="18.375" customWidth="1"/>
    <col min="5" max="5" width="20.5" customWidth="1"/>
    <col min="6" max="6" width="16.125" customWidth="1"/>
    <col min="7" max="7" width="25.1416666666667" customWidth="1"/>
    <col min="8" max="8" width="15.575" customWidth="1"/>
    <col min="9" max="9" width="13.425" customWidth="1"/>
    <col min="10" max="10" width="18.8583333333333" customWidth="1"/>
  </cols>
  <sheetData>
    <row r="1" customHeight="1" spans="1:10">
      <c r="A1" s="1"/>
      <c r="B1" s="1"/>
      <c r="C1" s="1"/>
      <c r="D1" s="1"/>
      <c r="E1" s="1"/>
      <c r="F1" s="1"/>
      <c r="G1" s="1"/>
      <c r="H1" s="1"/>
      <c r="I1" s="1"/>
      <c r="J1" s="1"/>
    </row>
    <row r="2" ht="18" customHeight="1" spans="10:10">
      <c r="J2" s="60" t="s">
        <v>387</v>
      </c>
    </row>
    <row r="3" ht="39.75" customHeight="1" spans="1:10">
      <c r="A3" s="106" t="str">
        <f>"2025"&amp;"年部门项目支出绩效目标表"</f>
        <v>2025年部门项目支出绩效目标表</v>
      </c>
      <c r="B3" s="43"/>
      <c r="C3" s="43"/>
      <c r="D3" s="43"/>
      <c r="E3" s="43"/>
      <c r="F3" s="108"/>
      <c r="G3" s="43"/>
      <c r="H3" s="108"/>
      <c r="I3" s="108"/>
      <c r="J3" s="43"/>
    </row>
    <row r="4" ht="17.25" customHeight="1" spans="1:1">
      <c r="A4" s="44" t="str">
        <f>"单位名称："&amp;"昆明市呈贡区住房和城乡建设局机关"</f>
        <v>单位名称：昆明市呈贡区住房和城乡建设局机关</v>
      </c>
    </row>
    <row r="5" ht="44.25" customHeight="1" spans="1:10">
      <c r="A5" s="16" t="s">
        <v>211</v>
      </c>
      <c r="B5" s="16" t="s">
        <v>388</v>
      </c>
      <c r="C5" s="16" t="s">
        <v>389</v>
      </c>
      <c r="D5" s="16" t="s">
        <v>390</v>
      </c>
      <c r="E5" s="16" t="s">
        <v>391</v>
      </c>
      <c r="F5" s="109" t="s">
        <v>392</v>
      </c>
      <c r="G5" s="16" t="s">
        <v>393</v>
      </c>
      <c r="H5" s="109" t="s">
        <v>394</v>
      </c>
      <c r="I5" s="109" t="s">
        <v>395</v>
      </c>
      <c r="J5" s="16" t="s">
        <v>396</v>
      </c>
    </row>
    <row r="6" ht="18.75" customHeight="1" spans="1:10">
      <c r="A6" s="171">
        <v>1</v>
      </c>
      <c r="B6" s="171">
        <v>2</v>
      </c>
      <c r="C6" s="171">
        <v>3</v>
      </c>
      <c r="D6" s="171">
        <v>4</v>
      </c>
      <c r="E6" s="171">
        <v>5</v>
      </c>
      <c r="F6" s="74">
        <v>6</v>
      </c>
      <c r="G6" s="171">
        <v>7</v>
      </c>
      <c r="H6" s="74">
        <v>8</v>
      </c>
      <c r="I6" s="74">
        <v>9</v>
      </c>
      <c r="J6" s="171">
        <v>10</v>
      </c>
    </row>
    <row r="7" ht="42" customHeight="1" spans="1:10">
      <c r="A7" s="66" t="s">
        <v>70</v>
      </c>
      <c r="B7" s="107"/>
      <c r="C7" s="107"/>
      <c r="D7" s="107"/>
      <c r="E7" s="92"/>
      <c r="F7" s="110"/>
      <c r="G7" s="92"/>
      <c r="H7" s="110"/>
      <c r="I7" s="110"/>
      <c r="J7" s="92"/>
    </row>
    <row r="8" ht="42" customHeight="1" spans="1:10">
      <c r="A8" s="172" t="s">
        <v>364</v>
      </c>
      <c r="B8" s="53" t="s">
        <v>397</v>
      </c>
      <c r="C8" s="53" t="s">
        <v>398</v>
      </c>
      <c r="D8" s="53" t="s">
        <v>399</v>
      </c>
      <c r="E8" s="66" t="s">
        <v>400</v>
      </c>
      <c r="F8" s="53" t="s">
        <v>401</v>
      </c>
      <c r="G8" s="66" t="s">
        <v>402</v>
      </c>
      <c r="H8" s="53" t="s">
        <v>403</v>
      </c>
      <c r="I8" s="53" t="s">
        <v>404</v>
      </c>
      <c r="J8" s="66" t="s">
        <v>405</v>
      </c>
    </row>
    <row r="9" ht="42" customHeight="1" spans="1:10">
      <c r="A9" s="172" t="s">
        <v>364</v>
      </c>
      <c r="B9" s="53" t="s">
        <v>397</v>
      </c>
      <c r="C9" s="53" t="s">
        <v>406</v>
      </c>
      <c r="D9" s="53" t="s">
        <v>407</v>
      </c>
      <c r="E9" s="66" t="s">
        <v>408</v>
      </c>
      <c r="F9" s="53" t="s">
        <v>409</v>
      </c>
      <c r="G9" s="66" t="s">
        <v>410</v>
      </c>
      <c r="H9" s="53" t="s">
        <v>411</v>
      </c>
      <c r="I9" s="53" t="s">
        <v>412</v>
      </c>
      <c r="J9" s="66" t="s">
        <v>410</v>
      </c>
    </row>
    <row r="10" ht="42" customHeight="1" spans="1:10">
      <c r="A10" s="172" t="s">
        <v>364</v>
      </c>
      <c r="B10" s="53" t="s">
        <v>397</v>
      </c>
      <c r="C10" s="53" t="s">
        <v>413</v>
      </c>
      <c r="D10" s="53" t="s">
        <v>414</v>
      </c>
      <c r="E10" s="66" t="s">
        <v>415</v>
      </c>
      <c r="F10" s="53" t="s">
        <v>401</v>
      </c>
      <c r="G10" s="66" t="s">
        <v>416</v>
      </c>
      <c r="H10" s="53" t="s">
        <v>417</v>
      </c>
      <c r="I10" s="53" t="s">
        <v>404</v>
      </c>
      <c r="J10" s="66" t="s">
        <v>418</v>
      </c>
    </row>
    <row r="11" ht="42" customHeight="1" spans="1:10">
      <c r="A11" s="172" t="s">
        <v>378</v>
      </c>
      <c r="B11" s="53" t="s">
        <v>419</v>
      </c>
      <c r="C11" s="53" t="s">
        <v>398</v>
      </c>
      <c r="D11" s="53" t="s">
        <v>399</v>
      </c>
      <c r="E11" s="66" t="s">
        <v>400</v>
      </c>
      <c r="F11" s="53" t="s">
        <v>401</v>
      </c>
      <c r="G11" s="66" t="s">
        <v>420</v>
      </c>
      <c r="H11" s="53" t="s">
        <v>403</v>
      </c>
      <c r="I11" s="53" t="s">
        <v>404</v>
      </c>
      <c r="J11" s="66" t="s">
        <v>421</v>
      </c>
    </row>
    <row r="12" ht="42" customHeight="1" spans="1:10">
      <c r="A12" s="172" t="s">
        <v>378</v>
      </c>
      <c r="B12" s="53" t="s">
        <v>419</v>
      </c>
      <c r="C12" s="53" t="s">
        <v>406</v>
      </c>
      <c r="D12" s="53" t="s">
        <v>422</v>
      </c>
      <c r="E12" s="66" t="s">
        <v>423</v>
      </c>
      <c r="F12" s="53" t="s">
        <v>409</v>
      </c>
      <c r="G12" s="66" t="s">
        <v>424</v>
      </c>
      <c r="H12" s="53" t="s">
        <v>411</v>
      </c>
      <c r="I12" s="53" t="s">
        <v>412</v>
      </c>
      <c r="J12" s="66" t="s">
        <v>423</v>
      </c>
    </row>
    <row r="13" ht="42" customHeight="1" spans="1:10">
      <c r="A13" s="172" t="s">
        <v>378</v>
      </c>
      <c r="B13" s="53" t="s">
        <v>419</v>
      </c>
      <c r="C13" s="53" t="s">
        <v>413</v>
      </c>
      <c r="D13" s="53" t="s">
        <v>414</v>
      </c>
      <c r="E13" s="66" t="s">
        <v>425</v>
      </c>
      <c r="F13" s="53" t="s">
        <v>401</v>
      </c>
      <c r="G13" s="66" t="s">
        <v>426</v>
      </c>
      <c r="H13" s="53" t="s">
        <v>417</v>
      </c>
      <c r="I13" s="53" t="s">
        <v>404</v>
      </c>
      <c r="J13" s="66" t="s">
        <v>418</v>
      </c>
    </row>
    <row r="14" ht="42" customHeight="1" spans="1:10">
      <c r="A14" s="172" t="s">
        <v>359</v>
      </c>
      <c r="B14" s="53" t="s">
        <v>427</v>
      </c>
      <c r="C14" s="53" t="s">
        <v>398</v>
      </c>
      <c r="D14" s="53" t="s">
        <v>399</v>
      </c>
      <c r="E14" s="66" t="s">
        <v>428</v>
      </c>
      <c r="F14" s="53" t="s">
        <v>401</v>
      </c>
      <c r="G14" s="66" t="s">
        <v>429</v>
      </c>
      <c r="H14" s="53" t="s">
        <v>411</v>
      </c>
      <c r="I14" s="53" t="s">
        <v>412</v>
      </c>
      <c r="J14" s="66" t="s">
        <v>430</v>
      </c>
    </row>
    <row r="15" ht="42" customHeight="1" spans="1:10">
      <c r="A15" s="172" t="s">
        <v>359</v>
      </c>
      <c r="B15" s="53" t="s">
        <v>427</v>
      </c>
      <c r="C15" s="53" t="s">
        <v>398</v>
      </c>
      <c r="D15" s="53" t="s">
        <v>399</v>
      </c>
      <c r="E15" s="66" t="s">
        <v>431</v>
      </c>
      <c r="F15" s="53" t="s">
        <v>401</v>
      </c>
      <c r="G15" s="66" t="s">
        <v>429</v>
      </c>
      <c r="H15" s="53" t="s">
        <v>411</v>
      </c>
      <c r="I15" s="53" t="s">
        <v>412</v>
      </c>
      <c r="J15" s="66" t="s">
        <v>432</v>
      </c>
    </row>
    <row r="16" ht="42" customHeight="1" spans="1:10">
      <c r="A16" s="172" t="s">
        <v>359</v>
      </c>
      <c r="B16" s="53" t="s">
        <v>427</v>
      </c>
      <c r="C16" s="53" t="s">
        <v>398</v>
      </c>
      <c r="D16" s="53" t="s">
        <v>433</v>
      </c>
      <c r="E16" s="66" t="s">
        <v>434</v>
      </c>
      <c r="F16" s="53" t="s">
        <v>401</v>
      </c>
      <c r="G16" s="66" t="s">
        <v>429</v>
      </c>
      <c r="H16" s="53" t="s">
        <v>411</v>
      </c>
      <c r="I16" s="53" t="s">
        <v>404</v>
      </c>
      <c r="J16" s="66" t="s">
        <v>435</v>
      </c>
    </row>
    <row r="17" ht="42" customHeight="1" spans="1:10">
      <c r="A17" s="172" t="s">
        <v>359</v>
      </c>
      <c r="B17" s="53" t="s">
        <v>427</v>
      </c>
      <c r="C17" s="53" t="s">
        <v>406</v>
      </c>
      <c r="D17" s="53" t="s">
        <v>436</v>
      </c>
      <c r="E17" s="66" t="s">
        <v>437</v>
      </c>
      <c r="F17" s="53" t="s">
        <v>409</v>
      </c>
      <c r="G17" s="66" t="s">
        <v>429</v>
      </c>
      <c r="H17" s="53" t="s">
        <v>411</v>
      </c>
      <c r="I17" s="53" t="s">
        <v>412</v>
      </c>
      <c r="J17" s="66" t="s">
        <v>438</v>
      </c>
    </row>
    <row r="18" ht="42" customHeight="1" spans="1:10">
      <c r="A18" s="172" t="s">
        <v>359</v>
      </c>
      <c r="B18" s="53" t="s">
        <v>427</v>
      </c>
      <c r="C18" s="53" t="s">
        <v>413</v>
      </c>
      <c r="D18" s="53" t="s">
        <v>414</v>
      </c>
      <c r="E18" s="66" t="s">
        <v>414</v>
      </c>
      <c r="F18" s="53" t="s">
        <v>401</v>
      </c>
      <c r="G18" s="66" t="s">
        <v>439</v>
      </c>
      <c r="H18" s="53" t="s">
        <v>417</v>
      </c>
      <c r="I18" s="53" t="s">
        <v>404</v>
      </c>
      <c r="J18" s="66" t="s">
        <v>440</v>
      </c>
    </row>
    <row r="19" ht="42" customHeight="1" spans="1:10">
      <c r="A19" s="172" t="s">
        <v>355</v>
      </c>
      <c r="B19" s="53" t="s">
        <v>441</v>
      </c>
      <c r="C19" s="53" t="s">
        <v>398</v>
      </c>
      <c r="D19" s="53" t="s">
        <v>399</v>
      </c>
      <c r="E19" s="66" t="s">
        <v>442</v>
      </c>
      <c r="F19" s="53" t="s">
        <v>401</v>
      </c>
      <c r="G19" s="66" t="s">
        <v>443</v>
      </c>
      <c r="H19" s="53" t="s">
        <v>417</v>
      </c>
      <c r="I19" s="53" t="s">
        <v>412</v>
      </c>
      <c r="J19" s="66" t="s">
        <v>444</v>
      </c>
    </row>
    <row r="20" ht="42" customHeight="1" spans="1:10">
      <c r="A20" s="172" t="s">
        <v>355</v>
      </c>
      <c r="B20" s="53" t="s">
        <v>441</v>
      </c>
      <c r="C20" s="53" t="s">
        <v>398</v>
      </c>
      <c r="D20" s="53" t="s">
        <v>433</v>
      </c>
      <c r="E20" s="66" t="s">
        <v>445</v>
      </c>
      <c r="F20" s="53" t="s">
        <v>401</v>
      </c>
      <c r="G20" s="66" t="s">
        <v>446</v>
      </c>
      <c r="H20" s="53" t="s">
        <v>417</v>
      </c>
      <c r="I20" s="53" t="s">
        <v>412</v>
      </c>
      <c r="J20" s="66" t="s">
        <v>447</v>
      </c>
    </row>
    <row r="21" ht="42" customHeight="1" spans="1:10">
      <c r="A21" s="172" t="s">
        <v>355</v>
      </c>
      <c r="B21" s="53" t="s">
        <v>441</v>
      </c>
      <c r="C21" s="53" t="s">
        <v>406</v>
      </c>
      <c r="D21" s="53" t="s">
        <v>436</v>
      </c>
      <c r="E21" s="66" t="s">
        <v>448</v>
      </c>
      <c r="F21" s="53" t="s">
        <v>401</v>
      </c>
      <c r="G21" s="66" t="s">
        <v>449</v>
      </c>
      <c r="H21" s="53" t="s">
        <v>417</v>
      </c>
      <c r="I21" s="53" t="s">
        <v>412</v>
      </c>
      <c r="J21" s="66" t="s">
        <v>450</v>
      </c>
    </row>
    <row r="22" ht="42" customHeight="1" spans="1:10">
      <c r="A22" s="172" t="s">
        <v>355</v>
      </c>
      <c r="B22" s="53" t="s">
        <v>441</v>
      </c>
      <c r="C22" s="53" t="s">
        <v>413</v>
      </c>
      <c r="D22" s="53" t="s">
        <v>414</v>
      </c>
      <c r="E22" s="66" t="s">
        <v>414</v>
      </c>
      <c r="F22" s="53" t="s">
        <v>401</v>
      </c>
      <c r="G22" s="66" t="s">
        <v>426</v>
      </c>
      <c r="H22" s="53" t="s">
        <v>417</v>
      </c>
      <c r="I22" s="53" t="s">
        <v>404</v>
      </c>
      <c r="J22" s="66" t="s">
        <v>414</v>
      </c>
    </row>
    <row r="23" ht="42" customHeight="1" spans="1:10">
      <c r="A23" s="172" t="s">
        <v>339</v>
      </c>
      <c r="B23" s="53" t="s">
        <v>451</v>
      </c>
      <c r="C23" s="53" t="s">
        <v>398</v>
      </c>
      <c r="D23" s="53" t="s">
        <v>399</v>
      </c>
      <c r="E23" s="66" t="s">
        <v>452</v>
      </c>
      <c r="F23" s="53" t="s">
        <v>409</v>
      </c>
      <c r="G23" s="66" t="s">
        <v>453</v>
      </c>
      <c r="H23" s="53" t="s">
        <v>411</v>
      </c>
      <c r="I23" s="53" t="s">
        <v>412</v>
      </c>
      <c r="J23" s="66" t="s">
        <v>454</v>
      </c>
    </row>
    <row r="24" ht="42" customHeight="1" spans="1:10">
      <c r="A24" s="172" t="s">
        <v>339</v>
      </c>
      <c r="B24" s="53" t="s">
        <v>451</v>
      </c>
      <c r="C24" s="53" t="s">
        <v>398</v>
      </c>
      <c r="D24" s="53" t="s">
        <v>455</v>
      </c>
      <c r="E24" s="66" t="s">
        <v>456</v>
      </c>
      <c r="F24" s="53" t="s">
        <v>409</v>
      </c>
      <c r="G24" s="66" t="s">
        <v>457</v>
      </c>
      <c r="H24" s="53" t="s">
        <v>411</v>
      </c>
      <c r="I24" s="53" t="s">
        <v>412</v>
      </c>
      <c r="J24" s="66" t="s">
        <v>458</v>
      </c>
    </row>
    <row r="25" ht="42" customHeight="1" spans="1:10">
      <c r="A25" s="172" t="s">
        <v>339</v>
      </c>
      <c r="B25" s="53" t="s">
        <v>451</v>
      </c>
      <c r="C25" s="53" t="s">
        <v>406</v>
      </c>
      <c r="D25" s="53" t="s">
        <v>436</v>
      </c>
      <c r="E25" s="66" t="s">
        <v>459</v>
      </c>
      <c r="F25" s="53" t="s">
        <v>409</v>
      </c>
      <c r="G25" s="66" t="s">
        <v>459</v>
      </c>
      <c r="H25" s="53" t="s">
        <v>417</v>
      </c>
      <c r="I25" s="53" t="s">
        <v>412</v>
      </c>
      <c r="J25" s="66" t="s">
        <v>460</v>
      </c>
    </row>
    <row r="26" ht="42" customHeight="1" spans="1:10">
      <c r="A26" s="172" t="s">
        <v>339</v>
      </c>
      <c r="B26" s="53" t="s">
        <v>451</v>
      </c>
      <c r="C26" s="53" t="s">
        <v>413</v>
      </c>
      <c r="D26" s="53" t="s">
        <v>414</v>
      </c>
      <c r="E26" s="66" t="s">
        <v>461</v>
      </c>
      <c r="F26" s="53" t="s">
        <v>409</v>
      </c>
      <c r="G26" s="66" t="s">
        <v>439</v>
      </c>
      <c r="H26" s="53" t="s">
        <v>417</v>
      </c>
      <c r="I26" s="53" t="s">
        <v>412</v>
      </c>
      <c r="J26" s="66" t="s">
        <v>462</v>
      </c>
    </row>
    <row r="27" ht="42" customHeight="1" spans="1:10">
      <c r="A27" s="172" t="s">
        <v>320</v>
      </c>
      <c r="B27" s="53" t="s">
        <v>463</v>
      </c>
      <c r="C27" s="53" t="s">
        <v>398</v>
      </c>
      <c r="D27" s="53" t="s">
        <v>399</v>
      </c>
      <c r="E27" s="66" t="s">
        <v>464</v>
      </c>
      <c r="F27" s="53" t="s">
        <v>401</v>
      </c>
      <c r="G27" s="66" t="s">
        <v>87</v>
      </c>
      <c r="H27" s="53" t="s">
        <v>465</v>
      </c>
      <c r="I27" s="53" t="s">
        <v>404</v>
      </c>
      <c r="J27" s="66" t="s">
        <v>466</v>
      </c>
    </row>
    <row r="28" ht="42" customHeight="1" spans="1:10">
      <c r="A28" s="172" t="s">
        <v>320</v>
      </c>
      <c r="B28" s="53" t="s">
        <v>463</v>
      </c>
      <c r="C28" s="53" t="s">
        <v>398</v>
      </c>
      <c r="D28" s="53" t="s">
        <v>433</v>
      </c>
      <c r="E28" s="66" t="s">
        <v>467</v>
      </c>
      <c r="F28" s="53" t="s">
        <v>409</v>
      </c>
      <c r="G28" s="66" t="s">
        <v>468</v>
      </c>
      <c r="H28" s="53" t="s">
        <v>417</v>
      </c>
      <c r="I28" s="53" t="s">
        <v>412</v>
      </c>
      <c r="J28" s="66" t="s">
        <v>469</v>
      </c>
    </row>
    <row r="29" ht="42" customHeight="1" spans="1:10">
      <c r="A29" s="172" t="s">
        <v>320</v>
      </c>
      <c r="B29" s="53" t="s">
        <v>463</v>
      </c>
      <c r="C29" s="53" t="s">
        <v>398</v>
      </c>
      <c r="D29" s="53" t="s">
        <v>455</v>
      </c>
      <c r="E29" s="66" t="s">
        <v>470</v>
      </c>
      <c r="F29" s="53" t="s">
        <v>409</v>
      </c>
      <c r="G29" s="66" t="s">
        <v>471</v>
      </c>
      <c r="H29" s="53" t="s">
        <v>472</v>
      </c>
      <c r="I29" s="53" t="s">
        <v>412</v>
      </c>
      <c r="J29" s="66" t="s">
        <v>473</v>
      </c>
    </row>
    <row r="30" ht="42" customHeight="1" spans="1:10">
      <c r="A30" s="172" t="s">
        <v>320</v>
      </c>
      <c r="B30" s="53" t="s">
        <v>463</v>
      </c>
      <c r="C30" s="53" t="s">
        <v>398</v>
      </c>
      <c r="D30" s="53" t="s">
        <v>474</v>
      </c>
      <c r="E30" s="66" t="s">
        <v>475</v>
      </c>
      <c r="F30" s="53" t="s">
        <v>476</v>
      </c>
      <c r="G30" s="66" t="s">
        <v>89</v>
      </c>
      <c r="H30" s="53" t="s">
        <v>477</v>
      </c>
      <c r="I30" s="53" t="s">
        <v>404</v>
      </c>
      <c r="J30" s="66" t="s">
        <v>478</v>
      </c>
    </row>
    <row r="31" ht="42" customHeight="1" spans="1:10">
      <c r="A31" s="172" t="s">
        <v>320</v>
      </c>
      <c r="B31" s="53" t="s">
        <v>463</v>
      </c>
      <c r="C31" s="53" t="s">
        <v>406</v>
      </c>
      <c r="D31" s="53" t="s">
        <v>436</v>
      </c>
      <c r="E31" s="66" t="s">
        <v>479</v>
      </c>
      <c r="F31" s="53" t="s">
        <v>401</v>
      </c>
      <c r="G31" s="66" t="s">
        <v>416</v>
      </c>
      <c r="H31" s="53" t="s">
        <v>417</v>
      </c>
      <c r="I31" s="53" t="s">
        <v>404</v>
      </c>
      <c r="J31" s="66" t="s">
        <v>480</v>
      </c>
    </row>
    <row r="32" ht="42" customHeight="1" spans="1:10">
      <c r="A32" s="172" t="s">
        <v>320</v>
      </c>
      <c r="B32" s="53" t="s">
        <v>463</v>
      </c>
      <c r="C32" s="53" t="s">
        <v>413</v>
      </c>
      <c r="D32" s="53" t="s">
        <v>414</v>
      </c>
      <c r="E32" s="66" t="s">
        <v>481</v>
      </c>
      <c r="F32" s="53" t="s">
        <v>401</v>
      </c>
      <c r="G32" s="66" t="s">
        <v>426</v>
      </c>
      <c r="H32" s="53" t="s">
        <v>417</v>
      </c>
      <c r="I32" s="53" t="s">
        <v>404</v>
      </c>
      <c r="J32" s="66" t="s">
        <v>480</v>
      </c>
    </row>
    <row r="33" ht="42" customHeight="1" spans="1:10">
      <c r="A33" s="172" t="s">
        <v>351</v>
      </c>
      <c r="B33" s="53" t="s">
        <v>482</v>
      </c>
      <c r="C33" s="53" t="s">
        <v>398</v>
      </c>
      <c r="D33" s="53" t="s">
        <v>399</v>
      </c>
      <c r="E33" s="66" t="s">
        <v>483</v>
      </c>
      <c r="F33" s="53" t="s">
        <v>409</v>
      </c>
      <c r="G33" s="66" t="s">
        <v>87</v>
      </c>
      <c r="H33" s="53" t="s">
        <v>484</v>
      </c>
      <c r="I33" s="53" t="s">
        <v>404</v>
      </c>
      <c r="J33" s="66" t="s">
        <v>485</v>
      </c>
    </row>
    <row r="34" ht="42" customHeight="1" spans="1:10">
      <c r="A34" s="172" t="s">
        <v>351</v>
      </c>
      <c r="B34" s="53" t="s">
        <v>482</v>
      </c>
      <c r="C34" s="53" t="s">
        <v>398</v>
      </c>
      <c r="D34" s="53" t="s">
        <v>455</v>
      </c>
      <c r="E34" s="66" t="s">
        <v>486</v>
      </c>
      <c r="F34" s="53" t="s">
        <v>409</v>
      </c>
      <c r="G34" s="66" t="s">
        <v>486</v>
      </c>
      <c r="H34" s="53" t="s">
        <v>411</v>
      </c>
      <c r="I34" s="53" t="s">
        <v>412</v>
      </c>
      <c r="J34" s="66" t="s">
        <v>487</v>
      </c>
    </row>
    <row r="35" ht="42" customHeight="1" spans="1:10">
      <c r="A35" s="172" t="s">
        <v>351</v>
      </c>
      <c r="B35" s="53" t="s">
        <v>482</v>
      </c>
      <c r="C35" s="53" t="s">
        <v>406</v>
      </c>
      <c r="D35" s="53" t="s">
        <v>436</v>
      </c>
      <c r="E35" s="66" t="s">
        <v>488</v>
      </c>
      <c r="F35" s="53" t="s">
        <v>409</v>
      </c>
      <c r="G35" s="66" t="s">
        <v>489</v>
      </c>
      <c r="H35" s="53" t="s">
        <v>411</v>
      </c>
      <c r="I35" s="53" t="s">
        <v>412</v>
      </c>
      <c r="J35" s="66" t="s">
        <v>490</v>
      </c>
    </row>
    <row r="36" ht="42" customHeight="1" spans="1:10">
      <c r="A36" s="172" t="s">
        <v>351</v>
      </c>
      <c r="B36" s="53" t="s">
        <v>482</v>
      </c>
      <c r="C36" s="53" t="s">
        <v>413</v>
      </c>
      <c r="D36" s="53" t="s">
        <v>414</v>
      </c>
      <c r="E36" s="66" t="s">
        <v>491</v>
      </c>
      <c r="F36" s="53" t="s">
        <v>401</v>
      </c>
      <c r="G36" s="66" t="s">
        <v>439</v>
      </c>
      <c r="H36" s="53" t="s">
        <v>417</v>
      </c>
      <c r="I36" s="53" t="s">
        <v>404</v>
      </c>
      <c r="J36" s="66" t="s">
        <v>492</v>
      </c>
    </row>
    <row r="37" ht="42" customHeight="1" spans="1:10">
      <c r="A37" s="172" t="s">
        <v>343</v>
      </c>
      <c r="B37" s="53" t="s">
        <v>493</v>
      </c>
      <c r="C37" s="53" t="s">
        <v>398</v>
      </c>
      <c r="D37" s="53" t="s">
        <v>474</v>
      </c>
      <c r="E37" s="66" t="s">
        <v>475</v>
      </c>
      <c r="F37" s="53" t="s">
        <v>409</v>
      </c>
      <c r="G37" s="66" t="s">
        <v>494</v>
      </c>
      <c r="H37" s="53" t="s">
        <v>495</v>
      </c>
      <c r="I37" s="53" t="s">
        <v>404</v>
      </c>
      <c r="J37" s="66" t="s">
        <v>496</v>
      </c>
    </row>
    <row r="38" ht="42" customHeight="1" spans="1:10">
      <c r="A38" s="172" t="s">
        <v>343</v>
      </c>
      <c r="B38" s="53" t="s">
        <v>493</v>
      </c>
      <c r="C38" s="53" t="s">
        <v>406</v>
      </c>
      <c r="D38" s="53" t="s">
        <v>436</v>
      </c>
      <c r="E38" s="66" t="s">
        <v>497</v>
      </c>
      <c r="F38" s="53" t="s">
        <v>409</v>
      </c>
      <c r="G38" s="66" t="s">
        <v>497</v>
      </c>
      <c r="H38" s="53" t="s">
        <v>411</v>
      </c>
      <c r="I38" s="53" t="s">
        <v>412</v>
      </c>
      <c r="J38" s="66" t="s">
        <v>496</v>
      </c>
    </row>
    <row r="39" ht="42" customHeight="1" spans="1:10">
      <c r="A39" s="172" t="s">
        <v>343</v>
      </c>
      <c r="B39" s="53" t="s">
        <v>493</v>
      </c>
      <c r="C39" s="53" t="s">
        <v>413</v>
      </c>
      <c r="D39" s="53" t="s">
        <v>414</v>
      </c>
      <c r="E39" s="66" t="s">
        <v>498</v>
      </c>
      <c r="F39" s="53" t="s">
        <v>401</v>
      </c>
      <c r="G39" s="66" t="s">
        <v>426</v>
      </c>
      <c r="H39" s="53" t="s">
        <v>417</v>
      </c>
      <c r="I39" s="53" t="s">
        <v>404</v>
      </c>
      <c r="J39" s="66" t="s">
        <v>499</v>
      </c>
    </row>
    <row r="40" ht="42" customHeight="1" spans="1:10">
      <c r="A40" s="172" t="s">
        <v>368</v>
      </c>
      <c r="B40" s="53" t="s">
        <v>500</v>
      </c>
      <c r="C40" s="53" t="s">
        <v>398</v>
      </c>
      <c r="D40" s="53" t="s">
        <v>399</v>
      </c>
      <c r="E40" s="66" t="s">
        <v>501</v>
      </c>
      <c r="F40" s="53" t="s">
        <v>401</v>
      </c>
      <c r="G40" s="66" t="s">
        <v>502</v>
      </c>
      <c r="H40" s="53" t="s">
        <v>403</v>
      </c>
      <c r="I40" s="53" t="s">
        <v>404</v>
      </c>
      <c r="J40" s="66" t="s">
        <v>503</v>
      </c>
    </row>
    <row r="41" ht="42" customHeight="1" spans="1:10">
      <c r="A41" s="172" t="s">
        <v>368</v>
      </c>
      <c r="B41" s="53" t="s">
        <v>500</v>
      </c>
      <c r="C41" s="53" t="s">
        <v>398</v>
      </c>
      <c r="D41" s="53" t="s">
        <v>399</v>
      </c>
      <c r="E41" s="66" t="s">
        <v>504</v>
      </c>
      <c r="F41" s="53" t="s">
        <v>401</v>
      </c>
      <c r="G41" s="66" t="s">
        <v>505</v>
      </c>
      <c r="H41" s="53" t="s">
        <v>403</v>
      </c>
      <c r="I41" s="53" t="s">
        <v>404</v>
      </c>
      <c r="J41" s="66" t="s">
        <v>506</v>
      </c>
    </row>
    <row r="42" ht="42" customHeight="1" spans="1:10">
      <c r="A42" s="172" t="s">
        <v>368</v>
      </c>
      <c r="B42" s="53" t="s">
        <v>500</v>
      </c>
      <c r="C42" s="53" t="s">
        <v>398</v>
      </c>
      <c r="D42" s="53" t="s">
        <v>433</v>
      </c>
      <c r="E42" s="66" t="s">
        <v>507</v>
      </c>
      <c r="F42" s="53" t="s">
        <v>409</v>
      </c>
      <c r="G42" s="66" t="s">
        <v>508</v>
      </c>
      <c r="H42" s="53" t="s">
        <v>417</v>
      </c>
      <c r="I42" s="53" t="s">
        <v>412</v>
      </c>
      <c r="J42" s="66" t="s">
        <v>509</v>
      </c>
    </row>
    <row r="43" ht="42" customHeight="1" spans="1:10">
      <c r="A43" s="172" t="s">
        <v>368</v>
      </c>
      <c r="B43" s="53" t="s">
        <v>500</v>
      </c>
      <c r="C43" s="53" t="s">
        <v>406</v>
      </c>
      <c r="D43" s="53" t="s">
        <v>436</v>
      </c>
      <c r="E43" s="66" t="s">
        <v>510</v>
      </c>
      <c r="F43" s="53" t="s">
        <v>401</v>
      </c>
      <c r="G43" s="66" t="s">
        <v>426</v>
      </c>
      <c r="H43" s="53" t="s">
        <v>417</v>
      </c>
      <c r="I43" s="53" t="s">
        <v>404</v>
      </c>
      <c r="J43" s="66" t="s">
        <v>511</v>
      </c>
    </row>
    <row r="44" ht="42" customHeight="1" spans="1:10">
      <c r="A44" s="172" t="s">
        <v>368</v>
      </c>
      <c r="B44" s="53" t="s">
        <v>500</v>
      </c>
      <c r="C44" s="53" t="s">
        <v>413</v>
      </c>
      <c r="D44" s="53" t="s">
        <v>414</v>
      </c>
      <c r="E44" s="66" t="s">
        <v>512</v>
      </c>
      <c r="F44" s="53" t="s">
        <v>401</v>
      </c>
      <c r="G44" s="66" t="s">
        <v>426</v>
      </c>
      <c r="H44" s="53" t="s">
        <v>417</v>
      </c>
      <c r="I44" s="53" t="s">
        <v>404</v>
      </c>
      <c r="J44" s="66" t="s">
        <v>513</v>
      </c>
    </row>
    <row r="45" ht="42" customHeight="1" spans="1:10">
      <c r="A45" s="172" t="s">
        <v>382</v>
      </c>
      <c r="B45" s="53" t="s">
        <v>514</v>
      </c>
      <c r="C45" s="53" t="s">
        <v>398</v>
      </c>
      <c r="D45" s="53" t="s">
        <v>399</v>
      </c>
      <c r="E45" s="66" t="s">
        <v>515</v>
      </c>
      <c r="F45" s="53" t="s">
        <v>409</v>
      </c>
      <c r="G45" s="66" t="s">
        <v>446</v>
      </c>
      <c r="H45" s="53" t="s">
        <v>417</v>
      </c>
      <c r="I45" s="53" t="s">
        <v>404</v>
      </c>
      <c r="J45" s="66" t="s">
        <v>516</v>
      </c>
    </row>
    <row r="46" ht="42" customHeight="1" spans="1:10">
      <c r="A46" s="172" t="s">
        <v>382</v>
      </c>
      <c r="B46" s="53" t="s">
        <v>514</v>
      </c>
      <c r="C46" s="53" t="s">
        <v>406</v>
      </c>
      <c r="D46" s="53" t="s">
        <v>436</v>
      </c>
      <c r="E46" s="66" t="s">
        <v>517</v>
      </c>
      <c r="F46" s="53" t="s">
        <v>409</v>
      </c>
      <c r="G46" s="66" t="s">
        <v>518</v>
      </c>
      <c r="H46" s="53" t="s">
        <v>411</v>
      </c>
      <c r="I46" s="53" t="s">
        <v>412</v>
      </c>
      <c r="J46" s="66" t="s">
        <v>519</v>
      </c>
    </row>
    <row r="47" ht="42" customHeight="1" spans="1:10">
      <c r="A47" s="172" t="s">
        <v>382</v>
      </c>
      <c r="B47" s="53" t="s">
        <v>514</v>
      </c>
      <c r="C47" s="53" t="s">
        <v>413</v>
      </c>
      <c r="D47" s="53" t="s">
        <v>414</v>
      </c>
      <c r="E47" s="66" t="s">
        <v>414</v>
      </c>
      <c r="F47" s="53" t="s">
        <v>401</v>
      </c>
      <c r="G47" s="66" t="s">
        <v>426</v>
      </c>
      <c r="H47" s="53" t="s">
        <v>417</v>
      </c>
      <c r="I47" s="53" t="s">
        <v>404</v>
      </c>
      <c r="J47" s="66" t="s">
        <v>414</v>
      </c>
    </row>
    <row r="48" ht="42" customHeight="1" spans="1:10">
      <c r="A48" s="172" t="s">
        <v>347</v>
      </c>
      <c r="B48" s="53" t="s">
        <v>520</v>
      </c>
      <c r="C48" s="53" t="s">
        <v>398</v>
      </c>
      <c r="D48" s="53" t="s">
        <v>399</v>
      </c>
      <c r="E48" s="66" t="s">
        <v>521</v>
      </c>
      <c r="F48" s="53" t="s">
        <v>401</v>
      </c>
      <c r="G48" s="66" t="s">
        <v>446</v>
      </c>
      <c r="H48" s="53" t="s">
        <v>417</v>
      </c>
      <c r="I48" s="53" t="s">
        <v>412</v>
      </c>
      <c r="J48" s="66" t="s">
        <v>516</v>
      </c>
    </row>
    <row r="49" ht="42" customHeight="1" spans="1:10">
      <c r="A49" s="172" t="s">
        <v>347</v>
      </c>
      <c r="B49" s="53" t="s">
        <v>520</v>
      </c>
      <c r="C49" s="53" t="s">
        <v>398</v>
      </c>
      <c r="D49" s="53" t="s">
        <v>474</v>
      </c>
      <c r="E49" s="66" t="s">
        <v>475</v>
      </c>
      <c r="F49" s="53" t="s">
        <v>409</v>
      </c>
      <c r="G49" s="66" t="s">
        <v>522</v>
      </c>
      <c r="H49" s="53" t="s">
        <v>495</v>
      </c>
      <c r="I49" s="53" t="s">
        <v>404</v>
      </c>
      <c r="J49" s="66" t="s">
        <v>523</v>
      </c>
    </row>
    <row r="50" ht="42" customHeight="1" spans="1:10">
      <c r="A50" s="172" t="s">
        <v>347</v>
      </c>
      <c r="B50" s="53" t="s">
        <v>520</v>
      </c>
      <c r="C50" s="53" t="s">
        <v>406</v>
      </c>
      <c r="D50" s="53" t="s">
        <v>436</v>
      </c>
      <c r="E50" s="66" t="s">
        <v>524</v>
      </c>
      <c r="F50" s="53" t="s">
        <v>401</v>
      </c>
      <c r="G50" s="66" t="s">
        <v>525</v>
      </c>
      <c r="H50" s="53" t="s">
        <v>417</v>
      </c>
      <c r="I50" s="53" t="s">
        <v>412</v>
      </c>
      <c r="J50" s="66" t="s">
        <v>524</v>
      </c>
    </row>
    <row r="51" ht="42" customHeight="1" spans="1:10">
      <c r="A51" s="172" t="s">
        <v>347</v>
      </c>
      <c r="B51" s="53" t="s">
        <v>520</v>
      </c>
      <c r="C51" s="53" t="s">
        <v>413</v>
      </c>
      <c r="D51" s="53" t="s">
        <v>414</v>
      </c>
      <c r="E51" s="66" t="s">
        <v>414</v>
      </c>
      <c r="F51" s="53" t="s">
        <v>401</v>
      </c>
      <c r="G51" s="66" t="s">
        <v>426</v>
      </c>
      <c r="H51" s="53" t="s">
        <v>417</v>
      </c>
      <c r="I51" s="53" t="s">
        <v>412</v>
      </c>
      <c r="J51" s="66" t="s">
        <v>414</v>
      </c>
    </row>
    <row r="52" ht="42" customHeight="1" spans="1:10">
      <c r="A52" s="172" t="s">
        <v>361</v>
      </c>
      <c r="B52" s="53" t="s">
        <v>526</v>
      </c>
      <c r="C52" s="53" t="s">
        <v>398</v>
      </c>
      <c r="D52" s="53" t="s">
        <v>399</v>
      </c>
      <c r="E52" s="66" t="s">
        <v>501</v>
      </c>
      <c r="F52" s="53" t="s">
        <v>401</v>
      </c>
      <c r="G52" s="66" t="s">
        <v>527</v>
      </c>
      <c r="H52" s="53" t="s">
        <v>403</v>
      </c>
      <c r="I52" s="53" t="s">
        <v>404</v>
      </c>
      <c r="J52" s="66" t="s">
        <v>528</v>
      </c>
    </row>
    <row r="53" ht="42" customHeight="1" spans="1:10">
      <c r="A53" s="172" t="s">
        <v>361</v>
      </c>
      <c r="B53" s="53" t="s">
        <v>526</v>
      </c>
      <c r="C53" s="53" t="s">
        <v>398</v>
      </c>
      <c r="D53" s="53" t="s">
        <v>433</v>
      </c>
      <c r="E53" s="66" t="s">
        <v>507</v>
      </c>
      <c r="F53" s="53" t="s">
        <v>409</v>
      </c>
      <c r="G53" s="66" t="s">
        <v>508</v>
      </c>
      <c r="H53" s="53" t="s">
        <v>417</v>
      </c>
      <c r="I53" s="53" t="s">
        <v>412</v>
      </c>
      <c r="J53" s="66" t="s">
        <v>529</v>
      </c>
    </row>
    <row r="54" ht="42" customHeight="1" spans="1:10">
      <c r="A54" s="172" t="s">
        <v>361</v>
      </c>
      <c r="B54" s="53" t="s">
        <v>526</v>
      </c>
      <c r="C54" s="53" t="s">
        <v>406</v>
      </c>
      <c r="D54" s="53" t="s">
        <v>436</v>
      </c>
      <c r="E54" s="66" t="s">
        <v>510</v>
      </c>
      <c r="F54" s="53" t="s">
        <v>401</v>
      </c>
      <c r="G54" s="66" t="s">
        <v>426</v>
      </c>
      <c r="H54" s="53" t="s">
        <v>417</v>
      </c>
      <c r="I54" s="53" t="s">
        <v>404</v>
      </c>
      <c r="J54" s="66" t="s">
        <v>530</v>
      </c>
    </row>
    <row r="55" ht="42" customHeight="1" spans="1:10">
      <c r="A55" s="172" t="s">
        <v>361</v>
      </c>
      <c r="B55" s="53" t="s">
        <v>526</v>
      </c>
      <c r="C55" s="53" t="s">
        <v>413</v>
      </c>
      <c r="D55" s="53" t="s">
        <v>414</v>
      </c>
      <c r="E55" s="66" t="s">
        <v>531</v>
      </c>
      <c r="F55" s="53" t="s">
        <v>401</v>
      </c>
      <c r="G55" s="66" t="s">
        <v>426</v>
      </c>
      <c r="H55" s="53" t="s">
        <v>417</v>
      </c>
      <c r="I55" s="53" t="s">
        <v>404</v>
      </c>
      <c r="J55" s="66" t="s">
        <v>532</v>
      </c>
    </row>
    <row r="56" ht="42" customHeight="1" spans="1:10">
      <c r="A56" s="172" t="s">
        <v>312</v>
      </c>
      <c r="B56" s="53" t="s">
        <v>533</v>
      </c>
      <c r="C56" s="53" t="s">
        <v>398</v>
      </c>
      <c r="D56" s="53" t="s">
        <v>399</v>
      </c>
      <c r="E56" s="66" t="s">
        <v>534</v>
      </c>
      <c r="F56" s="53" t="s">
        <v>409</v>
      </c>
      <c r="G56" s="66" t="s">
        <v>84</v>
      </c>
      <c r="H56" s="53" t="s">
        <v>465</v>
      </c>
      <c r="I56" s="53" t="s">
        <v>404</v>
      </c>
      <c r="J56" s="66" t="s">
        <v>535</v>
      </c>
    </row>
    <row r="57" ht="42" customHeight="1" spans="1:10">
      <c r="A57" s="172" t="s">
        <v>312</v>
      </c>
      <c r="B57" s="53" t="s">
        <v>533</v>
      </c>
      <c r="C57" s="53" t="s">
        <v>398</v>
      </c>
      <c r="D57" s="53" t="s">
        <v>399</v>
      </c>
      <c r="E57" s="66" t="s">
        <v>536</v>
      </c>
      <c r="F57" s="53" t="s">
        <v>409</v>
      </c>
      <c r="G57" s="66" t="s">
        <v>86</v>
      </c>
      <c r="H57" s="53" t="s">
        <v>465</v>
      </c>
      <c r="I57" s="53" t="s">
        <v>404</v>
      </c>
      <c r="J57" s="66" t="s">
        <v>537</v>
      </c>
    </row>
    <row r="58" ht="42" customHeight="1" spans="1:10">
      <c r="A58" s="172" t="s">
        <v>312</v>
      </c>
      <c r="B58" s="53" t="s">
        <v>533</v>
      </c>
      <c r="C58" s="53" t="s">
        <v>398</v>
      </c>
      <c r="D58" s="53" t="s">
        <v>399</v>
      </c>
      <c r="E58" s="66" t="s">
        <v>538</v>
      </c>
      <c r="F58" s="53" t="s">
        <v>409</v>
      </c>
      <c r="G58" s="66" t="s">
        <v>84</v>
      </c>
      <c r="H58" s="53" t="s">
        <v>465</v>
      </c>
      <c r="I58" s="53" t="s">
        <v>404</v>
      </c>
      <c r="J58" s="66" t="s">
        <v>539</v>
      </c>
    </row>
    <row r="59" ht="42" customHeight="1" spans="1:10">
      <c r="A59" s="172" t="s">
        <v>312</v>
      </c>
      <c r="B59" s="53" t="s">
        <v>533</v>
      </c>
      <c r="C59" s="53" t="s">
        <v>398</v>
      </c>
      <c r="D59" s="53" t="s">
        <v>433</v>
      </c>
      <c r="E59" s="66" t="s">
        <v>540</v>
      </c>
      <c r="F59" s="53" t="s">
        <v>401</v>
      </c>
      <c r="G59" s="66" t="s">
        <v>541</v>
      </c>
      <c r="H59" s="53" t="s">
        <v>542</v>
      </c>
      <c r="I59" s="53" t="s">
        <v>412</v>
      </c>
      <c r="J59" s="66" t="s">
        <v>543</v>
      </c>
    </row>
    <row r="60" ht="42" customHeight="1" spans="1:10">
      <c r="A60" s="172" t="s">
        <v>312</v>
      </c>
      <c r="B60" s="53" t="s">
        <v>533</v>
      </c>
      <c r="C60" s="53" t="s">
        <v>398</v>
      </c>
      <c r="D60" s="53" t="s">
        <v>455</v>
      </c>
      <c r="E60" s="66" t="s">
        <v>544</v>
      </c>
      <c r="F60" s="53" t="s">
        <v>409</v>
      </c>
      <c r="G60" s="66" t="s">
        <v>545</v>
      </c>
      <c r="H60" s="53" t="s">
        <v>472</v>
      </c>
      <c r="I60" s="53" t="s">
        <v>404</v>
      </c>
      <c r="J60" s="66" t="s">
        <v>546</v>
      </c>
    </row>
    <row r="61" ht="42" customHeight="1" spans="1:10">
      <c r="A61" s="172" t="s">
        <v>312</v>
      </c>
      <c r="B61" s="53" t="s">
        <v>533</v>
      </c>
      <c r="C61" s="53" t="s">
        <v>398</v>
      </c>
      <c r="D61" s="53" t="s">
        <v>474</v>
      </c>
      <c r="E61" s="66" t="s">
        <v>475</v>
      </c>
      <c r="F61" s="53" t="s">
        <v>476</v>
      </c>
      <c r="G61" s="66" t="s">
        <v>547</v>
      </c>
      <c r="H61" s="53" t="s">
        <v>477</v>
      </c>
      <c r="I61" s="53" t="s">
        <v>404</v>
      </c>
      <c r="J61" s="66" t="s">
        <v>548</v>
      </c>
    </row>
    <row r="62" ht="42" customHeight="1" spans="1:10">
      <c r="A62" s="172" t="s">
        <v>312</v>
      </c>
      <c r="B62" s="53" t="s">
        <v>533</v>
      </c>
      <c r="C62" s="53" t="s">
        <v>406</v>
      </c>
      <c r="D62" s="53" t="s">
        <v>422</v>
      </c>
      <c r="E62" s="66" t="s">
        <v>549</v>
      </c>
      <c r="F62" s="53" t="s">
        <v>401</v>
      </c>
      <c r="G62" s="66" t="s">
        <v>550</v>
      </c>
      <c r="H62" s="53" t="s">
        <v>542</v>
      </c>
      <c r="I62" s="53" t="s">
        <v>412</v>
      </c>
      <c r="J62" s="66" t="s">
        <v>549</v>
      </c>
    </row>
    <row r="63" ht="42" customHeight="1" spans="1:10">
      <c r="A63" s="172" t="s">
        <v>312</v>
      </c>
      <c r="B63" s="53" t="s">
        <v>533</v>
      </c>
      <c r="C63" s="53" t="s">
        <v>406</v>
      </c>
      <c r="D63" s="53" t="s">
        <v>436</v>
      </c>
      <c r="E63" s="66" t="s">
        <v>549</v>
      </c>
      <c r="F63" s="53" t="s">
        <v>401</v>
      </c>
      <c r="G63" s="66" t="s">
        <v>549</v>
      </c>
      <c r="H63" s="53" t="s">
        <v>542</v>
      </c>
      <c r="I63" s="53" t="s">
        <v>412</v>
      </c>
      <c r="J63" s="66" t="s">
        <v>549</v>
      </c>
    </row>
    <row r="64" ht="42" customHeight="1" spans="1:10">
      <c r="A64" s="172" t="s">
        <v>312</v>
      </c>
      <c r="B64" s="53" t="s">
        <v>533</v>
      </c>
      <c r="C64" s="53" t="s">
        <v>413</v>
      </c>
      <c r="D64" s="53" t="s">
        <v>414</v>
      </c>
      <c r="E64" s="66" t="s">
        <v>481</v>
      </c>
      <c r="F64" s="53" t="s">
        <v>401</v>
      </c>
      <c r="G64" s="66" t="s">
        <v>426</v>
      </c>
      <c r="H64" s="53" t="s">
        <v>417</v>
      </c>
      <c r="I64" s="53" t="s">
        <v>404</v>
      </c>
      <c r="J64" s="66" t="s">
        <v>481</v>
      </c>
    </row>
    <row r="65" ht="42" customHeight="1" spans="1:10">
      <c r="A65" s="172" t="s">
        <v>349</v>
      </c>
      <c r="B65" s="53" t="s">
        <v>551</v>
      </c>
      <c r="C65" s="53" t="s">
        <v>398</v>
      </c>
      <c r="D65" s="53" t="s">
        <v>399</v>
      </c>
      <c r="E65" s="66" t="s">
        <v>501</v>
      </c>
      <c r="F65" s="53" t="s">
        <v>401</v>
      </c>
      <c r="G65" s="66" t="s">
        <v>552</v>
      </c>
      <c r="H65" s="53" t="s">
        <v>403</v>
      </c>
      <c r="I65" s="53" t="s">
        <v>404</v>
      </c>
      <c r="J65" s="66" t="s">
        <v>503</v>
      </c>
    </row>
    <row r="66" ht="42" customHeight="1" spans="1:10">
      <c r="A66" s="172" t="s">
        <v>349</v>
      </c>
      <c r="B66" s="53" t="s">
        <v>551</v>
      </c>
      <c r="C66" s="53" t="s">
        <v>398</v>
      </c>
      <c r="D66" s="53" t="s">
        <v>399</v>
      </c>
      <c r="E66" s="66" t="s">
        <v>504</v>
      </c>
      <c r="F66" s="53" t="s">
        <v>401</v>
      </c>
      <c r="G66" s="66" t="s">
        <v>553</v>
      </c>
      <c r="H66" s="53" t="s">
        <v>403</v>
      </c>
      <c r="I66" s="53" t="s">
        <v>404</v>
      </c>
      <c r="J66" s="66" t="s">
        <v>506</v>
      </c>
    </row>
    <row r="67" ht="42" customHeight="1" spans="1:10">
      <c r="A67" s="172" t="s">
        <v>349</v>
      </c>
      <c r="B67" s="53" t="s">
        <v>551</v>
      </c>
      <c r="C67" s="53" t="s">
        <v>398</v>
      </c>
      <c r="D67" s="53" t="s">
        <v>474</v>
      </c>
      <c r="E67" s="66" t="s">
        <v>475</v>
      </c>
      <c r="F67" s="53" t="s">
        <v>476</v>
      </c>
      <c r="G67" s="66" t="s">
        <v>554</v>
      </c>
      <c r="H67" s="53" t="s">
        <v>495</v>
      </c>
      <c r="I67" s="53" t="s">
        <v>404</v>
      </c>
      <c r="J67" s="66" t="s">
        <v>555</v>
      </c>
    </row>
    <row r="68" ht="42" customHeight="1" spans="1:10">
      <c r="A68" s="172" t="s">
        <v>349</v>
      </c>
      <c r="B68" s="53" t="s">
        <v>551</v>
      </c>
      <c r="C68" s="53" t="s">
        <v>406</v>
      </c>
      <c r="D68" s="53" t="s">
        <v>436</v>
      </c>
      <c r="E68" s="66" t="s">
        <v>556</v>
      </c>
      <c r="F68" s="53" t="s">
        <v>401</v>
      </c>
      <c r="G68" s="66" t="s">
        <v>426</v>
      </c>
      <c r="H68" s="53" t="s">
        <v>417</v>
      </c>
      <c r="I68" s="53" t="s">
        <v>404</v>
      </c>
      <c r="J68" s="66" t="s">
        <v>511</v>
      </c>
    </row>
    <row r="69" ht="42" customHeight="1" spans="1:10">
      <c r="A69" s="172" t="s">
        <v>349</v>
      </c>
      <c r="B69" s="53" t="s">
        <v>551</v>
      </c>
      <c r="C69" s="53" t="s">
        <v>413</v>
      </c>
      <c r="D69" s="53" t="s">
        <v>414</v>
      </c>
      <c r="E69" s="66" t="s">
        <v>512</v>
      </c>
      <c r="F69" s="53" t="s">
        <v>401</v>
      </c>
      <c r="G69" s="66" t="s">
        <v>426</v>
      </c>
      <c r="H69" s="53" t="s">
        <v>417</v>
      </c>
      <c r="I69" s="53" t="s">
        <v>404</v>
      </c>
      <c r="J69" s="66" t="s">
        <v>557</v>
      </c>
    </row>
    <row r="70" ht="42" customHeight="1" spans="1:10">
      <c r="A70" s="172" t="s">
        <v>357</v>
      </c>
      <c r="B70" s="53" t="s">
        <v>558</v>
      </c>
      <c r="C70" s="53" t="s">
        <v>398</v>
      </c>
      <c r="D70" s="53" t="s">
        <v>399</v>
      </c>
      <c r="E70" s="66" t="s">
        <v>559</v>
      </c>
      <c r="F70" s="53" t="s">
        <v>409</v>
      </c>
      <c r="G70" s="66" t="s">
        <v>560</v>
      </c>
      <c r="H70" s="53" t="s">
        <v>561</v>
      </c>
      <c r="I70" s="53" t="s">
        <v>404</v>
      </c>
      <c r="J70" s="66" t="s">
        <v>562</v>
      </c>
    </row>
    <row r="71" ht="42" customHeight="1" spans="1:10">
      <c r="A71" s="172" t="s">
        <v>357</v>
      </c>
      <c r="B71" s="53" t="s">
        <v>558</v>
      </c>
      <c r="C71" s="53" t="s">
        <v>398</v>
      </c>
      <c r="D71" s="53" t="s">
        <v>433</v>
      </c>
      <c r="E71" s="66" t="s">
        <v>563</v>
      </c>
      <c r="F71" s="53" t="s">
        <v>409</v>
      </c>
      <c r="G71" s="66" t="s">
        <v>429</v>
      </c>
      <c r="H71" s="53" t="s">
        <v>411</v>
      </c>
      <c r="I71" s="53" t="s">
        <v>412</v>
      </c>
      <c r="J71" s="66" t="s">
        <v>564</v>
      </c>
    </row>
    <row r="72" ht="42" customHeight="1" spans="1:10">
      <c r="A72" s="172" t="s">
        <v>357</v>
      </c>
      <c r="B72" s="53" t="s">
        <v>558</v>
      </c>
      <c r="C72" s="53" t="s">
        <v>406</v>
      </c>
      <c r="D72" s="53" t="s">
        <v>436</v>
      </c>
      <c r="E72" s="66" t="s">
        <v>565</v>
      </c>
      <c r="F72" s="53" t="s">
        <v>409</v>
      </c>
      <c r="G72" s="66" t="s">
        <v>566</v>
      </c>
      <c r="H72" s="53" t="s">
        <v>411</v>
      </c>
      <c r="I72" s="53" t="s">
        <v>412</v>
      </c>
      <c r="J72" s="66" t="s">
        <v>567</v>
      </c>
    </row>
    <row r="73" ht="42" customHeight="1" spans="1:10">
      <c r="A73" s="172" t="s">
        <v>357</v>
      </c>
      <c r="B73" s="53" t="s">
        <v>558</v>
      </c>
      <c r="C73" s="53" t="s">
        <v>413</v>
      </c>
      <c r="D73" s="53" t="s">
        <v>414</v>
      </c>
      <c r="E73" s="66" t="s">
        <v>568</v>
      </c>
      <c r="F73" s="53" t="s">
        <v>401</v>
      </c>
      <c r="G73" s="66" t="s">
        <v>426</v>
      </c>
      <c r="H73" s="53" t="s">
        <v>417</v>
      </c>
      <c r="I73" s="53" t="s">
        <v>404</v>
      </c>
      <c r="J73" s="66" t="s">
        <v>569</v>
      </c>
    </row>
    <row r="74" ht="42" customHeight="1" spans="1:10">
      <c r="A74" s="172" t="s">
        <v>372</v>
      </c>
      <c r="B74" s="53" t="s">
        <v>570</v>
      </c>
      <c r="C74" s="53" t="s">
        <v>398</v>
      </c>
      <c r="D74" s="53" t="s">
        <v>399</v>
      </c>
      <c r="E74" s="66" t="s">
        <v>571</v>
      </c>
      <c r="F74" s="53" t="s">
        <v>401</v>
      </c>
      <c r="G74" s="66" t="s">
        <v>572</v>
      </c>
      <c r="H74" s="53" t="s">
        <v>403</v>
      </c>
      <c r="I74" s="53" t="s">
        <v>404</v>
      </c>
      <c r="J74" s="66" t="s">
        <v>573</v>
      </c>
    </row>
    <row r="75" ht="42" customHeight="1" spans="1:10">
      <c r="A75" s="172" t="s">
        <v>372</v>
      </c>
      <c r="B75" s="53" t="s">
        <v>570</v>
      </c>
      <c r="C75" s="53" t="s">
        <v>406</v>
      </c>
      <c r="D75" s="53" t="s">
        <v>436</v>
      </c>
      <c r="E75" s="66" t="s">
        <v>556</v>
      </c>
      <c r="F75" s="53" t="s">
        <v>401</v>
      </c>
      <c r="G75" s="66" t="s">
        <v>426</v>
      </c>
      <c r="H75" s="53" t="s">
        <v>417</v>
      </c>
      <c r="I75" s="53" t="s">
        <v>404</v>
      </c>
      <c r="J75" s="66" t="s">
        <v>511</v>
      </c>
    </row>
    <row r="76" ht="42" customHeight="1" spans="1:10">
      <c r="A76" s="172" t="s">
        <v>372</v>
      </c>
      <c r="B76" s="53" t="s">
        <v>570</v>
      </c>
      <c r="C76" s="53" t="s">
        <v>413</v>
      </c>
      <c r="D76" s="53" t="s">
        <v>414</v>
      </c>
      <c r="E76" s="66" t="s">
        <v>512</v>
      </c>
      <c r="F76" s="53" t="s">
        <v>401</v>
      </c>
      <c r="G76" s="66" t="s">
        <v>426</v>
      </c>
      <c r="H76" s="53" t="s">
        <v>417</v>
      </c>
      <c r="I76" s="53" t="s">
        <v>404</v>
      </c>
      <c r="J76" s="66" t="s">
        <v>513</v>
      </c>
    </row>
    <row r="77" ht="42" customHeight="1" spans="1:10">
      <c r="A77" s="172" t="s">
        <v>370</v>
      </c>
      <c r="B77" s="53" t="s">
        <v>500</v>
      </c>
      <c r="C77" s="53" t="s">
        <v>398</v>
      </c>
      <c r="D77" s="53" t="s">
        <v>399</v>
      </c>
      <c r="E77" s="66" t="s">
        <v>501</v>
      </c>
      <c r="F77" s="53" t="s">
        <v>401</v>
      </c>
      <c r="G77" s="66" t="s">
        <v>574</v>
      </c>
      <c r="H77" s="53" t="s">
        <v>403</v>
      </c>
      <c r="I77" s="53" t="s">
        <v>404</v>
      </c>
      <c r="J77" s="66" t="s">
        <v>575</v>
      </c>
    </row>
    <row r="78" ht="42" customHeight="1" spans="1:10">
      <c r="A78" s="172" t="s">
        <v>370</v>
      </c>
      <c r="B78" s="53" t="s">
        <v>500</v>
      </c>
      <c r="C78" s="53" t="s">
        <v>398</v>
      </c>
      <c r="D78" s="53" t="s">
        <v>399</v>
      </c>
      <c r="E78" s="66" t="s">
        <v>504</v>
      </c>
      <c r="F78" s="53" t="s">
        <v>401</v>
      </c>
      <c r="G78" s="66" t="s">
        <v>553</v>
      </c>
      <c r="H78" s="53" t="s">
        <v>403</v>
      </c>
      <c r="I78" s="53" t="s">
        <v>404</v>
      </c>
      <c r="J78" s="66" t="s">
        <v>576</v>
      </c>
    </row>
    <row r="79" ht="42" customHeight="1" spans="1:10">
      <c r="A79" s="172" t="s">
        <v>370</v>
      </c>
      <c r="B79" s="53" t="s">
        <v>500</v>
      </c>
      <c r="C79" s="53" t="s">
        <v>406</v>
      </c>
      <c r="D79" s="53" t="s">
        <v>436</v>
      </c>
      <c r="E79" s="66" t="s">
        <v>577</v>
      </c>
      <c r="F79" s="53" t="s">
        <v>401</v>
      </c>
      <c r="G79" s="66" t="s">
        <v>426</v>
      </c>
      <c r="H79" s="53" t="s">
        <v>417</v>
      </c>
      <c r="I79" s="53" t="s">
        <v>404</v>
      </c>
      <c r="J79" s="66" t="s">
        <v>578</v>
      </c>
    </row>
    <row r="80" ht="42" customHeight="1" spans="1:10">
      <c r="A80" s="172" t="s">
        <v>370</v>
      </c>
      <c r="B80" s="53" t="s">
        <v>500</v>
      </c>
      <c r="C80" s="53" t="s">
        <v>413</v>
      </c>
      <c r="D80" s="53" t="s">
        <v>414</v>
      </c>
      <c r="E80" s="66" t="s">
        <v>512</v>
      </c>
      <c r="F80" s="53" t="s">
        <v>401</v>
      </c>
      <c r="G80" s="66" t="s">
        <v>426</v>
      </c>
      <c r="H80" s="53" t="s">
        <v>417</v>
      </c>
      <c r="I80" s="53" t="s">
        <v>404</v>
      </c>
      <c r="J80" s="66" t="s">
        <v>579</v>
      </c>
    </row>
    <row r="81" ht="42" customHeight="1" spans="1:10">
      <c r="A81" s="172" t="s">
        <v>345</v>
      </c>
      <c r="B81" s="53" t="s">
        <v>580</v>
      </c>
      <c r="C81" s="53" t="s">
        <v>398</v>
      </c>
      <c r="D81" s="53" t="s">
        <v>399</v>
      </c>
      <c r="E81" s="66" t="s">
        <v>581</v>
      </c>
      <c r="F81" s="53" t="s">
        <v>401</v>
      </c>
      <c r="G81" s="66" t="s">
        <v>582</v>
      </c>
      <c r="H81" s="53" t="s">
        <v>583</v>
      </c>
      <c r="I81" s="53" t="s">
        <v>404</v>
      </c>
      <c r="J81" s="66" t="s">
        <v>581</v>
      </c>
    </row>
    <row r="82" ht="42" customHeight="1" spans="1:10">
      <c r="A82" s="172" t="s">
        <v>345</v>
      </c>
      <c r="B82" s="53" t="s">
        <v>580</v>
      </c>
      <c r="C82" s="53" t="s">
        <v>398</v>
      </c>
      <c r="D82" s="53" t="s">
        <v>433</v>
      </c>
      <c r="E82" s="66" t="s">
        <v>584</v>
      </c>
      <c r="F82" s="53" t="s">
        <v>409</v>
      </c>
      <c r="G82" s="66" t="s">
        <v>446</v>
      </c>
      <c r="H82" s="53" t="s">
        <v>417</v>
      </c>
      <c r="I82" s="53" t="s">
        <v>412</v>
      </c>
      <c r="J82" s="66" t="s">
        <v>585</v>
      </c>
    </row>
    <row r="83" ht="42" customHeight="1" spans="1:10">
      <c r="A83" s="172" t="s">
        <v>345</v>
      </c>
      <c r="B83" s="53" t="s">
        <v>580</v>
      </c>
      <c r="C83" s="53" t="s">
        <v>398</v>
      </c>
      <c r="D83" s="53" t="s">
        <v>474</v>
      </c>
      <c r="E83" s="66" t="s">
        <v>475</v>
      </c>
      <c r="F83" s="53" t="s">
        <v>476</v>
      </c>
      <c r="G83" s="66" t="s">
        <v>586</v>
      </c>
      <c r="H83" s="53" t="s">
        <v>495</v>
      </c>
      <c r="I83" s="53" t="s">
        <v>404</v>
      </c>
      <c r="J83" s="66" t="s">
        <v>587</v>
      </c>
    </row>
    <row r="84" ht="42" customHeight="1" spans="1:10">
      <c r="A84" s="172" t="s">
        <v>345</v>
      </c>
      <c r="B84" s="53" t="s">
        <v>580</v>
      </c>
      <c r="C84" s="53" t="s">
        <v>406</v>
      </c>
      <c r="D84" s="53" t="s">
        <v>436</v>
      </c>
      <c r="E84" s="66" t="s">
        <v>588</v>
      </c>
      <c r="F84" s="53" t="s">
        <v>401</v>
      </c>
      <c r="G84" s="66" t="s">
        <v>426</v>
      </c>
      <c r="H84" s="53" t="s">
        <v>417</v>
      </c>
      <c r="I84" s="53" t="s">
        <v>412</v>
      </c>
      <c r="J84" s="66" t="s">
        <v>589</v>
      </c>
    </row>
    <row r="85" ht="42" customHeight="1" spans="1:10">
      <c r="A85" s="172" t="s">
        <v>345</v>
      </c>
      <c r="B85" s="53" t="s">
        <v>580</v>
      </c>
      <c r="C85" s="53" t="s">
        <v>413</v>
      </c>
      <c r="D85" s="53" t="s">
        <v>414</v>
      </c>
      <c r="E85" s="66" t="s">
        <v>590</v>
      </c>
      <c r="F85" s="53" t="s">
        <v>401</v>
      </c>
      <c r="G85" s="66" t="s">
        <v>426</v>
      </c>
      <c r="H85" s="53" t="s">
        <v>417</v>
      </c>
      <c r="I85" s="53" t="s">
        <v>404</v>
      </c>
      <c r="J85" s="66" t="s">
        <v>591</v>
      </c>
    </row>
    <row r="86" ht="42" customHeight="1" spans="1:10">
      <c r="A86" s="172" t="s">
        <v>380</v>
      </c>
      <c r="B86" s="53" t="s">
        <v>592</v>
      </c>
      <c r="C86" s="53" t="s">
        <v>398</v>
      </c>
      <c r="D86" s="53" t="s">
        <v>399</v>
      </c>
      <c r="E86" s="66" t="s">
        <v>593</v>
      </c>
      <c r="F86" s="53" t="s">
        <v>401</v>
      </c>
      <c r="G86" s="66" t="s">
        <v>594</v>
      </c>
      <c r="H86" s="53" t="s">
        <v>403</v>
      </c>
      <c r="I86" s="53" t="s">
        <v>404</v>
      </c>
      <c r="J86" s="66" t="s">
        <v>593</v>
      </c>
    </row>
    <row r="87" ht="42" customHeight="1" spans="1:10">
      <c r="A87" s="172" t="s">
        <v>380</v>
      </c>
      <c r="B87" s="53" t="s">
        <v>592</v>
      </c>
      <c r="C87" s="53" t="s">
        <v>406</v>
      </c>
      <c r="D87" s="53" t="s">
        <v>422</v>
      </c>
      <c r="E87" s="66" t="s">
        <v>595</v>
      </c>
      <c r="F87" s="53" t="s">
        <v>409</v>
      </c>
      <c r="G87" s="66" t="s">
        <v>596</v>
      </c>
      <c r="H87" s="53" t="s">
        <v>411</v>
      </c>
      <c r="I87" s="53" t="s">
        <v>412</v>
      </c>
      <c r="J87" s="66" t="s">
        <v>597</v>
      </c>
    </row>
    <row r="88" ht="42" customHeight="1" spans="1:10">
      <c r="A88" s="172" t="s">
        <v>380</v>
      </c>
      <c r="B88" s="53" t="s">
        <v>592</v>
      </c>
      <c r="C88" s="53" t="s">
        <v>413</v>
      </c>
      <c r="D88" s="53" t="s">
        <v>414</v>
      </c>
      <c r="E88" s="66" t="s">
        <v>415</v>
      </c>
      <c r="F88" s="53" t="s">
        <v>401</v>
      </c>
      <c r="G88" s="66" t="s">
        <v>426</v>
      </c>
      <c r="H88" s="53" t="s">
        <v>417</v>
      </c>
      <c r="I88" s="53" t="s">
        <v>404</v>
      </c>
      <c r="J88" s="66" t="s">
        <v>418</v>
      </c>
    </row>
    <row r="89" ht="42" customHeight="1" spans="1:10">
      <c r="A89" s="172" t="s">
        <v>376</v>
      </c>
      <c r="B89" s="53" t="s">
        <v>598</v>
      </c>
      <c r="C89" s="53" t="s">
        <v>398</v>
      </c>
      <c r="D89" s="53" t="s">
        <v>474</v>
      </c>
      <c r="E89" s="66" t="s">
        <v>475</v>
      </c>
      <c r="F89" s="53" t="s">
        <v>476</v>
      </c>
      <c r="G89" s="66" t="s">
        <v>599</v>
      </c>
      <c r="H89" s="53" t="s">
        <v>477</v>
      </c>
      <c r="I89" s="53" t="s">
        <v>404</v>
      </c>
      <c r="J89" s="66" t="s">
        <v>600</v>
      </c>
    </row>
    <row r="90" ht="42" customHeight="1" spans="1:10">
      <c r="A90" s="172" t="s">
        <v>376</v>
      </c>
      <c r="B90" s="53" t="s">
        <v>598</v>
      </c>
      <c r="C90" s="53" t="s">
        <v>406</v>
      </c>
      <c r="D90" s="53" t="s">
        <v>436</v>
      </c>
      <c r="E90" s="66" t="s">
        <v>556</v>
      </c>
      <c r="F90" s="53" t="s">
        <v>401</v>
      </c>
      <c r="G90" s="66" t="s">
        <v>426</v>
      </c>
      <c r="H90" s="53" t="s">
        <v>417</v>
      </c>
      <c r="I90" s="53" t="s">
        <v>404</v>
      </c>
      <c r="J90" s="66" t="s">
        <v>511</v>
      </c>
    </row>
    <row r="91" ht="42" customHeight="1" spans="1:10">
      <c r="A91" s="172" t="s">
        <v>376</v>
      </c>
      <c r="B91" s="53" t="s">
        <v>598</v>
      </c>
      <c r="C91" s="53" t="s">
        <v>413</v>
      </c>
      <c r="D91" s="53" t="s">
        <v>414</v>
      </c>
      <c r="E91" s="66" t="s">
        <v>512</v>
      </c>
      <c r="F91" s="53" t="s">
        <v>401</v>
      </c>
      <c r="G91" s="66" t="s">
        <v>426</v>
      </c>
      <c r="H91" s="53" t="s">
        <v>417</v>
      </c>
      <c r="I91" s="53" t="s">
        <v>404</v>
      </c>
      <c r="J91" s="66" t="s">
        <v>513</v>
      </c>
    </row>
    <row r="92" ht="42" customHeight="1" spans="1:10">
      <c r="A92" s="172" t="s">
        <v>353</v>
      </c>
      <c r="B92" s="53" t="s">
        <v>601</v>
      </c>
      <c r="C92" s="53" t="s">
        <v>398</v>
      </c>
      <c r="D92" s="53" t="s">
        <v>399</v>
      </c>
      <c r="E92" s="66" t="s">
        <v>602</v>
      </c>
      <c r="F92" s="53" t="s">
        <v>409</v>
      </c>
      <c r="G92" s="66" t="s">
        <v>85</v>
      </c>
      <c r="H92" s="53" t="s">
        <v>603</v>
      </c>
      <c r="I92" s="53" t="s">
        <v>404</v>
      </c>
      <c r="J92" s="66" t="s">
        <v>604</v>
      </c>
    </row>
    <row r="93" ht="42" customHeight="1" spans="1:10">
      <c r="A93" s="172" t="s">
        <v>353</v>
      </c>
      <c r="B93" s="53" t="s">
        <v>601</v>
      </c>
      <c r="C93" s="53" t="s">
        <v>398</v>
      </c>
      <c r="D93" s="53" t="s">
        <v>399</v>
      </c>
      <c r="E93" s="66" t="s">
        <v>605</v>
      </c>
      <c r="F93" s="53" t="s">
        <v>401</v>
      </c>
      <c r="G93" s="66" t="s">
        <v>599</v>
      </c>
      <c r="H93" s="53" t="s">
        <v>484</v>
      </c>
      <c r="I93" s="53" t="s">
        <v>404</v>
      </c>
      <c r="J93" s="66" t="s">
        <v>604</v>
      </c>
    </row>
    <row r="94" ht="42" customHeight="1" spans="1:10">
      <c r="A94" s="172" t="s">
        <v>353</v>
      </c>
      <c r="B94" s="53" t="s">
        <v>601</v>
      </c>
      <c r="C94" s="53" t="s">
        <v>398</v>
      </c>
      <c r="D94" s="53" t="s">
        <v>474</v>
      </c>
      <c r="E94" s="66" t="s">
        <v>475</v>
      </c>
      <c r="F94" s="53" t="s">
        <v>476</v>
      </c>
      <c r="G94" s="66" t="s">
        <v>553</v>
      </c>
      <c r="H94" s="53" t="s">
        <v>477</v>
      </c>
      <c r="I94" s="53" t="s">
        <v>404</v>
      </c>
      <c r="J94" s="66" t="s">
        <v>606</v>
      </c>
    </row>
    <row r="95" ht="42" customHeight="1" spans="1:10">
      <c r="A95" s="172" t="s">
        <v>353</v>
      </c>
      <c r="B95" s="53" t="s">
        <v>601</v>
      </c>
      <c r="C95" s="53" t="s">
        <v>406</v>
      </c>
      <c r="D95" s="53" t="s">
        <v>436</v>
      </c>
      <c r="E95" s="66" t="s">
        <v>607</v>
      </c>
      <c r="F95" s="53" t="s">
        <v>409</v>
      </c>
      <c r="G95" s="66" t="s">
        <v>508</v>
      </c>
      <c r="H95" s="53" t="s">
        <v>608</v>
      </c>
      <c r="I95" s="53" t="s">
        <v>404</v>
      </c>
      <c r="J95" s="66" t="s">
        <v>609</v>
      </c>
    </row>
    <row r="96" ht="42" customHeight="1" spans="1:10">
      <c r="A96" s="172" t="s">
        <v>353</v>
      </c>
      <c r="B96" s="53" t="s">
        <v>601</v>
      </c>
      <c r="C96" s="53" t="s">
        <v>406</v>
      </c>
      <c r="D96" s="53" t="s">
        <v>407</v>
      </c>
      <c r="E96" s="66" t="s">
        <v>610</v>
      </c>
      <c r="F96" s="53" t="s">
        <v>409</v>
      </c>
      <c r="G96" s="66" t="s">
        <v>429</v>
      </c>
      <c r="H96" s="53" t="s">
        <v>411</v>
      </c>
      <c r="I96" s="53" t="s">
        <v>412</v>
      </c>
      <c r="J96" s="66" t="s">
        <v>611</v>
      </c>
    </row>
    <row r="97" ht="42" customHeight="1" spans="1:10">
      <c r="A97" s="172" t="s">
        <v>353</v>
      </c>
      <c r="B97" s="53" t="s">
        <v>601</v>
      </c>
      <c r="C97" s="53" t="s">
        <v>413</v>
      </c>
      <c r="D97" s="53" t="s">
        <v>414</v>
      </c>
      <c r="E97" s="66" t="s">
        <v>612</v>
      </c>
      <c r="F97" s="53" t="s">
        <v>401</v>
      </c>
      <c r="G97" s="66" t="s">
        <v>416</v>
      </c>
      <c r="H97" s="53" t="s">
        <v>417</v>
      </c>
      <c r="I97" s="53" t="s">
        <v>404</v>
      </c>
      <c r="J97" s="66" t="s">
        <v>613</v>
      </c>
    </row>
    <row r="98" ht="42" customHeight="1" spans="1:10">
      <c r="A98" s="172" t="s">
        <v>366</v>
      </c>
      <c r="B98" s="53" t="s">
        <v>614</v>
      </c>
      <c r="C98" s="53" t="s">
        <v>398</v>
      </c>
      <c r="D98" s="53" t="s">
        <v>399</v>
      </c>
      <c r="E98" s="66" t="s">
        <v>501</v>
      </c>
      <c r="F98" s="53" t="s">
        <v>401</v>
      </c>
      <c r="G98" s="66" t="s">
        <v>615</v>
      </c>
      <c r="H98" s="53" t="s">
        <v>403</v>
      </c>
      <c r="I98" s="53" t="s">
        <v>404</v>
      </c>
      <c r="J98" s="66" t="s">
        <v>501</v>
      </c>
    </row>
    <row r="99" ht="42" customHeight="1" spans="1:10">
      <c r="A99" s="172" t="s">
        <v>366</v>
      </c>
      <c r="B99" s="53" t="s">
        <v>614</v>
      </c>
      <c r="C99" s="53" t="s">
        <v>398</v>
      </c>
      <c r="D99" s="53" t="s">
        <v>399</v>
      </c>
      <c r="E99" s="66" t="s">
        <v>504</v>
      </c>
      <c r="F99" s="53" t="s">
        <v>401</v>
      </c>
      <c r="G99" s="66" t="s">
        <v>616</v>
      </c>
      <c r="H99" s="53" t="s">
        <v>403</v>
      </c>
      <c r="I99" s="53" t="s">
        <v>404</v>
      </c>
      <c r="J99" s="66" t="s">
        <v>504</v>
      </c>
    </row>
    <row r="100" ht="42" customHeight="1" spans="1:10">
      <c r="A100" s="172" t="s">
        <v>366</v>
      </c>
      <c r="B100" s="53" t="s">
        <v>614</v>
      </c>
      <c r="C100" s="53" t="s">
        <v>406</v>
      </c>
      <c r="D100" s="53" t="s">
        <v>436</v>
      </c>
      <c r="E100" s="66" t="s">
        <v>556</v>
      </c>
      <c r="F100" s="53" t="s">
        <v>401</v>
      </c>
      <c r="G100" s="66" t="s">
        <v>426</v>
      </c>
      <c r="H100" s="53" t="s">
        <v>417</v>
      </c>
      <c r="I100" s="53" t="s">
        <v>404</v>
      </c>
      <c r="J100" s="66" t="s">
        <v>511</v>
      </c>
    </row>
    <row r="101" ht="42" customHeight="1" spans="1:10">
      <c r="A101" s="172" t="s">
        <v>366</v>
      </c>
      <c r="B101" s="53" t="s">
        <v>614</v>
      </c>
      <c r="C101" s="53" t="s">
        <v>413</v>
      </c>
      <c r="D101" s="53" t="s">
        <v>414</v>
      </c>
      <c r="E101" s="66" t="s">
        <v>512</v>
      </c>
      <c r="F101" s="53" t="s">
        <v>401</v>
      </c>
      <c r="G101" s="66" t="s">
        <v>426</v>
      </c>
      <c r="H101" s="53" t="s">
        <v>417</v>
      </c>
      <c r="I101" s="53" t="s">
        <v>412</v>
      </c>
      <c r="J101" s="66" t="s">
        <v>513</v>
      </c>
    </row>
    <row r="102" ht="42" customHeight="1" spans="1:10">
      <c r="A102" s="172" t="s">
        <v>374</v>
      </c>
      <c r="B102" s="53" t="s">
        <v>617</v>
      </c>
      <c r="C102" s="53" t="s">
        <v>398</v>
      </c>
      <c r="D102" s="53" t="s">
        <v>399</v>
      </c>
      <c r="E102" s="66" t="s">
        <v>501</v>
      </c>
      <c r="F102" s="53" t="s">
        <v>401</v>
      </c>
      <c r="G102" s="66" t="s">
        <v>618</v>
      </c>
      <c r="H102" s="53" t="s">
        <v>403</v>
      </c>
      <c r="I102" s="53" t="s">
        <v>404</v>
      </c>
      <c r="J102" s="66" t="s">
        <v>619</v>
      </c>
    </row>
    <row r="103" ht="42" customHeight="1" spans="1:10">
      <c r="A103" s="172" t="s">
        <v>374</v>
      </c>
      <c r="B103" s="53" t="s">
        <v>617</v>
      </c>
      <c r="C103" s="53" t="s">
        <v>398</v>
      </c>
      <c r="D103" s="53" t="s">
        <v>399</v>
      </c>
      <c r="E103" s="66" t="s">
        <v>620</v>
      </c>
      <c r="F103" s="53" t="s">
        <v>401</v>
      </c>
      <c r="G103" s="66" t="s">
        <v>621</v>
      </c>
      <c r="H103" s="53" t="s">
        <v>403</v>
      </c>
      <c r="I103" s="53" t="s">
        <v>404</v>
      </c>
      <c r="J103" s="66" t="s">
        <v>622</v>
      </c>
    </row>
    <row r="104" ht="42" customHeight="1" spans="1:10">
      <c r="A104" s="172" t="s">
        <v>374</v>
      </c>
      <c r="B104" s="53" t="s">
        <v>617</v>
      </c>
      <c r="C104" s="53" t="s">
        <v>406</v>
      </c>
      <c r="D104" s="53" t="s">
        <v>436</v>
      </c>
      <c r="E104" s="66" t="s">
        <v>623</v>
      </c>
      <c r="F104" s="53" t="s">
        <v>409</v>
      </c>
      <c r="G104" s="66" t="s">
        <v>624</v>
      </c>
      <c r="H104" s="53" t="s">
        <v>411</v>
      </c>
      <c r="I104" s="53" t="s">
        <v>412</v>
      </c>
      <c r="J104" s="66" t="s">
        <v>624</v>
      </c>
    </row>
    <row r="105" ht="42" customHeight="1" spans="1:10">
      <c r="A105" s="172" t="s">
        <v>374</v>
      </c>
      <c r="B105" s="53" t="s">
        <v>617</v>
      </c>
      <c r="C105" s="53" t="s">
        <v>413</v>
      </c>
      <c r="D105" s="53" t="s">
        <v>414</v>
      </c>
      <c r="E105" s="66" t="s">
        <v>625</v>
      </c>
      <c r="F105" s="53" t="s">
        <v>401</v>
      </c>
      <c r="G105" s="66" t="s">
        <v>426</v>
      </c>
      <c r="H105" s="53" t="s">
        <v>417</v>
      </c>
      <c r="I105" s="53" t="s">
        <v>404</v>
      </c>
      <c r="J105" s="66" t="s">
        <v>626</v>
      </c>
    </row>
    <row r="106" ht="42" customHeight="1" spans="1:10">
      <c r="A106" s="172" t="s">
        <v>316</v>
      </c>
      <c r="B106" s="53" t="s">
        <v>627</v>
      </c>
      <c r="C106" s="53" t="s">
        <v>398</v>
      </c>
      <c r="D106" s="53" t="s">
        <v>399</v>
      </c>
      <c r="E106" s="66" t="s">
        <v>628</v>
      </c>
      <c r="F106" s="53" t="s">
        <v>409</v>
      </c>
      <c r="G106" s="66" t="s">
        <v>83</v>
      </c>
      <c r="H106" s="53" t="s">
        <v>608</v>
      </c>
      <c r="I106" s="53" t="s">
        <v>404</v>
      </c>
      <c r="J106" s="66" t="s">
        <v>628</v>
      </c>
    </row>
    <row r="107" ht="42" customHeight="1" spans="1:10">
      <c r="A107" s="172" t="s">
        <v>316</v>
      </c>
      <c r="B107" s="53" t="s">
        <v>627</v>
      </c>
      <c r="C107" s="53" t="s">
        <v>398</v>
      </c>
      <c r="D107" s="53" t="s">
        <v>399</v>
      </c>
      <c r="E107" s="66" t="s">
        <v>629</v>
      </c>
      <c r="F107" s="53" t="s">
        <v>409</v>
      </c>
      <c r="G107" s="66" t="s">
        <v>630</v>
      </c>
      <c r="H107" s="53" t="s">
        <v>608</v>
      </c>
      <c r="I107" s="53" t="s">
        <v>404</v>
      </c>
      <c r="J107" s="66" t="s">
        <v>631</v>
      </c>
    </row>
    <row r="108" ht="42" customHeight="1" spans="1:10">
      <c r="A108" s="172" t="s">
        <v>316</v>
      </c>
      <c r="B108" s="53" t="s">
        <v>627</v>
      </c>
      <c r="C108" s="53" t="s">
        <v>398</v>
      </c>
      <c r="D108" s="53" t="s">
        <v>399</v>
      </c>
      <c r="E108" s="66" t="s">
        <v>632</v>
      </c>
      <c r="F108" s="53" t="s">
        <v>409</v>
      </c>
      <c r="G108" s="66" t="s">
        <v>633</v>
      </c>
      <c r="H108" s="53" t="s">
        <v>608</v>
      </c>
      <c r="I108" s="53" t="s">
        <v>404</v>
      </c>
      <c r="J108" s="66" t="s">
        <v>632</v>
      </c>
    </row>
    <row r="109" ht="42" customHeight="1" spans="1:10">
      <c r="A109" s="172" t="s">
        <v>316</v>
      </c>
      <c r="B109" s="53" t="s">
        <v>627</v>
      </c>
      <c r="C109" s="53" t="s">
        <v>398</v>
      </c>
      <c r="D109" s="53" t="s">
        <v>433</v>
      </c>
      <c r="E109" s="66" t="s">
        <v>634</v>
      </c>
      <c r="F109" s="53" t="s">
        <v>409</v>
      </c>
      <c r="G109" s="66" t="s">
        <v>635</v>
      </c>
      <c r="H109" s="53" t="s">
        <v>542</v>
      </c>
      <c r="I109" s="53" t="s">
        <v>412</v>
      </c>
      <c r="J109" s="66" t="s">
        <v>634</v>
      </c>
    </row>
    <row r="110" ht="42" customHeight="1" spans="1:10">
      <c r="A110" s="172" t="s">
        <v>316</v>
      </c>
      <c r="B110" s="53" t="s">
        <v>627</v>
      </c>
      <c r="C110" s="53" t="s">
        <v>398</v>
      </c>
      <c r="D110" s="53" t="s">
        <v>455</v>
      </c>
      <c r="E110" s="66" t="s">
        <v>636</v>
      </c>
      <c r="F110" s="53" t="s">
        <v>409</v>
      </c>
      <c r="G110" s="66" t="s">
        <v>637</v>
      </c>
      <c r="H110" s="53" t="s">
        <v>472</v>
      </c>
      <c r="I110" s="53" t="s">
        <v>412</v>
      </c>
      <c r="J110" s="66" t="s">
        <v>636</v>
      </c>
    </row>
    <row r="111" ht="42" customHeight="1" spans="1:10">
      <c r="A111" s="172" t="s">
        <v>316</v>
      </c>
      <c r="B111" s="53" t="s">
        <v>627</v>
      </c>
      <c r="C111" s="53" t="s">
        <v>406</v>
      </c>
      <c r="D111" s="53" t="s">
        <v>436</v>
      </c>
      <c r="E111" s="66" t="s">
        <v>638</v>
      </c>
      <c r="F111" s="53" t="s">
        <v>401</v>
      </c>
      <c r="G111" s="66" t="s">
        <v>639</v>
      </c>
      <c r="H111" s="53" t="s">
        <v>542</v>
      </c>
      <c r="I111" s="53" t="s">
        <v>412</v>
      </c>
      <c r="J111" s="66" t="s">
        <v>638</v>
      </c>
    </row>
    <row r="112" ht="42" customHeight="1" spans="1:10">
      <c r="A112" s="172" t="s">
        <v>316</v>
      </c>
      <c r="B112" s="53" t="s">
        <v>627</v>
      </c>
      <c r="C112" s="53" t="s">
        <v>413</v>
      </c>
      <c r="D112" s="53" t="s">
        <v>414</v>
      </c>
      <c r="E112" s="66" t="s">
        <v>640</v>
      </c>
      <c r="F112" s="53" t="s">
        <v>401</v>
      </c>
      <c r="G112" s="66" t="s">
        <v>426</v>
      </c>
      <c r="H112" s="53" t="s">
        <v>417</v>
      </c>
      <c r="I112" s="53" t="s">
        <v>412</v>
      </c>
      <c r="J112" s="66" t="s">
        <v>641</v>
      </c>
    </row>
    <row r="113" ht="42" customHeight="1" spans="1:10">
      <c r="A113" s="172" t="s">
        <v>331</v>
      </c>
      <c r="B113" s="53" t="s">
        <v>642</v>
      </c>
      <c r="C113" s="53" t="s">
        <v>398</v>
      </c>
      <c r="D113" s="53" t="s">
        <v>399</v>
      </c>
      <c r="E113" s="66" t="s">
        <v>643</v>
      </c>
      <c r="F113" s="53" t="s">
        <v>409</v>
      </c>
      <c r="G113" s="66" t="s">
        <v>103</v>
      </c>
      <c r="H113" s="53" t="s">
        <v>644</v>
      </c>
      <c r="I113" s="53" t="s">
        <v>404</v>
      </c>
      <c r="J113" s="66" t="s">
        <v>643</v>
      </c>
    </row>
    <row r="114" ht="42" customHeight="1" spans="1:10">
      <c r="A114" s="172" t="s">
        <v>331</v>
      </c>
      <c r="B114" s="53" t="s">
        <v>642</v>
      </c>
      <c r="C114" s="53" t="s">
        <v>398</v>
      </c>
      <c r="D114" s="53" t="s">
        <v>433</v>
      </c>
      <c r="E114" s="66" t="s">
        <v>645</v>
      </c>
      <c r="F114" s="53" t="s">
        <v>409</v>
      </c>
      <c r="G114" s="66" t="s">
        <v>646</v>
      </c>
      <c r="H114" s="53" t="s">
        <v>411</v>
      </c>
      <c r="I114" s="53" t="s">
        <v>412</v>
      </c>
      <c r="J114" s="66" t="s">
        <v>647</v>
      </c>
    </row>
    <row r="115" ht="42" customHeight="1" spans="1:10">
      <c r="A115" s="172" t="s">
        <v>331</v>
      </c>
      <c r="B115" s="53" t="s">
        <v>642</v>
      </c>
      <c r="C115" s="53" t="s">
        <v>406</v>
      </c>
      <c r="D115" s="53" t="s">
        <v>436</v>
      </c>
      <c r="E115" s="66" t="s">
        <v>648</v>
      </c>
      <c r="F115" s="53" t="s">
        <v>409</v>
      </c>
      <c r="G115" s="66" t="s">
        <v>103</v>
      </c>
      <c r="H115" s="53" t="s">
        <v>644</v>
      </c>
      <c r="I115" s="53" t="s">
        <v>404</v>
      </c>
      <c r="J115" s="66" t="s">
        <v>649</v>
      </c>
    </row>
    <row r="116" ht="42" customHeight="1" spans="1:10">
      <c r="A116" s="172" t="s">
        <v>331</v>
      </c>
      <c r="B116" s="53" t="s">
        <v>642</v>
      </c>
      <c r="C116" s="53" t="s">
        <v>413</v>
      </c>
      <c r="D116" s="53" t="s">
        <v>414</v>
      </c>
      <c r="E116" s="66" t="s">
        <v>650</v>
      </c>
      <c r="F116" s="53" t="s">
        <v>401</v>
      </c>
      <c r="G116" s="66" t="s">
        <v>426</v>
      </c>
      <c r="H116" s="53" t="s">
        <v>417</v>
      </c>
      <c r="I116" s="53" t="s">
        <v>404</v>
      </c>
      <c r="J116" s="66" t="s">
        <v>650</v>
      </c>
    </row>
    <row r="117" ht="42" customHeight="1" spans="1:10">
      <c r="A117" s="172" t="s">
        <v>322</v>
      </c>
      <c r="B117" s="53" t="s">
        <v>651</v>
      </c>
      <c r="C117" s="53" t="s">
        <v>398</v>
      </c>
      <c r="D117" s="53" t="s">
        <v>399</v>
      </c>
      <c r="E117" s="66" t="s">
        <v>652</v>
      </c>
      <c r="F117" s="53" t="s">
        <v>401</v>
      </c>
      <c r="G117" s="66" t="s">
        <v>505</v>
      </c>
      <c r="H117" s="53" t="s">
        <v>644</v>
      </c>
      <c r="I117" s="53" t="s">
        <v>404</v>
      </c>
      <c r="J117" s="66" t="s">
        <v>653</v>
      </c>
    </row>
    <row r="118" ht="42" customHeight="1" spans="1:10">
      <c r="A118" s="172" t="s">
        <v>322</v>
      </c>
      <c r="B118" s="53" t="s">
        <v>651</v>
      </c>
      <c r="C118" s="53" t="s">
        <v>398</v>
      </c>
      <c r="D118" s="53" t="s">
        <v>399</v>
      </c>
      <c r="E118" s="66" t="s">
        <v>654</v>
      </c>
      <c r="F118" s="53" t="s">
        <v>401</v>
      </c>
      <c r="G118" s="66" t="s">
        <v>655</v>
      </c>
      <c r="H118" s="53" t="s">
        <v>656</v>
      </c>
      <c r="I118" s="53" t="s">
        <v>404</v>
      </c>
      <c r="J118" s="66" t="s">
        <v>657</v>
      </c>
    </row>
    <row r="119" ht="42" customHeight="1" spans="1:10">
      <c r="A119" s="172" t="s">
        <v>322</v>
      </c>
      <c r="B119" s="53" t="s">
        <v>651</v>
      </c>
      <c r="C119" s="53" t="s">
        <v>398</v>
      </c>
      <c r="D119" s="53" t="s">
        <v>399</v>
      </c>
      <c r="E119" s="66" t="s">
        <v>658</v>
      </c>
      <c r="F119" s="53" t="s">
        <v>401</v>
      </c>
      <c r="G119" s="66" t="s">
        <v>659</v>
      </c>
      <c r="H119" s="53" t="s">
        <v>660</v>
      </c>
      <c r="I119" s="53" t="s">
        <v>404</v>
      </c>
      <c r="J119" s="66" t="s">
        <v>661</v>
      </c>
    </row>
    <row r="120" ht="42" customHeight="1" spans="1:10">
      <c r="A120" s="172" t="s">
        <v>322</v>
      </c>
      <c r="B120" s="53" t="s">
        <v>651</v>
      </c>
      <c r="C120" s="53" t="s">
        <v>398</v>
      </c>
      <c r="D120" s="53" t="s">
        <v>399</v>
      </c>
      <c r="E120" s="66" t="s">
        <v>662</v>
      </c>
      <c r="F120" s="53" t="s">
        <v>476</v>
      </c>
      <c r="G120" s="66" t="s">
        <v>663</v>
      </c>
      <c r="H120" s="53" t="s">
        <v>664</v>
      </c>
      <c r="I120" s="53" t="s">
        <v>404</v>
      </c>
      <c r="J120" s="66" t="s">
        <v>665</v>
      </c>
    </row>
    <row r="121" ht="42" customHeight="1" spans="1:10">
      <c r="A121" s="172" t="s">
        <v>322</v>
      </c>
      <c r="B121" s="53" t="s">
        <v>651</v>
      </c>
      <c r="C121" s="53" t="s">
        <v>398</v>
      </c>
      <c r="D121" s="53" t="s">
        <v>399</v>
      </c>
      <c r="E121" s="66" t="s">
        <v>666</v>
      </c>
      <c r="F121" s="53" t="s">
        <v>476</v>
      </c>
      <c r="G121" s="66" t="s">
        <v>87</v>
      </c>
      <c r="H121" s="53" t="s">
        <v>667</v>
      </c>
      <c r="I121" s="53" t="s">
        <v>404</v>
      </c>
      <c r="J121" s="66" t="s">
        <v>668</v>
      </c>
    </row>
    <row r="122" ht="42" customHeight="1" spans="1:10">
      <c r="A122" s="172" t="s">
        <v>322</v>
      </c>
      <c r="B122" s="53" t="s">
        <v>651</v>
      </c>
      <c r="C122" s="53" t="s">
        <v>398</v>
      </c>
      <c r="D122" s="53" t="s">
        <v>433</v>
      </c>
      <c r="E122" s="66" t="s">
        <v>669</v>
      </c>
      <c r="F122" s="53" t="s">
        <v>409</v>
      </c>
      <c r="G122" s="66" t="s">
        <v>670</v>
      </c>
      <c r="H122" s="53" t="s">
        <v>411</v>
      </c>
      <c r="I122" s="53" t="s">
        <v>412</v>
      </c>
      <c r="J122" s="66" t="s">
        <v>646</v>
      </c>
    </row>
    <row r="123" ht="42" customHeight="1" spans="1:10">
      <c r="A123" s="172" t="s">
        <v>322</v>
      </c>
      <c r="B123" s="53" t="s">
        <v>651</v>
      </c>
      <c r="C123" s="53" t="s">
        <v>398</v>
      </c>
      <c r="D123" s="53" t="s">
        <v>433</v>
      </c>
      <c r="E123" s="66" t="s">
        <v>671</v>
      </c>
      <c r="F123" s="53" t="s">
        <v>409</v>
      </c>
      <c r="G123" s="66" t="s">
        <v>670</v>
      </c>
      <c r="H123" s="53" t="s">
        <v>411</v>
      </c>
      <c r="I123" s="53" t="s">
        <v>412</v>
      </c>
      <c r="J123" s="66" t="s">
        <v>646</v>
      </c>
    </row>
    <row r="124" ht="42" customHeight="1" spans="1:10">
      <c r="A124" s="172" t="s">
        <v>322</v>
      </c>
      <c r="B124" s="53" t="s">
        <v>651</v>
      </c>
      <c r="C124" s="53" t="s">
        <v>398</v>
      </c>
      <c r="D124" s="53" t="s">
        <v>433</v>
      </c>
      <c r="E124" s="66" t="s">
        <v>672</v>
      </c>
      <c r="F124" s="53" t="s">
        <v>409</v>
      </c>
      <c r="G124" s="66" t="s">
        <v>670</v>
      </c>
      <c r="H124" s="53" t="s">
        <v>411</v>
      </c>
      <c r="I124" s="53" t="s">
        <v>412</v>
      </c>
      <c r="J124" s="66" t="s">
        <v>646</v>
      </c>
    </row>
    <row r="125" ht="42" customHeight="1" spans="1:10">
      <c r="A125" s="172" t="s">
        <v>322</v>
      </c>
      <c r="B125" s="53" t="s">
        <v>651</v>
      </c>
      <c r="C125" s="53" t="s">
        <v>398</v>
      </c>
      <c r="D125" s="53" t="s">
        <v>455</v>
      </c>
      <c r="E125" s="66" t="s">
        <v>673</v>
      </c>
      <c r="F125" s="53" t="s">
        <v>476</v>
      </c>
      <c r="G125" s="66" t="s">
        <v>674</v>
      </c>
      <c r="H125" s="53" t="s">
        <v>472</v>
      </c>
      <c r="I125" s="53" t="s">
        <v>404</v>
      </c>
      <c r="J125" s="66" t="s">
        <v>675</v>
      </c>
    </row>
    <row r="126" ht="42" customHeight="1" spans="1:10">
      <c r="A126" s="172" t="s">
        <v>322</v>
      </c>
      <c r="B126" s="53" t="s">
        <v>651</v>
      </c>
      <c r="C126" s="53" t="s">
        <v>406</v>
      </c>
      <c r="D126" s="53" t="s">
        <v>436</v>
      </c>
      <c r="E126" s="66" t="s">
        <v>676</v>
      </c>
      <c r="F126" s="53" t="s">
        <v>401</v>
      </c>
      <c r="G126" s="66" t="s">
        <v>426</v>
      </c>
      <c r="H126" s="53" t="s">
        <v>417</v>
      </c>
      <c r="I126" s="53" t="s">
        <v>412</v>
      </c>
      <c r="J126" s="66" t="s">
        <v>677</v>
      </c>
    </row>
    <row r="127" ht="42" customHeight="1" spans="1:10">
      <c r="A127" s="172" t="s">
        <v>322</v>
      </c>
      <c r="B127" s="53" t="s">
        <v>651</v>
      </c>
      <c r="C127" s="53" t="s">
        <v>406</v>
      </c>
      <c r="D127" s="53" t="s">
        <v>407</v>
      </c>
      <c r="E127" s="66" t="s">
        <v>610</v>
      </c>
      <c r="F127" s="53" t="s">
        <v>409</v>
      </c>
      <c r="G127" s="66" t="s">
        <v>611</v>
      </c>
      <c r="H127" s="53" t="s">
        <v>411</v>
      </c>
      <c r="I127" s="53" t="s">
        <v>412</v>
      </c>
      <c r="J127" s="66" t="s">
        <v>611</v>
      </c>
    </row>
    <row r="128" ht="42" customHeight="1" spans="1:10">
      <c r="A128" s="172" t="s">
        <v>322</v>
      </c>
      <c r="B128" s="53" t="s">
        <v>651</v>
      </c>
      <c r="C128" s="53" t="s">
        <v>413</v>
      </c>
      <c r="D128" s="53" t="s">
        <v>414</v>
      </c>
      <c r="E128" s="66" t="s">
        <v>640</v>
      </c>
      <c r="F128" s="53" t="s">
        <v>401</v>
      </c>
      <c r="G128" s="66" t="s">
        <v>426</v>
      </c>
      <c r="H128" s="53" t="s">
        <v>417</v>
      </c>
      <c r="I128" s="53" t="s">
        <v>412</v>
      </c>
      <c r="J128" s="66" t="s">
        <v>611</v>
      </c>
    </row>
    <row r="129" ht="42" customHeight="1" spans="1:10">
      <c r="A129" s="172" t="s">
        <v>329</v>
      </c>
      <c r="B129" s="53" t="s">
        <v>678</v>
      </c>
      <c r="C129" s="53" t="s">
        <v>398</v>
      </c>
      <c r="D129" s="53" t="s">
        <v>399</v>
      </c>
      <c r="E129" s="66" t="s">
        <v>679</v>
      </c>
      <c r="F129" s="53" t="s">
        <v>401</v>
      </c>
      <c r="G129" s="66" t="s">
        <v>680</v>
      </c>
      <c r="H129" s="53" t="s">
        <v>681</v>
      </c>
      <c r="I129" s="53" t="s">
        <v>404</v>
      </c>
      <c r="J129" s="66" t="s">
        <v>682</v>
      </c>
    </row>
    <row r="130" ht="42" customHeight="1" spans="1:10">
      <c r="A130" s="172" t="s">
        <v>329</v>
      </c>
      <c r="B130" s="53" t="s">
        <v>678</v>
      </c>
      <c r="C130" s="53" t="s">
        <v>398</v>
      </c>
      <c r="D130" s="53" t="s">
        <v>399</v>
      </c>
      <c r="E130" s="66" t="s">
        <v>683</v>
      </c>
      <c r="F130" s="53" t="s">
        <v>401</v>
      </c>
      <c r="G130" s="66" t="s">
        <v>684</v>
      </c>
      <c r="H130" s="53" t="s">
        <v>608</v>
      </c>
      <c r="I130" s="53" t="s">
        <v>404</v>
      </c>
      <c r="J130" s="66" t="s">
        <v>685</v>
      </c>
    </row>
    <row r="131" ht="42" customHeight="1" spans="1:10">
      <c r="A131" s="172" t="s">
        <v>329</v>
      </c>
      <c r="B131" s="53" t="s">
        <v>678</v>
      </c>
      <c r="C131" s="53" t="s">
        <v>398</v>
      </c>
      <c r="D131" s="53" t="s">
        <v>433</v>
      </c>
      <c r="E131" s="66" t="s">
        <v>686</v>
      </c>
      <c r="F131" s="53" t="s">
        <v>401</v>
      </c>
      <c r="G131" s="66" t="s">
        <v>426</v>
      </c>
      <c r="H131" s="53" t="s">
        <v>417</v>
      </c>
      <c r="I131" s="53" t="s">
        <v>412</v>
      </c>
      <c r="J131" s="66" t="s">
        <v>687</v>
      </c>
    </row>
    <row r="132" ht="42" customHeight="1" spans="1:10">
      <c r="A132" s="172" t="s">
        <v>329</v>
      </c>
      <c r="B132" s="53" t="s">
        <v>678</v>
      </c>
      <c r="C132" s="53" t="s">
        <v>398</v>
      </c>
      <c r="D132" s="53" t="s">
        <v>455</v>
      </c>
      <c r="E132" s="66" t="s">
        <v>688</v>
      </c>
      <c r="F132" s="53" t="s">
        <v>409</v>
      </c>
      <c r="G132" s="66" t="s">
        <v>82</v>
      </c>
      <c r="H132" s="53" t="s">
        <v>472</v>
      </c>
      <c r="I132" s="53" t="s">
        <v>404</v>
      </c>
      <c r="J132" s="66" t="s">
        <v>689</v>
      </c>
    </row>
    <row r="133" ht="42" customHeight="1" spans="1:10">
      <c r="A133" s="172" t="s">
        <v>329</v>
      </c>
      <c r="B133" s="53" t="s">
        <v>678</v>
      </c>
      <c r="C133" s="53" t="s">
        <v>406</v>
      </c>
      <c r="D133" s="53" t="s">
        <v>407</v>
      </c>
      <c r="E133" s="66" t="s">
        <v>690</v>
      </c>
      <c r="F133" s="53" t="s">
        <v>401</v>
      </c>
      <c r="G133" s="66" t="s">
        <v>426</v>
      </c>
      <c r="H133" s="53" t="s">
        <v>417</v>
      </c>
      <c r="I133" s="53" t="s">
        <v>412</v>
      </c>
      <c r="J133" s="66" t="s">
        <v>687</v>
      </c>
    </row>
    <row r="134" ht="42" customHeight="1" spans="1:10">
      <c r="A134" s="172" t="s">
        <v>329</v>
      </c>
      <c r="B134" s="53" t="s">
        <v>678</v>
      </c>
      <c r="C134" s="53" t="s">
        <v>413</v>
      </c>
      <c r="D134" s="53" t="s">
        <v>414</v>
      </c>
      <c r="E134" s="66" t="s">
        <v>691</v>
      </c>
      <c r="F134" s="53" t="s">
        <v>401</v>
      </c>
      <c r="G134" s="66" t="s">
        <v>426</v>
      </c>
      <c r="H134" s="53" t="s">
        <v>417</v>
      </c>
      <c r="I134" s="53" t="s">
        <v>412</v>
      </c>
      <c r="J134" s="66" t="s">
        <v>692</v>
      </c>
    </row>
    <row r="135" ht="42" customHeight="1" spans="1:10">
      <c r="A135" s="172" t="s">
        <v>335</v>
      </c>
      <c r="B135" s="53" t="s">
        <v>693</v>
      </c>
      <c r="C135" s="53" t="s">
        <v>398</v>
      </c>
      <c r="D135" s="53" t="s">
        <v>455</v>
      </c>
      <c r="E135" s="66" t="s">
        <v>694</v>
      </c>
      <c r="F135" s="53" t="s">
        <v>409</v>
      </c>
      <c r="G135" s="66" t="s">
        <v>416</v>
      </c>
      <c r="H135" s="53" t="s">
        <v>417</v>
      </c>
      <c r="I135" s="53" t="s">
        <v>412</v>
      </c>
      <c r="J135" s="66" t="s">
        <v>487</v>
      </c>
    </row>
    <row r="136" ht="42" customHeight="1" spans="1:10">
      <c r="A136" s="172" t="s">
        <v>335</v>
      </c>
      <c r="B136" s="53" t="s">
        <v>693</v>
      </c>
      <c r="C136" s="53" t="s">
        <v>406</v>
      </c>
      <c r="D136" s="53" t="s">
        <v>436</v>
      </c>
      <c r="E136" s="66" t="s">
        <v>695</v>
      </c>
      <c r="F136" s="53" t="s">
        <v>409</v>
      </c>
      <c r="G136" s="66" t="s">
        <v>489</v>
      </c>
      <c r="H136" s="53" t="s">
        <v>417</v>
      </c>
      <c r="I136" s="53" t="s">
        <v>412</v>
      </c>
      <c r="J136" s="66" t="s">
        <v>490</v>
      </c>
    </row>
    <row r="137" ht="42" customHeight="1" spans="1:10">
      <c r="A137" s="172" t="s">
        <v>335</v>
      </c>
      <c r="B137" s="53" t="s">
        <v>693</v>
      </c>
      <c r="C137" s="53" t="s">
        <v>413</v>
      </c>
      <c r="D137" s="53" t="s">
        <v>414</v>
      </c>
      <c r="E137" s="66" t="s">
        <v>696</v>
      </c>
      <c r="F137" s="53" t="s">
        <v>409</v>
      </c>
      <c r="G137" s="66" t="s">
        <v>439</v>
      </c>
      <c r="H137" s="53" t="s">
        <v>417</v>
      </c>
      <c r="I137" s="53" t="s">
        <v>412</v>
      </c>
      <c r="J137" s="66" t="s">
        <v>492</v>
      </c>
    </row>
    <row r="138" ht="42" customHeight="1" spans="1:10">
      <c r="A138" s="172" t="s">
        <v>337</v>
      </c>
      <c r="B138" s="53" t="s">
        <v>678</v>
      </c>
      <c r="C138" s="53" t="s">
        <v>398</v>
      </c>
      <c r="D138" s="53" t="s">
        <v>433</v>
      </c>
      <c r="E138" s="66" t="s">
        <v>686</v>
      </c>
      <c r="F138" s="53" t="s">
        <v>401</v>
      </c>
      <c r="G138" s="66" t="s">
        <v>426</v>
      </c>
      <c r="H138" s="53" t="s">
        <v>417</v>
      </c>
      <c r="I138" s="53" t="s">
        <v>404</v>
      </c>
      <c r="J138" s="66" t="s">
        <v>687</v>
      </c>
    </row>
    <row r="139" ht="42" customHeight="1" spans="1:10">
      <c r="A139" s="172" t="s">
        <v>337</v>
      </c>
      <c r="B139" s="53" t="s">
        <v>678</v>
      </c>
      <c r="C139" s="53" t="s">
        <v>398</v>
      </c>
      <c r="D139" s="53" t="s">
        <v>455</v>
      </c>
      <c r="E139" s="66" t="s">
        <v>697</v>
      </c>
      <c r="F139" s="53" t="s">
        <v>476</v>
      </c>
      <c r="G139" s="66" t="s">
        <v>698</v>
      </c>
      <c r="H139" s="53" t="s">
        <v>472</v>
      </c>
      <c r="I139" s="53" t="s">
        <v>404</v>
      </c>
      <c r="J139" s="66" t="s">
        <v>689</v>
      </c>
    </row>
    <row r="140" ht="42" customHeight="1" spans="1:10">
      <c r="A140" s="172" t="s">
        <v>337</v>
      </c>
      <c r="B140" s="53" t="s">
        <v>678</v>
      </c>
      <c r="C140" s="53" t="s">
        <v>406</v>
      </c>
      <c r="D140" s="53" t="s">
        <v>407</v>
      </c>
      <c r="E140" s="66" t="s">
        <v>699</v>
      </c>
      <c r="F140" s="53" t="s">
        <v>401</v>
      </c>
      <c r="G140" s="66" t="s">
        <v>426</v>
      </c>
      <c r="H140" s="53" t="s">
        <v>417</v>
      </c>
      <c r="I140" s="53" t="s">
        <v>404</v>
      </c>
      <c r="J140" s="66" t="s">
        <v>687</v>
      </c>
    </row>
    <row r="141" ht="42" customHeight="1" spans="1:10">
      <c r="A141" s="172" t="s">
        <v>337</v>
      </c>
      <c r="B141" s="53" t="s">
        <v>678</v>
      </c>
      <c r="C141" s="53" t="s">
        <v>413</v>
      </c>
      <c r="D141" s="53" t="s">
        <v>414</v>
      </c>
      <c r="E141" s="66" t="s">
        <v>691</v>
      </c>
      <c r="F141" s="53" t="s">
        <v>401</v>
      </c>
      <c r="G141" s="66" t="s">
        <v>426</v>
      </c>
      <c r="H141" s="53" t="s">
        <v>417</v>
      </c>
      <c r="I141" s="53" t="s">
        <v>404</v>
      </c>
      <c r="J141" s="66" t="s">
        <v>692</v>
      </c>
    </row>
    <row r="142" ht="42" customHeight="1" spans="1:10">
      <c r="A142" s="172" t="s">
        <v>325</v>
      </c>
      <c r="B142" s="53" t="s">
        <v>700</v>
      </c>
      <c r="C142" s="53" t="s">
        <v>398</v>
      </c>
      <c r="D142" s="53" t="s">
        <v>399</v>
      </c>
      <c r="E142" s="66" t="s">
        <v>701</v>
      </c>
      <c r="F142" s="53" t="s">
        <v>409</v>
      </c>
      <c r="G142" s="66" t="s">
        <v>702</v>
      </c>
      <c r="H142" s="53" t="s">
        <v>703</v>
      </c>
      <c r="I142" s="53" t="s">
        <v>404</v>
      </c>
      <c r="J142" s="66" t="s">
        <v>704</v>
      </c>
    </row>
    <row r="143" ht="42" customHeight="1" spans="1:10">
      <c r="A143" s="172" t="s">
        <v>325</v>
      </c>
      <c r="B143" s="53" t="s">
        <v>700</v>
      </c>
      <c r="C143" s="53" t="s">
        <v>398</v>
      </c>
      <c r="D143" s="53" t="s">
        <v>433</v>
      </c>
      <c r="E143" s="66" t="s">
        <v>705</v>
      </c>
      <c r="F143" s="53" t="s">
        <v>409</v>
      </c>
      <c r="G143" s="66" t="s">
        <v>446</v>
      </c>
      <c r="H143" s="53" t="s">
        <v>417</v>
      </c>
      <c r="I143" s="53" t="s">
        <v>412</v>
      </c>
      <c r="J143" s="66" t="s">
        <v>706</v>
      </c>
    </row>
    <row r="144" ht="42" customHeight="1" spans="1:10">
      <c r="A144" s="172" t="s">
        <v>325</v>
      </c>
      <c r="B144" s="53" t="s">
        <v>700</v>
      </c>
      <c r="C144" s="53" t="s">
        <v>398</v>
      </c>
      <c r="D144" s="53" t="s">
        <v>455</v>
      </c>
      <c r="E144" s="66" t="s">
        <v>707</v>
      </c>
      <c r="F144" s="53" t="s">
        <v>476</v>
      </c>
      <c r="G144" s="66" t="s">
        <v>708</v>
      </c>
      <c r="H144" s="53" t="s">
        <v>709</v>
      </c>
      <c r="I144" s="53" t="s">
        <v>404</v>
      </c>
      <c r="J144" s="66" t="s">
        <v>710</v>
      </c>
    </row>
    <row r="145" ht="42" customHeight="1" spans="1:10">
      <c r="A145" s="172" t="s">
        <v>325</v>
      </c>
      <c r="B145" s="53" t="s">
        <v>700</v>
      </c>
      <c r="C145" s="53" t="s">
        <v>406</v>
      </c>
      <c r="D145" s="53" t="s">
        <v>436</v>
      </c>
      <c r="E145" s="66" t="s">
        <v>711</v>
      </c>
      <c r="F145" s="53" t="s">
        <v>401</v>
      </c>
      <c r="G145" s="66" t="s">
        <v>426</v>
      </c>
      <c r="H145" s="53" t="s">
        <v>417</v>
      </c>
      <c r="I145" s="53" t="s">
        <v>412</v>
      </c>
      <c r="J145" s="66" t="s">
        <v>712</v>
      </c>
    </row>
    <row r="146" ht="42" customHeight="1" spans="1:10">
      <c r="A146" s="172" t="s">
        <v>325</v>
      </c>
      <c r="B146" s="53" t="s">
        <v>700</v>
      </c>
      <c r="C146" s="53" t="s">
        <v>413</v>
      </c>
      <c r="D146" s="53" t="s">
        <v>414</v>
      </c>
      <c r="E146" s="66" t="s">
        <v>425</v>
      </c>
      <c r="F146" s="53" t="s">
        <v>401</v>
      </c>
      <c r="G146" s="66" t="s">
        <v>426</v>
      </c>
      <c r="H146" s="53" t="s">
        <v>417</v>
      </c>
      <c r="I146" s="53" t="s">
        <v>412</v>
      </c>
      <c r="J146" s="66" t="s">
        <v>713</v>
      </c>
    </row>
    <row r="147" ht="42" customHeight="1" spans="1:10">
      <c r="A147" s="172" t="s">
        <v>341</v>
      </c>
      <c r="B147" s="53" t="s">
        <v>714</v>
      </c>
      <c r="C147" s="53" t="s">
        <v>398</v>
      </c>
      <c r="D147" s="53" t="s">
        <v>455</v>
      </c>
      <c r="E147" s="66" t="s">
        <v>697</v>
      </c>
      <c r="F147" s="53" t="s">
        <v>476</v>
      </c>
      <c r="G147" s="66" t="s">
        <v>715</v>
      </c>
      <c r="H147" s="53" t="s">
        <v>472</v>
      </c>
      <c r="I147" s="53" t="s">
        <v>404</v>
      </c>
      <c r="J147" s="66" t="s">
        <v>689</v>
      </c>
    </row>
    <row r="148" ht="42" customHeight="1" spans="1:10">
      <c r="A148" s="172" t="s">
        <v>341</v>
      </c>
      <c r="B148" s="53" t="s">
        <v>714</v>
      </c>
      <c r="C148" s="53" t="s">
        <v>398</v>
      </c>
      <c r="D148" s="53" t="s">
        <v>474</v>
      </c>
      <c r="E148" s="66" t="s">
        <v>475</v>
      </c>
      <c r="F148" s="53" t="s">
        <v>476</v>
      </c>
      <c r="G148" s="66" t="s">
        <v>716</v>
      </c>
      <c r="H148" s="53" t="s">
        <v>495</v>
      </c>
      <c r="I148" s="53" t="s">
        <v>404</v>
      </c>
      <c r="J148" s="66" t="s">
        <v>717</v>
      </c>
    </row>
    <row r="149" ht="42" customHeight="1" spans="1:10">
      <c r="A149" s="172" t="s">
        <v>341</v>
      </c>
      <c r="B149" s="53" t="s">
        <v>714</v>
      </c>
      <c r="C149" s="53" t="s">
        <v>406</v>
      </c>
      <c r="D149" s="53" t="s">
        <v>407</v>
      </c>
      <c r="E149" s="66" t="s">
        <v>699</v>
      </c>
      <c r="F149" s="53" t="s">
        <v>409</v>
      </c>
      <c r="G149" s="66" t="s">
        <v>426</v>
      </c>
      <c r="H149" s="53" t="s">
        <v>417</v>
      </c>
      <c r="I149" s="53" t="s">
        <v>412</v>
      </c>
      <c r="J149" s="66" t="s">
        <v>687</v>
      </c>
    </row>
    <row r="150" ht="42" customHeight="1" spans="1:10">
      <c r="A150" s="172" t="s">
        <v>341</v>
      </c>
      <c r="B150" s="53" t="s">
        <v>714</v>
      </c>
      <c r="C150" s="53" t="s">
        <v>413</v>
      </c>
      <c r="D150" s="53" t="s">
        <v>414</v>
      </c>
      <c r="E150" s="66" t="s">
        <v>691</v>
      </c>
      <c r="F150" s="53" t="s">
        <v>409</v>
      </c>
      <c r="G150" s="66" t="s">
        <v>426</v>
      </c>
      <c r="H150" s="53" t="s">
        <v>417</v>
      </c>
      <c r="I150" s="53" t="s">
        <v>412</v>
      </c>
      <c r="J150" s="66" t="s">
        <v>692</v>
      </c>
    </row>
  </sheetData>
  <mergeCells count="64">
    <mergeCell ref="A3:J3"/>
    <mergeCell ref="A4:H4"/>
    <mergeCell ref="A8:A10"/>
    <mergeCell ref="A11:A13"/>
    <mergeCell ref="A14:A18"/>
    <mergeCell ref="A19:A22"/>
    <mergeCell ref="A23:A26"/>
    <mergeCell ref="A27:A32"/>
    <mergeCell ref="A33:A36"/>
    <mergeCell ref="A37:A39"/>
    <mergeCell ref="A40:A44"/>
    <mergeCell ref="A45:A47"/>
    <mergeCell ref="A48:A51"/>
    <mergeCell ref="A52:A55"/>
    <mergeCell ref="A56:A64"/>
    <mergeCell ref="A65:A69"/>
    <mergeCell ref="A70:A73"/>
    <mergeCell ref="A74:A76"/>
    <mergeCell ref="A77:A80"/>
    <mergeCell ref="A81:A85"/>
    <mergeCell ref="A86:A88"/>
    <mergeCell ref="A89:A91"/>
    <mergeCell ref="A92:A97"/>
    <mergeCell ref="A98:A101"/>
    <mergeCell ref="A102:A105"/>
    <mergeCell ref="A106:A112"/>
    <mergeCell ref="A113:A116"/>
    <mergeCell ref="A117:A128"/>
    <mergeCell ref="A129:A134"/>
    <mergeCell ref="A135:A137"/>
    <mergeCell ref="A138:A141"/>
    <mergeCell ref="A142:A146"/>
    <mergeCell ref="A147:A150"/>
    <mergeCell ref="B8:B10"/>
    <mergeCell ref="B11:B13"/>
    <mergeCell ref="B14:B18"/>
    <mergeCell ref="B19:B22"/>
    <mergeCell ref="B23:B26"/>
    <mergeCell ref="B27:B32"/>
    <mergeCell ref="B33:B36"/>
    <mergeCell ref="B37:B39"/>
    <mergeCell ref="B40:B44"/>
    <mergeCell ref="B45:B47"/>
    <mergeCell ref="B48:B51"/>
    <mergeCell ref="B52:B55"/>
    <mergeCell ref="B56:B64"/>
    <mergeCell ref="B65:B69"/>
    <mergeCell ref="B70:B73"/>
    <mergeCell ref="B74:B76"/>
    <mergeCell ref="B77:B80"/>
    <mergeCell ref="B81:B85"/>
    <mergeCell ref="B86:B88"/>
    <mergeCell ref="B89:B91"/>
    <mergeCell ref="B92:B97"/>
    <mergeCell ref="B98:B101"/>
    <mergeCell ref="B102:B105"/>
    <mergeCell ref="B106:B112"/>
    <mergeCell ref="B113:B116"/>
    <mergeCell ref="B117:B128"/>
    <mergeCell ref="B129:B134"/>
    <mergeCell ref="B135:B137"/>
    <mergeCell ref="B138:B141"/>
    <mergeCell ref="B142:B146"/>
    <mergeCell ref="B147:B150"/>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kmcg</cp:lastModifiedBy>
  <dcterms:created xsi:type="dcterms:W3CDTF">2025-03-13T23:42:00Z</dcterms:created>
  <dcterms:modified xsi:type="dcterms:W3CDTF">2025-03-27T18:19:51Z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4AAB22B4E55946B3AFB0B882555A1EFB</vt:lpwstr>
  </property>
  <property fmtid="{D5CDD505-2E9C-101B-9397-08002B2CF9AE}" pid="3" name="KSOProductBuildVer">
    <vt:lpwstr>2052-11.8.2.10624</vt:lpwstr>
  </property>
</Properties>
</file>