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490" windowHeight="7695" tabRatio="1000" firstSheet="8" activeTab="16"/>
  </bookViews>
  <sheets>
    <sheet name="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对下转移支付预算表09-1" sheetId="13" r:id="rId13"/>
    <sheet name="对下转移支付绩效目标表09-2" sheetId="14" r:id="rId14"/>
    <sheet name="新增资产配置表10" sheetId="15" r:id="rId15"/>
    <sheet name="上级转移支付补助项目支出预算表11" sheetId="16" r:id="rId16"/>
    <sheet name="部门项目中期规划预算表12" sheetId="17" r:id="rId17"/>
  </sheets>
  <definedNames>
    <definedName name="_xlnm.Print_Titles" localSheetId="3">'部门财政拨款收支预算总表02-1'!$A:$A,'部门财政拨款收支预算总表02-1'!$1:$1</definedName>
    <definedName name="_xlnm.Print_Titles" localSheetId="6">部门基本支出预算表04!$A:$A,部门基本支出预算表04!$1:$1</definedName>
    <definedName name="_xlnm.Print_Titles" localSheetId="1">'部门收入预算表01-2'!$A:$A,'部门收入预算表01-2'!$1:$1</definedName>
    <definedName name="_xlnm.Print_Titles" localSheetId="8">'部门项目支出绩效目标表05-2'!$A:$A,'部门项目支出绩效目标表05-2'!$1:$1</definedName>
    <definedName name="_xlnm.Print_Titles" localSheetId="7">'部门项目支出预算表05-1'!$A:$A,'部门项目支出预算表05-1'!$1:$1</definedName>
    <definedName name="_xlnm.Print_Titles" localSheetId="16">部门项目中期规划预算表12!$A:$A,部门项目中期规划预算表12!$1:$1</definedName>
    <definedName name="_xlnm.Print_Titles" localSheetId="10">部门政府采购预算表07!$A:$A,部门政府采购预算表07!$1:$1</definedName>
    <definedName name="_xlnm.Print_Titles" localSheetId="11">部门政府购买服务预算表08!$A:$A,部门政府购买服务预算表08!$1:$1</definedName>
    <definedName name="_xlnm.Print_Titles" localSheetId="9">部门政府性基金预算支出预算表06!$A:$A,部门政府性基金预算支出预算表06!$1:$6</definedName>
    <definedName name="_xlnm.Print_Titles" localSheetId="2">'部门支出预算表01-3'!$A:$A,'部门支出预算表01-3'!$1:$1</definedName>
    <definedName name="_xlnm.Print_Titles" localSheetId="0">'财务收支预算总表01-1'!$A:$A,'财务收支预算总表01-1'!$1:$1</definedName>
    <definedName name="_xlnm.Print_Titles" localSheetId="13">'对下转移支付绩效目标表09-2'!$A:$A,'对下转移支付绩效目标表09-2'!$1:$1</definedName>
    <definedName name="_xlnm.Print_Titles" localSheetId="12">'对下转移支付预算表09-1'!$A:$A,'对下转移支付预算表09-1'!$1:$1</definedName>
    <definedName name="_xlnm.Print_Titles" localSheetId="15">上级转移支付补助项目支出预算表11!$A:$A,上级转移支付补助项目支出预算表11!$1:$1</definedName>
    <definedName name="_xlnm.Print_Titles" localSheetId="14">新增资产配置表10!$A:$A,新增资产配置表10!$1:$1</definedName>
    <definedName name="_xlnm.Print_Titles" localSheetId="5">一般公共预算“三公”经费支出预算表03!$A:$A,一般公共预算“三公”经费支出预算表03!$1:$1</definedName>
    <definedName name="_xlnm.Print_Titles" localSheetId="4">'一般公共预算支出预算表02-2'!$A:$A,'一般公共预算支出预算表02-2'!$1:$5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1" i="17"/>
  <c r="G11"/>
  <c r="E11"/>
  <c r="D37" i="1"/>
  <c r="D33"/>
  <c r="B33"/>
  <c r="K10" i="16"/>
  <c r="H10"/>
  <c r="I18" i="8"/>
  <c r="U18"/>
  <c r="R18"/>
  <c r="N18"/>
  <c r="O18"/>
  <c r="P18"/>
  <c r="Q18"/>
  <c r="S18"/>
  <c r="T18"/>
  <c r="R17"/>
  <c r="I9" i="2"/>
  <c r="C9"/>
  <c r="C13" s="1"/>
  <c r="B37" i="1"/>
  <c r="G6" i="17"/>
  <c r="F6"/>
  <c r="E6"/>
  <c r="A3"/>
  <c r="A3" i="16"/>
  <c r="A3" i="15"/>
  <c r="A3" i="14"/>
  <c r="A3" i="13"/>
  <c r="A3" i="12"/>
  <c r="A3" i="11"/>
  <c r="A3" i="10"/>
  <c r="M18" i="8"/>
  <c r="L18"/>
  <c r="K18"/>
  <c r="J18"/>
  <c r="A3"/>
  <c r="M33" i="7"/>
  <c r="L33"/>
  <c r="K33"/>
  <c r="J33"/>
  <c r="I33"/>
  <c r="A3"/>
  <c r="A3" i="6"/>
  <c r="G27" i="5"/>
  <c r="F27"/>
  <c r="E27"/>
  <c r="D27"/>
  <c r="C27"/>
  <c r="A3"/>
  <c r="D35" i="4"/>
  <c r="B35"/>
  <c r="A3"/>
  <c r="H35" i="3"/>
  <c r="G35"/>
  <c r="F35"/>
  <c r="E35"/>
  <c r="D35"/>
  <c r="C35"/>
  <c r="D34"/>
  <c r="D33"/>
  <c r="D32"/>
  <c r="D31"/>
  <c r="D30"/>
  <c r="D29"/>
  <c r="D28"/>
  <c r="D27"/>
  <c r="D26"/>
  <c r="D25"/>
  <c r="D24"/>
  <c r="D23"/>
  <c r="D22"/>
  <c r="D21"/>
  <c r="D20"/>
  <c r="D19"/>
  <c r="D18"/>
  <c r="D17"/>
  <c r="D16"/>
  <c r="D15"/>
  <c r="D14"/>
  <c r="D13"/>
  <c r="D12"/>
  <c r="D11"/>
  <c r="D10"/>
  <c r="D9"/>
  <c r="D8"/>
  <c r="A3"/>
  <c r="R13" i="2"/>
  <c r="Q13"/>
  <c r="P13"/>
  <c r="O13"/>
  <c r="N13"/>
  <c r="M13"/>
  <c r="L13"/>
  <c r="K13"/>
  <c r="J13"/>
  <c r="I13"/>
  <c r="H13"/>
  <c r="G13"/>
  <c r="F13"/>
  <c r="E13"/>
  <c r="D13"/>
  <c r="A3"/>
</calcChain>
</file>

<file path=xl/sharedStrings.xml><?xml version="1.0" encoding="utf-8"?>
<sst xmlns="http://schemas.openxmlformats.org/spreadsheetml/2006/main" count="1007" uniqueCount="436">
  <si>
    <t>预算01-1表</t>
  </si>
  <si>
    <t>单位：元</t>
  </si>
  <si>
    <t>收　　　　　　　　入</t>
  </si>
  <si>
    <t>支　　　　　　　　出</t>
  </si>
  <si>
    <t>项      目</t>
  </si>
  <si>
    <t>预算数</t>
  </si>
  <si>
    <t>项目(按功能分类)</t>
  </si>
  <si>
    <t>一、一般公共预算拨款收入</t>
  </si>
  <si>
    <t xml:space="preserve"> 一、一般公共服务支出</t>
  </si>
  <si>
    <t>二、政府性基金预算拨款收入</t>
  </si>
  <si>
    <t xml:space="preserve"> 二、外交支出</t>
  </si>
  <si>
    <t>三、国有资本经营预算拨款收入</t>
  </si>
  <si>
    <t xml:space="preserve"> 三、国防支出</t>
  </si>
  <si>
    <t>四、财政专户管理资金收入</t>
  </si>
  <si>
    <t xml:space="preserve"> 四、公共安全支出</t>
  </si>
  <si>
    <t>五、单位资金</t>
  </si>
  <si>
    <t xml:space="preserve"> 五、教育支出</t>
  </si>
  <si>
    <t>1、事业收入</t>
  </si>
  <si>
    <t xml:space="preserve"> 六、科学技术支出 </t>
  </si>
  <si>
    <t>2、事业单位经营收入</t>
  </si>
  <si>
    <t xml:space="preserve"> 七、文化旅游体育与传媒支出</t>
  </si>
  <si>
    <t>3、上级补助收入</t>
  </si>
  <si>
    <t xml:space="preserve"> 八、社会保障和就业支出</t>
  </si>
  <si>
    <t>4、附属单位上缴收入</t>
  </si>
  <si>
    <t xml:space="preserve"> 九、卫生健康支出</t>
  </si>
  <si>
    <t>5、其他收入</t>
  </si>
  <si>
    <t xml:space="preserve"> 十、节能环保支出</t>
  </si>
  <si>
    <t xml:space="preserve"> 十一、城乡社区支出</t>
  </si>
  <si>
    <t xml:space="preserve"> 十二、农林水支出</t>
  </si>
  <si>
    <t xml:space="preserve"> 十三、交通运输支出</t>
  </si>
  <si>
    <t xml:space="preserve"> 十四、资源勘探工业信息等支出</t>
  </si>
  <si>
    <t xml:space="preserve"> 十五、商业服务业等支出</t>
  </si>
  <si>
    <t xml:space="preserve"> 十六、金融支出</t>
  </si>
  <si>
    <t xml:space="preserve"> 十七、援助其他地区支出</t>
  </si>
  <si>
    <t xml:space="preserve"> 十八、自然资源海洋气象等支出</t>
  </si>
  <si>
    <t xml:space="preserve"> 十九、住房保障支出</t>
  </si>
  <si>
    <t xml:space="preserve"> 二十、粮油物资储备支出</t>
  </si>
  <si>
    <t xml:space="preserve"> 二十一、国有资本经营预算支出</t>
  </si>
  <si>
    <t xml:space="preserve"> 二十二、灾害防治及应急管理支出</t>
  </si>
  <si>
    <t xml:space="preserve"> 二十三、预备费</t>
  </si>
  <si>
    <t xml:space="preserve"> 二十四、其他支出</t>
  </si>
  <si>
    <t xml:space="preserve"> 二十五、转移性支出</t>
  </si>
  <si>
    <t xml:space="preserve"> 二十六、债务付息支出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</si>
  <si>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</si>
  <si>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</si>
  <si>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</si>
  <si>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</si>
  <si>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</si>
  <si>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</si>
  <si>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</si>
  <si>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</si>
  <si>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 出  总 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</si>
  <si>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</si>
  <si>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</si>
  <si>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</si>
  <si>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</si>
  <si>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</si>
  <si>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</si>
  <si>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</si>
  <si>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</si>
  <si>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</si>
  <si>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</si>
  <si>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</si>
  <si>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</si>
  <si>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</si>
  <si>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</si>
  <si>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</si>
  <si>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</si>
  <si>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</si>
  <si>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119016</t>
  </si>
  <si>
    <t>昆明市呈贡区国有资产监督管理局</t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</si>
  <si>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</si>
  <si>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</si>
  <si>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</si>
  <si>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</si>
  <si>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</si>
  <si>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</si>
  <si>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</si>
  <si>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</si>
  <si>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</si>
  <si>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</si>
  <si>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</si>
  <si>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</si>
  <si>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</si>
  <si>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</si>
  <si>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</si>
  <si>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</si>
  <si>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</si>
  <si>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</si>
  <si>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</si>
  <si>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</si>
  <si>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</si>
  <si>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</si>
  <si>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</si>
  <si>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</si>
  <si>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</si>
  <si>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</si>
  <si>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201</t>
  </si>
  <si>
    <t>一般公共服务支出</t>
  </si>
  <si>
    <t>20106</t>
  </si>
  <si>
    <t>财政事务</t>
  </si>
  <si>
    <t>2010650</t>
  </si>
  <si>
    <t>事业运行</t>
  </si>
  <si>
    <t>2010699</t>
  </si>
  <si>
    <t>其他财政事务支出</t>
  </si>
  <si>
    <t>205</t>
  </si>
  <si>
    <t>教育支出</t>
  </si>
  <si>
    <t>20508</t>
  </si>
  <si>
    <t>进修及培训</t>
  </si>
  <si>
    <t>2050803</t>
  </si>
  <si>
    <t>培训支出</t>
  </si>
  <si>
    <t>208</t>
  </si>
  <si>
    <t>社会保障和就业支出</t>
  </si>
  <si>
    <t>20805</t>
  </si>
  <si>
    <t>行政事业单位养老支出</t>
  </si>
  <si>
    <t>2080505</t>
  </si>
  <si>
    <t>机关事业单位基本养老保险缴费支出</t>
  </si>
  <si>
    <t>210</t>
  </si>
  <si>
    <t>卫生健康支出</t>
  </si>
  <si>
    <t>21011</t>
  </si>
  <si>
    <t>行政事业单位医疗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</si>
  <si>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</si>
  <si>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</si>
  <si>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</si>
  <si>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</si>
  <si>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</si>
  <si>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</si>
  <si>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</si>
  <si>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</si>
  <si>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</si>
  <si>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</si>
  <si>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</si>
  <si>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</si>
  <si>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2210203</t>
  </si>
  <si>
    <t>购房补贴</t>
  </si>
  <si>
    <t>223</t>
  </si>
  <si>
    <t>国有资本经营预算支出</t>
  </si>
  <si>
    <t xml:space="preserve">   22301</t>
  </si>
  <si>
    <t>解决历史遗留问题及改革成本支出</t>
  </si>
  <si>
    <t xml:space="preserve">      2230105</t>
  </si>
  <si>
    <t>国有企业退休人员社会化管理补助支出</t>
  </si>
  <si>
    <t>22302</t>
  </si>
  <si>
    <t>国有企业资本金注入</t>
  </si>
  <si>
    <t>2230299</t>
  </si>
  <si>
    <t>其他国有企业资本金注入</t>
  </si>
  <si>
    <t>230</t>
  </si>
  <si>
    <t>转移性支出</t>
  </si>
  <si>
    <t>23008</t>
  </si>
  <si>
    <t>调出资金</t>
  </si>
  <si>
    <t>2300803</t>
  </si>
  <si>
    <t>国有资本经营预算调出资金</t>
  </si>
  <si>
    <t>预算02-1表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</si>
  <si>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</si>
  <si>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</si>
  <si>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</si>
  <si>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</si>
  <si>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</si>
  <si>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</si>
  <si>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</si>
  <si>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</si>
  <si>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</si>
  <si>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</si>
  <si>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</si>
  <si>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</si>
  <si>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</si>
  <si>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</si>
  <si>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</si>
  <si>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</si>
  <si>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</si>
  <si>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</si>
  <si>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</si>
  <si>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</si>
  <si>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</si>
  <si>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</si>
  <si>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</si>
  <si>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</si>
  <si>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</si>
  <si>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</si>
  <si>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</si>
  <si>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</si>
  <si>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</si>
  <si>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</si>
  <si>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（二十五）转移性支出</t>
  </si>
  <si>
    <t>（二十六）债务付息支出</t>
  </si>
  <si>
    <t>二、年终结转结余</t>
  </si>
  <si>
    <t>预算02-2表</t>
  </si>
  <si>
    <t>部门预算支出功能分类科目</t>
  </si>
  <si>
    <t>人员经费</t>
  </si>
  <si>
    <t>公用经费</t>
  </si>
  <si>
    <t>合  计</t>
  </si>
  <si>
    <t>预算03表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</si>
  <si>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</si>
  <si>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</si>
  <si>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</si>
  <si>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</si>
  <si>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</si>
  <si>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</si>
  <si>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</si>
  <si>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主管部门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</si>
  <si>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</si>
  <si>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</si>
  <si>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</si>
  <si>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</si>
  <si>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</si>
  <si>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</si>
  <si>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</si>
  <si>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</si>
  <si>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</si>
  <si>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</si>
  <si>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</si>
  <si>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</si>
  <si>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</si>
  <si>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</si>
  <si>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</si>
  <si>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</si>
  <si>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</si>
  <si>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昆明市呈贡区财政局</t>
  </si>
  <si>
    <t>30102</t>
  </si>
  <si>
    <t>津贴补贴</t>
  </si>
  <si>
    <t>30113</t>
  </si>
  <si>
    <t>事业人员绩效奖励</t>
  </si>
  <si>
    <t>30103</t>
  </si>
  <si>
    <t>奖金</t>
  </si>
  <si>
    <t>社会保障缴费</t>
  </si>
  <si>
    <t>30108</t>
  </si>
  <si>
    <t>机关事业单位基本养老保险缴费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</si>
  <si>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</si>
  <si>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</si>
  <si>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</si>
  <si>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</si>
  <si>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</si>
  <si>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</si>
  <si>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事业人员工资支出</t>
  </si>
  <si>
    <t>30101</t>
  </si>
  <si>
    <t>基本工资</t>
  </si>
  <si>
    <t>30107</t>
  </si>
  <si>
    <t>绩效工资</t>
  </si>
  <si>
    <t>一般公用运转支出</t>
  </si>
  <si>
    <t>30201</t>
  </si>
  <si>
    <t>办公费</t>
  </si>
  <si>
    <t>30205</t>
  </si>
  <si>
    <t>水费</t>
  </si>
  <si>
    <t>30206</t>
  </si>
  <si>
    <t>电费</t>
  </si>
  <si>
    <t>30207</t>
  </si>
  <si>
    <t>邮电费</t>
  </si>
  <si>
    <t>30209</t>
  </si>
  <si>
    <t>物业管理费</t>
  </si>
  <si>
    <t>30211</t>
  </si>
  <si>
    <t>差旅费</t>
  </si>
  <si>
    <t>30213</t>
  </si>
  <si>
    <t>维修（护）费</t>
  </si>
  <si>
    <t>30216</t>
  </si>
  <si>
    <t>培训费</t>
  </si>
  <si>
    <t>30229</t>
  </si>
  <si>
    <t>福利费</t>
  </si>
  <si>
    <t>工会经费</t>
  </si>
  <si>
    <t>30228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</si>
  <si>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</si>
  <si>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</si>
  <si>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</si>
  <si>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</si>
  <si>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</si>
  <si>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</si>
  <si>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</si>
  <si>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313 事业发展类</t>
  </si>
  <si>
    <t>国企党工委党建工作经费</t>
  </si>
  <si>
    <t>国有企业法人治理工作经费</t>
  </si>
  <si>
    <t>30227</t>
  </si>
  <si>
    <t>委托业务费</t>
  </si>
  <si>
    <t>国有企业专项审计及制度建设工作经费</t>
  </si>
  <si>
    <t>国有资本经营预算调出资金经费</t>
  </si>
  <si>
    <t>31204</t>
  </si>
  <si>
    <t>费用补贴</t>
  </si>
  <si>
    <t>国有企业资本金注入经费</t>
  </si>
  <si>
    <t>31201</t>
  </si>
  <si>
    <t>资本金注入</t>
  </si>
  <si>
    <t>区属国有企业外部董事聘用经费</t>
  </si>
  <si>
    <t>2230105</t>
  </si>
  <si>
    <t>生活补助</t>
  </si>
  <si>
    <t>预算05-2表</t>
  </si>
  <si>
    <t xml:space="preserve"> 2025年部门项目支出绩效目标表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</si>
  <si>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</si>
  <si>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</si>
  <si>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</si>
  <si>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</si>
  <si>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</si>
  <si>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</si>
  <si>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</si>
  <si>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</si>
  <si>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</si>
  <si>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根据注册资本金总额，向国企注入资本金，提高企业竞争能力，抵御市场及其他宏观阻力，推动国有企业加快步伐做大做强。</t>
  </si>
  <si>
    <t>产出指标</t>
  </si>
  <si>
    <t>时效指标</t>
  </si>
  <si>
    <t>兑付及时率</t>
  </si>
  <si>
    <t>&gt;=</t>
  </si>
  <si>
    <t>100</t>
  </si>
  <si>
    <t>%</t>
  </si>
  <si>
    <t>定量指标</t>
  </si>
  <si>
    <t>反映国资局及时注入资金的情况。
注入资金及时率=在时限内注入资金/应注入资金*100%</t>
  </si>
  <si>
    <t>效益指标</t>
  </si>
  <si>
    <t>社会效益</t>
  </si>
  <si>
    <t>经营状况改善</t>
  </si>
  <si>
    <t>300</t>
  </si>
  <si>
    <t>万元</t>
  </si>
  <si>
    <t>反映注入资金促进企业经营状况改善的情况。</t>
  </si>
  <si>
    <t>满意度指标</t>
  </si>
  <si>
    <t>服务对象满意度</t>
  </si>
  <si>
    <t>受益对象满意度</t>
  </si>
  <si>
    <t>95</t>
  </si>
  <si>
    <t>反映国企工委对企业经营满意度</t>
  </si>
  <si>
    <t>通过购买服务方式聘请第三方专业机构开展国有企业专项审计工作，全面掌握国有企业经营水平和成果，针对性采取措施提高国有企业监管效能。</t>
  </si>
  <si>
    <t>质量指标</t>
  </si>
  <si>
    <t>审计覆盖率</t>
  </si>
  <si>
    <t>定性指标</t>
  </si>
  <si>
    <t>实际开展审计企业的数量占应审计企业总数的比率</t>
  </si>
  <si>
    <t>企业管理水平有所提高</t>
  </si>
  <si>
    <t>实际成效与预期成效的比例</t>
  </si>
  <si>
    <t>企业实际满意度</t>
  </si>
  <si>
    <t>企业满意度</t>
  </si>
  <si>
    <t>2025年聘用合同测算总额216000元。</t>
  </si>
  <si>
    <t>获补覆盖率</t>
  </si>
  <si>
    <t>获补覆盖率=实际获得补助人数（企业数）/申请符合标准人数（企业数）*100%</t>
  </si>
  <si>
    <t>经济效益</t>
  </si>
  <si>
    <t>带动人均增收</t>
  </si>
  <si>
    <t>216000</t>
  </si>
  <si>
    <t>元</t>
  </si>
  <si>
    <t>反映补助带动人均增收的情况。</t>
  </si>
  <si>
    <t>反映获补助受益对象的满意程度。</t>
  </si>
  <si>
    <t>保障国企工委日常党务工作，提升国企工委治理水平和治理能力，提高三家国有企业政治意识和担当意识，为企业发展把好政治方向，做好政治指引。</t>
  </si>
  <si>
    <t>补助事项公示度</t>
  </si>
  <si>
    <t>反映补助事项在特定办事大厅、官网、媒体或其他渠道按规定进行公示的情况。
补助事项公示度=按规定公布事项/按规定应公布事项*100%</t>
  </si>
  <si>
    <t>政策知晓率</t>
  </si>
  <si>
    <t>90</t>
  </si>
  <si>
    <t>反映补助政策的宣传效果情况。
政策知晓率=调查中补助政策知晓人数/调查总人数*100%</t>
  </si>
  <si>
    <t>2025年拟计划招聘1次，组织培训1次，完善国有企业法人结构，力推国有企业经营管理效能得到较大提升，充分发挥国有资本效益带动呈贡区经济社会发展。</t>
  </si>
  <si>
    <t>成本指标</t>
  </si>
  <si>
    <t>经济成本指标</t>
  </si>
  <si>
    <t>完成率即为经济成本指标评价率</t>
  </si>
  <si>
    <t>实际效益指标</t>
  </si>
  <si>
    <t>完善率提高后工作效率及产出提升视为实际效益达标</t>
  </si>
  <si>
    <t>满意度</t>
  </si>
  <si>
    <t>满意人员占企业人数的比例</t>
  </si>
  <si>
    <t>提高调入比例，更多用于保障和改善民生支出，用于为民办实事等项目支出。</t>
  </si>
  <si>
    <t>发放及时率</t>
  </si>
  <si>
    <t>反映发放单位及时拨付注册资金的情况。
拨付及时率=在时限内拨付资金/应拨付资金*100%</t>
  </si>
  <si>
    <t>反映注册资本促进企业经营状况改善的情况。</t>
  </si>
  <si>
    <t>反映国企工委对国有企业经营状况改善情况的满意度</t>
  </si>
  <si>
    <t>预算06表</t>
  </si>
  <si>
    <t>政府性基金预算支出预算表</t>
  </si>
  <si>
    <t>单位名称：昆明市发展和改革委员会</t>
  </si>
  <si>
    <t>政府性基金预算支出</t>
  </si>
  <si>
    <t>预算07表</t>
  </si>
  <si>
    <t>预算项目</t>
  </si>
  <si>
    <t>采购项目</t>
  </si>
  <si>
    <t>采购品目</t>
  </si>
  <si>
    <t>计量
单位</t>
  </si>
  <si>
    <t>数量</t>
  </si>
  <si>
    <t>面向中小企业预留资金</t>
  </si>
  <si>
    <t>政府性基金</t>
  </si>
  <si>
    <t>国有资本经营收益</t>
  </si>
  <si>
    <t>财政专户管理的收入</t>
  </si>
  <si>
    <t>单位自筹</t>
  </si>
  <si>
    <t>备注：当面向中小企业预留资金大于合计时，面向中小企业预留资金为三年预计数。</t>
  </si>
  <si>
    <t>预算08表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</si>
  <si>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</si>
  <si>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</si>
  <si>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</si>
  <si>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</si>
  <si>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</si>
  <si>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</si>
  <si>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预算09-1表</t>
  </si>
  <si>
    <t>单位名称（项目）</t>
  </si>
  <si>
    <t>地区</t>
  </si>
  <si>
    <t>盘龙区</t>
  </si>
  <si>
    <t>五华区</t>
  </si>
  <si>
    <t>西山区</t>
  </si>
  <si>
    <t>官渡区</t>
  </si>
  <si>
    <t>呈贡区</t>
  </si>
  <si>
    <t>晋宁区</t>
  </si>
  <si>
    <t>东川区</t>
  </si>
  <si>
    <t>富民县</t>
  </si>
  <si>
    <t>宜良县</t>
  </si>
  <si>
    <t>石林县</t>
  </si>
  <si>
    <t>禄劝县</t>
  </si>
  <si>
    <t>寻甸县</t>
  </si>
  <si>
    <t>高新区</t>
  </si>
  <si>
    <t>滇池旅游度假区</t>
  </si>
  <si>
    <t>阳宗海管委会</t>
  </si>
  <si>
    <t>滇中新区</t>
  </si>
  <si>
    <t>安宁市</t>
  </si>
  <si>
    <t>经开区</t>
  </si>
  <si>
    <t>嵩明县</t>
  </si>
  <si>
    <t>磨憨经济合作区</t>
  </si>
  <si>
    <t>预算09-2表</t>
  </si>
  <si>
    <t xml:space="preserve">预算10表
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</si>
  <si>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</si>
  <si>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</si>
  <si>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</si>
  <si>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</si>
  <si>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</si>
  <si>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</si>
  <si>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</si>
  <si>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预算11表</t>
  </si>
  <si>
    <t>上级补助</t>
  </si>
  <si>
    <t>预算12表</t>
  </si>
  <si>
    <t>项目级次</t>
  </si>
  <si>
    <t/>
  </si>
  <si>
    <t>312民生类</t>
  </si>
  <si>
    <t>提前下达国有企业退休人员社会化管理中央补助资金</t>
  </si>
  <si>
    <t>市属国有企业退休人员社会化管理工作补助经费</t>
    <phoneticPr fontId="22" type="noConversion"/>
  </si>
  <si>
    <t>国有企业退休人员社会化管理补助支出</t>
    <phoneticPr fontId="22" type="noConversion"/>
  </si>
  <si>
    <t>530121241100002282165</t>
  </si>
  <si>
    <t>530121241100002282200</t>
  </si>
  <si>
    <t>530121241100002282522</t>
  </si>
  <si>
    <t>530121251100003807332</t>
  </si>
  <si>
    <t>530121251100003969871</t>
  </si>
  <si>
    <t>530121251100003973371</t>
  </si>
  <si>
    <t>530121210000000003283</t>
  </si>
  <si>
    <t>530121210000000000366</t>
  </si>
  <si>
    <t>530121231100001437471</t>
  </si>
  <si>
    <t>530121210000000001033</t>
  </si>
  <si>
    <t>530121221100000396835</t>
  </si>
  <si>
    <t>530121210000000000372</t>
  </si>
  <si>
    <t>530121210000000000371</t>
  </si>
  <si>
    <t>单位名称：昆明市呈贡区国有资产监督管理局</t>
    <phoneticPr fontId="21" type="noConversion"/>
  </si>
  <si>
    <r>
      <t>2</t>
    </r>
    <r>
      <rPr>
        <b/>
        <sz val="23.95"/>
        <color rgb="FF000000"/>
        <rFont val="宋体"/>
        <family val="3"/>
        <charset val="134"/>
      </rPr>
      <t>025年部门财务收支预算总表</t>
    </r>
    <phoneticPr fontId="21" type="noConversion"/>
  </si>
  <si>
    <t>单位名称：昆明市呈贡区国有资产监督管理局</t>
    <phoneticPr fontId="22" type="noConversion"/>
  </si>
  <si>
    <t>备注：此表为空，我单位为事业单位，不涉及此项目。</t>
    <phoneticPr fontId="22" type="noConversion"/>
  </si>
  <si>
    <t>备注：此表为空，我单位不涉及此项目。</t>
    <phoneticPr fontId="22" type="noConversion"/>
  </si>
  <si>
    <t>此表为空，我单位不涉及此项目。</t>
    <phoneticPr fontId="22" type="noConversion"/>
  </si>
  <si>
    <r>
      <t xml:space="preserve">313 </t>
    </r>
    <r>
      <rPr>
        <sz val="9"/>
        <rFont val="宋体"/>
        <charset val="134"/>
      </rPr>
      <t>事业发展类</t>
    </r>
  </si>
  <si>
    <t>国有企业法人治理工作经费</t>
    <phoneticPr fontId="21" type="noConversion"/>
  </si>
  <si>
    <t>本级</t>
  </si>
  <si>
    <t>国有企业资本金注入经费</t>
    <phoneticPr fontId="21" type="noConversion"/>
  </si>
  <si>
    <t>单位名称：昆明市呈贡区国有资产监督管理局</t>
    <phoneticPr fontId="22" type="noConversion"/>
  </si>
</sst>
</file>

<file path=xl/styles.xml><?xml version="1.0" encoding="utf-8"?>
<styleSheet xmlns="http://schemas.openxmlformats.org/spreadsheetml/2006/main">
  <numFmts count="7">
    <numFmt numFmtId="176" formatCode="yyyy\-mm\-dd\ hh:mm:ss"/>
    <numFmt numFmtId="177" formatCode="yyyy\-mm\-dd"/>
    <numFmt numFmtId="178" formatCode="#,##0.00;\-#,##0.00;;@"/>
    <numFmt numFmtId="179" formatCode="hh:mm:ss"/>
    <numFmt numFmtId="180" formatCode="#,##0;\-#,##0;;@"/>
    <numFmt numFmtId="181" formatCode="#,##0.00_ "/>
    <numFmt numFmtId="182" formatCode="0.00_ "/>
  </numFmts>
  <fonts count="30">
    <font>
      <sz val="11"/>
      <color theme="1"/>
      <name val="宋体"/>
      <charset val="134"/>
      <scheme val="minor"/>
    </font>
    <font>
      <sz val="10"/>
      <color rgb="FF000000"/>
      <name val="宋体"/>
      <family val="3"/>
      <charset val="134"/>
    </font>
    <font>
      <sz val="9"/>
      <color rgb="FF000000"/>
      <name val="宋体"/>
      <family val="3"/>
      <charset val="134"/>
    </font>
    <font>
      <b/>
      <sz val="23"/>
      <color rgb="FF000000"/>
      <name val="宋体"/>
      <family val="3"/>
      <charset val="134"/>
    </font>
    <font>
      <sz val="11"/>
      <color rgb="FF000000"/>
      <name val="宋体"/>
      <family val="3"/>
      <charset val="134"/>
    </font>
    <font>
      <sz val="9"/>
      <color theme="1"/>
      <name val="宋体"/>
      <family val="3"/>
      <charset val="134"/>
    </font>
    <font>
      <sz val="10"/>
      <color rgb="FF000000"/>
      <name val="Arial"/>
      <family val="2"/>
    </font>
    <font>
      <b/>
      <sz val="23.95"/>
      <color rgb="FF000000"/>
      <name val="宋体"/>
      <family val="3"/>
      <charset val="134"/>
    </font>
    <font>
      <b/>
      <sz val="22"/>
      <color rgb="FF000000"/>
      <name val="宋体"/>
      <family val="3"/>
      <charset val="134"/>
    </font>
    <font>
      <sz val="10"/>
      <color rgb="FFFFFFFF"/>
      <name val="宋体"/>
      <family val="3"/>
      <charset val="134"/>
    </font>
    <font>
      <b/>
      <sz val="21"/>
      <color rgb="FF000000"/>
      <name val="宋体"/>
      <family val="3"/>
      <charset val="134"/>
    </font>
    <font>
      <b/>
      <sz val="22"/>
      <color theme="1"/>
      <name val="宋体"/>
      <family val="3"/>
      <charset val="134"/>
      <scheme val="minor"/>
    </font>
    <font>
      <sz val="11"/>
      <color rgb="FF000000"/>
      <name val="SimSun"/>
      <charset val="134"/>
    </font>
    <font>
      <sz val="11.25"/>
      <color rgb="FF000000"/>
      <name val="SimSun"/>
      <charset val="134"/>
    </font>
    <font>
      <sz val="12"/>
      <color rgb="FF000000"/>
      <name val="宋体"/>
      <family val="3"/>
      <charset val="134"/>
    </font>
    <font>
      <sz val="9"/>
      <color theme="1"/>
      <name val="宋体"/>
      <family val="3"/>
      <charset val="134"/>
    </font>
    <font>
      <sz val="9"/>
      <name val="宋体"/>
      <family val="3"/>
      <charset val="134"/>
    </font>
    <font>
      <b/>
      <sz val="18"/>
      <color rgb="FF000000"/>
      <name val="宋体"/>
      <family val="3"/>
      <charset val="134"/>
    </font>
    <font>
      <sz val="9.75"/>
      <color rgb="FF000000"/>
      <name val="SimSun"/>
      <charset val="134"/>
    </font>
    <font>
      <b/>
      <sz val="9"/>
      <color rgb="FF000000"/>
      <name val="宋体"/>
      <family val="3"/>
      <charset val="134"/>
    </font>
    <font>
      <b/>
      <sz val="9"/>
      <color theme="1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9"/>
      <color theme="1"/>
      <name val="宋体"/>
      <family val="3"/>
      <charset val="134"/>
    </font>
    <font>
      <sz val="9"/>
      <color rgb="FF00000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23.95"/>
      <color rgb="FF000000"/>
      <name val="宋体"/>
      <family val="3"/>
      <charset val="134"/>
    </font>
    <font>
      <sz val="12"/>
      <name val="宋体"/>
      <charset val="134"/>
    </font>
    <font>
      <sz val="9"/>
      <color indexed="8"/>
      <name val="宋体"/>
      <charset val="134"/>
    </font>
    <font>
      <sz val="9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176" fontId="16" fillId="0" borderId="7">
      <alignment horizontal="right" vertical="center"/>
    </xf>
    <xf numFmtId="177" fontId="16" fillId="0" borderId="7">
      <alignment horizontal="right" vertical="center"/>
    </xf>
    <xf numFmtId="10" fontId="16" fillId="0" borderId="7">
      <alignment horizontal="right" vertical="center"/>
    </xf>
    <xf numFmtId="178" fontId="16" fillId="0" borderId="7">
      <alignment horizontal="right" vertical="center"/>
    </xf>
    <xf numFmtId="49" fontId="16" fillId="0" borderId="7">
      <alignment horizontal="left" vertical="center" wrapText="1"/>
    </xf>
    <xf numFmtId="178" fontId="16" fillId="0" borderId="7">
      <alignment horizontal="right" vertical="center"/>
    </xf>
    <xf numFmtId="179" fontId="16" fillId="0" borderId="7">
      <alignment horizontal="right" vertical="center"/>
    </xf>
    <xf numFmtId="180" fontId="16" fillId="0" borderId="7">
      <alignment horizontal="right" vertical="center"/>
    </xf>
    <xf numFmtId="0" fontId="27" fillId="0" borderId="0">
      <alignment vertical="center"/>
    </xf>
  </cellStyleXfs>
  <cellXfs count="245">
    <xf numFmtId="0" fontId="0" fillId="0" borderId="0" xfId="0" applyFont="1" applyBorder="1"/>
    <xf numFmtId="0" fontId="0" fillId="0" borderId="0" xfId="0" applyFont="1" applyBorder="1" applyAlignment="1">
      <alignment horizontal="center" vertical="center"/>
    </xf>
    <xf numFmtId="49" fontId="1" fillId="0" borderId="0" xfId="0" applyNumberFormat="1" applyFont="1" applyBorder="1"/>
    <xf numFmtId="0" fontId="2" fillId="0" borderId="0" xfId="0" applyFont="1" applyBorder="1" applyAlignment="1" applyProtection="1">
      <alignment horizontal="right" vertical="center"/>
      <protection locked="0"/>
    </xf>
    <xf numFmtId="0" fontId="4" fillId="0" borderId="0" xfId="0" applyFont="1" applyBorder="1"/>
    <xf numFmtId="0" fontId="2" fillId="0" borderId="0" xfId="0" applyFont="1" applyBorder="1" applyAlignment="1" applyProtection="1">
      <alignment horizontal="right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2" fillId="2" borderId="7" xfId="0" applyFont="1" applyFill="1" applyBorder="1" applyAlignment="1" applyProtection="1">
      <alignment horizontal="left" vertical="center" wrapText="1"/>
      <protection locked="0"/>
    </xf>
    <xf numFmtId="4" fontId="2" fillId="0" borderId="7" xfId="0" applyNumberFormat="1" applyFont="1" applyBorder="1" applyAlignment="1" applyProtection="1">
      <alignment horizontal="right" vertical="center" wrapText="1"/>
      <protection locked="0"/>
    </xf>
    <xf numFmtId="0" fontId="4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/>
    </xf>
    <xf numFmtId="4" fontId="2" fillId="0" borderId="7" xfId="0" applyNumberFormat="1" applyFont="1" applyBorder="1" applyAlignment="1">
      <alignment horizontal="right" vertical="center" wrapText="1"/>
    </xf>
    <xf numFmtId="0" fontId="2" fillId="0" borderId="7" xfId="0" applyFont="1" applyBorder="1" applyAlignment="1" applyProtection="1">
      <alignment horizontal="left" vertical="center" wrapText="1"/>
      <protection locked="0"/>
    </xf>
    <xf numFmtId="0" fontId="1" fillId="0" borderId="7" xfId="0" applyFont="1" applyBorder="1" applyAlignment="1" applyProtection="1">
      <alignment horizontal="center" vertical="center"/>
      <protection locked="0"/>
    </xf>
    <xf numFmtId="4" fontId="5" fillId="0" borderId="7" xfId="6" applyNumberFormat="1" applyFont="1" applyBorder="1">
      <alignment horizontal="right" vertical="center"/>
    </xf>
    <xf numFmtId="0" fontId="6" fillId="0" borderId="0" xfId="0" applyFont="1" applyBorder="1" applyProtection="1">
      <protection locked="0"/>
    </xf>
    <xf numFmtId="0" fontId="6" fillId="0" borderId="0" xfId="0" applyFont="1" applyBorder="1"/>
    <xf numFmtId="0" fontId="1" fillId="2" borderId="0" xfId="0" applyFont="1" applyFill="1" applyBorder="1" applyAlignment="1" applyProtection="1">
      <alignment horizontal="right" vertical="center" wrapText="1"/>
      <protection locked="0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2" fillId="2" borderId="7" xfId="0" applyFont="1" applyFill="1" applyBorder="1" applyAlignment="1">
      <alignment horizontal="center" vertical="center" wrapText="1"/>
    </xf>
    <xf numFmtId="0" fontId="2" fillId="0" borderId="7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 wrapText="1"/>
      <protection locked="0"/>
    </xf>
    <xf numFmtId="0" fontId="2" fillId="0" borderId="7" xfId="0" applyFont="1" applyBorder="1" applyAlignment="1">
      <alignment horizontal="center" wrapText="1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>
      <alignment horizontal="left" vertical="center" wrapText="1"/>
    </xf>
    <xf numFmtId="3" fontId="2" fillId="2" borderId="7" xfId="0" applyNumberFormat="1" applyFont="1" applyFill="1" applyBorder="1" applyAlignment="1" applyProtection="1">
      <alignment horizontal="right" vertical="center"/>
      <protection locked="0"/>
    </xf>
    <xf numFmtId="4" fontId="2" fillId="0" borderId="7" xfId="0" applyNumberFormat="1" applyFont="1" applyBorder="1" applyAlignment="1" applyProtection="1">
      <alignment horizontal="right" vertical="center"/>
      <protection locked="0"/>
    </xf>
    <xf numFmtId="0" fontId="2" fillId="0" borderId="7" xfId="0" applyFont="1" applyBorder="1" applyAlignment="1">
      <alignment horizontal="center" vertical="center"/>
    </xf>
    <xf numFmtId="0" fontId="2" fillId="2" borderId="0" xfId="0" applyFont="1" applyFill="1" applyBorder="1" applyAlignment="1" applyProtection="1">
      <alignment horizontal="right" vertical="center" wrapText="1"/>
      <protection locked="0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vertical="center" wrapText="1"/>
    </xf>
    <xf numFmtId="0" fontId="2" fillId="0" borderId="7" xfId="0" applyFont="1" applyBorder="1" applyAlignment="1">
      <alignment horizontal="center" vertical="center" wrapText="1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wrapText="1"/>
    </xf>
    <xf numFmtId="0" fontId="4" fillId="0" borderId="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178" fontId="5" fillId="0" borderId="7" xfId="0" applyNumberFormat="1" applyFont="1" applyBorder="1" applyAlignment="1">
      <alignment horizontal="right" vertical="center"/>
    </xf>
    <xf numFmtId="0" fontId="1" fillId="0" borderId="6" xfId="0" applyFont="1" applyBorder="1" applyAlignment="1" applyProtection="1">
      <alignment horizontal="center" vertical="center"/>
      <protection locked="0"/>
    </xf>
    <xf numFmtId="0" fontId="1" fillId="0" borderId="0" xfId="0" applyFont="1" applyBorder="1" applyProtection="1">
      <protection locked="0"/>
    </xf>
    <xf numFmtId="0" fontId="4" fillId="0" borderId="0" xfId="0" applyFont="1" applyBorder="1" applyProtection="1">
      <protection locked="0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1" xfId="0" applyFont="1" applyBorder="1" applyAlignment="1" applyProtection="1">
      <alignment horizontal="left" vertical="center"/>
      <protection locked="0"/>
    </xf>
    <xf numFmtId="0" fontId="2" fillId="0" borderId="11" xfId="0" applyFont="1" applyBorder="1" applyAlignment="1">
      <alignment horizontal="left" vertical="center" wrapText="1"/>
    </xf>
    <xf numFmtId="0" fontId="2" fillId="0" borderId="0" xfId="0" applyFont="1" applyBorder="1" applyAlignment="1" applyProtection="1">
      <alignment vertical="top" wrapText="1"/>
      <protection locked="0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horizontal="right" vertical="center" wrapText="1"/>
      <protection locked="0"/>
    </xf>
    <xf numFmtId="0" fontId="2" fillId="0" borderId="0" xfId="0" applyFont="1" applyBorder="1" applyAlignment="1" applyProtection="1">
      <alignment horizontal="right" wrapText="1"/>
      <protection locked="0"/>
    </xf>
    <xf numFmtId="180" fontId="5" fillId="0" borderId="7" xfId="8" applyNumberFormat="1" applyFont="1" applyBorder="1" applyAlignment="1">
      <alignment horizontal="center" vertical="center"/>
    </xf>
    <xf numFmtId="180" fontId="5" fillId="0" borderId="7" xfId="0" applyNumberFormat="1" applyFont="1" applyBorder="1" applyAlignment="1">
      <alignment horizontal="center" vertical="center"/>
    </xf>
    <xf numFmtId="3" fontId="2" fillId="0" borderId="11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right"/>
    </xf>
    <xf numFmtId="0" fontId="9" fillId="0" borderId="0" xfId="0" applyFont="1" applyBorder="1" applyAlignment="1" applyProtection="1">
      <alignment horizontal="right"/>
      <protection locked="0"/>
    </xf>
    <xf numFmtId="49" fontId="9" fillId="0" borderId="0" xfId="0" applyNumberFormat="1" applyFont="1" applyBorder="1" applyProtection="1">
      <protection locked="0"/>
    </xf>
    <xf numFmtId="0" fontId="1" fillId="0" borderId="0" xfId="0" applyFont="1" applyBorder="1" applyAlignment="1">
      <alignment horizontal="right"/>
    </xf>
    <xf numFmtId="49" fontId="4" fillId="0" borderId="7" xfId="0" applyNumberFormat="1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/>
    </xf>
    <xf numFmtId="0" fontId="0" fillId="0" borderId="0" xfId="0"/>
    <xf numFmtId="0" fontId="12" fillId="0" borderId="7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49" fontId="14" fillId="0" borderId="7" xfId="0" applyNumberFormat="1" applyFont="1" applyBorder="1" applyAlignment="1">
      <alignment horizontal="left" vertical="center" wrapText="1"/>
    </xf>
    <xf numFmtId="0" fontId="12" fillId="0" borderId="0" xfId="0" applyFont="1" applyBorder="1" applyAlignment="1">
      <alignment horizontal="right" vertical="center"/>
    </xf>
    <xf numFmtId="0" fontId="1" fillId="0" borderId="0" xfId="0" applyFont="1" applyBorder="1" applyAlignment="1">
      <alignment vertical="top"/>
    </xf>
    <xf numFmtId="0" fontId="2" fillId="2" borderId="7" xfId="0" applyFont="1" applyFill="1" applyBorder="1" applyAlignment="1" applyProtection="1">
      <alignment horizontal="left" vertical="center"/>
      <protection locked="0"/>
    </xf>
    <xf numFmtId="0" fontId="2" fillId="0" borderId="7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49" fontId="5" fillId="0" borderId="7" xfId="5" applyNumberFormat="1" applyFont="1" applyBorder="1">
      <alignment horizontal="left" vertical="center" wrapText="1"/>
    </xf>
    <xf numFmtId="49" fontId="5" fillId="0" borderId="7" xfId="5" applyNumberFormat="1" applyFont="1" applyBorder="1" applyAlignment="1">
      <alignment horizontal="left" vertical="center" wrapText="1" indent="1"/>
    </xf>
    <xf numFmtId="49" fontId="15" fillId="0" borderId="7" xfId="5" applyNumberFormat="1" applyFont="1" applyBorder="1" applyAlignment="1">
      <alignment horizontal="left" vertical="center" wrapText="1" indent="1"/>
    </xf>
    <xf numFmtId="4" fontId="2" fillId="2" borderId="7" xfId="0" applyNumberFormat="1" applyFont="1" applyFill="1" applyBorder="1" applyAlignment="1" applyProtection="1">
      <alignment horizontal="right" vertical="center"/>
      <protection locked="0"/>
    </xf>
    <xf numFmtId="0" fontId="2" fillId="0" borderId="0" xfId="0" applyFont="1" applyBorder="1" applyAlignment="1">
      <alignment horizontal="right" vertical="center"/>
    </xf>
    <xf numFmtId="0" fontId="1" fillId="0" borderId="0" xfId="0" applyFont="1" applyBorder="1" applyAlignment="1" applyProtection="1">
      <alignment vertical="top"/>
      <protection locked="0"/>
    </xf>
    <xf numFmtId="49" fontId="1" fillId="0" borderId="0" xfId="0" applyNumberFormat="1" applyFont="1" applyBorder="1" applyProtection="1">
      <protection locked="0"/>
    </xf>
    <xf numFmtId="0" fontId="16" fillId="0" borderId="7" xfId="0" applyFont="1" applyBorder="1" applyAlignment="1" applyProtection="1">
      <alignment horizontal="left" vertical="center"/>
      <protection locked="0"/>
    </xf>
    <xf numFmtId="178" fontId="16" fillId="0" borderId="7" xfId="0" applyNumberFormat="1" applyFont="1" applyBorder="1" applyAlignment="1" applyProtection="1">
      <alignment horizontal="right" vertical="center"/>
      <protection locked="0"/>
    </xf>
    <xf numFmtId="0" fontId="2" fillId="0" borderId="0" xfId="0" applyFont="1" applyBorder="1" applyAlignment="1">
      <alignment horizontal="right" vertical="center" wrapText="1"/>
    </xf>
    <xf numFmtId="49" fontId="4" fillId="0" borderId="7" xfId="0" applyNumberFormat="1" applyFont="1" applyBorder="1" applyAlignment="1">
      <alignment horizontal="center" vertical="center"/>
    </xf>
    <xf numFmtId="4" fontId="2" fillId="0" borderId="7" xfId="0" applyNumberFormat="1" applyFont="1" applyBorder="1" applyAlignment="1">
      <alignment horizontal="right" vertical="center"/>
    </xf>
    <xf numFmtId="0" fontId="2" fillId="2" borderId="7" xfId="0" applyFont="1" applyFill="1" applyBorder="1" applyAlignment="1">
      <alignment horizontal="left" vertical="center" wrapText="1" indent="1"/>
    </xf>
    <xf numFmtId="0" fontId="2" fillId="2" borderId="7" xfId="0" applyFont="1" applyFill="1" applyBorder="1" applyAlignment="1">
      <alignment horizontal="left" vertical="center" wrapText="1" indent="2"/>
    </xf>
    <xf numFmtId="0" fontId="18" fillId="0" borderId="7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 applyProtection="1">
      <alignment vertical="center" wrapText="1"/>
      <protection locked="0"/>
    </xf>
    <xf numFmtId="0" fontId="19" fillId="0" borderId="7" xfId="0" applyFont="1" applyBorder="1" applyAlignment="1">
      <alignment horizontal="center" vertical="center"/>
    </xf>
    <xf numFmtId="0" fontId="19" fillId="0" borderId="7" xfId="0" applyFont="1" applyBorder="1" applyAlignment="1" applyProtection="1">
      <alignment horizontal="center" vertical="center" wrapText="1"/>
      <protection locked="0"/>
    </xf>
    <xf numFmtId="178" fontId="20" fillId="0" borderId="7" xfId="0" applyNumberFormat="1" applyFont="1" applyBorder="1" applyAlignment="1">
      <alignment horizontal="right" vertical="center"/>
    </xf>
    <xf numFmtId="0" fontId="18" fillId="0" borderId="7" xfId="0" applyFont="1" applyBorder="1" applyAlignment="1" applyProtection="1">
      <alignment horizontal="center" vertical="center"/>
      <protection locked="0"/>
    </xf>
    <xf numFmtId="0" fontId="2" fillId="2" borderId="7" xfId="0" applyFont="1" applyFill="1" applyBorder="1" applyAlignment="1">
      <alignment horizontal="center" vertical="center"/>
    </xf>
    <xf numFmtId="0" fontId="2" fillId="2" borderId="7" xfId="0" applyFont="1" applyFill="1" applyBorder="1" applyAlignment="1" applyProtection="1">
      <alignment horizontal="left" vertical="center" wrapText="1" indent="1"/>
      <protection locked="0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 applyProtection="1">
      <alignment vertical="center"/>
      <protection locked="0"/>
    </xf>
    <xf numFmtId="49" fontId="23" fillId="0" borderId="7" xfId="5" applyNumberFormat="1" applyFont="1" applyBorder="1">
      <alignment horizontal="left" vertical="center" wrapText="1"/>
    </xf>
    <xf numFmtId="0" fontId="24" fillId="2" borderId="7" xfId="0" applyFont="1" applyFill="1" applyBorder="1" applyAlignment="1" applyProtection="1">
      <alignment horizontal="left" vertical="center" wrapText="1"/>
      <protection locked="0"/>
    </xf>
    <xf numFmtId="0" fontId="24" fillId="2" borderId="3" xfId="0" applyFont="1" applyFill="1" applyBorder="1" applyAlignment="1" applyProtection="1">
      <alignment horizontal="left" vertical="center" wrapText="1"/>
      <protection locked="0"/>
    </xf>
    <xf numFmtId="178" fontId="0" fillId="0" borderId="0" xfId="0" applyNumberFormat="1" applyFont="1" applyBorder="1"/>
    <xf numFmtId="0" fontId="24" fillId="0" borderId="0" xfId="0" applyFont="1" applyBorder="1" applyAlignment="1" applyProtection="1">
      <alignment horizontal="left" vertical="center"/>
      <protection locked="0"/>
    </xf>
    <xf numFmtId="0" fontId="25" fillId="0" borderId="0" xfId="0" applyFont="1" applyBorder="1"/>
    <xf numFmtId="181" fontId="0" fillId="0" borderId="0" xfId="0" applyNumberFormat="1" applyFont="1" applyBorder="1"/>
    <xf numFmtId="0" fontId="26" fillId="2" borderId="0" xfId="0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Border="1"/>
    <xf numFmtId="0" fontId="24" fillId="2" borderId="0" xfId="0" applyFont="1" applyFill="1" applyBorder="1" applyAlignment="1" applyProtection="1">
      <alignment horizontal="left" vertical="center" wrapText="1"/>
      <protection locked="0"/>
    </xf>
    <xf numFmtId="0" fontId="6" fillId="2" borderId="0" xfId="0" applyFont="1" applyFill="1" applyBorder="1" applyAlignment="1">
      <alignment horizontal="left" vertical="center"/>
    </xf>
    <xf numFmtId="0" fontId="18" fillId="0" borderId="7" xfId="0" applyFont="1" applyBorder="1" applyAlignment="1" applyProtection="1">
      <alignment horizontal="center" vertical="center" wrapText="1"/>
      <protection locked="0"/>
    </xf>
    <xf numFmtId="0" fontId="18" fillId="0" borderId="7" xfId="0" applyFont="1" applyBorder="1" applyAlignment="1" applyProtection="1">
      <alignment vertical="top" wrapText="1"/>
      <protection locked="0"/>
    </xf>
    <xf numFmtId="0" fontId="2" fillId="2" borderId="0" xfId="0" applyFont="1" applyFill="1" applyBorder="1" applyAlignment="1" applyProtection="1">
      <alignment horizontal="right" vertical="center" wrapText="1"/>
      <protection locked="0"/>
    </xf>
    <xf numFmtId="0" fontId="7" fillId="2" borderId="0" xfId="0" applyFont="1" applyFill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 applyProtection="1">
      <alignment horizontal="center" vertical="center"/>
      <protection locked="0"/>
    </xf>
    <xf numFmtId="0" fontId="1" fillId="0" borderId="13" xfId="0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0" fontId="6" fillId="0" borderId="7" xfId="0" applyFont="1" applyBorder="1" applyAlignment="1" applyProtection="1">
      <alignment vertical="top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>
      <alignment horizontal="left" vertical="center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right" vertical="center"/>
    </xf>
    <xf numFmtId="0" fontId="2" fillId="2" borderId="11" xfId="0" applyFont="1" applyFill="1" applyBorder="1" applyAlignment="1" applyProtection="1">
      <alignment horizontal="right" vertical="center"/>
      <protection locked="0"/>
    </xf>
    <xf numFmtId="0" fontId="1" fillId="2" borderId="0" xfId="0" applyFont="1" applyFill="1" applyBorder="1" applyAlignment="1" applyProtection="1">
      <alignment horizontal="right" vertical="center" wrapText="1"/>
      <protection locked="0"/>
    </xf>
    <xf numFmtId="0" fontId="18" fillId="0" borderId="2" xfId="0" applyFont="1" applyBorder="1" applyAlignment="1" applyProtection="1">
      <alignment horizontal="center" vertical="center"/>
      <protection locked="0"/>
    </xf>
    <xf numFmtId="0" fontId="18" fillId="0" borderId="3" xfId="0" applyFont="1" applyBorder="1" applyAlignment="1" applyProtection="1">
      <alignment horizontal="center" vertical="center"/>
      <protection locked="0"/>
    </xf>
    <xf numFmtId="0" fontId="18" fillId="0" borderId="4" xfId="0" applyFont="1" applyBorder="1" applyAlignment="1" applyProtection="1">
      <alignment horizontal="center" vertical="center"/>
      <protection locked="0"/>
    </xf>
    <xf numFmtId="0" fontId="18" fillId="0" borderId="3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8" fillId="0" borderId="1" xfId="0" applyFont="1" applyBorder="1" applyAlignment="1" applyProtection="1">
      <alignment horizontal="center" vertical="center"/>
      <protection locked="0"/>
    </xf>
    <xf numFmtId="0" fontId="18" fillId="0" borderId="6" xfId="0" applyFont="1" applyBorder="1" applyAlignment="1" applyProtection="1">
      <alignment horizontal="center" vertical="center"/>
      <protection locked="0"/>
    </xf>
    <xf numFmtId="0" fontId="18" fillId="0" borderId="6" xfId="0" applyFont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left" vertical="center"/>
    </xf>
    <xf numFmtId="0" fontId="18" fillId="2" borderId="1" xfId="0" applyFont="1" applyFill="1" applyBorder="1" applyAlignment="1">
      <alignment horizontal="center" vertical="center"/>
    </xf>
    <xf numFmtId="0" fontId="18" fillId="2" borderId="6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6" fillId="0" borderId="0" xfId="0" applyFont="1" applyBorder="1"/>
    <xf numFmtId="0" fontId="6" fillId="0" borderId="0" xfId="0" applyFont="1" applyBorder="1" applyProtection="1">
      <protection locked="0"/>
    </xf>
    <xf numFmtId="0" fontId="24" fillId="0" borderId="0" xfId="0" applyFont="1" applyBorder="1" applyAlignment="1">
      <alignment horizontal="left" vertical="center"/>
    </xf>
    <xf numFmtId="0" fontId="1" fillId="2" borderId="0" xfId="0" applyFont="1" applyFill="1" applyBorder="1" applyAlignment="1" applyProtection="1">
      <alignment horizontal="left"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6" fillId="2" borderId="7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horizontal="right" vertical="center" wrapText="1"/>
      <protection locked="0"/>
    </xf>
    <xf numFmtId="0" fontId="1" fillId="2" borderId="7" xfId="0" applyFont="1" applyFill="1" applyBorder="1" applyAlignment="1" applyProtection="1">
      <alignment horizontal="right" vertic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>
      <alignment horizontal="center" vertical="center"/>
    </xf>
    <xf numFmtId="0" fontId="24" fillId="0" borderId="0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 applyProtection="1">
      <alignment horizontal="left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>
      <alignment horizontal="left" vertical="center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11" fillId="0" borderId="0" xfId="0" applyFont="1" applyAlignment="1">
      <alignment horizontal="center" vertical="center"/>
    </xf>
    <xf numFmtId="0" fontId="12" fillId="0" borderId="0" xfId="0" applyFont="1" applyBorder="1" applyAlignment="1">
      <alignment vertical="center"/>
    </xf>
    <xf numFmtId="49" fontId="14" fillId="0" borderId="7" xfId="0" applyNumberFormat="1" applyFont="1" applyBorder="1" applyAlignment="1">
      <alignment horizontal="left" vertical="center" wrapText="1"/>
    </xf>
    <xf numFmtId="0" fontId="10" fillId="0" borderId="0" xfId="0" applyFont="1" applyBorder="1" applyAlignment="1" applyProtection="1">
      <alignment horizontal="center" vertical="center" wrapText="1"/>
      <protection locked="0"/>
    </xf>
    <xf numFmtId="0" fontId="10" fillId="0" borderId="0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left" vertical="center"/>
      <protection locked="0"/>
    </xf>
    <xf numFmtId="0" fontId="9" fillId="0" borderId="0" xfId="0" applyFont="1" applyBorder="1" applyAlignment="1" applyProtection="1">
      <alignment horizontal="right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49" fontId="4" fillId="0" borderId="5" xfId="0" applyNumberFormat="1" applyFont="1" applyBorder="1" applyAlignment="1" applyProtection="1">
      <alignment horizontal="center" vertical="center" wrapText="1"/>
      <protection locked="0"/>
    </xf>
    <xf numFmtId="0" fontId="8" fillId="0" borderId="0" xfId="0" applyFont="1" applyBorder="1" applyAlignment="1">
      <alignment horizontal="center" vertical="center" wrapText="1"/>
    </xf>
    <xf numFmtId="0" fontId="4" fillId="0" borderId="0" xfId="0" applyFont="1" applyBorder="1" applyProtection="1">
      <protection locked="0"/>
    </xf>
    <xf numFmtId="0" fontId="4" fillId="0" borderId="0" xfId="0" applyFont="1" applyBorder="1"/>
    <xf numFmtId="0" fontId="4" fillId="0" borderId="3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 applyProtection="1">
      <alignment horizontal="left" vertical="center"/>
      <protection locked="0"/>
    </xf>
    <xf numFmtId="0" fontId="2" fillId="0" borderId="13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/>
    </xf>
    <xf numFmtId="178" fontId="5" fillId="0" borderId="0" xfId="0" applyNumberFormat="1" applyFont="1" applyBorder="1" applyAlignment="1">
      <alignment horizontal="left" vertical="center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24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horizontal="right" wrapText="1"/>
    </xf>
    <xf numFmtId="0" fontId="1" fillId="0" borderId="0" xfId="0" applyFont="1" applyBorder="1" applyAlignment="1">
      <alignment wrapText="1"/>
    </xf>
    <xf numFmtId="0" fontId="8" fillId="0" borderId="0" xfId="0" applyFont="1" applyBorder="1" applyAlignment="1">
      <alignment horizontal="center" vertical="center"/>
    </xf>
    <xf numFmtId="0" fontId="2" fillId="2" borderId="0" xfId="0" applyFont="1" applyFill="1" applyBorder="1" applyAlignment="1" applyProtection="1">
      <alignment horizontal="right" vertical="top" wrapText="1"/>
      <protection locked="0"/>
    </xf>
    <xf numFmtId="0" fontId="6" fillId="0" borderId="0" xfId="0" applyFont="1" applyBorder="1" applyAlignment="1" applyProtection="1">
      <alignment vertical="top"/>
      <protection locked="0"/>
    </xf>
    <xf numFmtId="0" fontId="6" fillId="0" borderId="0" xfId="0" applyFont="1" applyBorder="1" applyAlignment="1">
      <alignment vertical="top"/>
    </xf>
    <xf numFmtId="0" fontId="1" fillId="2" borderId="0" xfId="0" applyFont="1" applyFill="1" applyBorder="1" applyAlignment="1" applyProtection="1">
      <alignment horizontal="right" vertical="center"/>
      <protection locked="0"/>
    </xf>
    <xf numFmtId="0" fontId="1" fillId="0" borderId="7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 applyProtection="1">
      <alignment horizontal="left"/>
      <protection locked="0"/>
    </xf>
    <xf numFmtId="0" fontId="2" fillId="0" borderId="7" xfId="0" applyFont="1" applyBorder="1" applyAlignment="1">
      <alignment horizontal="left"/>
    </xf>
    <xf numFmtId="0" fontId="2" fillId="2" borderId="7" xfId="0" applyFont="1" applyFill="1" applyBorder="1" applyAlignment="1">
      <alignment horizontal="right" vertical="center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4" fillId="0" borderId="1" xfId="0" applyFont="1" applyBorder="1" applyAlignment="1">
      <alignment horizontal="center" vertical="center"/>
    </xf>
    <xf numFmtId="0" fontId="28" fillId="0" borderId="14" xfId="9" applyFont="1" applyFill="1" applyBorder="1" applyAlignment="1">
      <alignment vertical="center" wrapText="1"/>
    </xf>
    <xf numFmtId="182" fontId="28" fillId="0" borderId="14" xfId="9" applyNumberFormat="1" applyFont="1" applyFill="1" applyBorder="1" applyAlignment="1">
      <alignment vertical="center" wrapText="1"/>
    </xf>
  </cellXfs>
  <cellStyles count="10">
    <cellStyle name="DateStyle" xfId="2"/>
    <cellStyle name="DateTimeStyle" xfId="1"/>
    <cellStyle name="IntegralNumberStyle" xfId="8"/>
    <cellStyle name="MoneyStyle" xfId="6"/>
    <cellStyle name="NumberStyle" xfId="4"/>
    <cellStyle name="PercentStyle" xfId="3"/>
    <cellStyle name="TextStyle" xfId="5"/>
    <cellStyle name="TimeStyle" xfId="7"/>
    <cellStyle name="常规" xfId="0" builtinId="0"/>
    <cellStyle name="常规 3 3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主题​​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outlinePr summaryRight="0"/>
    <pageSetUpPr fitToPage="1"/>
  </sheetPr>
  <dimension ref="A1:D37"/>
  <sheetViews>
    <sheetView showGridLines="0" showZeros="0" workbookViewId="0">
      <pane ySplit="1" topLeftCell="A6" activePane="bottomLeft" state="frozen"/>
      <selection pane="bottomLeft" activeCell="D33" sqref="D33:D34"/>
    </sheetView>
  </sheetViews>
  <sheetFormatPr defaultColWidth="8.625" defaultRowHeight="12.75" customHeight="1"/>
  <cols>
    <col min="1" max="4" width="41" customWidth="1"/>
  </cols>
  <sheetData>
    <row r="1" spans="1:4" ht="12.75" customHeight="1">
      <c r="A1" s="1"/>
      <c r="B1" s="1"/>
      <c r="C1" s="1"/>
      <c r="D1" s="1"/>
    </row>
    <row r="2" spans="1:4" ht="15" customHeight="1">
      <c r="A2" s="21"/>
      <c r="B2" s="21"/>
      <c r="C2" s="21"/>
      <c r="D2" s="32" t="s">
        <v>0</v>
      </c>
    </row>
    <row r="3" spans="1:4" ht="41.25" customHeight="1">
      <c r="A3" s="105" t="s">
        <v>426</v>
      </c>
      <c r="B3" s="106"/>
      <c r="C3" s="106"/>
      <c r="D3" s="106"/>
    </row>
    <row r="4" spans="1:4" ht="17.25" customHeight="1">
      <c r="A4" s="107" t="s">
        <v>425</v>
      </c>
      <c r="B4" s="108"/>
      <c r="D4" s="78" t="s">
        <v>1</v>
      </c>
    </row>
    <row r="5" spans="1:4" ht="23.25" customHeight="1">
      <c r="A5" s="109" t="s">
        <v>2</v>
      </c>
      <c r="B5" s="110"/>
      <c r="C5" s="109" t="s">
        <v>3</v>
      </c>
      <c r="D5" s="110"/>
    </row>
    <row r="6" spans="1:4" ht="24" customHeight="1">
      <c r="A6" s="88" t="s">
        <v>4</v>
      </c>
      <c r="B6" s="88" t="s">
        <v>5</v>
      </c>
      <c r="C6" s="88" t="s">
        <v>6</v>
      </c>
      <c r="D6" s="88" t="s">
        <v>5</v>
      </c>
    </row>
    <row r="7" spans="1:4" ht="17.25" customHeight="1">
      <c r="A7" s="89" t="s">
        <v>7</v>
      </c>
      <c r="B7" s="43">
        <v>3712601.04</v>
      </c>
      <c r="C7" s="89" t="s">
        <v>8</v>
      </c>
      <c r="D7" s="85">
        <v>3269625.04</v>
      </c>
    </row>
    <row r="8" spans="1:4" ht="17.25" customHeight="1">
      <c r="A8" s="89" t="s">
        <v>9</v>
      </c>
      <c r="B8" s="43"/>
      <c r="C8" s="89" t="s">
        <v>10</v>
      </c>
      <c r="D8" s="43"/>
    </row>
    <row r="9" spans="1:4" ht="17.25" customHeight="1">
      <c r="A9" s="89" t="s">
        <v>11</v>
      </c>
      <c r="B9" s="43">
        <v>3000000</v>
      </c>
      <c r="C9" s="97" t="s">
        <v>12</v>
      </c>
      <c r="D9" s="43"/>
    </row>
    <row r="10" spans="1:4" ht="17.25" customHeight="1">
      <c r="A10" s="89" t="s">
        <v>13</v>
      </c>
      <c r="B10" s="43"/>
      <c r="C10" s="97" t="s">
        <v>14</v>
      </c>
      <c r="D10" s="43"/>
    </row>
    <row r="11" spans="1:4" ht="17.25" customHeight="1">
      <c r="A11" s="89" t="s">
        <v>15</v>
      </c>
      <c r="B11" s="43"/>
      <c r="C11" s="97" t="s">
        <v>16</v>
      </c>
      <c r="D11" s="85">
        <v>2400</v>
      </c>
    </row>
    <row r="12" spans="1:4" ht="17.25" customHeight="1">
      <c r="A12" s="89" t="s">
        <v>17</v>
      </c>
      <c r="B12" s="43"/>
      <c r="C12" s="97" t="s">
        <v>18</v>
      </c>
      <c r="D12" s="43"/>
    </row>
    <row r="13" spans="1:4" ht="17.25" customHeight="1">
      <c r="A13" s="89" t="s">
        <v>19</v>
      </c>
      <c r="B13" s="43"/>
      <c r="C13" s="16" t="s">
        <v>20</v>
      </c>
      <c r="D13" s="43"/>
    </row>
    <row r="14" spans="1:4" ht="17.25" customHeight="1">
      <c r="A14" s="89" t="s">
        <v>21</v>
      </c>
      <c r="B14" s="43">
        <v>68400</v>
      </c>
      <c r="C14" s="16" t="s">
        <v>22</v>
      </c>
      <c r="D14" s="85">
        <v>160960</v>
      </c>
    </row>
    <row r="15" spans="1:4" ht="17.25" customHeight="1">
      <c r="A15" s="89" t="s">
        <v>23</v>
      </c>
      <c r="B15" s="43"/>
      <c r="C15" s="16" t="s">
        <v>24</v>
      </c>
      <c r="D15" s="85">
        <v>138520</v>
      </c>
    </row>
    <row r="16" spans="1:4" ht="17.25" customHeight="1">
      <c r="A16" s="89" t="s">
        <v>25</v>
      </c>
      <c r="B16" s="43"/>
      <c r="C16" s="16" t="s">
        <v>26</v>
      </c>
      <c r="D16" s="43"/>
    </row>
    <row r="17" spans="1:4" ht="17.25" customHeight="1">
      <c r="A17" s="72"/>
      <c r="B17" s="43"/>
      <c r="C17" s="16" t="s">
        <v>27</v>
      </c>
      <c r="D17" s="43"/>
    </row>
    <row r="18" spans="1:4" ht="17.25" customHeight="1">
      <c r="A18" s="90"/>
      <c r="B18" s="43"/>
      <c r="C18" s="16" t="s">
        <v>28</v>
      </c>
      <c r="D18" s="43"/>
    </row>
    <row r="19" spans="1:4" ht="17.25" customHeight="1">
      <c r="A19" s="90"/>
      <c r="B19" s="43"/>
      <c r="C19" s="16" t="s">
        <v>29</v>
      </c>
      <c r="D19" s="43"/>
    </row>
    <row r="20" spans="1:4" ht="17.25" customHeight="1">
      <c r="A20" s="90"/>
      <c r="B20" s="43"/>
      <c r="C20" s="16" t="s">
        <v>30</v>
      </c>
      <c r="D20" s="43"/>
    </row>
    <row r="21" spans="1:4" ht="17.25" customHeight="1">
      <c r="A21" s="90"/>
      <c r="B21" s="43"/>
      <c r="C21" s="16" t="s">
        <v>31</v>
      </c>
      <c r="D21" s="43"/>
    </row>
    <row r="22" spans="1:4" ht="17.25" customHeight="1">
      <c r="A22" s="90"/>
      <c r="B22" s="43"/>
      <c r="C22" s="16" t="s">
        <v>32</v>
      </c>
      <c r="D22" s="43"/>
    </row>
    <row r="23" spans="1:4" ht="17.25" customHeight="1">
      <c r="A23" s="90"/>
      <c r="B23" s="43"/>
      <c r="C23" s="16" t="s">
        <v>33</v>
      </c>
      <c r="D23" s="43"/>
    </row>
    <row r="24" spans="1:4" ht="17.25" customHeight="1">
      <c r="A24" s="90"/>
      <c r="B24" s="43"/>
      <c r="C24" s="16" t="s">
        <v>34</v>
      </c>
      <c r="D24" s="43"/>
    </row>
    <row r="25" spans="1:4" ht="17.25" customHeight="1">
      <c r="A25" s="90"/>
      <c r="B25" s="43"/>
      <c r="C25" s="16" t="s">
        <v>35</v>
      </c>
      <c r="D25" s="85">
        <v>141096</v>
      </c>
    </row>
    <row r="26" spans="1:4" ht="17.25" customHeight="1">
      <c r="A26" s="90"/>
      <c r="B26" s="43"/>
      <c r="C26" s="16" t="s">
        <v>36</v>
      </c>
      <c r="D26" s="43"/>
    </row>
    <row r="27" spans="1:4" ht="17.25" customHeight="1">
      <c r="A27" s="90"/>
      <c r="B27" s="43"/>
      <c r="C27" s="72" t="s">
        <v>37</v>
      </c>
      <c r="D27" s="85">
        <v>2018400</v>
      </c>
    </row>
    <row r="28" spans="1:4" ht="17.25" customHeight="1">
      <c r="A28" s="90"/>
      <c r="B28" s="43"/>
      <c r="C28" s="16" t="s">
        <v>38</v>
      </c>
      <c r="D28" s="43"/>
    </row>
    <row r="29" spans="1:4" ht="16.5" customHeight="1">
      <c r="A29" s="90"/>
      <c r="B29" s="43"/>
      <c r="C29" s="16" t="s">
        <v>39</v>
      </c>
      <c r="D29" s="43"/>
    </row>
    <row r="30" spans="1:4" ht="16.5" customHeight="1">
      <c r="A30" s="90"/>
      <c r="B30" s="43"/>
      <c r="C30" s="72" t="s">
        <v>40</v>
      </c>
      <c r="D30" s="43"/>
    </row>
    <row r="31" spans="1:4" ht="17.25" customHeight="1">
      <c r="A31" s="90"/>
      <c r="B31" s="43"/>
      <c r="C31" s="72" t="s">
        <v>41</v>
      </c>
      <c r="D31" s="85">
        <v>1050000</v>
      </c>
    </row>
    <row r="32" spans="1:4" ht="17.25" customHeight="1">
      <c r="A32" s="90"/>
      <c r="B32" s="43"/>
      <c r="C32" s="16" t="s">
        <v>42</v>
      </c>
      <c r="D32" s="43"/>
    </row>
    <row r="33" spans="1:4" ht="16.5" customHeight="1">
      <c r="A33" s="90" t="s">
        <v>43</v>
      </c>
      <c r="B33" s="43">
        <f>SUM(B7:B32)</f>
        <v>6781001.04</v>
      </c>
      <c r="C33" s="90" t="s">
        <v>44</v>
      </c>
      <c r="D33" s="43">
        <f>SUM(D7:D32)</f>
        <v>6781001.04</v>
      </c>
    </row>
    <row r="34" spans="1:4" ht="16.5" customHeight="1">
      <c r="A34" s="72" t="s">
        <v>45</v>
      </c>
      <c r="B34" s="43">
        <v>4000</v>
      </c>
      <c r="C34" s="72" t="s">
        <v>46</v>
      </c>
      <c r="D34" s="43">
        <v>4000</v>
      </c>
    </row>
    <row r="35" spans="1:4" ht="16.5" customHeight="1">
      <c r="A35" s="16" t="s">
        <v>47</v>
      </c>
      <c r="B35" s="43">
        <v>4000</v>
      </c>
      <c r="C35" s="16" t="s">
        <v>47</v>
      </c>
      <c r="D35" s="43">
        <v>4000</v>
      </c>
    </row>
    <row r="36" spans="1:4" ht="16.5" customHeight="1">
      <c r="A36" s="16" t="s">
        <v>48</v>
      </c>
      <c r="B36" s="43"/>
      <c r="C36" s="16" t="s">
        <v>49</v>
      </c>
      <c r="D36" s="43"/>
    </row>
    <row r="37" spans="1:4" ht="16.5" customHeight="1">
      <c r="A37" s="91" t="s">
        <v>50</v>
      </c>
      <c r="B37" s="43">
        <f>B33+B34</f>
        <v>6785001.04</v>
      </c>
      <c r="C37" s="91" t="s">
        <v>51</v>
      </c>
      <c r="D37" s="43">
        <f>B37</f>
        <v>6785001.04</v>
      </c>
    </row>
  </sheetData>
  <mergeCells count="4">
    <mergeCell ref="A3:D3"/>
    <mergeCell ref="A4:B4"/>
    <mergeCell ref="A5:B5"/>
    <mergeCell ref="C5:D5"/>
  </mergeCells>
  <phoneticPr fontId="21" type="noConversion"/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>
    <outlinePr summaryRight="0"/>
    <pageSetUpPr fitToPage="1"/>
  </sheetPr>
  <dimension ref="A1:F11"/>
  <sheetViews>
    <sheetView showZeros="0" workbookViewId="0">
      <pane ySplit="1" topLeftCell="A2" activePane="bottomLeft" state="frozen"/>
      <selection pane="bottomLeft" activeCell="A11" sqref="A11"/>
    </sheetView>
  </sheetViews>
  <sheetFormatPr defaultColWidth="9.125" defaultRowHeight="14.25" customHeight="1"/>
  <cols>
    <col min="1" max="1" width="32.125" customWidth="1"/>
    <col min="2" max="2" width="20.75" customWidth="1"/>
    <col min="3" max="3" width="32.125" customWidth="1"/>
    <col min="4" max="4" width="27.75" customWidth="1"/>
    <col min="5" max="6" width="36.75" customWidth="1"/>
  </cols>
  <sheetData>
    <row r="1" spans="1:6" ht="14.25" customHeight="1">
      <c r="A1" s="1"/>
      <c r="B1" s="1"/>
      <c r="C1" s="1"/>
      <c r="D1" s="1"/>
      <c r="E1" s="1"/>
      <c r="F1" s="1"/>
    </row>
    <row r="2" spans="1:6" ht="12" customHeight="1">
      <c r="A2" s="60">
        <v>1</v>
      </c>
      <c r="B2" s="61">
        <v>0</v>
      </c>
      <c r="C2" s="60">
        <v>1</v>
      </c>
      <c r="D2" s="62"/>
      <c r="E2" s="62"/>
      <c r="F2" s="59" t="s">
        <v>348</v>
      </c>
    </row>
    <row r="3" spans="1:6" ht="42" customHeight="1">
      <c r="A3" s="195" t="str">
        <f>"2025"&amp;"年部门政府性基金预算支出预算表"</f>
        <v>2025年部门政府性基金预算支出预算表</v>
      </c>
      <c r="B3" s="195" t="s">
        <v>349</v>
      </c>
      <c r="C3" s="196"/>
      <c r="D3" s="142"/>
      <c r="E3" s="142"/>
      <c r="F3" s="142"/>
    </row>
    <row r="4" spans="1:6" ht="13.5" customHeight="1">
      <c r="A4" s="166" t="s">
        <v>427</v>
      </c>
      <c r="B4" s="197" t="s">
        <v>350</v>
      </c>
      <c r="C4" s="198"/>
      <c r="D4" s="62"/>
      <c r="E4" s="62"/>
      <c r="F4" s="59" t="s">
        <v>1</v>
      </c>
    </row>
    <row r="5" spans="1:6" ht="19.5" customHeight="1">
      <c r="A5" s="150" t="s">
        <v>199</v>
      </c>
      <c r="B5" s="200" t="s">
        <v>72</v>
      </c>
      <c r="C5" s="150" t="s">
        <v>73</v>
      </c>
      <c r="D5" s="172" t="s">
        <v>351</v>
      </c>
      <c r="E5" s="146"/>
      <c r="F5" s="147"/>
    </row>
    <row r="6" spans="1:6" ht="18.75" customHeight="1">
      <c r="A6" s="185"/>
      <c r="B6" s="201"/>
      <c r="C6" s="185"/>
      <c r="D6" s="8" t="s">
        <v>55</v>
      </c>
      <c r="E6" s="7" t="s">
        <v>75</v>
      </c>
      <c r="F6" s="8" t="s">
        <v>76</v>
      </c>
    </row>
    <row r="7" spans="1:6" ht="18.75" customHeight="1">
      <c r="A7" s="34">
        <v>1</v>
      </c>
      <c r="B7" s="63" t="s">
        <v>83</v>
      </c>
      <c r="C7" s="34">
        <v>3</v>
      </c>
      <c r="D7" s="64">
        <v>4</v>
      </c>
      <c r="E7" s="64">
        <v>5</v>
      </c>
      <c r="F7" s="64">
        <v>6</v>
      </c>
    </row>
    <row r="8" spans="1:6" ht="21" customHeight="1">
      <c r="A8" s="11"/>
      <c r="B8" s="11"/>
      <c r="C8" s="11"/>
      <c r="D8" s="43"/>
      <c r="E8" s="43"/>
      <c r="F8" s="43"/>
    </row>
    <row r="9" spans="1:6" ht="21" customHeight="1">
      <c r="A9" s="11"/>
      <c r="B9" s="11"/>
      <c r="C9" s="11"/>
      <c r="D9" s="43"/>
      <c r="E9" s="43"/>
      <c r="F9" s="43"/>
    </row>
    <row r="10" spans="1:6" ht="18.75" customHeight="1">
      <c r="A10" s="114" t="s">
        <v>189</v>
      </c>
      <c r="B10" s="114" t="s">
        <v>189</v>
      </c>
      <c r="C10" s="199" t="s">
        <v>189</v>
      </c>
      <c r="D10" s="43"/>
      <c r="E10" s="43"/>
      <c r="F10" s="43"/>
    </row>
    <row r="11" spans="1:6" ht="14.25" customHeight="1">
      <c r="A11" s="103" t="s">
        <v>429</v>
      </c>
    </row>
  </sheetData>
  <mergeCells count="7">
    <mergeCell ref="A3:F3"/>
    <mergeCell ref="A4:C4"/>
    <mergeCell ref="D5:F5"/>
    <mergeCell ref="A10:C10"/>
    <mergeCell ref="A5:A6"/>
    <mergeCell ref="B5:B6"/>
    <mergeCell ref="C5:C6"/>
  </mergeCells>
  <phoneticPr fontId="22" type="noConversion"/>
  <printOptions horizontalCentered="1"/>
  <pageMargins left="0.37" right="0.37" top="0.56000000000000005" bottom="0.56000000000000005" header="0.48" footer="0.48"/>
  <pageSetup paperSize="9" scale="98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>
  <sheetPr>
    <outlinePr summaryRight="0"/>
    <pageSetUpPr fitToPage="1"/>
  </sheetPr>
  <dimension ref="A1:S12"/>
  <sheetViews>
    <sheetView showZeros="0" workbookViewId="0">
      <pane ySplit="1" topLeftCell="A2" activePane="bottomLeft" state="frozen"/>
      <selection pane="bottomLeft" activeCell="A12" sqref="A12"/>
    </sheetView>
  </sheetViews>
  <sheetFormatPr defaultColWidth="9.125" defaultRowHeight="14.25" customHeight="1"/>
  <cols>
    <col min="1" max="2" width="32.625" customWidth="1"/>
    <col min="3" max="3" width="41.125" customWidth="1"/>
    <col min="4" max="4" width="21.75" customWidth="1"/>
    <col min="5" max="5" width="35.25" customWidth="1"/>
    <col min="6" max="6" width="7.75" customWidth="1"/>
    <col min="7" max="7" width="11.125" customWidth="1"/>
    <col min="8" max="8" width="13.25" customWidth="1"/>
    <col min="9" max="18" width="20" customWidth="1"/>
    <col min="19" max="19" width="19.875" customWidth="1"/>
  </cols>
  <sheetData>
    <row r="1" spans="1:19" ht="14.2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15.75" customHeight="1">
      <c r="B2" s="45"/>
      <c r="C2" s="45"/>
      <c r="R2" s="3"/>
      <c r="S2" s="3" t="s">
        <v>352</v>
      </c>
    </row>
    <row r="3" spans="1:19" ht="41.25" customHeight="1">
      <c r="A3" s="202" t="str">
        <f>"2025"&amp;"年部门政府采购预算表"</f>
        <v>2025年部门政府采购预算表</v>
      </c>
      <c r="B3" s="164"/>
      <c r="C3" s="164"/>
      <c r="D3" s="165"/>
      <c r="E3" s="165"/>
      <c r="F3" s="165"/>
      <c r="G3" s="165"/>
      <c r="H3" s="165"/>
      <c r="I3" s="165"/>
      <c r="J3" s="165"/>
      <c r="K3" s="165"/>
      <c r="L3" s="165"/>
      <c r="M3" s="164"/>
      <c r="N3" s="165"/>
      <c r="O3" s="165"/>
      <c r="P3" s="164"/>
      <c r="Q3" s="165"/>
      <c r="R3" s="164"/>
      <c r="S3" s="164"/>
    </row>
    <row r="4" spans="1:19" ht="18.75" customHeight="1">
      <c r="A4" s="157" t="s">
        <v>427</v>
      </c>
      <c r="B4" s="203"/>
      <c r="C4" s="203"/>
      <c r="D4" s="204"/>
      <c r="E4" s="204"/>
      <c r="F4" s="204"/>
      <c r="G4" s="204"/>
      <c r="H4" s="204"/>
      <c r="I4" s="4"/>
      <c r="J4" s="4"/>
      <c r="K4" s="4"/>
      <c r="L4" s="4"/>
      <c r="R4" s="5"/>
      <c r="S4" s="59" t="s">
        <v>1</v>
      </c>
    </row>
    <row r="5" spans="1:19" ht="15.75" customHeight="1">
      <c r="A5" s="187" t="s">
        <v>198</v>
      </c>
      <c r="B5" s="216" t="s">
        <v>199</v>
      </c>
      <c r="C5" s="216" t="s">
        <v>353</v>
      </c>
      <c r="D5" s="218" t="s">
        <v>354</v>
      </c>
      <c r="E5" s="218" t="s">
        <v>355</v>
      </c>
      <c r="F5" s="218" t="s">
        <v>356</v>
      </c>
      <c r="G5" s="218" t="s">
        <v>357</v>
      </c>
      <c r="H5" s="218" t="s">
        <v>358</v>
      </c>
      <c r="I5" s="205" t="s">
        <v>206</v>
      </c>
      <c r="J5" s="205"/>
      <c r="K5" s="205"/>
      <c r="L5" s="205"/>
      <c r="M5" s="170"/>
      <c r="N5" s="205"/>
      <c r="O5" s="205"/>
      <c r="P5" s="169"/>
      <c r="Q5" s="205"/>
      <c r="R5" s="170"/>
      <c r="S5" s="171"/>
    </row>
    <row r="6" spans="1:19" ht="17.25" customHeight="1">
      <c r="A6" s="189"/>
      <c r="B6" s="217"/>
      <c r="C6" s="217"/>
      <c r="D6" s="219"/>
      <c r="E6" s="219"/>
      <c r="F6" s="219"/>
      <c r="G6" s="219"/>
      <c r="H6" s="219"/>
      <c r="I6" s="219" t="s">
        <v>55</v>
      </c>
      <c r="J6" s="219" t="s">
        <v>58</v>
      </c>
      <c r="K6" s="219" t="s">
        <v>359</v>
      </c>
      <c r="L6" s="219" t="s">
        <v>360</v>
      </c>
      <c r="M6" s="221" t="s">
        <v>361</v>
      </c>
      <c r="N6" s="206" t="s">
        <v>362</v>
      </c>
      <c r="O6" s="206"/>
      <c r="P6" s="207"/>
      <c r="Q6" s="206"/>
      <c r="R6" s="208"/>
      <c r="S6" s="209"/>
    </row>
    <row r="7" spans="1:19" ht="54" customHeight="1">
      <c r="A7" s="188"/>
      <c r="B7" s="209"/>
      <c r="C7" s="209"/>
      <c r="D7" s="220"/>
      <c r="E7" s="220"/>
      <c r="F7" s="220"/>
      <c r="G7" s="220"/>
      <c r="H7" s="220"/>
      <c r="I7" s="220"/>
      <c r="J7" s="220" t="s">
        <v>57</v>
      </c>
      <c r="K7" s="220"/>
      <c r="L7" s="220"/>
      <c r="M7" s="222"/>
      <c r="N7" s="48" t="s">
        <v>57</v>
      </c>
      <c r="O7" s="48" t="s">
        <v>64</v>
      </c>
      <c r="P7" s="47" t="s">
        <v>65</v>
      </c>
      <c r="Q7" s="48" t="s">
        <v>66</v>
      </c>
      <c r="R7" s="53" t="s">
        <v>67</v>
      </c>
      <c r="S7" s="47" t="s">
        <v>68</v>
      </c>
    </row>
    <row r="8" spans="1:19" ht="18" customHeight="1">
      <c r="A8" s="56">
        <v>1</v>
      </c>
      <c r="B8" s="56" t="s">
        <v>83</v>
      </c>
      <c r="C8" s="57">
        <v>3</v>
      </c>
      <c r="D8" s="57">
        <v>4</v>
      </c>
      <c r="E8" s="56">
        <v>5</v>
      </c>
      <c r="F8" s="56">
        <v>6</v>
      </c>
      <c r="G8" s="56">
        <v>7</v>
      </c>
      <c r="H8" s="56">
        <v>8</v>
      </c>
      <c r="I8" s="56">
        <v>9</v>
      </c>
      <c r="J8" s="56">
        <v>10</v>
      </c>
      <c r="K8" s="56">
        <v>11</v>
      </c>
      <c r="L8" s="56">
        <v>12</v>
      </c>
      <c r="M8" s="56">
        <v>13</v>
      </c>
      <c r="N8" s="56">
        <v>14</v>
      </c>
      <c r="O8" s="56">
        <v>15</v>
      </c>
      <c r="P8" s="56">
        <v>16</v>
      </c>
      <c r="Q8" s="56">
        <v>17</v>
      </c>
      <c r="R8" s="56">
        <v>18</v>
      </c>
      <c r="S8" s="56">
        <v>19</v>
      </c>
    </row>
    <row r="9" spans="1:19" ht="21" customHeight="1">
      <c r="A9" s="49"/>
      <c r="B9" s="50"/>
      <c r="C9" s="50"/>
      <c r="D9" s="51"/>
      <c r="E9" s="51"/>
      <c r="F9" s="51"/>
      <c r="G9" s="58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</row>
    <row r="10" spans="1:19" ht="21" customHeight="1">
      <c r="A10" s="210" t="s">
        <v>189</v>
      </c>
      <c r="B10" s="211"/>
      <c r="C10" s="211"/>
      <c r="D10" s="212"/>
      <c r="E10" s="212"/>
      <c r="F10" s="212"/>
      <c r="G10" s="127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</row>
    <row r="11" spans="1:19" ht="21" customHeight="1">
      <c r="A11" s="213" t="s">
        <v>363</v>
      </c>
      <c r="B11" s="197"/>
      <c r="C11" s="197"/>
      <c r="D11" s="213"/>
      <c r="E11" s="213"/>
      <c r="F11" s="213"/>
      <c r="G11" s="214"/>
      <c r="H11" s="215"/>
      <c r="I11" s="215"/>
      <c r="J11" s="215"/>
      <c r="K11" s="215"/>
      <c r="L11" s="215"/>
      <c r="M11" s="215"/>
      <c r="N11" s="215"/>
      <c r="O11" s="215"/>
      <c r="P11" s="215"/>
      <c r="Q11" s="215"/>
      <c r="R11" s="215"/>
      <c r="S11" s="215"/>
    </row>
    <row r="12" spans="1:19" ht="14.25" customHeight="1">
      <c r="A12" s="103" t="s">
        <v>430</v>
      </c>
    </row>
  </sheetData>
  <mergeCells count="19">
    <mergeCell ref="A11:S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  <mergeCell ref="L6:L7"/>
    <mergeCell ref="M6:M7"/>
    <mergeCell ref="A3:S3"/>
    <mergeCell ref="A4:H4"/>
    <mergeCell ref="I5:S5"/>
    <mergeCell ref="N6:S6"/>
    <mergeCell ref="A10:G10"/>
  </mergeCells>
  <phoneticPr fontId="22" type="noConversion"/>
  <printOptions horizontalCentered="1"/>
  <pageMargins left="0.96" right="0.96" top="0.72" bottom="0.72" header="0" footer="0"/>
  <pageSetup paperSize="9" scale="60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>
  <sheetPr>
    <outlinePr summaryRight="0"/>
    <pageSetUpPr fitToPage="1"/>
  </sheetPr>
  <dimension ref="A1:T11"/>
  <sheetViews>
    <sheetView showZeros="0" workbookViewId="0">
      <pane ySplit="1" topLeftCell="A3" activePane="bottomLeft" state="frozen"/>
      <selection pane="bottomLeft" activeCell="A11" sqref="A11"/>
    </sheetView>
  </sheetViews>
  <sheetFormatPr defaultColWidth="9.125" defaultRowHeight="14.25" customHeight="1"/>
  <cols>
    <col min="1" max="5" width="39.125" customWidth="1"/>
    <col min="6" max="6" width="27.625" customWidth="1"/>
    <col min="7" max="7" width="28.625" customWidth="1"/>
    <col min="8" max="8" width="28.125" customWidth="1"/>
    <col min="9" max="9" width="39.125" customWidth="1"/>
    <col min="10" max="18" width="20.375" customWidth="1"/>
    <col min="19" max="20" width="20.25" customWidth="1"/>
  </cols>
  <sheetData>
    <row r="1" spans="1:20" ht="14.2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ht="16.5" customHeight="1">
      <c r="A2" s="40"/>
      <c r="B2" s="45"/>
      <c r="C2" s="45"/>
      <c r="D2" s="45"/>
      <c r="E2" s="45"/>
      <c r="F2" s="45"/>
      <c r="G2" s="45"/>
      <c r="H2" s="40"/>
      <c r="I2" s="40"/>
      <c r="J2" s="40"/>
      <c r="K2" s="40"/>
      <c r="L2" s="40"/>
      <c r="M2" s="40"/>
      <c r="N2" s="52"/>
      <c r="O2" s="40"/>
      <c r="P2" s="40"/>
      <c r="Q2" s="45"/>
      <c r="R2" s="40"/>
      <c r="S2" s="54"/>
      <c r="T2" s="54" t="s">
        <v>364</v>
      </c>
    </row>
    <row r="3" spans="1:20" ht="41.25" customHeight="1">
      <c r="A3" s="202" t="str">
        <f>"2025"&amp;"年部门政府购买服务预算表"</f>
        <v>2025年部门政府购买服务预算表</v>
      </c>
      <c r="B3" s="164"/>
      <c r="C3" s="164"/>
      <c r="D3" s="164"/>
      <c r="E3" s="164"/>
      <c r="F3" s="164"/>
      <c r="G3" s="164"/>
      <c r="H3" s="223"/>
      <c r="I3" s="223"/>
      <c r="J3" s="223"/>
      <c r="K3" s="223"/>
      <c r="L3" s="223"/>
      <c r="M3" s="223"/>
      <c r="N3" s="224"/>
      <c r="O3" s="223"/>
      <c r="P3" s="223"/>
      <c r="Q3" s="164"/>
      <c r="R3" s="223"/>
      <c r="S3" s="224"/>
      <c r="T3" s="164"/>
    </row>
    <row r="4" spans="1:20" ht="22.5" customHeight="1">
      <c r="A4" s="225" t="s">
        <v>427</v>
      </c>
      <c r="B4" s="203"/>
      <c r="C4" s="203"/>
      <c r="D4" s="203"/>
      <c r="E4" s="203"/>
      <c r="F4" s="203"/>
      <c r="G4" s="203"/>
      <c r="H4" s="226"/>
      <c r="I4" s="226"/>
      <c r="J4" s="39"/>
      <c r="K4" s="39"/>
      <c r="L4" s="39"/>
      <c r="M4" s="39"/>
      <c r="N4" s="52"/>
      <c r="O4" s="40"/>
      <c r="P4" s="40"/>
      <c r="Q4" s="45"/>
      <c r="R4" s="40"/>
      <c r="S4" s="55"/>
      <c r="T4" s="54" t="s">
        <v>1</v>
      </c>
    </row>
    <row r="5" spans="1:20" ht="24" customHeight="1">
      <c r="A5" s="187" t="s">
        <v>198</v>
      </c>
      <c r="B5" s="216" t="s">
        <v>199</v>
      </c>
      <c r="C5" s="216" t="s">
        <v>353</v>
      </c>
      <c r="D5" s="216" t="s">
        <v>365</v>
      </c>
      <c r="E5" s="216" t="s">
        <v>366</v>
      </c>
      <c r="F5" s="216" t="s">
        <v>367</v>
      </c>
      <c r="G5" s="216" t="s">
        <v>368</v>
      </c>
      <c r="H5" s="218" t="s">
        <v>369</v>
      </c>
      <c r="I5" s="218" t="s">
        <v>370</v>
      </c>
      <c r="J5" s="205" t="s">
        <v>206</v>
      </c>
      <c r="K5" s="205"/>
      <c r="L5" s="205"/>
      <c r="M5" s="205"/>
      <c r="N5" s="170"/>
      <c r="O5" s="205"/>
      <c r="P5" s="205"/>
      <c r="Q5" s="169"/>
      <c r="R5" s="205"/>
      <c r="S5" s="170"/>
      <c r="T5" s="171"/>
    </row>
    <row r="6" spans="1:20" ht="24" customHeight="1">
      <c r="A6" s="189"/>
      <c r="B6" s="217"/>
      <c r="C6" s="217"/>
      <c r="D6" s="217"/>
      <c r="E6" s="217"/>
      <c r="F6" s="217"/>
      <c r="G6" s="217"/>
      <c r="H6" s="219"/>
      <c r="I6" s="219"/>
      <c r="J6" s="219" t="s">
        <v>55</v>
      </c>
      <c r="K6" s="219" t="s">
        <v>58</v>
      </c>
      <c r="L6" s="219" t="s">
        <v>359</v>
      </c>
      <c r="M6" s="219" t="s">
        <v>360</v>
      </c>
      <c r="N6" s="221" t="s">
        <v>361</v>
      </c>
      <c r="O6" s="206" t="s">
        <v>362</v>
      </c>
      <c r="P6" s="206"/>
      <c r="Q6" s="207"/>
      <c r="R6" s="206"/>
      <c r="S6" s="208"/>
      <c r="T6" s="209"/>
    </row>
    <row r="7" spans="1:20" ht="54" customHeight="1">
      <c r="A7" s="188"/>
      <c r="B7" s="209"/>
      <c r="C7" s="209"/>
      <c r="D7" s="209"/>
      <c r="E7" s="209"/>
      <c r="F7" s="209"/>
      <c r="G7" s="209"/>
      <c r="H7" s="220"/>
      <c r="I7" s="220"/>
      <c r="J7" s="220"/>
      <c r="K7" s="220" t="s">
        <v>57</v>
      </c>
      <c r="L7" s="220"/>
      <c r="M7" s="220"/>
      <c r="N7" s="222"/>
      <c r="O7" s="48" t="s">
        <v>57</v>
      </c>
      <c r="P7" s="48" t="s">
        <v>64</v>
      </c>
      <c r="Q7" s="47" t="s">
        <v>65</v>
      </c>
      <c r="R7" s="48" t="s">
        <v>66</v>
      </c>
      <c r="S7" s="53" t="s">
        <v>67</v>
      </c>
      <c r="T7" s="47" t="s">
        <v>68</v>
      </c>
    </row>
    <row r="8" spans="1:20" ht="17.25" customHeight="1">
      <c r="A8" s="9">
        <v>1</v>
      </c>
      <c r="B8" s="47">
        <v>2</v>
      </c>
      <c r="C8" s="9">
        <v>3</v>
      </c>
      <c r="D8" s="9">
        <v>4</v>
      </c>
      <c r="E8" s="47">
        <v>5</v>
      </c>
      <c r="F8" s="9">
        <v>6</v>
      </c>
      <c r="G8" s="9">
        <v>7</v>
      </c>
      <c r="H8" s="47">
        <v>8</v>
      </c>
      <c r="I8" s="9">
        <v>9</v>
      </c>
      <c r="J8" s="9">
        <v>10</v>
      </c>
      <c r="K8" s="47">
        <v>11</v>
      </c>
      <c r="L8" s="9">
        <v>12</v>
      </c>
      <c r="M8" s="9">
        <v>13</v>
      </c>
      <c r="N8" s="47">
        <v>14</v>
      </c>
      <c r="O8" s="9">
        <v>15</v>
      </c>
      <c r="P8" s="9">
        <v>16</v>
      </c>
      <c r="Q8" s="47">
        <v>17</v>
      </c>
      <c r="R8" s="9">
        <v>18</v>
      </c>
      <c r="S8" s="9">
        <v>19</v>
      </c>
      <c r="T8" s="9">
        <v>20</v>
      </c>
    </row>
    <row r="9" spans="1:20" ht="21" customHeight="1">
      <c r="A9" s="49"/>
      <c r="B9" s="50"/>
      <c r="C9" s="50"/>
      <c r="D9" s="50"/>
      <c r="E9" s="50"/>
      <c r="F9" s="50"/>
      <c r="G9" s="50"/>
      <c r="H9" s="51"/>
      <c r="I9" s="51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</row>
    <row r="10" spans="1:20" ht="21" customHeight="1">
      <c r="A10" s="210" t="s">
        <v>189</v>
      </c>
      <c r="B10" s="211"/>
      <c r="C10" s="211"/>
      <c r="D10" s="211"/>
      <c r="E10" s="211"/>
      <c r="F10" s="211"/>
      <c r="G10" s="211"/>
      <c r="H10" s="212"/>
      <c r="I10" s="126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</row>
    <row r="11" spans="1:20" ht="14.25" customHeight="1">
      <c r="A11" s="103" t="s">
        <v>429</v>
      </c>
    </row>
  </sheetData>
  <mergeCells count="19">
    <mergeCell ref="L6:L7"/>
    <mergeCell ref="M6:M7"/>
    <mergeCell ref="N6:N7"/>
    <mergeCell ref="A3:T3"/>
    <mergeCell ref="A4:I4"/>
    <mergeCell ref="J5:T5"/>
    <mergeCell ref="O6:T6"/>
    <mergeCell ref="J6:J7"/>
    <mergeCell ref="K6:K7"/>
    <mergeCell ref="A10:I10"/>
    <mergeCell ref="A5:A7"/>
    <mergeCell ref="B5:B7"/>
    <mergeCell ref="C5:C7"/>
    <mergeCell ref="D5:D7"/>
    <mergeCell ref="E5:E7"/>
    <mergeCell ref="F5:F7"/>
    <mergeCell ref="G5:G7"/>
    <mergeCell ref="H5:H7"/>
    <mergeCell ref="I5:I7"/>
  </mergeCells>
  <phoneticPr fontId="22" type="noConversion"/>
  <printOptions horizontalCentered="1"/>
  <pageMargins left="0.96" right="0.96" top="0.72" bottom="0.72" header="0" footer="0"/>
  <pageSetup paperSize="9" scale="60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>
  <sheetPr>
    <outlinePr summaryRight="0"/>
    <pageSetUpPr fitToPage="1"/>
  </sheetPr>
  <dimension ref="A1:X10"/>
  <sheetViews>
    <sheetView showZeros="0" workbookViewId="0">
      <pane ySplit="1" topLeftCell="A2" activePane="bottomLeft" state="frozen"/>
      <selection pane="bottomLeft" activeCell="A10" sqref="A10"/>
    </sheetView>
  </sheetViews>
  <sheetFormatPr defaultColWidth="9.125" defaultRowHeight="14.25" customHeight="1"/>
  <cols>
    <col min="1" max="1" width="37.75" customWidth="1"/>
    <col min="2" max="24" width="20" customWidth="1"/>
  </cols>
  <sheetData>
    <row r="1" spans="1:24" ht="14.2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17.25" customHeight="1">
      <c r="D2" s="38"/>
      <c r="W2" s="3"/>
      <c r="X2" s="3" t="s">
        <v>371</v>
      </c>
    </row>
    <row r="3" spans="1:24" ht="41.25" customHeight="1">
      <c r="A3" s="202" t="str">
        <f>"2025"&amp;"年对下转移支付预算表"</f>
        <v>2025年对下转移支付预算表</v>
      </c>
      <c r="B3" s="165"/>
      <c r="C3" s="165"/>
      <c r="D3" s="165"/>
      <c r="E3" s="165"/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  <c r="Q3" s="165"/>
      <c r="R3" s="165"/>
      <c r="S3" s="165"/>
      <c r="T3" s="165"/>
      <c r="U3" s="165"/>
      <c r="V3" s="165"/>
      <c r="W3" s="164"/>
      <c r="X3" s="164"/>
    </row>
    <row r="4" spans="1:24" ht="18" customHeight="1">
      <c r="A4" s="225" t="s">
        <v>427</v>
      </c>
      <c r="B4" s="226"/>
      <c r="C4" s="226"/>
      <c r="D4" s="227"/>
      <c r="E4" s="228"/>
      <c r="F4" s="228"/>
      <c r="G4" s="228"/>
      <c r="H4" s="228"/>
      <c r="I4" s="228"/>
      <c r="W4" s="5"/>
      <c r="X4" s="5" t="s">
        <v>1</v>
      </c>
    </row>
    <row r="5" spans="1:24" ht="19.5" customHeight="1">
      <c r="A5" s="186" t="s">
        <v>372</v>
      </c>
      <c r="B5" s="172" t="s">
        <v>206</v>
      </c>
      <c r="C5" s="146"/>
      <c r="D5" s="146"/>
      <c r="E5" s="172" t="s">
        <v>373</v>
      </c>
      <c r="F5" s="146"/>
      <c r="G5" s="146"/>
      <c r="H5" s="146"/>
      <c r="I5" s="146"/>
      <c r="J5" s="146"/>
      <c r="K5" s="146"/>
      <c r="L5" s="146"/>
      <c r="M5" s="146"/>
      <c r="N5" s="146"/>
      <c r="O5" s="146"/>
      <c r="P5" s="146"/>
      <c r="Q5" s="146"/>
      <c r="R5" s="146"/>
      <c r="S5" s="146"/>
      <c r="T5" s="146"/>
      <c r="U5" s="146"/>
      <c r="V5" s="146"/>
      <c r="W5" s="169"/>
      <c r="X5" s="171"/>
    </row>
    <row r="6" spans="1:24" ht="40.5" customHeight="1">
      <c r="A6" s="151"/>
      <c r="B6" s="13" t="s">
        <v>55</v>
      </c>
      <c r="C6" s="6" t="s">
        <v>58</v>
      </c>
      <c r="D6" s="41" t="s">
        <v>359</v>
      </c>
      <c r="E6" s="22" t="s">
        <v>374</v>
      </c>
      <c r="F6" s="22" t="s">
        <v>375</v>
      </c>
      <c r="G6" s="22" t="s">
        <v>376</v>
      </c>
      <c r="H6" s="22" t="s">
        <v>377</v>
      </c>
      <c r="I6" s="22" t="s">
        <v>378</v>
      </c>
      <c r="J6" s="22" t="s">
        <v>379</v>
      </c>
      <c r="K6" s="22" t="s">
        <v>380</v>
      </c>
      <c r="L6" s="22" t="s">
        <v>381</v>
      </c>
      <c r="M6" s="22" t="s">
        <v>382</v>
      </c>
      <c r="N6" s="22" t="s">
        <v>383</v>
      </c>
      <c r="O6" s="22" t="s">
        <v>384</v>
      </c>
      <c r="P6" s="22" t="s">
        <v>385</v>
      </c>
      <c r="Q6" s="22" t="s">
        <v>386</v>
      </c>
      <c r="R6" s="22" t="s">
        <v>387</v>
      </c>
      <c r="S6" s="22" t="s">
        <v>388</v>
      </c>
      <c r="T6" s="22" t="s">
        <v>389</v>
      </c>
      <c r="U6" s="22" t="s">
        <v>390</v>
      </c>
      <c r="V6" s="22" t="s">
        <v>391</v>
      </c>
      <c r="W6" s="22" t="s">
        <v>392</v>
      </c>
      <c r="X6" s="44" t="s">
        <v>393</v>
      </c>
    </row>
    <row r="7" spans="1:24" ht="19.5" customHeight="1">
      <c r="A7" s="10">
        <v>1</v>
      </c>
      <c r="B7" s="10">
        <v>2</v>
      </c>
      <c r="C7" s="10">
        <v>3</v>
      </c>
      <c r="D7" s="42">
        <v>4</v>
      </c>
      <c r="E7" s="17">
        <v>5</v>
      </c>
      <c r="F7" s="10">
        <v>6</v>
      </c>
      <c r="G7" s="10">
        <v>7</v>
      </c>
      <c r="H7" s="42">
        <v>8</v>
      </c>
      <c r="I7" s="10">
        <v>9</v>
      </c>
      <c r="J7" s="10">
        <v>10</v>
      </c>
      <c r="K7" s="10">
        <v>11</v>
      </c>
      <c r="L7" s="42">
        <v>12</v>
      </c>
      <c r="M7" s="10">
        <v>13</v>
      </c>
      <c r="N7" s="10">
        <v>14</v>
      </c>
      <c r="O7" s="10">
        <v>15</v>
      </c>
      <c r="P7" s="42">
        <v>16</v>
      </c>
      <c r="Q7" s="10">
        <v>17</v>
      </c>
      <c r="R7" s="10">
        <v>18</v>
      </c>
      <c r="S7" s="10">
        <v>19</v>
      </c>
      <c r="T7" s="42">
        <v>20</v>
      </c>
      <c r="U7" s="42">
        <v>21</v>
      </c>
      <c r="V7" s="42">
        <v>22</v>
      </c>
      <c r="W7" s="17">
        <v>23</v>
      </c>
      <c r="X7" s="17">
        <v>24</v>
      </c>
    </row>
    <row r="8" spans="1:24" ht="19.5" customHeight="1">
      <c r="A8" s="14"/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</row>
    <row r="9" spans="1:24" ht="19.5" customHeight="1">
      <c r="A9" s="35"/>
      <c r="B9" s="43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</row>
    <row r="10" spans="1:24" ht="14.25" customHeight="1">
      <c r="A10" s="103" t="s">
        <v>429</v>
      </c>
    </row>
  </sheetData>
  <mergeCells count="5">
    <mergeCell ref="A3:X3"/>
    <mergeCell ref="A4:I4"/>
    <mergeCell ref="B5:D5"/>
    <mergeCell ref="E5:X5"/>
    <mergeCell ref="A5:A6"/>
  </mergeCells>
  <phoneticPr fontId="22" type="noConversion"/>
  <printOptions horizontalCentered="1"/>
  <pageMargins left="0.96" right="0.96" top="0.72" bottom="0.72" header="0" footer="0"/>
  <pageSetup paperSize="9" scale="57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>
  <sheetPr>
    <outlinePr summaryRight="0"/>
    <pageSetUpPr fitToPage="1"/>
  </sheetPr>
  <dimension ref="A1:J9"/>
  <sheetViews>
    <sheetView showZeros="0" workbookViewId="0">
      <pane ySplit="1" topLeftCell="A2" activePane="bottomLeft" state="frozen"/>
      <selection pane="bottomLeft" activeCell="A9" sqref="A9"/>
    </sheetView>
  </sheetViews>
  <sheetFormatPr defaultColWidth="9.125" defaultRowHeight="12" customHeight="1"/>
  <cols>
    <col min="1" max="1" width="34.25" customWidth="1"/>
    <col min="2" max="2" width="29" customWidth="1"/>
    <col min="3" max="5" width="23.625" customWidth="1"/>
    <col min="6" max="6" width="11.25" customWidth="1"/>
    <col min="7" max="7" width="25.125" customWidth="1"/>
    <col min="8" max="8" width="15.625" customWidth="1"/>
    <col min="9" max="9" width="13.375" customWidth="1"/>
    <col min="10" max="10" width="18.875" customWidth="1"/>
  </cols>
  <sheetData>
    <row r="1" spans="1:10" ht="12" customHeight="1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ht="16.5" customHeight="1">
      <c r="J2" s="3" t="s">
        <v>394</v>
      </c>
    </row>
    <row r="3" spans="1:10" ht="41.25" customHeight="1">
      <c r="A3" s="229" t="str">
        <f>"2025"&amp;"年对下转移支付绩效目标表"</f>
        <v>2025年对下转移支付绩效目标表</v>
      </c>
      <c r="B3" s="165"/>
      <c r="C3" s="165"/>
      <c r="D3" s="165"/>
      <c r="E3" s="165"/>
      <c r="F3" s="164"/>
      <c r="G3" s="165"/>
      <c r="H3" s="164"/>
      <c r="I3" s="164"/>
      <c r="J3" s="165"/>
    </row>
    <row r="4" spans="1:10" ht="17.25" customHeight="1">
      <c r="A4" s="166" t="s">
        <v>427</v>
      </c>
      <c r="B4" s="106"/>
      <c r="C4" s="106"/>
      <c r="D4" s="106"/>
      <c r="E4" s="106"/>
      <c r="F4" s="106"/>
      <c r="G4" s="106"/>
      <c r="H4" s="106"/>
    </row>
    <row r="5" spans="1:10" ht="44.25" customHeight="1">
      <c r="A5" s="33" t="s">
        <v>372</v>
      </c>
      <c r="B5" s="33" t="s">
        <v>282</v>
      </c>
      <c r="C5" s="33" t="s">
        <v>283</v>
      </c>
      <c r="D5" s="33" t="s">
        <v>284</v>
      </c>
      <c r="E5" s="33" t="s">
        <v>285</v>
      </c>
      <c r="F5" s="34" t="s">
        <v>286</v>
      </c>
      <c r="G5" s="33" t="s">
        <v>287</v>
      </c>
      <c r="H5" s="34" t="s">
        <v>288</v>
      </c>
      <c r="I5" s="34" t="s">
        <v>289</v>
      </c>
      <c r="J5" s="33" t="s">
        <v>290</v>
      </c>
    </row>
    <row r="6" spans="1:10" ht="14.25" customHeight="1">
      <c r="A6" s="33">
        <v>1</v>
      </c>
      <c r="B6" s="33">
        <v>2</v>
      </c>
      <c r="C6" s="33">
        <v>3</v>
      </c>
      <c r="D6" s="33">
        <v>4</v>
      </c>
      <c r="E6" s="33">
        <v>5</v>
      </c>
      <c r="F6" s="34">
        <v>6</v>
      </c>
      <c r="G6" s="33">
        <v>7</v>
      </c>
      <c r="H6" s="34">
        <v>8</v>
      </c>
      <c r="I6" s="34">
        <v>9</v>
      </c>
      <c r="J6" s="33">
        <v>10</v>
      </c>
    </row>
    <row r="7" spans="1:10" ht="42" customHeight="1">
      <c r="A7" s="14"/>
      <c r="B7" s="35"/>
      <c r="C7" s="35"/>
      <c r="D7" s="35"/>
      <c r="E7" s="36"/>
      <c r="F7" s="37"/>
      <c r="G7" s="36"/>
      <c r="H7" s="37"/>
      <c r="I7" s="37"/>
      <c r="J7" s="36"/>
    </row>
    <row r="8" spans="1:10" ht="42" customHeight="1">
      <c r="A8" s="14"/>
      <c r="B8" s="11"/>
      <c r="C8" s="11"/>
      <c r="D8" s="11"/>
      <c r="E8" s="14"/>
      <c r="F8" s="11"/>
      <c r="G8" s="14"/>
      <c r="H8" s="11"/>
      <c r="I8" s="11"/>
      <c r="J8" s="14"/>
    </row>
    <row r="9" spans="1:10" ht="12" customHeight="1">
      <c r="A9" s="103" t="s">
        <v>429</v>
      </c>
    </row>
  </sheetData>
  <mergeCells count="2">
    <mergeCell ref="A3:J3"/>
    <mergeCell ref="A4:H4"/>
  </mergeCells>
  <phoneticPr fontId="22" type="noConversion"/>
  <printOptions horizontalCentered="1"/>
  <pageMargins left="0.96" right="0.96" top="0.72" bottom="0.72" header="0" footer="0"/>
  <pageSetup paperSize="9" scale="69" orientation="landscape"/>
</worksheet>
</file>

<file path=xl/worksheets/sheet15.xml><?xml version="1.0" encoding="utf-8"?>
<worksheet xmlns="http://schemas.openxmlformats.org/spreadsheetml/2006/main" xmlns:r="http://schemas.openxmlformats.org/officeDocument/2006/relationships">
  <sheetPr>
    <outlinePr summaryRight="0"/>
    <pageSetUpPr fitToPage="1"/>
  </sheetPr>
  <dimension ref="A1:I10"/>
  <sheetViews>
    <sheetView showZeros="0" workbookViewId="0">
      <pane ySplit="1" topLeftCell="A2" activePane="bottomLeft" state="frozen"/>
      <selection pane="bottomLeft" activeCell="G38" sqref="G38"/>
    </sheetView>
  </sheetViews>
  <sheetFormatPr defaultColWidth="10.375" defaultRowHeight="14.25" customHeight="1"/>
  <cols>
    <col min="1" max="3" width="33.75" customWidth="1"/>
    <col min="4" max="4" width="45.625" customWidth="1"/>
    <col min="5" max="5" width="27.625" customWidth="1"/>
    <col min="6" max="6" width="21.75" customWidth="1"/>
    <col min="7" max="9" width="26.25" customWidth="1"/>
  </cols>
  <sheetData>
    <row r="1" spans="1:9" ht="14.25" customHeight="1">
      <c r="A1" s="1"/>
      <c r="B1" s="1"/>
      <c r="C1" s="1"/>
      <c r="D1" s="1"/>
      <c r="E1" s="1"/>
      <c r="F1" s="1"/>
      <c r="G1" s="1"/>
      <c r="H1" s="1"/>
      <c r="I1" s="1"/>
    </row>
    <row r="2" spans="1:9" ht="14.25" customHeight="1">
      <c r="A2" s="230" t="s">
        <v>395</v>
      </c>
      <c r="B2" s="231"/>
      <c r="C2" s="231"/>
      <c r="D2" s="232"/>
      <c r="E2" s="232"/>
      <c r="F2" s="232"/>
      <c r="G2" s="231"/>
      <c r="H2" s="231"/>
      <c r="I2" s="232"/>
    </row>
    <row r="3" spans="1:9" ht="41.25" customHeight="1">
      <c r="A3" s="112" t="str">
        <f>"2025"&amp;"年新增资产配置预算表"</f>
        <v>2025年新增资产配置预算表</v>
      </c>
      <c r="B3" s="156"/>
      <c r="C3" s="156"/>
      <c r="D3" s="155"/>
      <c r="E3" s="155"/>
      <c r="F3" s="155"/>
      <c r="G3" s="156"/>
      <c r="H3" s="156"/>
      <c r="I3" s="155"/>
    </row>
    <row r="4" spans="1:9" ht="14.25" customHeight="1">
      <c r="A4" s="107" t="s">
        <v>427</v>
      </c>
      <c r="B4" s="233"/>
      <c r="C4" s="233"/>
      <c r="D4" s="21"/>
      <c r="F4" s="20"/>
      <c r="G4" s="19"/>
      <c r="H4" s="19"/>
      <c r="I4" s="32" t="s">
        <v>1</v>
      </c>
    </row>
    <row r="5" spans="1:9" ht="28.5" customHeight="1">
      <c r="A5" s="159" t="s">
        <v>198</v>
      </c>
      <c r="B5" s="160" t="s">
        <v>199</v>
      </c>
      <c r="C5" s="119" t="s">
        <v>396</v>
      </c>
      <c r="D5" s="159" t="s">
        <v>397</v>
      </c>
      <c r="E5" s="159" t="s">
        <v>398</v>
      </c>
      <c r="F5" s="159" t="s">
        <v>399</v>
      </c>
      <c r="G5" s="160" t="s">
        <v>400</v>
      </c>
      <c r="H5" s="234"/>
      <c r="I5" s="159"/>
    </row>
    <row r="6" spans="1:9" ht="21" customHeight="1">
      <c r="A6" s="119"/>
      <c r="B6" s="163"/>
      <c r="C6" s="163"/>
      <c r="D6" s="162"/>
      <c r="E6" s="163"/>
      <c r="F6" s="163"/>
      <c r="G6" s="22" t="s">
        <v>357</v>
      </c>
      <c r="H6" s="22" t="s">
        <v>401</v>
      </c>
      <c r="I6" s="22" t="s">
        <v>402</v>
      </c>
    </row>
    <row r="7" spans="1:9" ht="17.25" customHeight="1">
      <c r="A7" s="23" t="s">
        <v>82</v>
      </c>
      <c r="B7" s="24"/>
      <c r="C7" s="25" t="s">
        <v>83</v>
      </c>
      <c r="D7" s="23" t="s">
        <v>84</v>
      </c>
      <c r="E7" s="26" t="s">
        <v>85</v>
      </c>
      <c r="F7" s="23" t="s">
        <v>86</v>
      </c>
      <c r="G7" s="25" t="s">
        <v>87</v>
      </c>
      <c r="H7" s="27" t="s">
        <v>88</v>
      </c>
      <c r="I7" s="26" t="s">
        <v>89</v>
      </c>
    </row>
    <row r="8" spans="1:9" ht="19.5" customHeight="1">
      <c r="A8" s="28"/>
      <c r="B8" s="16"/>
      <c r="C8" s="16"/>
      <c r="D8" s="14"/>
      <c r="E8" s="11"/>
      <c r="F8" s="27"/>
      <c r="G8" s="29"/>
      <c r="H8" s="30"/>
      <c r="I8" s="30"/>
    </row>
    <row r="9" spans="1:9" ht="19.5" customHeight="1">
      <c r="A9" s="235" t="s">
        <v>55</v>
      </c>
      <c r="B9" s="236"/>
      <c r="C9" s="236"/>
      <c r="D9" s="237"/>
      <c r="E9" s="238"/>
      <c r="F9" s="238"/>
      <c r="G9" s="29"/>
      <c r="H9" s="30"/>
      <c r="I9" s="30"/>
    </row>
    <row r="10" spans="1:9" ht="14.25" customHeight="1">
      <c r="A10" s="103" t="s">
        <v>429</v>
      </c>
    </row>
  </sheetData>
  <mergeCells count="11">
    <mergeCell ref="A2:I2"/>
    <mergeCell ref="A3:I3"/>
    <mergeCell ref="A4:C4"/>
    <mergeCell ref="G5:I5"/>
    <mergeCell ref="A9:F9"/>
    <mergeCell ref="A5:A6"/>
    <mergeCell ref="B5:B6"/>
    <mergeCell ref="C5:C6"/>
    <mergeCell ref="D5:D6"/>
    <mergeCell ref="E5:E6"/>
    <mergeCell ref="F5:F6"/>
  </mergeCells>
  <phoneticPr fontId="22" type="noConversion"/>
  <pageMargins left="0.67" right="0.67" top="0.72" bottom="0.72" header="0.28000000000000003" footer="0.28000000000000003"/>
  <pageSetup paperSize="9" fitToWidth="0" fitToHeight="0" orientation="portrait"/>
</worksheet>
</file>

<file path=xl/worksheets/sheet16.xml><?xml version="1.0" encoding="utf-8"?>
<worksheet xmlns="http://schemas.openxmlformats.org/spreadsheetml/2006/main" xmlns:r="http://schemas.openxmlformats.org/officeDocument/2006/relationships">
  <sheetPr>
    <outlinePr summaryRight="0"/>
    <pageSetUpPr fitToPage="1"/>
  </sheetPr>
  <dimension ref="A1:K10"/>
  <sheetViews>
    <sheetView showZeros="0" workbookViewId="0">
      <pane ySplit="1" topLeftCell="A2" activePane="bottomLeft" state="frozen"/>
      <selection pane="bottomLeft" activeCell="E18" sqref="E18"/>
    </sheetView>
  </sheetViews>
  <sheetFormatPr defaultColWidth="9.125" defaultRowHeight="14.25" customHeight="1"/>
  <cols>
    <col min="1" max="1" width="19.25" customWidth="1"/>
    <col min="2" max="2" width="33.875" customWidth="1"/>
    <col min="3" max="3" width="23.875" customWidth="1"/>
    <col min="4" max="4" width="11.125" customWidth="1"/>
    <col min="5" max="5" width="17.75" customWidth="1"/>
    <col min="6" max="6" width="9.875" customWidth="1"/>
    <col min="7" max="7" width="17.75" customWidth="1"/>
    <col min="8" max="11" width="23.125" customWidth="1"/>
  </cols>
  <sheetData>
    <row r="1" spans="1:11" ht="14.2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4.25" customHeight="1">
      <c r="D2" s="2"/>
      <c r="E2" s="2"/>
      <c r="F2" s="2"/>
      <c r="G2" s="2"/>
      <c r="K2" s="3" t="s">
        <v>403</v>
      </c>
    </row>
    <row r="3" spans="1:11" ht="41.25" customHeight="1">
      <c r="A3" s="165" t="str">
        <f>"2025"&amp;"年上级转移支付补助项目支出预算表"</f>
        <v>2025年上级转移支付补助项目支出预算表</v>
      </c>
      <c r="B3" s="165"/>
      <c r="C3" s="165"/>
      <c r="D3" s="165"/>
      <c r="E3" s="165"/>
      <c r="F3" s="165"/>
      <c r="G3" s="165"/>
      <c r="H3" s="165"/>
      <c r="I3" s="165"/>
      <c r="J3" s="165"/>
      <c r="K3" s="165"/>
    </row>
    <row r="4" spans="1:11" ht="13.5" customHeight="1">
      <c r="A4" s="166" t="s">
        <v>427</v>
      </c>
      <c r="B4" s="167"/>
      <c r="C4" s="167"/>
      <c r="D4" s="167"/>
      <c r="E4" s="167"/>
      <c r="F4" s="167"/>
      <c r="G4" s="167"/>
      <c r="H4" s="4"/>
      <c r="I4" s="4"/>
      <c r="J4" s="4"/>
      <c r="K4" s="5" t="s">
        <v>1</v>
      </c>
    </row>
    <row r="5" spans="1:11" ht="21.75" customHeight="1">
      <c r="A5" s="178" t="s">
        <v>259</v>
      </c>
      <c r="B5" s="178" t="s">
        <v>201</v>
      </c>
      <c r="C5" s="178" t="s">
        <v>260</v>
      </c>
      <c r="D5" s="187" t="s">
        <v>202</v>
      </c>
      <c r="E5" s="187" t="s">
        <v>203</v>
      </c>
      <c r="F5" s="187" t="s">
        <v>261</v>
      </c>
      <c r="G5" s="187" t="s">
        <v>262</v>
      </c>
      <c r="H5" s="186" t="s">
        <v>55</v>
      </c>
      <c r="I5" s="172" t="s">
        <v>404</v>
      </c>
      <c r="J5" s="146"/>
      <c r="K5" s="147"/>
    </row>
    <row r="6" spans="1:11" ht="21.75" customHeight="1">
      <c r="A6" s="184"/>
      <c r="B6" s="184"/>
      <c r="C6" s="184"/>
      <c r="D6" s="189"/>
      <c r="E6" s="189"/>
      <c r="F6" s="189"/>
      <c r="G6" s="189"/>
      <c r="H6" s="174"/>
      <c r="I6" s="187" t="s">
        <v>58</v>
      </c>
      <c r="J6" s="187" t="s">
        <v>59</v>
      </c>
      <c r="K6" s="187" t="s">
        <v>60</v>
      </c>
    </row>
    <row r="7" spans="1:11" ht="40.5" customHeight="1">
      <c r="A7" s="179"/>
      <c r="B7" s="179"/>
      <c r="C7" s="179"/>
      <c r="D7" s="188"/>
      <c r="E7" s="188"/>
      <c r="F7" s="188"/>
      <c r="G7" s="188"/>
      <c r="H7" s="151"/>
      <c r="I7" s="188" t="s">
        <v>57</v>
      </c>
      <c r="J7" s="188"/>
      <c r="K7" s="188"/>
    </row>
    <row r="8" spans="1:11" ht="15" customHeight="1">
      <c r="A8" s="10">
        <v>1</v>
      </c>
      <c r="B8" s="10">
        <v>2</v>
      </c>
      <c r="C8" s="10">
        <v>3</v>
      </c>
      <c r="D8" s="10">
        <v>4</v>
      </c>
      <c r="E8" s="10">
        <v>5</v>
      </c>
      <c r="F8" s="10">
        <v>6</v>
      </c>
      <c r="G8" s="10">
        <v>7</v>
      </c>
      <c r="H8" s="10">
        <v>8</v>
      </c>
      <c r="I8" s="10">
        <v>9</v>
      </c>
      <c r="J8" s="17">
        <v>10</v>
      </c>
      <c r="K8" s="17">
        <v>11</v>
      </c>
    </row>
    <row r="9" spans="1:11" ht="18.75" customHeight="1">
      <c r="A9" s="14" t="s">
        <v>408</v>
      </c>
      <c r="B9" s="11" t="s">
        <v>409</v>
      </c>
      <c r="C9" s="14" t="s">
        <v>70</v>
      </c>
      <c r="D9" s="74" t="s">
        <v>278</v>
      </c>
      <c r="E9" s="98" t="s">
        <v>411</v>
      </c>
      <c r="F9" s="11" t="s">
        <v>272</v>
      </c>
      <c r="G9" s="11" t="s">
        <v>273</v>
      </c>
      <c r="H9" s="15">
        <v>68400</v>
      </c>
      <c r="I9" s="18"/>
      <c r="J9" s="18"/>
      <c r="K9" s="15">
        <v>68400</v>
      </c>
    </row>
    <row r="10" spans="1:11" ht="18.75" customHeight="1">
      <c r="A10" s="180" t="s">
        <v>189</v>
      </c>
      <c r="B10" s="181"/>
      <c r="C10" s="181"/>
      <c r="D10" s="181"/>
      <c r="E10" s="181"/>
      <c r="F10" s="181"/>
      <c r="G10" s="139"/>
      <c r="H10" s="12">
        <f>H9</f>
        <v>68400</v>
      </c>
      <c r="I10" s="12"/>
      <c r="J10" s="12"/>
      <c r="K10" s="15">
        <f>K9</f>
        <v>68400</v>
      </c>
    </row>
  </sheetData>
  <mergeCells count="15">
    <mergeCell ref="A3:K3"/>
    <mergeCell ref="A4:G4"/>
    <mergeCell ref="I5:K5"/>
    <mergeCell ref="A10:G10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</mergeCells>
  <phoneticPr fontId="22" type="noConversion"/>
  <printOptions horizontalCentered="1"/>
  <pageMargins left="0.37" right="0.37" top="0.56000000000000005" bottom="0.56000000000000005" header="0.48" footer="0.48"/>
  <pageSetup paperSize="9" scale="56" orientation="landscape"/>
</worksheet>
</file>

<file path=xl/worksheets/sheet17.xml><?xml version="1.0" encoding="utf-8"?>
<worksheet xmlns="http://schemas.openxmlformats.org/spreadsheetml/2006/main" xmlns:r="http://schemas.openxmlformats.org/officeDocument/2006/relationships">
  <sheetPr>
    <outlinePr summaryRight="0"/>
    <pageSetUpPr fitToPage="1"/>
  </sheetPr>
  <dimension ref="A1:G11"/>
  <sheetViews>
    <sheetView showZeros="0" tabSelected="1" workbookViewId="0">
      <pane ySplit="1" topLeftCell="A2" activePane="bottomLeft" state="frozen"/>
      <selection pane="bottomLeft" activeCell="G15" sqref="G15"/>
    </sheetView>
  </sheetViews>
  <sheetFormatPr defaultColWidth="9.125" defaultRowHeight="14.25" customHeight="1"/>
  <cols>
    <col min="1" max="1" width="35.25" customWidth="1"/>
    <col min="2" max="4" width="28" customWidth="1"/>
    <col min="5" max="7" width="23.875" customWidth="1"/>
  </cols>
  <sheetData>
    <row r="1" spans="1:7" ht="14.25" customHeight="1">
      <c r="A1" s="1"/>
      <c r="B1" s="1"/>
      <c r="C1" s="1"/>
      <c r="D1" s="1"/>
      <c r="E1" s="1"/>
      <c r="F1" s="1"/>
      <c r="G1" s="1"/>
    </row>
    <row r="2" spans="1:7" ht="13.5" customHeight="1">
      <c r="D2" s="2"/>
      <c r="G2" s="3" t="s">
        <v>405</v>
      </c>
    </row>
    <row r="3" spans="1:7" ht="41.25" customHeight="1">
      <c r="A3" s="165" t="str">
        <f>"2025"&amp;"年部门项目中期规划预算表"</f>
        <v>2025年部门项目中期规划预算表</v>
      </c>
      <c r="B3" s="165"/>
      <c r="C3" s="165"/>
      <c r="D3" s="165"/>
      <c r="E3" s="165"/>
      <c r="F3" s="165"/>
      <c r="G3" s="165"/>
    </row>
    <row r="4" spans="1:7" ht="13.5" customHeight="1">
      <c r="A4" s="197" t="s">
        <v>435</v>
      </c>
      <c r="B4" s="167"/>
      <c r="C4" s="167"/>
      <c r="D4" s="167"/>
      <c r="E4" s="4"/>
      <c r="F4" s="4"/>
      <c r="G4" s="5" t="s">
        <v>1</v>
      </c>
    </row>
    <row r="5" spans="1:7" ht="21.75" customHeight="1">
      <c r="A5" s="178" t="s">
        <v>260</v>
      </c>
      <c r="B5" s="178" t="s">
        <v>259</v>
      </c>
      <c r="C5" s="178" t="s">
        <v>201</v>
      </c>
      <c r="D5" s="187" t="s">
        <v>406</v>
      </c>
      <c r="E5" s="172" t="s">
        <v>58</v>
      </c>
      <c r="F5" s="146"/>
      <c r="G5" s="147"/>
    </row>
    <row r="6" spans="1:7" ht="21.75" customHeight="1">
      <c r="A6" s="184"/>
      <c r="B6" s="184"/>
      <c r="C6" s="184"/>
      <c r="D6" s="189"/>
      <c r="E6" s="242" t="str">
        <f>"2025"&amp;"年"</f>
        <v>2025年</v>
      </c>
      <c r="F6" s="187" t="str">
        <f>("2025"+1)&amp;"年"</f>
        <v>2026年</v>
      </c>
      <c r="G6" s="187" t="str">
        <f>("2025"+2)&amp;"年"</f>
        <v>2027年</v>
      </c>
    </row>
    <row r="7" spans="1:7" ht="40.5" customHeight="1">
      <c r="A7" s="179"/>
      <c r="B7" s="179"/>
      <c r="C7" s="179"/>
      <c r="D7" s="188"/>
      <c r="E7" s="151"/>
      <c r="F7" s="188" t="s">
        <v>57</v>
      </c>
      <c r="G7" s="188"/>
    </row>
    <row r="8" spans="1:7" ht="15" customHeight="1">
      <c r="A8" s="10">
        <v>1</v>
      </c>
      <c r="B8" s="10">
        <v>2</v>
      </c>
      <c r="C8" s="10">
        <v>3</v>
      </c>
      <c r="D8" s="10">
        <v>4</v>
      </c>
      <c r="E8" s="10">
        <v>5</v>
      </c>
      <c r="F8" s="10">
        <v>6</v>
      </c>
      <c r="G8" s="10">
        <v>7</v>
      </c>
    </row>
    <row r="9" spans="1:7" ht="17.25" customHeight="1">
      <c r="A9" s="243" t="s">
        <v>70</v>
      </c>
      <c r="B9" s="243" t="s">
        <v>431</v>
      </c>
      <c r="C9" s="243" t="s">
        <v>432</v>
      </c>
      <c r="D9" s="243" t="s">
        <v>433</v>
      </c>
      <c r="E9" s="244">
        <v>300000</v>
      </c>
      <c r="F9" s="244">
        <v>300000</v>
      </c>
      <c r="G9" s="244">
        <v>300000</v>
      </c>
    </row>
    <row r="10" spans="1:7" ht="18.75" customHeight="1">
      <c r="A10" s="243" t="s">
        <v>70</v>
      </c>
      <c r="B10" s="243" t="s">
        <v>431</v>
      </c>
      <c r="C10" s="243" t="s">
        <v>434</v>
      </c>
      <c r="D10" s="243" t="s">
        <v>433</v>
      </c>
      <c r="E10" s="244">
        <v>1950000</v>
      </c>
      <c r="F10" s="244">
        <v>1950000</v>
      </c>
      <c r="G10" s="244">
        <v>1950000</v>
      </c>
    </row>
    <row r="11" spans="1:7" ht="18.75" customHeight="1">
      <c r="A11" s="239" t="s">
        <v>55</v>
      </c>
      <c r="B11" s="240" t="s">
        <v>407</v>
      </c>
      <c r="C11" s="240"/>
      <c r="D11" s="241"/>
      <c r="E11" s="12">
        <f>E9+E10</f>
        <v>2250000</v>
      </c>
      <c r="F11" s="12">
        <f t="shared" ref="F11:G11" si="0">F9+F10</f>
        <v>2250000</v>
      </c>
      <c r="G11" s="12">
        <f t="shared" si="0"/>
        <v>2250000</v>
      </c>
    </row>
  </sheetData>
  <mergeCells count="11">
    <mergeCell ref="A3:G3"/>
    <mergeCell ref="A4:D4"/>
    <mergeCell ref="E5:G5"/>
    <mergeCell ref="A11:D11"/>
    <mergeCell ref="A5:A7"/>
    <mergeCell ref="B5:B7"/>
    <mergeCell ref="C5:C7"/>
    <mergeCell ref="D5:D7"/>
    <mergeCell ref="E6:E7"/>
    <mergeCell ref="F6:F7"/>
    <mergeCell ref="G6:G7"/>
  </mergeCells>
  <phoneticPr fontId="22" type="noConversion"/>
  <printOptions horizontalCentered="1"/>
  <pageMargins left="0.37" right="0.37" top="0.56000000000000005" bottom="0.56000000000000005" header="0.48" footer="0.48"/>
  <pageSetup paperSize="9" scale="56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sheetPr>
    <outlinePr summaryRight="0"/>
    <pageSetUpPr fitToPage="1"/>
  </sheetPr>
  <dimension ref="A1:S13"/>
  <sheetViews>
    <sheetView showGridLines="0" showZeros="0" workbookViewId="0">
      <pane ySplit="1" topLeftCell="A2" activePane="bottomLeft" state="frozen"/>
      <selection pane="bottomLeft" activeCell="B19" sqref="B19"/>
    </sheetView>
  </sheetViews>
  <sheetFormatPr defaultColWidth="8.625" defaultRowHeight="12.75" customHeight="1"/>
  <cols>
    <col min="1" max="1" width="15.875" customWidth="1"/>
    <col min="2" max="2" width="35" customWidth="1"/>
    <col min="3" max="19" width="22" customWidth="1"/>
  </cols>
  <sheetData>
    <row r="1" spans="1:19" ht="12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17.25" customHeight="1">
      <c r="A2" s="111" t="s">
        <v>52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</row>
    <row r="3" spans="1:19" ht="41.25" customHeight="1">
      <c r="A3" s="112" t="str">
        <f>"2025"&amp;"年部门收入预算表"</f>
        <v>2025年部门收入预算表</v>
      </c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</row>
    <row r="4" spans="1:19" ht="17.25" customHeight="1">
      <c r="A4" s="107" t="s">
        <v>425</v>
      </c>
      <c r="B4" s="106"/>
      <c r="S4" s="21" t="s">
        <v>1</v>
      </c>
    </row>
    <row r="5" spans="1:19" ht="21.75" customHeight="1">
      <c r="A5" s="121" t="s">
        <v>53</v>
      </c>
      <c r="B5" s="124" t="s">
        <v>54</v>
      </c>
      <c r="C5" s="124" t="s">
        <v>55</v>
      </c>
      <c r="D5" s="113" t="s">
        <v>56</v>
      </c>
      <c r="E5" s="113"/>
      <c r="F5" s="113"/>
      <c r="G5" s="113"/>
      <c r="H5" s="113"/>
      <c r="I5" s="114"/>
      <c r="J5" s="113"/>
      <c r="K5" s="113"/>
      <c r="L5" s="113"/>
      <c r="M5" s="113"/>
      <c r="N5" s="115"/>
      <c r="O5" s="113" t="s">
        <v>45</v>
      </c>
      <c r="P5" s="113"/>
      <c r="Q5" s="113"/>
      <c r="R5" s="113"/>
      <c r="S5" s="115"/>
    </row>
    <row r="6" spans="1:19" ht="27" customHeight="1">
      <c r="A6" s="122"/>
      <c r="B6" s="125"/>
      <c r="C6" s="125"/>
      <c r="D6" s="125" t="s">
        <v>57</v>
      </c>
      <c r="E6" s="125" t="s">
        <v>58</v>
      </c>
      <c r="F6" s="125" t="s">
        <v>59</v>
      </c>
      <c r="G6" s="125" t="s">
        <v>60</v>
      </c>
      <c r="H6" s="125" t="s">
        <v>61</v>
      </c>
      <c r="I6" s="116" t="s">
        <v>62</v>
      </c>
      <c r="J6" s="117"/>
      <c r="K6" s="117"/>
      <c r="L6" s="117"/>
      <c r="M6" s="117"/>
      <c r="N6" s="118"/>
      <c r="O6" s="125" t="s">
        <v>57</v>
      </c>
      <c r="P6" s="125" t="s">
        <v>58</v>
      </c>
      <c r="Q6" s="125" t="s">
        <v>59</v>
      </c>
      <c r="R6" s="125" t="s">
        <v>60</v>
      </c>
      <c r="S6" s="125" t="s">
        <v>63</v>
      </c>
    </row>
    <row r="7" spans="1:19" ht="30" customHeight="1">
      <c r="A7" s="123"/>
      <c r="B7" s="126"/>
      <c r="C7" s="127"/>
      <c r="D7" s="127"/>
      <c r="E7" s="127"/>
      <c r="F7" s="127"/>
      <c r="G7" s="127"/>
      <c r="H7" s="127"/>
      <c r="I7" s="37" t="s">
        <v>57</v>
      </c>
      <c r="J7" s="96" t="s">
        <v>64</v>
      </c>
      <c r="K7" s="96" t="s">
        <v>65</v>
      </c>
      <c r="L7" s="96" t="s">
        <v>66</v>
      </c>
      <c r="M7" s="96" t="s">
        <v>67</v>
      </c>
      <c r="N7" s="96" t="s">
        <v>68</v>
      </c>
      <c r="O7" s="128"/>
      <c r="P7" s="128"/>
      <c r="Q7" s="128"/>
      <c r="R7" s="128"/>
      <c r="S7" s="127"/>
    </row>
    <row r="8" spans="1:19" ht="15" customHeight="1">
      <c r="A8" s="94">
        <v>1</v>
      </c>
      <c r="B8" s="94">
        <v>2</v>
      </c>
      <c r="C8" s="94">
        <v>3</v>
      </c>
      <c r="D8" s="94">
        <v>4</v>
      </c>
      <c r="E8" s="94">
        <v>5</v>
      </c>
      <c r="F8" s="94">
        <v>6</v>
      </c>
      <c r="G8" s="94">
        <v>7</v>
      </c>
      <c r="H8" s="94">
        <v>8</v>
      </c>
      <c r="I8" s="37">
        <v>9</v>
      </c>
      <c r="J8" s="94">
        <v>10</v>
      </c>
      <c r="K8" s="94">
        <v>11</v>
      </c>
      <c r="L8" s="94">
        <v>12</v>
      </c>
      <c r="M8" s="94">
        <v>13</v>
      </c>
      <c r="N8" s="94">
        <v>14</v>
      </c>
      <c r="O8" s="94">
        <v>15</v>
      </c>
      <c r="P8" s="94">
        <v>16</v>
      </c>
      <c r="Q8" s="94">
        <v>17</v>
      </c>
      <c r="R8" s="94">
        <v>18</v>
      </c>
      <c r="S8" s="94">
        <v>19</v>
      </c>
    </row>
    <row r="9" spans="1:19" ht="18" customHeight="1">
      <c r="A9" s="95" t="s">
        <v>69</v>
      </c>
      <c r="B9" s="95" t="s">
        <v>70</v>
      </c>
      <c r="C9" s="43">
        <f>D9+I9+O9</f>
        <v>6785001.04</v>
      </c>
      <c r="D9" s="43">
        <v>6712601.04</v>
      </c>
      <c r="E9" s="43">
        <v>3712601.04</v>
      </c>
      <c r="F9" s="43"/>
      <c r="G9" s="43">
        <v>3000000</v>
      </c>
      <c r="H9" s="43"/>
      <c r="I9" s="43">
        <f>L9</f>
        <v>68400</v>
      </c>
      <c r="J9" s="43"/>
      <c r="K9" s="43"/>
      <c r="L9" s="43">
        <v>68400</v>
      </c>
      <c r="M9" s="43"/>
      <c r="O9" s="43">
        <v>4000</v>
      </c>
      <c r="P9" s="43"/>
      <c r="R9" s="43">
        <v>4000</v>
      </c>
      <c r="S9" s="43"/>
    </row>
    <row r="10" spans="1:19" ht="18" customHeight="1">
      <c r="A10" s="95"/>
      <c r="B10" s="95"/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</row>
    <row r="11" spans="1:19" ht="18" customHeight="1">
      <c r="A11" s="95"/>
      <c r="B11" s="95"/>
      <c r="C11" s="43"/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</row>
    <row r="12" spans="1:19" ht="18" customHeight="1">
      <c r="A12" s="95"/>
      <c r="B12" s="95"/>
      <c r="C12" s="43"/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43"/>
    </row>
    <row r="13" spans="1:19" ht="18" customHeight="1">
      <c r="A13" s="119" t="s">
        <v>55</v>
      </c>
      <c r="B13" s="120"/>
      <c r="C13" s="43">
        <f>C9</f>
        <v>6785001.04</v>
      </c>
      <c r="D13" s="43">
        <f t="shared" ref="D13:R13" si="0">D9</f>
        <v>6712601.04</v>
      </c>
      <c r="E13" s="43">
        <f t="shared" si="0"/>
        <v>3712601.04</v>
      </c>
      <c r="F13" s="43">
        <f t="shared" si="0"/>
        <v>0</v>
      </c>
      <c r="G13" s="43">
        <f t="shared" si="0"/>
        <v>3000000</v>
      </c>
      <c r="H13" s="43">
        <f t="shared" si="0"/>
        <v>0</v>
      </c>
      <c r="I13" s="43">
        <f t="shared" si="0"/>
        <v>68400</v>
      </c>
      <c r="J13" s="43">
        <f t="shared" si="0"/>
        <v>0</v>
      </c>
      <c r="K13" s="43">
        <f t="shared" si="0"/>
        <v>0</v>
      </c>
      <c r="L13" s="43">
        <f t="shared" si="0"/>
        <v>68400</v>
      </c>
      <c r="M13" s="43">
        <f t="shared" si="0"/>
        <v>0</v>
      </c>
      <c r="N13" s="43">
        <f t="shared" si="0"/>
        <v>0</v>
      </c>
      <c r="O13" s="43">
        <f t="shared" si="0"/>
        <v>4000</v>
      </c>
      <c r="P13" s="43">
        <f t="shared" si="0"/>
        <v>0</v>
      </c>
      <c r="Q13" s="43">
        <f t="shared" si="0"/>
        <v>0</v>
      </c>
      <c r="R13" s="43">
        <f t="shared" si="0"/>
        <v>4000</v>
      </c>
      <c r="S13" s="43"/>
    </row>
  </sheetData>
  <mergeCells count="20">
    <mergeCell ref="O6:O7"/>
    <mergeCell ref="P6:P7"/>
    <mergeCell ref="Q6:Q7"/>
    <mergeCell ref="R6:R7"/>
    <mergeCell ref="S6:S7"/>
    <mergeCell ref="I6:N6"/>
    <mergeCell ref="A13:B13"/>
    <mergeCell ref="A5:A7"/>
    <mergeCell ref="B5:B7"/>
    <mergeCell ref="C5:C7"/>
    <mergeCell ref="D6:D7"/>
    <mergeCell ref="E6:E7"/>
    <mergeCell ref="F6:F7"/>
    <mergeCell ref="G6:G7"/>
    <mergeCell ref="H6:H7"/>
    <mergeCell ref="A2:S2"/>
    <mergeCell ref="A3:S3"/>
    <mergeCell ref="A4:B4"/>
    <mergeCell ref="D5:N5"/>
    <mergeCell ref="O5:S5"/>
  </mergeCells>
  <phoneticPr fontId="21" type="noConversion"/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outlinePr summaryRight="0"/>
    <pageSetUpPr fitToPage="1"/>
  </sheetPr>
  <dimension ref="A1:O38"/>
  <sheetViews>
    <sheetView showGridLines="0" showZeros="0" workbookViewId="0">
      <pane ySplit="1" topLeftCell="A11" activePane="bottomLeft" state="frozen"/>
      <selection pane="bottomLeft" activeCell="D37" sqref="D37"/>
    </sheetView>
  </sheetViews>
  <sheetFormatPr defaultColWidth="8.625" defaultRowHeight="12.75" customHeight="1"/>
  <cols>
    <col min="1" max="1" width="14.25" customWidth="1"/>
    <col min="2" max="2" width="37.625" customWidth="1"/>
    <col min="3" max="8" width="24.625" customWidth="1"/>
    <col min="9" max="9" width="26.75" customWidth="1"/>
    <col min="10" max="11" width="24.375" customWidth="1"/>
    <col min="12" max="15" width="24.625" customWidth="1"/>
  </cols>
  <sheetData>
    <row r="1" spans="1:15" ht="12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ht="17.25" customHeight="1">
      <c r="A2" s="129" t="s">
        <v>71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</row>
    <row r="3" spans="1:15" ht="41.25" customHeight="1">
      <c r="A3" s="112" t="str">
        <f>"2025"&amp;"年部门支出预算表"</f>
        <v>2025年部门支出预算表</v>
      </c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</row>
    <row r="4" spans="1:15" ht="17.25" customHeight="1">
      <c r="A4" s="107" t="s">
        <v>427</v>
      </c>
      <c r="B4" s="106"/>
      <c r="O4" s="21" t="s">
        <v>1</v>
      </c>
    </row>
    <row r="5" spans="1:15" ht="27" customHeight="1">
      <c r="A5" s="140" t="s">
        <v>72</v>
      </c>
      <c r="B5" s="140" t="s">
        <v>73</v>
      </c>
      <c r="C5" s="140" t="s">
        <v>55</v>
      </c>
      <c r="D5" s="130" t="s">
        <v>58</v>
      </c>
      <c r="E5" s="131"/>
      <c r="F5" s="132"/>
      <c r="G5" s="135" t="s">
        <v>59</v>
      </c>
      <c r="H5" s="135" t="s">
        <v>60</v>
      </c>
      <c r="I5" s="135" t="s">
        <v>74</v>
      </c>
      <c r="J5" s="130" t="s">
        <v>62</v>
      </c>
      <c r="K5" s="131"/>
      <c r="L5" s="131"/>
      <c r="M5" s="131"/>
      <c r="N5" s="133"/>
      <c r="O5" s="134"/>
    </row>
    <row r="6" spans="1:15" ht="42" customHeight="1">
      <c r="A6" s="141"/>
      <c r="B6" s="141"/>
      <c r="C6" s="136"/>
      <c r="D6" s="93" t="s">
        <v>57</v>
      </c>
      <c r="E6" s="93" t="s">
        <v>75</v>
      </c>
      <c r="F6" s="93" t="s">
        <v>76</v>
      </c>
      <c r="G6" s="136"/>
      <c r="H6" s="136"/>
      <c r="I6" s="137"/>
      <c r="J6" s="93" t="s">
        <v>57</v>
      </c>
      <c r="K6" s="88" t="s">
        <v>77</v>
      </c>
      <c r="L6" s="88" t="s">
        <v>78</v>
      </c>
      <c r="M6" s="88" t="s">
        <v>79</v>
      </c>
      <c r="N6" s="88" t="s">
        <v>80</v>
      </c>
      <c r="O6" s="88" t="s">
        <v>81</v>
      </c>
    </row>
    <row r="7" spans="1:15" ht="18" customHeight="1">
      <c r="A7" s="23" t="s">
        <v>82</v>
      </c>
      <c r="B7" s="23" t="s">
        <v>83</v>
      </c>
      <c r="C7" s="23" t="s">
        <v>84</v>
      </c>
      <c r="D7" s="27" t="s">
        <v>85</v>
      </c>
      <c r="E7" s="27" t="s">
        <v>86</v>
      </c>
      <c r="F7" s="27" t="s">
        <v>87</v>
      </c>
      <c r="G7" s="27" t="s">
        <v>88</v>
      </c>
      <c r="H7" s="27" t="s">
        <v>89</v>
      </c>
      <c r="I7" s="27" t="s">
        <v>90</v>
      </c>
      <c r="J7" s="27" t="s">
        <v>91</v>
      </c>
      <c r="K7" s="27" t="s">
        <v>92</v>
      </c>
      <c r="L7" s="27" t="s">
        <v>93</v>
      </c>
      <c r="M7" s="27" t="s">
        <v>94</v>
      </c>
      <c r="N7" s="23" t="s">
        <v>95</v>
      </c>
      <c r="O7" s="27" t="s">
        <v>96</v>
      </c>
    </row>
    <row r="8" spans="1:15" ht="21" customHeight="1">
      <c r="A8" s="28" t="s">
        <v>97</v>
      </c>
      <c r="B8" s="28" t="s">
        <v>98</v>
      </c>
      <c r="C8" s="85">
        <v>3269625.04</v>
      </c>
      <c r="D8" s="43">
        <f>E8+F8</f>
        <v>3269625.04</v>
      </c>
      <c r="E8" s="77">
        <v>1269625.04</v>
      </c>
      <c r="F8" s="77">
        <v>2000000</v>
      </c>
      <c r="G8" s="43"/>
      <c r="H8" s="43"/>
      <c r="I8" s="43"/>
      <c r="J8" s="43"/>
      <c r="K8" s="43"/>
      <c r="L8" s="43"/>
      <c r="M8" s="43"/>
      <c r="N8" s="43"/>
      <c r="O8" s="43"/>
    </row>
    <row r="9" spans="1:15" ht="21" customHeight="1">
      <c r="A9" s="86" t="s">
        <v>99</v>
      </c>
      <c r="B9" s="86" t="s">
        <v>100</v>
      </c>
      <c r="C9" s="85">
        <v>3269625.04</v>
      </c>
      <c r="D9" s="43">
        <f t="shared" ref="D9:D34" si="0">E9+F9</f>
        <v>3269625.04</v>
      </c>
      <c r="E9" s="77">
        <v>1269625.04</v>
      </c>
      <c r="F9" s="77">
        <v>2000000</v>
      </c>
      <c r="G9" s="43"/>
      <c r="H9" s="43"/>
      <c r="I9" s="43"/>
      <c r="J9" s="43"/>
      <c r="K9" s="43"/>
      <c r="L9" s="43"/>
      <c r="M9" s="43"/>
      <c r="N9" s="43"/>
      <c r="O9" s="43"/>
    </row>
    <row r="10" spans="1:15" ht="21" customHeight="1">
      <c r="A10" s="87" t="s">
        <v>101</v>
      </c>
      <c r="B10" s="87" t="s">
        <v>102</v>
      </c>
      <c r="C10" s="85">
        <v>1269625.04</v>
      </c>
      <c r="D10" s="43">
        <f t="shared" si="0"/>
        <v>1269625.04</v>
      </c>
      <c r="E10" s="77">
        <v>1269625.04</v>
      </c>
      <c r="F10" s="77"/>
      <c r="G10" s="43"/>
      <c r="H10" s="43"/>
      <c r="I10" s="43"/>
      <c r="J10" s="43"/>
      <c r="K10" s="43"/>
      <c r="L10" s="43"/>
      <c r="M10" s="43"/>
      <c r="N10" s="43"/>
      <c r="O10" s="43"/>
    </row>
    <row r="11" spans="1:15" ht="21" customHeight="1">
      <c r="A11" s="87" t="s">
        <v>103</v>
      </c>
      <c r="B11" s="87" t="s">
        <v>104</v>
      </c>
      <c r="C11" s="85">
        <v>2000000</v>
      </c>
      <c r="D11" s="43">
        <f t="shared" si="0"/>
        <v>2000000</v>
      </c>
      <c r="E11" s="77"/>
      <c r="F11" s="77">
        <v>2000000</v>
      </c>
      <c r="G11" s="43"/>
      <c r="H11" s="43"/>
      <c r="I11" s="43"/>
      <c r="J11" s="43"/>
      <c r="K11" s="43"/>
      <c r="L11" s="43"/>
      <c r="M11" s="43"/>
      <c r="N11" s="43"/>
      <c r="O11" s="43"/>
    </row>
    <row r="12" spans="1:15" ht="21" customHeight="1">
      <c r="A12" s="28" t="s">
        <v>105</v>
      </c>
      <c r="B12" s="28" t="s">
        <v>106</v>
      </c>
      <c r="C12" s="85">
        <v>2400</v>
      </c>
      <c r="D12" s="43">
        <f t="shared" si="0"/>
        <v>2400</v>
      </c>
      <c r="E12" s="77">
        <v>2400</v>
      </c>
      <c r="F12" s="77"/>
      <c r="G12" s="43"/>
      <c r="H12" s="43"/>
      <c r="I12" s="43"/>
      <c r="J12" s="43"/>
      <c r="K12" s="43"/>
      <c r="L12" s="43"/>
      <c r="M12" s="43"/>
      <c r="N12" s="43"/>
      <c r="O12" s="43"/>
    </row>
    <row r="13" spans="1:15" ht="21" customHeight="1">
      <c r="A13" s="86" t="s">
        <v>107</v>
      </c>
      <c r="B13" s="86" t="s">
        <v>108</v>
      </c>
      <c r="C13" s="85">
        <v>2400</v>
      </c>
      <c r="D13" s="43">
        <f t="shared" si="0"/>
        <v>2400</v>
      </c>
      <c r="E13" s="77">
        <v>2400</v>
      </c>
      <c r="F13" s="77"/>
      <c r="G13" s="43"/>
      <c r="H13" s="43"/>
      <c r="I13" s="43"/>
      <c r="J13" s="43"/>
      <c r="K13" s="43"/>
      <c r="L13" s="43"/>
      <c r="M13" s="43"/>
      <c r="N13" s="43"/>
      <c r="O13" s="43"/>
    </row>
    <row r="14" spans="1:15" ht="21" customHeight="1">
      <c r="A14" s="87" t="s">
        <v>109</v>
      </c>
      <c r="B14" s="87" t="s">
        <v>110</v>
      </c>
      <c r="C14" s="85">
        <v>2400</v>
      </c>
      <c r="D14" s="43">
        <f t="shared" si="0"/>
        <v>2400</v>
      </c>
      <c r="E14" s="77">
        <v>2400</v>
      </c>
      <c r="F14" s="77"/>
      <c r="G14" s="43"/>
      <c r="H14" s="43"/>
      <c r="I14" s="43"/>
      <c r="J14" s="43"/>
      <c r="K14" s="43"/>
      <c r="L14" s="43"/>
      <c r="M14" s="43"/>
      <c r="N14" s="43"/>
      <c r="O14" s="43"/>
    </row>
    <row r="15" spans="1:15" ht="21" customHeight="1">
      <c r="A15" s="28" t="s">
        <v>111</v>
      </c>
      <c r="B15" s="28" t="s">
        <v>112</v>
      </c>
      <c r="C15" s="85">
        <v>160960</v>
      </c>
      <c r="D15" s="43">
        <f t="shared" si="0"/>
        <v>160960</v>
      </c>
      <c r="E15" s="77">
        <v>160960</v>
      </c>
      <c r="F15" s="77"/>
      <c r="G15" s="43"/>
      <c r="H15" s="43"/>
      <c r="I15" s="43"/>
      <c r="J15" s="43"/>
      <c r="K15" s="43"/>
      <c r="L15" s="43"/>
      <c r="M15" s="43"/>
      <c r="N15" s="43"/>
      <c r="O15" s="43"/>
    </row>
    <row r="16" spans="1:15" ht="21" customHeight="1">
      <c r="A16" s="86" t="s">
        <v>113</v>
      </c>
      <c r="B16" s="86" t="s">
        <v>114</v>
      </c>
      <c r="C16" s="85">
        <v>160960</v>
      </c>
      <c r="D16" s="43">
        <f t="shared" si="0"/>
        <v>160960</v>
      </c>
      <c r="E16" s="77">
        <v>160960</v>
      </c>
      <c r="F16" s="77"/>
      <c r="G16" s="43"/>
      <c r="H16" s="43"/>
      <c r="I16" s="43"/>
      <c r="J16" s="43"/>
      <c r="K16" s="43"/>
      <c r="L16" s="43"/>
      <c r="M16" s="43"/>
      <c r="N16" s="43"/>
      <c r="O16" s="43"/>
    </row>
    <row r="17" spans="1:15" ht="21" customHeight="1">
      <c r="A17" s="87" t="s">
        <v>115</v>
      </c>
      <c r="B17" s="87" t="s">
        <v>116</v>
      </c>
      <c r="C17" s="85">
        <v>160960</v>
      </c>
      <c r="D17" s="43">
        <f t="shared" si="0"/>
        <v>160960</v>
      </c>
      <c r="E17" s="77">
        <v>160960</v>
      </c>
      <c r="F17" s="77"/>
      <c r="G17" s="43"/>
      <c r="H17" s="43"/>
      <c r="I17" s="43"/>
      <c r="J17" s="43"/>
      <c r="K17" s="43"/>
      <c r="L17" s="43"/>
      <c r="M17" s="43"/>
      <c r="N17" s="43"/>
      <c r="O17" s="43"/>
    </row>
    <row r="18" spans="1:15" ht="21" customHeight="1">
      <c r="A18" s="28" t="s">
        <v>117</v>
      </c>
      <c r="B18" s="28" t="s">
        <v>118</v>
      </c>
      <c r="C18" s="85">
        <v>138520</v>
      </c>
      <c r="D18" s="43">
        <f t="shared" si="0"/>
        <v>138520</v>
      </c>
      <c r="E18" s="77">
        <v>138520</v>
      </c>
      <c r="F18" s="77"/>
      <c r="G18" s="43"/>
      <c r="H18" s="43"/>
      <c r="I18" s="43"/>
      <c r="J18" s="43"/>
      <c r="K18" s="43"/>
      <c r="L18" s="43"/>
      <c r="M18" s="43"/>
      <c r="N18" s="43"/>
      <c r="O18" s="43"/>
    </row>
    <row r="19" spans="1:15" ht="21" customHeight="1">
      <c r="A19" s="86" t="s">
        <v>119</v>
      </c>
      <c r="B19" s="86" t="s">
        <v>120</v>
      </c>
      <c r="C19" s="85">
        <v>138520</v>
      </c>
      <c r="D19" s="43">
        <f t="shared" si="0"/>
        <v>138520</v>
      </c>
      <c r="E19" s="77">
        <v>138520</v>
      </c>
      <c r="F19" s="77"/>
      <c r="G19" s="43"/>
      <c r="H19" s="43"/>
      <c r="I19" s="43"/>
      <c r="J19" s="43"/>
      <c r="K19" s="43"/>
      <c r="L19" s="43"/>
      <c r="M19" s="43"/>
      <c r="N19" s="43"/>
      <c r="O19" s="43"/>
    </row>
    <row r="20" spans="1:15" ht="21" customHeight="1">
      <c r="A20" s="87" t="s">
        <v>121</v>
      </c>
      <c r="B20" s="87" t="s">
        <v>122</v>
      </c>
      <c r="C20" s="85">
        <v>79440</v>
      </c>
      <c r="D20" s="43">
        <f t="shared" si="0"/>
        <v>79440</v>
      </c>
      <c r="E20" s="77">
        <v>79440</v>
      </c>
      <c r="F20" s="77"/>
      <c r="G20" s="43"/>
      <c r="H20" s="43"/>
      <c r="I20" s="43"/>
      <c r="J20" s="43"/>
      <c r="K20" s="43"/>
      <c r="L20" s="43"/>
      <c r="M20" s="43"/>
      <c r="N20" s="43"/>
      <c r="O20" s="43"/>
    </row>
    <row r="21" spans="1:15" ht="21" customHeight="1">
      <c r="A21" s="87" t="s">
        <v>123</v>
      </c>
      <c r="B21" s="87" t="s">
        <v>124</v>
      </c>
      <c r="C21" s="85">
        <v>51200</v>
      </c>
      <c r="D21" s="43">
        <f t="shared" si="0"/>
        <v>51200</v>
      </c>
      <c r="E21" s="77">
        <v>51200</v>
      </c>
      <c r="F21" s="77"/>
      <c r="G21" s="43"/>
      <c r="H21" s="43"/>
      <c r="I21" s="43"/>
      <c r="J21" s="43"/>
      <c r="K21" s="43"/>
      <c r="L21" s="43"/>
      <c r="M21" s="43"/>
      <c r="N21" s="43"/>
      <c r="O21" s="43"/>
    </row>
    <row r="22" spans="1:15" ht="21" customHeight="1">
      <c r="A22" s="87" t="s">
        <v>125</v>
      </c>
      <c r="B22" s="87" t="s">
        <v>126</v>
      </c>
      <c r="C22" s="85">
        <v>7880</v>
      </c>
      <c r="D22" s="43">
        <f t="shared" si="0"/>
        <v>7880</v>
      </c>
      <c r="E22" s="77">
        <v>7880</v>
      </c>
      <c r="F22" s="77"/>
      <c r="G22" s="43"/>
      <c r="H22" s="43"/>
      <c r="I22" s="43"/>
      <c r="J22" s="43"/>
      <c r="K22" s="43"/>
      <c r="L22" s="43"/>
      <c r="M22" s="43"/>
      <c r="N22" s="43"/>
      <c r="O22" s="43"/>
    </row>
    <row r="23" spans="1:15" ht="21" customHeight="1">
      <c r="A23" s="28" t="s">
        <v>127</v>
      </c>
      <c r="B23" s="28" t="s">
        <v>128</v>
      </c>
      <c r="C23" s="85">
        <v>141096</v>
      </c>
      <c r="D23" s="43">
        <f t="shared" si="0"/>
        <v>141096</v>
      </c>
      <c r="E23" s="77">
        <v>141096</v>
      </c>
      <c r="F23" s="77"/>
      <c r="G23" s="43"/>
      <c r="H23" s="43"/>
      <c r="I23" s="43"/>
      <c r="J23" s="43"/>
      <c r="K23" s="43"/>
      <c r="L23" s="43"/>
      <c r="M23" s="43"/>
      <c r="N23" s="43"/>
      <c r="O23" s="43"/>
    </row>
    <row r="24" spans="1:15" ht="21" customHeight="1">
      <c r="A24" s="86" t="s">
        <v>129</v>
      </c>
      <c r="B24" s="86" t="s">
        <v>130</v>
      </c>
      <c r="C24" s="85">
        <v>141096</v>
      </c>
      <c r="D24" s="43">
        <f t="shared" si="0"/>
        <v>141096</v>
      </c>
      <c r="E24" s="77">
        <v>141096</v>
      </c>
      <c r="F24" s="77"/>
      <c r="G24" s="43"/>
      <c r="H24" s="43"/>
      <c r="I24" s="43"/>
      <c r="J24" s="43"/>
      <c r="K24" s="43"/>
      <c r="L24" s="43"/>
      <c r="M24" s="43"/>
      <c r="N24" s="43"/>
      <c r="O24" s="43"/>
    </row>
    <row r="25" spans="1:15" ht="21" customHeight="1">
      <c r="A25" s="87" t="s">
        <v>131</v>
      </c>
      <c r="B25" s="87" t="s">
        <v>132</v>
      </c>
      <c r="C25" s="85">
        <v>134376</v>
      </c>
      <c r="D25" s="43">
        <f t="shared" si="0"/>
        <v>134376</v>
      </c>
      <c r="E25" s="77">
        <v>134376</v>
      </c>
      <c r="F25" s="77"/>
      <c r="G25" s="43"/>
      <c r="H25" s="43"/>
      <c r="I25" s="43"/>
      <c r="J25" s="43"/>
      <c r="K25" s="43"/>
      <c r="L25" s="43"/>
      <c r="M25" s="43"/>
      <c r="N25" s="43"/>
      <c r="O25" s="43"/>
    </row>
    <row r="26" spans="1:15" ht="21" customHeight="1">
      <c r="A26" s="87" t="s">
        <v>133</v>
      </c>
      <c r="B26" s="87" t="s">
        <v>134</v>
      </c>
      <c r="C26" s="85">
        <v>6720</v>
      </c>
      <c r="D26" s="43">
        <f t="shared" si="0"/>
        <v>6720</v>
      </c>
      <c r="E26" s="77">
        <v>6720</v>
      </c>
      <c r="F26" s="77"/>
      <c r="G26" s="43"/>
      <c r="H26" s="43"/>
      <c r="I26" s="43"/>
      <c r="J26" s="43"/>
      <c r="K26" s="43"/>
      <c r="L26" s="43"/>
      <c r="M26" s="43"/>
      <c r="N26" s="43"/>
      <c r="O26" s="43"/>
    </row>
    <row r="27" spans="1:15" ht="21" customHeight="1">
      <c r="A27" s="28" t="s">
        <v>135</v>
      </c>
      <c r="B27" s="28" t="s">
        <v>136</v>
      </c>
      <c r="C27" s="85">
        <v>2022400</v>
      </c>
      <c r="D27" s="43">
        <f t="shared" si="0"/>
        <v>0</v>
      </c>
      <c r="E27" s="77"/>
      <c r="F27" s="77"/>
      <c r="G27" s="43"/>
      <c r="H27" s="77">
        <v>1954000</v>
      </c>
      <c r="I27" s="43"/>
      <c r="J27" s="43"/>
      <c r="K27" s="43"/>
      <c r="L27" s="43"/>
      <c r="M27" s="43"/>
      <c r="N27" s="43"/>
      <c r="O27" s="43"/>
    </row>
    <row r="28" spans="1:15" ht="21" customHeight="1">
      <c r="A28" s="74" t="s">
        <v>137</v>
      </c>
      <c r="B28" s="74" t="s">
        <v>138</v>
      </c>
      <c r="C28" s="85">
        <v>72400</v>
      </c>
      <c r="D28" s="43">
        <f t="shared" si="0"/>
        <v>0</v>
      </c>
      <c r="E28" s="77"/>
      <c r="F28" s="77"/>
      <c r="G28" s="43"/>
      <c r="H28" s="77">
        <v>4000</v>
      </c>
      <c r="I28" s="43"/>
      <c r="J28" s="43"/>
      <c r="K28" s="43"/>
      <c r="L28" s="43"/>
      <c r="M28" s="43"/>
      <c r="N28" s="43"/>
      <c r="O28" s="43"/>
    </row>
    <row r="29" spans="1:15" ht="21" customHeight="1">
      <c r="A29" s="74" t="s">
        <v>139</v>
      </c>
      <c r="B29" s="74" t="s">
        <v>140</v>
      </c>
      <c r="C29" s="85">
        <v>72400</v>
      </c>
      <c r="D29" s="43">
        <f t="shared" si="0"/>
        <v>0</v>
      </c>
      <c r="E29" s="77"/>
      <c r="F29" s="77"/>
      <c r="G29" s="43"/>
      <c r="H29" s="77">
        <v>4000</v>
      </c>
      <c r="I29" s="43"/>
      <c r="J29" s="43">
        <v>68400</v>
      </c>
      <c r="K29" s="43"/>
      <c r="L29" s="43"/>
      <c r="M29" s="43">
        <v>68400</v>
      </c>
      <c r="N29" s="43"/>
      <c r="O29" s="43"/>
    </row>
    <row r="30" spans="1:15" ht="21" customHeight="1">
      <c r="A30" s="86" t="s">
        <v>141</v>
      </c>
      <c r="B30" s="86" t="s">
        <v>142</v>
      </c>
      <c r="C30" s="85">
        <v>1950000</v>
      </c>
      <c r="D30" s="43">
        <f t="shared" si="0"/>
        <v>0</v>
      </c>
      <c r="E30" s="77"/>
      <c r="F30" s="77"/>
      <c r="G30" s="43"/>
      <c r="H30" s="77">
        <v>1950000</v>
      </c>
      <c r="I30" s="43"/>
      <c r="J30" s="43"/>
      <c r="K30" s="43"/>
      <c r="L30" s="43"/>
      <c r="M30" s="43"/>
      <c r="N30" s="43"/>
      <c r="O30" s="43"/>
    </row>
    <row r="31" spans="1:15" ht="21" customHeight="1">
      <c r="A31" s="87" t="s">
        <v>143</v>
      </c>
      <c r="B31" s="87" t="s">
        <v>144</v>
      </c>
      <c r="C31" s="85">
        <v>1950000</v>
      </c>
      <c r="D31" s="43">
        <f t="shared" si="0"/>
        <v>0</v>
      </c>
      <c r="E31" s="77"/>
      <c r="F31" s="77"/>
      <c r="G31" s="43"/>
      <c r="H31" s="77">
        <v>1950000</v>
      </c>
      <c r="I31" s="43"/>
      <c r="J31" s="43"/>
      <c r="K31" s="43"/>
      <c r="L31" s="43"/>
      <c r="M31" s="43"/>
      <c r="N31" s="43"/>
      <c r="O31" s="43"/>
    </row>
    <row r="32" spans="1:15" ht="21" customHeight="1">
      <c r="A32" s="28" t="s">
        <v>145</v>
      </c>
      <c r="B32" s="28" t="s">
        <v>146</v>
      </c>
      <c r="C32" s="85">
        <v>1050000</v>
      </c>
      <c r="D32" s="43">
        <f t="shared" si="0"/>
        <v>0</v>
      </c>
      <c r="E32" s="77"/>
      <c r="F32" s="77"/>
      <c r="G32" s="43"/>
      <c r="H32" s="77">
        <v>1050000</v>
      </c>
      <c r="I32" s="43"/>
      <c r="J32" s="43"/>
      <c r="K32" s="43"/>
      <c r="L32" s="43"/>
      <c r="M32" s="43"/>
      <c r="N32" s="43"/>
      <c r="O32" s="43"/>
    </row>
    <row r="33" spans="1:15" ht="21" customHeight="1">
      <c r="A33" s="86" t="s">
        <v>147</v>
      </c>
      <c r="B33" s="86" t="s">
        <v>148</v>
      </c>
      <c r="C33" s="85">
        <v>1050000</v>
      </c>
      <c r="D33" s="43">
        <f t="shared" si="0"/>
        <v>0</v>
      </c>
      <c r="E33" s="77"/>
      <c r="F33" s="77"/>
      <c r="G33" s="43"/>
      <c r="H33" s="77">
        <v>1050000</v>
      </c>
      <c r="I33" s="43"/>
      <c r="J33" s="43"/>
      <c r="K33" s="43"/>
      <c r="L33" s="43"/>
      <c r="M33" s="43"/>
      <c r="N33" s="43"/>
      <c r="O33" s="43"/>
    </row>
    <row r="34" spans="1:15" ht="21" customHeight="1">
      <c r="A34" s="87" t="s">
        <v>149</v>
      </c>
      <c r="B34" s="87" t="s">
        <v>150</v>
      </c>
      <c r="C34" s="85">
        <v>1050000</v>
      </c>
      <c r="D34" s="43">
        <f t="shared" si="0"/>
        <v>0</v>
      </c>
      <c r="E34" s="77"/>
      <c r="F34" s="77"/>
      <c r="G34" s="43"/>
      <c r="H34" s="77">
        <v>1050000</v>
      </c>
      <c r="I34" s="43"/>
      <c r="J34" s="43"/>
      <c r="K34" s="43"/>
      <c r="L34" s="43"/>
      <c r="M34" s="43"/>
      <c r="N34" s="43"/>
      <c r="O34" s="43"/>
    </row>
    <row r="35" spans="1:15" ht="21" customHeight="1">
      <c r="A35" s="138" t="s">
        <v>55</v>
      </c>
      <c r="B35" s="139"/>
      <c r="C35" s="43">
        <f t="shared" ref="C35:H35" si="1">C8+C12+C15+C18+C23+C27+C32</f>
        <v>6785001.04</v>
      </c>
      <c r="D35" s="43">
        <f t="shared" si="1"/>
        <v>3712601.04</v>
      </c>
      <c r="E35" s="43">
        <f t="shared" si="1"/>
        <v>1712601.04</v>
      </c>
      <c r="F35" s="43">
        <f t="shared" si="1"/>
        <v>2000000</v>
      </c>
      <c r="G35" s="43">
        <f t="shared" si="1"/>
        <v>0</v>
      </c>
      <c r="H35" s="43">
        <f t="shared" si="1"/>
        <v>3004000</v>
      </c>
      <c r="I35" s="43"/>
      <c r="J35" s="43">
        <v>68400</v>
      </c>
      <c r="K35" s="43"/>
      <c r="L35" s="43"/>
      <c r="M35" s="43">
        <v>68400</v>
      </c>
      <c r="N35" s="43"/>
      <c r="O35" s="43"/>
    </row>
    <row r="38" spans="1:15" ht="12.75" customHeight="1">
      <c r="C38" s="104"/>
    </row>
  </sheetData>
  <mergeCells count="12">
    <mergeCell ref="A35:B35"/>
    <mergeCell ref="A5:A6"/>
    <mergeCell ref="B5:B6"/>
    <mergeCell ref="C5:C6"/>
    <mergeCell ref="G5:G6"/>
    <mergeCell ref="A2:O2"/>
    <mergeCell ref="A3:O3"/>
    <mergeCell ref="A4:B4"/>
    <mergeCell ref="D5:F5"/>
    <mergeCell ref="J5:O5"/>
    <mergeCell ref="H5:H6"/>
    <mergeCell ref="I5:I6"/>
  </mergeCells>
  <phoneticPr fontId="22" type="noConversion"/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outlinePr summaryRight="0"/>
    <pageSetUpPr fitToPage="1"/>
  </sheetPr>
  <dimension ref="A1:D35"/>
  <sheetViews>
    <sheetView showGridLines="0" showZeros="0" workbookViewId="0">
      <pane ySplit="1" topLeftCell="A5" activePane="bottomLeft" state="frozen"/>
      <selection pane="bottomLeft" activeCell="A4" sqref="A4:B4"/>
    </sheetView>
  </sheetViews>
  <sheetFormatPr defaultColWidth="8.625" defaultRowHeight="12.75" customHeight="1"/>
  <cols>
    <col min="1" max="4" width="35.625" customWidth="1"/>
  </cols>
  <sheetData>
    <row r="1" spans="1:4" ht="12.75" customHeight="1">
      <c r="A1" s="1"/>
      <c r="B1" s="1"/>
      <c r="C1" s="1"/>
      <c r="D1" s="1"/>
    </row>
    <row r="2" spans="1:4" ht="15" customHeight="1">
      <c r="A2" s="19"/>
      <c r="B2" s="21"/>
      <c r="C2" s="21"/>
      <c r="D2" s="21" t="s">
        <v>151</v>
      </c>
    </row>
    <row r="3" spans="1:4" ht="41.25" customHeight="1">
      <c r="A3" s="112" t="str">
        <f>"2025"&amp;"年部门财政拨款收支预算总表"</f>
        <v>2025年部门财政拨款收支预算总表</v>
      </c>
      <c r="B3" s="106"/>
      <c r="C3" s="106"/>
      <c r="D3" s="106"/>
    </row>
    <row r="4" spans="1:4" ht="17.25" customHeight="1">
      <c r="A4" s="107" t="s">
        <v>427</v>
      </c>
      <c r="B4" s="108"/>
      <c r="D4" s="21" t="s">
        <v>1</v>
      </c>
    </row>
    <row r="5" spans="1:4" ht="17.25" customHeight="1">
      <c r="A5" s="109" t="s">
        <v>2</v>
      </c>
      <c r="B5" s="110"/>
      <c r="C5" s="109" t="s">
        <v>3</v>
      </c>
      <c r="D5" s="110"/>
    </row>
    <row r="6" spans="1:4" ht="18.75" customHeight="1">
      <c r="A6" s="88" t="s">
        <v>4</v>
      </c>
      <c r="B6" s="88" t="s">
        <v>5</v>
      </c>
      <c r="C6" s="88" t="s">
        <v>6</v>
      </c>
      <c r="D6" s="88" t="s">
        <v>5</v>
      </c>
    </row>
    <row r="7" spans="1:4" ht="16.5" customHeight="1">
      <c r="A7" s="89" t="s">
        <v>152</v>
      </c>
      <c r="B7" s="43">
        <v>6712601.04</v>
      </c>
      <c r="C7" s="89" t="s">
        <v>153</v>
      </c>
      <c r="D7" s="43">
        <v>6712601.04</v>
      </c>
    </row>
    <row r="8" spans="1:4" ht="16.5" customHeight="1">
      <c r="A8" s="89" t="s">
        <v>154</v>
      </c>
      <c r="B8" s="43">
        <v>3712601.04</v>
      </c>
      <c r="C8" s="89" t="s">
        <v>155</v>
      </c>
      <c r="D8" s="85">
        <v>3269625.04</v>
      </c>
    </row>
    <row r="9" spans="1:4" ht="16.5" customHeight="1">
      <c r="A9" s="89" t="s">
        <v>156</v>
      </c>
      <c r="B9" s="43"/>
      <c r="C9" s="89" t="s">
        <v>157</v>
      </c>
      <c r="D9" s="43"/>
    </row>
    <row r="10" spans="1:4" ht="16.5" customHeight="1">
      <c r="A10" s="89" t="s">
        <v>158</v>
      </c>
      <c r="B10" s="43">
        <v>3000000</v>
      </c>
      <c r="C10" s="89" t="s">
        <v>159</v>
      </c>
      <c r="D10" s="43"/>
    </row>
    <row r="11" spans="1:4" ht="16.5" customHeight="1">
      <c r="A11" s="89" t="s">
        <v>160</v>
      </c>
      <c r="B11" s="43">
        <v>4000</v>
      </c>
      <c r="C11" s="89" t="s">
        <v>161</v>
      </c>
      <c r="D11" s="43"/>
    </row>
    <row r="12" spans="1:4" ht="16.5" customHeight="1">
      <c r="A12" s="89" t="s">
        <v>154</v>
      </c>
      <c r="B12" s="43"/>
      <c r="C12" s="89" t="s">
        <v>162</v>
      </c>
      <c r="D12" s="85">
        <v>2400</v>
      </c>
    </row>
    <row r="13" spans="1:4" ht="16.5" customHeight="1">
      <c r="A13" s="72" t="s">
        <v>156</v>
      </c>
      <c r="B13" s="43"/>
      <c r="C13" s="35" t="s">
        <v>163</v>
      </c>
      <c r="D13" s="43"/>
    </row>
    <row r="14" spans="1:4" ht="16.5" customHeight="1">
      <c r="A14" s="72" t="s">
        <v>158</v>
      </c>
      <c r="B14" s="43">
        <v>4000</v>
      </c>
      <c r="C14" s="35" t="s">
        <v>164</v>
      </c>
      <c r="D14" s="43"/>
    </row>
    <row r="15" spans="1:4" ht="16.5" customHeight="1">
      <c r="A15" s="90"/>
      <c r="B15" s="43"/>
      <c r="C15" s="35" t="s">
        <v>165</v>
      </c>
      <c r="D15" s="85">
        <v>160960</v>
      </c>
    </row>
    <row r="16" spans="1:4" ht="16.5" customHeight="1">
      <c r="A16" s="90"/>
      <c r="B16" s="43"/>
      <c r="C16" s="35" t="s">
        <v>166</v>
      </c>
      <c r="D16" s="85">
        <v>138520</v>
      </c>
    </row>
    <row r="17" spans="1:4" ht="16.5" customHeight="1">
      <c r="A17" s="90"/>
      <c r="B17" s="43"/>
      <c r="C17" s="35" t="s">
        <v>167</v>
      </c>
      <c r="D17" s="43"/>
    </row>
    <row r="18" spans="1:4" ht="16.5" customHeight="1">
      <c r="A18" s="90"/>
      <c r="B18" s="43"/>
      <c r="C18" s="35" t="s">
        <v>168</v>
      </c>
      <c r="D18" s="43"/>
    </row>
    <row r="19" spans="1:4" ht="16.5" customHeight="1">
      <c r="A19" s="90"/>
      <c r="B19" s="43"/>
      <c r="C19" s="35" t="s">
        <v>169</v>
      </c>
      <c r="D19" s="43"/>
    </row>
    <row r="20" spans="1:4" ht="16.5" customHeight="1">
      <c r="A20" s="90"/>
      <c r="B20" s="43"/>
      <c r="C20" s="35" t="s">
        <v>170</v>
      </c>
      <c r="D20" s="43"/>
    </row>
    <row r="21" spans="1:4" ht="16.5" customHeight="1">
      <c r="A21" s="90"/>
      <c r="B21" s="43"/>
      <c r="C21" s="35" t="s">
        <v>171</v>
      </c>
      <c r="D21" s="43"/>
    </row>
    <row r="22" spans="1:4" ht="16.5" customHeight="1">
      <c r="A22" s="90"/>
      <c r="B22" s="43"/>
      <c r="C22" s="35" t="s">
        <v>172</v>
      </c>
      <c r="D22" s="43"/>
    </row>
    <row r="23" spans="1:4" ht="16.5" customHeight="1">
      <c r="A23" s="90"/>
      <c r="B23" s="43"/>
      <c r="C23" s="35" t="s">
        <v>173</v>
      </c>
      <c r="D23" s="43"/>
    </row>
    <row r="24" spans="1:4" ht="16.5" customHeight="1">
      <c r="A24" s="90"/>
      <c r="B24" s="43"/>
      <c r="C24" s="35" t="s">
        <v>174</v>
      </c>
      <c r="D24" s="43"/>
    </row>
    <row r="25" spans="1:4" ht="16.5" customHeight="1">
      <c r="A25" s="90"/>
      <c r="B25" s="43"/>
      <c r="C25" s="35" t="s">
        <v>175</v>
      </c>
      <c r="D25" s="43"/>
    </row>
    <row r="26" spans="1:4" ht="16.5" customHeight="1">
      <c r="A26" s="90"/>
      <c r="B26" s="43"/>
      <c r="C26" s="35" t="s">
        <v>176</v>
      </c>
      <c r="D26" s="85">
        <v>141096</v>
      </c>
    </row>
    <row r="27" spans="1:4" ht="16.5" customHeight="1">
      <c r="A27" s="90"/>
      <c r="B27" s="43"/>
      <c r="C27" s="35" t="s">
        <v>177</v>
      </c>
      <c r="D27" s="43"/>
    </row>
    <row r="28" spans="1:4" ht="16.5" customHeight="1">
      <c r="A28" s="90"/>
      <c r="B28" s="43"/>
      <c r="C28" s="35" t="s">
        <v>178</v>
      </c>
      <c r="D28" s="85">
        <v>1950000</v>
      </c>
    </row>
    <row r="29" spans="1:4" ht="16.5" customHeight="1">
      <c r="A29" s="90"/>
      <c r="B29" s="43"/>
      <c r="C29" s="35" t="s">
        <v>179</v>
      </c>
      <c r="D29" s="43"/>
    </row>
    <row r="30" spans="1:4" ht="16.5" customHeight="1">
      <c r="A30" s="90"/>
      <c r="B30" s="43"/>
      <c r="C30" s="35" t="s">
        <v>180</v>
      </c>
      <c r="D30" s="43"/>
    </row>
    <row r="31" spans="1:4" ht="16.5" customHeight="1">
      <c r="A31" s="90"/>
      <c r="B31" s="43"/>
      <c r="C31" s="35" t="s">
        <v>181</v>
      </c>
      <c r="D31" s="43"/>
    </row>
    <row r="32" spans="1:4" ht="16.5" customHeight="1">
      <c r="A32" s="90"/>
      <c r="B32" s="43"/>
      <c r="C32" s="72" t="s">
        <v>182</v>
      </c>
      <c r="D32" s="85">
        <v>1050000</v>
      </c>
    </row>
    <row r="33" spans="1:4" ht="16.5" customHeight="1">
      <c r="A33" s="90"/>
      <c r="B33" s="43"/>
      <c r="C33" s="72" t="s">
        <v>183</v>
      </c>
      <c r="D33" s="43"/>
    </row>
    <row r="34" spans="1:4" ht="16.5" customHeight="1">
      <c r="A34" s="90"/>
      <c r="B34" s="43"/>
      <c r="C34" s="14" t="s">
        <v>184</v>
      </c>
      <c r="D34" s="43">
        <v>4000</v>
      </c>
    </row>
    <row r="35" spans="1:4" ht="15" customHeight="1">
      <c r="A35" s="91" t="s">
        <v>50</v>
      </c>
      <c r="B35" s="92">
        <f>B7+B11</f>
        <v>6716601.04</v>
      </c>
      <c r="C35" s="91" t="s">
        <v>51</v>
      </c>
      <c r="D35" s="92">
        <f>B35</f>
        <v>6716601.04</v>
      </c>
    </row>
  </sheetData>
  <mergeCells count="4">
    <mergeCell ref="A3:D3"/>
    <mergeCell ref="A4:B4"/>
    <mergeCell ref="A5:B5"/>
    <mergeCell ref="C5:D5"/>
  </mergeCells>
  <phoneticPr fontId="22" type="noConversion"/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outlinePr summaryRight="0"/>
    <pageSetUpPr fitToPage="1"/>
  </sheetPr>
  <dimension ref="A1:G27"/>
  <sheetViews>
    <sheetView showZeros="0" workbookViewId="0">
      <pane ySplit="1" topLeftCell="A2" activePane="bottomLeft" state="frozen"/>
      <selection pane="bottomLeft" activeCell="C34" sqref="C34"/>
    </sheetView>
  </sheetViews>
  <sheetFormatPr defaultColWidth="9.125" defaultRowHeight="14.25" customHeight="1"/>
  <cols>
    <col min="1" max="1" width="20.125" customWidth="1"/>
    <col min="2" max="2" width="44" customWidth="1"/>
    <col min="3" max="7" width="24.125" customWidth="1"/>
  </cols>
  <sheetData>
    <row r="1" spans="1:7" ht="14.25" customHeight="1">
      <c r="A1" s="1"/>
      <c r="B1" s="1"/>
      <c r="C1" s="1"/>
      <c r="D1" s="1"/>
      <c r="E1" s="1"/>
      <c r="F1" s="1"/>
      <c r="G1" s="1"/>
    </row>
    <row r="2" spans="1:7" ht="14.25" customHeight="1">
      <c r="D2" s="70"/>
      <c r="F2" s="38"/>
      <c r="G2" s="78" t="s">
        <v>185</v>
      </c>
    </row>
    <row r="3" spans="1:7" ht="41.25" customHeight="1">
      <c r="A3" s="142" t="str">
        <f>"2025"&amp;"年一般公共预算支出预算表（按功能科目分类）"</f>
        <v>2025年一般公共预算支出预算表（按功能科目分类）</v>
      </c>
      <c r="B3" s="142"/>
      <c r="C3" s="142"/>
      <c r="D3" s="142"/>
      <c r="E3" s="142"/>
      <c r="F3" s="142"/>
      <c r="G3" s="142"/>
    </row>
    <row r="4" spans="1:7" ht="18" customHeight="1">
      <c r="A4" s="102" t="s">
        <v>427</v>
      </c>
      <c r="F4" s="62"/>
      <c r="G4" s="78" t="s">
        <v>1</v>
      </c>
    </row>
    <row r="5" spans="1:7" ht="20.25" customHeight="1">
      <c r="A5" s="143" t="s">
        <v>186</v>
      </c>
      <c r="B5" s="144"/>
      <c r="C5" s="150" t="s">
        <v>55</v>
      </c>
      <c r="D5" s="145" t="s">
        <v>75</v>
      </c>
      <c r="E5" s="146"/>
      <c r="F5" s="147"/>
      <c r="G5" s="152" t="s">
        <v>76</v>
      </c>
    </row>
    <row r="6" spans="1:7" ht="20.25" customHeight="1">
      <c r="A6" s="84" t="s">
        <v>72</v>
      </c>
      <c r="B6" s="84" t="s">
        <v>73</v>
      </c>
      <c r="C6" s="151"/>
      <c r="D6" s="64" t="s">
        <v>57</v>
      </c>
      <c r="E6" s="64" t="s">
        <v>187</v>
      </c>
      <c r="F6" s="64" t="s">
        <v>188</v>
      </c>
      <c r="G6" s="153"/>
    </row>
    <row r="7" spans="1:7" ht="15" customHeight="1">
      <c r="A7" s="31" t="s">
        <v>82</v>
      </c>
      <c r="B7" s="31" t="s">
        <v>83</v>
      </c>
      <c r="C7" s="31" t="s">
        <v>84</v>
      </c>
      <c r="D7" s="31" t="s">
        <v>85</v>
      </c>
      <c r="E7" s="31" t="s">
        <v>86</v>
      </c>
      <c r="F7" s="31" t="s">
        <v>87</v>
      </c>
      <c r="G7" s="31" t="s">
        <v>88</v>
      </c>
    </row>
    <row r="8" spans="1:7" ht="18" customHeight="1">
      <c r="A8" s="28" t="s">
        <v>97</v>
      </c>
      <c r="B8" s="28" t="s">
        <v>98</v>
      </c>
      <c r="C8" s="85">
        <v>3269625.04</v>
      </c>
      <c r="D8" s="77">
        <v>1269625.04</v>
      </c>
      <c r="E8" s="77">
        <v>1175052</v>
      </c>
      <c r="F8" s="77">
        <v>94573.04</v>
      </c>
      <c r="G8" s="77">
        <v>2000000</v>
      </c>
    </row>
    <row r="9" spans="1:7" ht="18" customHeight="1">
      <c r="A9" s="86" t="s">
        <v>99</v>
      </c>
      <c r="B9" s="86" t="s">
        <v>100</v>
      </c>
      <c r="C9" s="85">
        <v>3269625.04</v>
      </c>
      <c r="D9" s="77">
        <v>1269625.04</v>
      </c>
      <c r="E9" s="77">
        <v>1175052</v>
      </c>
      <c r="F9" s="77">
        <v>94573.04</v>
      </c>
      <c r="G9" s="77">
        <v>2000000</v>
      </c>
    </row>
    <row r="10" spans="1:7" ht="18" customHeight="1">
      <c r="A10" s="87" t="s">
        <v>101</v>
      </c>
      <c r="B10" s="87" t="s">
        <v>102</v>
      </c>
      <c r="C10" s="85">
        <v>1269625.04</v>
      </c>
      <c r="D10" s="77">
        <v>1269625.04</v>
      </c>
      <c r="E10" s="77">
        <v>1175052</v>
      </c>
      <c r="F10" s="77">
        <v>94573.04</v>
      </c>
      <c r="G10" s="77"/>
    </row>
    <row r="11" spans="1:7" ht="18" customHeight="1">
      <c r="A11" s="87" t="s">
        <v>103</v>
      </c>
      <c r="B11" s="87" t="s">
        <v>104</v>
      </c>
      <c r="C11" s="85">
        <v>2000000</v>
      </c>
      <c r="D11" s="77"/>
      <c r="E11" s="77"/>
      <c r="F11" s="77"/>
      <c r="G11" s="77">
        <v>2000000</v>
      </c>
    </row>
    <row r="12" spans="1:7" ht="18" customHeight="1">
      <c r="A12" s="28" t="s">
        <v>105</v>
      </c>
      <c r="B12" s="28" t="s">
        <v>106</v>
      </c>
      <c r="C12" s="85">
        <v>2400</v>
      </c>
      <c r="D12" s="77">
        <v>2400</v>
      </c>
      <c r="E12" s="77"/>
      <c r="F12" s="77">
        <v>2400</v>
      </c>
      <c r="G12" s="77"/>
    </row>
    <row r="13" spans="1:7" ht="18" customHeight="1">
      <c r="A13" s="86" t="s">
        <v>107</v>
      </c>
      <c r="B13" s="86" t="s">
        <v>108</v>
      </c>
      <c r="C13" s="85">
        <v>2400</v>
      </c>
      <c r="D13" s="77">
        <v>2400</v>
      </c>
      <c r="E13" s="77"/>
      <c r="F13" s="77">
        <v>2400</v>
      </c>
      <c r="G13" s="77"/>
    </row>
    <row r="14" spans="1:7" ht="18" customHeight="1">
      <c r="A14" s="87" t="s">
        <v>109</v>
      </c>
      <c r="B14" s="87" t="s">
        <v>110</v>
      </c>
      <c r="C14" s="85">
        <v>2400</v>
      </c>
      <c r="D14" s="77">
        <v>2400</v>
      </c>
      <c r="E14" s="77"/>
      <c r="F14" s="77">
        <v>2400</v>
      </c>
      <c r="G14" s="77"/>
    </row>
    <row r="15" spans="1:7" ht="18" customHeight="1">
      <c r="A15" s="28" t="s">
        <v>111</v>
      </c>
      <c r="B15" s="28" t="s">
        <v>112</v>
      </c>
      <c r="C15" s="85">
        <v>160960</v>
      </c>
      <c r="D15" s="77">
        <v>160960</v>
      </c>
      <c r="E15" s="77">
        <v>160960</v>
      </c>
      <c r="F15" s="77"/>
      <c r="G15" s="77"/>
    </row>
    <row r="16" spans="1:7" ht="18" customHeight="1">
      <c r="A16" s="86" t="s">
        <v>113</v>
      </c>
      <c r="B16" s="86" t="s">
        <v>114</v>
      </c>
      <c r="C16" s="85">
        <v>160960</v>
      </c>
      <c r="D16" s="77">
        <v>160960</v>
      </c>
      <c r="E16" s="77">
        <v>160960</v>
      </c>
      <c r="F16" s="77"/>
      <c r="G16" s="77"/>
    </row>
    <row r="17" spans="1:7" ht="18" customHeight="1">
      <c r="A17" s="87" t="s">
        <v>115</v>
      </c>
      <c r="B17" s="87" t="s">
        <v>116</v>
      </c>
      <c r="C17" s="85">
        <v>160960</v>
      </c>
      <c r="D17" s="77">
        <v>160960</v>
      </c>
      <c r="E17" s="77">
        <v>160960</v>
      </c>
      <c r="F17" s="77"/>
      <c r="G17" s="77"/>
    </row>
    <row r="18" spans="1:7" ht="18" customHeight="1">
      <c r="A18" s="28" t="s">
        <v>117</v>
      </c>
      <c r="B18" s="28" t="s">
        <v>118</v>
      </c>
      <c r="C18" s="85">
        <v>138520</v>
      </c>
      <c r="D18" s="77">
        <v>138520</v>
      </c>
      <c r="E18" s="77">
        <v>138520</v>
      </c>
      <c r="F18" s="77"/>
      <c r="G18" s="77"/>
    </row>
    <row r="19" spans="1:7" ht="18" customHeight="1">
      <c r="A19" s="86" t="s">
        <v>119</v>
      </c>
      <c r="B19" s="86" t="s">
        <v>120</v>
      </c>
      <c r="C19" s="85">
        <v>138520</v>
      </c>
      <c r="D19" s="77">
        <v>138520</v>
      </c>
      <c r="E19" s="77">
        <v>138520</v>
      </c>
      <c r="F19" s="77"/>
      <c r="G19" s="77"/>
    </row>
    <row r="20" spans="1:7" ht="18" customHeight="1">
      <c r="A20" s="87" t="s">
        <v>121</v>
      </c>
      <c r="B20" s="87" t="s">
        <v>122</v>
      </c>
      <c r="C20" s="85">
        <v>79440</v>
      </c>
      <c r="D20" s="77">
        <v>79440</v>
      </c>
      <c r="E20" s="77">
        <v>79440</v>
      </c>
      <c r="F20" s="77"/>
      <c r="G20" s="77"/>
    </row>
    <row r="21" spans="1:7" ht="18" customHeight="1">
      <c r="A21" s="87" t="s">
        <v>123</v>
      </c>
      <c r="B21" s="87" t="s">
        <v>124</v>
      </c>
      <c r="C21" s="85">
        <v>51200</v>
      </c>
      <c r="D21" s="77">
        <v>51200</v>
      </c>
      <c r="E21" s="77">
        <v>51200</v>
      </c>
      <c r="F21" s="77"/>
      <c r="G21" s="77"/>
    </row>
    <row r="22" spans="1:7" ht="18" customHeight="1">
      <c r="A22" s="87" t="s">
        <v>125</v>
      </c>
      <c r="B22" s="87" t="s">
        <v>126</v>
      </c>
      <c r="C22" s="85">
        <v>7880</v>
      </c>
      <c r="D22" s="77">
        <v>7880</v>
      </c>
      <c r="E22" s="77">
        <v>7880</v>
      </c>
      <c r="F22" s="77"/>
      <c r="G22" s="77"/>
    </row>
    <row r="23" spans="1:7" ht="18" customHeight="1">
      <c r="A23" s="28" t="s">
        <v>127</v>
      </c>
      <c r="B23" s="28" t="s">
        <v>128</v>
      </c>
      <c r="C23" s="85">
        <v>141096</v>
      </c>
      <c r="D23" s="77">
        <v>141096</v>
      </c>
      <c r="E23" s="77">
        <v>141096</v>
      </c>
      <c r="F23" s="77"/>
      <c r="G23" s="77"/>
    </row>
    <row r="24" spans="1:7" ht="18" customHeight="1">
      <c r="A24" s="86" t="s">
        <v>129</v>
      </c>
      <c r="B24" s="86" t="s">
        <v>130</v>
      </c>
      <c r="C24" s="85">
        <v>141096</v>
      </c>
      <c r="D24" s="77">
        <v>141096</v>
      </c>
      <c r="E24" s="77">
        <v>141096</v>
      </c>
      <c r="F24" s="77"/>
      <c r="G24" s="77"/>
    </row>
    <row r="25" spans="1:7" ht="18" customHeight="1">
      <c r="A25" s="87" t="s">
        <v>131</v>
      </c>
      <c r="B25" s="87" t="s">
        <v>132</v>
      </c>
      <c r="C25" s="85">
        <v>134376</v>
      </c>
      <c r="D25" s="77">
        <v>134376</v>
      </c>
      <c r="E25" s="77">
        <v>134376</v>
      </c>
      <c r="F25" s="77"/>
      <c r="G25" s="77"/>
    </row>
    <row r="26" spans="1:7" ht="18" customHeight="1">
      <c r="A26" s="87" t="s">
        <v>133</v>
      </c>
      <c r="B26" s="87" t="s">
        <v>134</v>
      </c>
      <c r="C26" s="85">
        <v>6720</v>
      </c>
      <c r="D26" s="77">
        <v>6720</v>
      </c>
      <c r="E26" s="77">
        <v>6720</v>
      </c>
      <c r="F26" s="77"/>
      <c r="G26" s="77"/>
    </row>
    <row r="27" spans="1:7" ht="18" customHeight="1">
      <c r="A27" s="148" t="s">
        <v>189</v>
      </c>
      <c r="B27" s="149" t="s">
        <v>189</v>
      </c>
      <c r="C27" s="43">
        <f>C8+C12+C15+C18+C23</f>
        <v>3712601.04</v>
      </c>
      <c r="D27" s="43">
        <f>D8+D12+D15+D18+D23</f>
        <v>1712601.04</v>
      </c>
      <c r="E27" s="43">
        <f>E8+E12+E15+E18+E23</f>
        <v>1615628</v>
      </c>
      <c r="F27" s="43">
        <f>F8+F12+F15+F18+F23</f>
        <v>96973.04</v>
      </c>
      <c r="G27" s="43">
        <f>G8+G12+G15+G18+G23</f>
        <v>2000000</v>
      </c>
    </row>
  </sheetData>
  <mergeCells count="6">
    <mergeCell ref="A3:G3"/>
    <mergeCell ref="A5:B5"/>
    <mergeCell ref="D5:F5"/>
    <mergeCell ref="A27:B27"/>
    <mergeCell ref="C5:C6"/>
    <mergeCell ref="G5:G6"/>
  </mergeCells>
  <phoneticPr fontId="22" type="noConversion"/>
  <printOptions horizontalCentered="1"/>
  <pageMargins left="0.37" right="0.37" top="0.56000000000000005" bottom="0.56000000000000005" header="0.48" footer="0.48"/>
  <pageSetup paperSize="9" fitToHeight="100" orientation="landscape"/>
</worksheet>
</file>

<file path=xl/worksheets/sheet6.xml><?xml version="1.0" encoding="utf-8"?>
<worksheet xmlns="http://schemas.openxmlformats.org/spreadsheetml/2006/main" xmlns:r="http://schemas.openxmlformats.org/officeDocument/2006/relationships">
  <sheetPr>
    <outlinePr summaryRight="0"/>
    <pageSetUpPr fitToPage="1"/>
  </sheetPr>
  <dimension ref="A1:F9"/>
  <sheetViews>
    <sheetView showZeros="0" workbookViewId="0">
      <pane ySplit="1" topLeftCell="A2" activePane="bottomLeft" state="frozen"/>
      <selection pane="bottomLeft" activeCell="A4" sqref="A4:B4"/>
    </sheetView>
  </sheetViews>
  <sheetFormatPr defaultColWidth="10.375" defaultRowHeight="14.25" customHeight="1"/>
  <cols>
    <col min="1" max="6" width="28.125" customWidth="1"/>
  </cols>
  <sheetData>
    <row r="1" spans="1:6" ht="14.25" customHeight="1">
      <c r="A1" s="1"/>
      <c r="B1" s="1"/>
      <c r="C1" s="1"/>
      <c r="D1" s="1"/>
      <c r="E1" s="1"/>
      <c r="F1" s="1"/>
    </row>
    <row r="2" spans="1:6" ht="14.25" customHeight="1">
      <c r="A2" s="20"/>
      <c r="B2" s="20"/>
      <c r="C2" s="20"/>
      <c r="D2" s="20"/>
      <c r="E2" s="19"/>
      <c r="F2" s="83" t="s">
        <v>190</v>
      </c>
    </row>
    <row r="3" spans="1:6" ht="41.25" customHeight="1">
      <c r="A3" s="154" t="str">
        <f>"2025"&amp;"年一般公共预算“三公”经费支出预算表"</f>
        <v>2025年一般公共预算“三公”经费支出预算表</v>
      </c>
      <c r="B3" s="155"/>
      <c r="C3" s="155"/>
      <c r="D3" s="155"/>
      <c r="E3" s="156"/>
      <c r="F3" s="155"/>
    </row>
    <row r="4" spans="1:6" ht="14.25" customHeight="1">
      <c r="A4" s="157" t="s">
        <v>427</v>
      </c>
      <c r="B4" s="158"/>
      <c r="D4" s="20"/>
      <c r="E4" s="19"/>
      <c r="F4" s="32" t="s">
        <v>1</v>
      </c>
    </row>
    <row r="5" spans="1:6" ht="27" customHeight="1">
      <c r="A5" s="159" t="s">
        <v>191</v>
      </c>
      <c r="B5" s="159" t="s">
        <v>192</v>
      </c>
      <c r="C5" s="119" t="s">
        <v>193</v>
      </c>
      <c r="D5" s="159"/>
      <c r="E5" s="160"/>
      <c r="F5" s="159" t="s">
        <v>194</v>
      </c>
    </row>
    <row r="6" spans="1:6" ht="28.5" customHeight="1">
      <c r="A6" s="161"/>
      <c r="B6" s="162"/>
      <c r="C6" s="22" t="s">
        <v>57</v>
      </c>
      <c r="D6" s="22" t="s">
        <v>195</v>
      </c>
      <c r="E6" s="22" t="s">
        <v>196</v>
      </c>
      <c r="F6" s="163"/>
    </row>
    <row r="7" spans="1:6" ht="17.25" customHeight="1">
      <c r="A7" s="27" t="s">
        <v>82</v>
      </c>
      <c r="B7" s="27" t="s">
        <v>83</v>
      </c>
      <c r="C7" s="27" t="s">
        <v>84</v>
      </c>
      <c r="D7" s="27" t="s">
        <v>85</v>
      </c>
      <c r="E7" s="27" t="s">
        <v>86</v>
      </c>
      <c r="F7" s="27" t="s">
        <v>87</v>
      </c>
    </row>
    <row r="8" spans="1:6" ht="17.25" customHeight="1">
      <c r="A8" s="43"/>
      <c r="B8" s="43"/>
      <c r="C8" s="43"/>
      <c r="D8" s="43"/>
      <c r="E8" s="43"/>
      <c r="F8" s="43"/>
    </row>
    <row r="9" spans="1:6" ht="14.25" customHeight="1">
      <c r="A9" s="103" t="s">
        <v>428</v>
      </c>
    </row>
  </sheetData>
  <mergeCells count="6">
    <mergeCell ref="A3:F3"/>
    <mergeCell ref="A4:B4"/>
    <mergeCell ref="C5:E5"/>
    <mergeCell ref="A5:A6"/>
    <mergeCell ref="B5:B6"/>
    <mergeCell ref="F5:F6"/>
  </mergeCells>
  <phoneticPr fontId="22" type="noConversion"/>
  <pageMargins left="0.67" right="0.67" top="0.72" bottom="0.72" header="0.28000000000000003" footer="0.28000000000000003"/>
  <pageSetup paperSize="9" fitToWidth="0" fitToHeight="0" orientation="portrait"/>
</worksheet>
</file>

<file path=xl/worksheets/sheet7.xml><?xml version="1.0" encoding="utf-8"?>
<worksheet xmlns="http://schemas.openxmlformats.org/spreadsheetml/2006/main" xmlns:r="http://schemas.openxmlformats.org/officeDocument/2006/relationships">
  <sheetPr>
    <outlinePr summaryRight="0"/>
    <pageSetUpPr fitToPage="1"/>
  </sheetPr>
  <dimension ref="A1:X40"/>
  <sheetViews>
    <sheetView showZeros="0" workbookViewId="0">
      <pane ySplit="1" topLeftCell="A11" activePane="bottomLeft" state="frozen"/>
      <selection pane="bottomLeft" activeCell="A4" sqref="A4:H4"/>
    </sheetView>
  </sheetViews>
  <sheetFormatPr defaultColWidth="9.125" defaultRowHeight="14.25" customHeight="1"/>
  <cols>
    <col min="1" max="2" width="32.875" customWidth="1"/>
    <col min="3" max="3" width="19.75" customWidth="1"/>
    <col min="4" max="4" width="31.25" customWidth="1"/>
    <col min="5" max="5" width="10.125" customWidth="1"/>
    <col min="6" max="6" width="17.625" customWidth="1"/>
    <col min="7" max="7" width="10.25" customWidth="1"/>
    <col min="8" max="8" width="23" customWidth="1"/>
    <col min="9" max="24" width="18.75" customWidth="1"/>
  </cols>
  <sheetData>
    <row r="1" spans="1:24" ht="14.2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13.5" customHeight="1">
      <c r="B2" s="70"/>
      <c r="C2" s="79"/>
      <c r="E2" s="80"/>
      <c r="F2" s="80"/>
      <c r="G2" s="80"/>
      <c r="H2" s="80"/>
      <c r="I2" s="45"/>
      <c r="J2" s="45"/>
      <c r="K2" s="45"/>
      <c r="L2" s="45"/>
      <c r="M2" s="45"/>
      <c r="N2" s="45"/>
      <c r="R2" s="45"/>
      <c r="V2" s="79"/>
      <c r="X2" s="3" t="s">
        <v>197</v>
      </c>
    </row>
    <row r="3" spans="1:24" ht="45.75" customHeight="1">
      <c r="A3" s="164" t="str">
        <f>"2025"&amp;"年部门基本支出预算表"</f>
        <v>2025年部门基本支出预算表</v>
      </c>
      <c r="B3" s="165"/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64"/>
      <c r="N3" s="164"/>
      <c r="O3" s="165"/>
      <c r="P3" s="165"/>
      <c r="Q3" s="165"/>
      <c r="R3" s="164"/>
      <c r="S3" s="164"/>
      <c r="T3" s="164"/>
      <c r="U3" s="164"/>
      <c r="V3" s="164"/>
      <c r="W3" s="164"/>
      <c r="X3" s="164"/>
    </row>
    <row r="4" spans="1:24" ht="18.75" customHeight="1">
      <c r="A4" s="166" t="s">
        <v>427</v>
      </c>
      <c r="B4" s="167"/>
      <c r="C4" s="168"/>
      <c r="D4" s="168"/>
      <c r="E4" s="168"/>
      <c r="F4" s="168"/>
      <c r="G4" s="168"/>
      <c r="H4" s="168"/>
      <c r="I4" s="46"/>
      <c r="J4" s="46"/>
      <c r="K4" s="46"/>
      <c r="L4" s="46"/>
      <c r="M4" s="46"/>
      <c r="N4" s="46"/>
      <c r="O4" s="4"/>
      <c r="P4" s="4"/>
      <c r="Q4" s="4"/>
      <c r="R4" s="46"/>
      <c r="V4" s="79"/>
      <c r="X4" s="3" t="s">
        <v>1</v>
      </c>
    </row>
    <row r="5" spans="1:24" ht="18" customHeight="1">
      <c r="A5" s="178" t="s">
        <v>198</v>
      </c>
      <c r="B5" s="178" t="s">
        <v>199</v>
      </c>
      <c r="C5" s="178" t="s">
        <v>200</v>
      </c>
      <c r="D5" s="178" t="s">
        <v>201</v>
      </c>
      <c r="E5" s="178" t="s">
        <v>202</v>
      </c>
      <c r="F5" s="178" t="s">
        <v>203</v>
      </c>
      <c r="G5" s="178" t="s">
        <v>204</v>
      </c>
      <c r="H5" s="178" t="s">
        <v>205</v>
      </c>
      <c r="I5" s="145" t="s">
        <v>206</v>
      </c>
      <c r="J5" s="169" t="s">
        <v>206</v>
      </c>
      <c r="K5" s="169"/>
      <c r="L5" s="169"/>
      <c r="M5" s="169"/>
      <c r="N5" s="169"/>
      <c r="O5" s="146"/>
      <c r="P5" s="146"/>
      <c r="Q5" s="146"/>
      <c r="R5" s="170" t="s">
        <v>61</v>
      </c>
      <c r="S5" s="169" t="s">
        <v>62</v>
      </c>
      <c r="T5" s="169"/>
      <c r="U5" s="169"/>
      <c r="V5" s="169"/>
      <c r="W5" s="169"/>
      <c r="X5" s="171"/>
    </row>
    <row r="6" spans="1:24" ht="18" customHeight="1">
      <c r="A6" s="184"/>
      <c r="B6" s="174"/>
      <c r="C6" s="185"/>
      <c r="D6" s="184"/>
      <c r="E6" s="184"/>
      <c r="F6" s="184"/>
      <c r="G6" s="184"/>
      <c r="H6" s="184"/>
      <c r="I6" s="150" t="s">
        <v>207</v>
      </c>
      <c r="J6" s="145" t="s">
        <v>58</v>
      </c>
      <c r="K6" s="169"/>
      <c r="L6" s="169"/>
      <c r="M6" s="169"/>
      <c r="N6" s="171"/>
      <c r="O6" s="172" t="s">
        <v>208</v>
      </c>
      <c r="P6" s="146"/>
      <c r="Q6" s="147"/>
      <c r="R6" s="178" t="s">
        <v>61</v>
      </c>
      <c r="S6" s="145" t="s">
        <v>62</v>
      </c>
      <c r="T6" s="170" t="s">
        <v>64</v>
      </c>
      <c r="U6" s="169" t="s">
        <v>62</v>
      </c>
      <c r="V6" s="170" t="s">
        <v>66</v>
      </c>
      <c r="W6" s="170" t="s">
        <v>67</v>
      </c>
      <c r="X6" s="173" t="s">
        <v>68</v>
      </c>
    </row>
    <row r="7" spans="1:24" ht="19.5" customHeight="1">
      <c r="A7" s="174"/>
      <c r="B7" s="174"/>
      <c r="C7" s="174"/>
      <c r="D7" s="174"/>
      <c r="E7" s="174"/>
      <c r="F7" s="174"/>
      <c r="G7" s="174"/>
      <c r="H7" s="174"/>
      <c r="I7" s="174"/>
      <c r="J7" s="176" t="s">
        <v>209</v>
      </c>
      <c r="K7" s="178" t="s">
        <v>210</v>
      </c>
      <c r="L7" s="178" t="s">
        <v>211</v>
      </c>
      <c r="M7" s="178" t="s">
        <v>212</v>
      </c>
      <c r="N7" s="178" t="s">
        <v>213</v>
      </c>
      <c r="O7" s="178" t="s">
        <v>58</v>
      </c>
      <c r="P7" s="178" t="s">
        <v>59</v>
      </c>
      <c r="Q7" s="178" t="s">
        <v>60</v>
      </c>
      <c r="R7" s="174"/>
      <c r="S7" s="178" t="s">
        <v>57</v>
      </c>
      <c r="T7" s="178" t="s">
        <v>64</v>
      </c>
      <c r="U7" s="178" t="s">
        <v>214</v>
      </c>
      <c r="V7" s="178" t="s">
        <v>66</v>
      </c>
      <c r="W7" s="178" t="s">
        <v>67</v>
      </c>
      <c r="X7" s="178" t="s">
        <v>68</v>
      </c>
    </row>
    <row r="8" spans="1:24" ht="37.5" customHeight="1">
      <c r="A8" s="175"/>
      <c r="B8" s="151"/>
      <c r="C8" s="175"/>
      <c r="D8" s="175"/>
      <c r="E8" s="175"/>
      <c r="F8" s="175"/>
      <c r="G8" s="175"/>
      <c r="H8" s="175"/>
      <c r="I8" s="175"/>
      <c r="J8" s="177" t="s">
        <v>57</v>
      </c>
      <c r="K8" s="179" t="s">
        <v>215</v>
      </c>
      <c r="L8" s="179" t="s">
        <v>211</v>
      </c>
      <c r="M8" s="179" t="s">
        <v>212</v>
      </c>
      <c r="N8" s="179" t="s">
        <v>213</v>
      </c>
      <c r="O8" s="179" t="s">
        <v>211</v>
      </c>
      <c r="P8" s="179" t="s">
        <v>212</v>
      </c>
      <c r="Q8" s="179" t="s">
        <v>213</v>
      </c>
      <c r="R8" s="179" t="s">
        <v>61</v>
      </c>
      <c r="S8" s="179" t="s">
        <v>57</v>
      </c>
      <c r="T8" s="179" t="s">
        <v>64</v>
      </c>
      <c r="U8" s="179" t="s">
        <v>214</v>
      </c>
      <c r="V8" s="179" t="s">
        <v>66</v>
      </c>
      <c r="W8" s="179" t="s">
        <v>67</v>
      </c>
      <c r="X8" s="179" t="s">
        <v>68</v>
      </c>
    </row>
    <row r="9" spans="1:24" ht="14.25" customHeight="1">
      <c r="A9" s="17">
        <v>1</v>
      </c>
      <c r="B9" s="17">
        <v>2</v>
      </c>
      <c r="C9" s="17">
        <v>3</v>
      </c>
      <c r="D9" s="17">
        <v>4</v>
      </c>
      <c r="E9" s="17">
        <v>5</v>
      </c>
      <c r="F9" s="17">
        <v>6</v>
      </c>
      <c r="G9" s="17">
        <v>7</v>
      </c>
      <c r="H9" s="17">
        <v>8</v>
      </c>
      <c r="I9" s="17">
        <v>9</v>
      </c>
      <c r="J9" s="17">
        <v>10</v>
      </c>
      <c r="K9" s="17">
        <v>11</v>
      </c>
      <c r="L9" s="17">
        <v>12</v>
      </c>
      <c r="M9" s="17">
        <v>13</v>
      </c>
      <c r="N9" s="17">
        <v>14</v>
      </c>
      <c r="O9" s="17">
        <v>15</v>
      </c>
      <c r="P9" s="17">
        <v>16</v>
      </c>
      <c r="Q9" s="17">
        <v>17</v>
      </c>
      <c r="R9" s="17">
        <v>18</v>
      </c>
      <c r="S9" s="17">
        <v>19</v>
      </c>
      <c r="T9" s="17">
        <v>20</v>
      </c>
      <c r="U9" s="17">
        <v>21</v>
      </c>
      <c r="V9" s="17">
        <v>22</v>
      </c>
      <c r="W9" s="17">
        <v>23</v>
      </c>
      <c r="X9" s="17">
        <v>24</v>
      </c>
    </row>
    <row r="10" spans="1:24" ht="20.25" customHeight="1">
      <c r="A10" s="72" t="s">
        <v>216</v>
      </c>
      <c r="B10" s="72" t="s">
        <v>70</v>
      </c>
      <c r="C10" s="81" t="s">
        <v>418</v>
      </c>
      <c r="D10" s="81" t="s">
        <v>134</v>
      </c>
      <c r="E10" s="81" t="s">
        <v>133</v>
      </c>
      <c r="F10" s="81" t="s">
        <v>134</v>
      </c>
      <c r="G10" s="81" t="s">
        <v>217</v>
      </c>
      <c r="H10" s="81" t="s">
        <v>218</v>
      </c>
      <c r="I10" s="82">
        <v>6720</v>
      </c>
      <c r="J10" s="43"/>
      <c r="K10" s="43"/>
      <c r="L10" s="43"/>
      <c r="M10" s="82">
        <v>6720</v>
      </c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</row>
    <row r="11" spans="1:24" ht="17.25" customHeight="1">
      <c r="A11" s="72" t="s">
        <v>216</v>
      </c>
      <c r="B11" s="72" t="s">
        <v>70</v>
      </c>
      <c r="C11" s="81" t="s">
        <v>419</v>
      </c>
      <c r="D11" s="81" t="s">
        <v>132</v>
      </c>
      <c r="E11" s="81" t="s">
        <v>131</v>
      </c>
      <c r="F11" s="81" t="s">
        <v>132</v>
      </c>
      <c r="G11" s="81" t="s">
        <v>219</v>
      </c>
      <c r="H11" s="81" t="s">
        <v>132</v>
      </c>
      <c r="I11" s="82">
        <v>134376</v>
      </c>
      <c r="J11" s="43"/>
      <c r="K11" s="43"/>
      <c r="L11" s="43"/>
      <c r="M11" s="82">
        <v>134376</v>
      </c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</row>
    <row r="12" spans="1:24" ht="17.25" customHeight="1">
      <c r="A12" s="72" t="s">
        <v>216</v>
      </c>
      <c r="B12" s="72" t="s">
        <v>70</v>
      </c>
      <c r="C12" s="81" t="s">
        <v>420</v>
      </c>
      <c r="D12" s="81" t="s">
        <v>220</v>
      </c>
      <c r="E12" s="81" t="s">
        <v>101</v>
      </c>
      <c r="F12" s="81" t="s">
        <v>102</v>
      </c>
      <c r="G12" s="81" t="s">
        <v>221</v>
      </c>
      <c r="H12" s="81" t="s">
        <v>222</v>
      </c>
      <c r="I12" s="82">
        <v>304000</v>
      </c>
      <c r="J12" s="43"/>
      <c r="K12" s="43"/>
      <c r="L12" s="43"/>
      <c r="M12" s="82">
        <v>304000</v>
      </c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3"/>
    </row>
    <row r="13" spans="1:24" ht="17.25" customHeight="1">
      <c r="A13" s="72" t="s">
        <v>216</v>
      </c>
      <c r="B13" s="72" t="s">
        <v>70</v>
      </c>
      <c r="C13" s="81" t="s">
        <v>421</v>
      </c>
      <c r="D13" s="81" t="s">
        <v>223</v>
      </c>
      <c r="E13" s="81" t="s">
        <v>115</v>
      </c>
      <c r="F13" s="81" t="s">
        <v>116</v>
      </c>
      <c r="G13" s="81" t="s">
        <v>224</v>
      </c>
      <c r="H13" s="81" t="s">
        <v>225</v>
      </c>
      <c r="I13" s="82">
        <v>160960</v>
      </c>
      <c r="J13" s="43"/>
      <c r="K13" s="43"/>
      <c r="L13" s="43"/>
      <c r="M13" s="82">
        <v>160960</v>
      </c>
      <c r="N13" s="43"/>
      <c r="O13" s="43"/>
      <c r="P13" s="43"/>
      <c r="Q13" s="43"/>
      <c r="R13" s="43"/>
      <c r="S13" s="43"/>
      <c r="T13" s="43"/>
      <c r="U13" s="43"/>
      <c r="V13" s="43"/>
      <c r="W13" s="43"/>
      <c r="X13" s="43"/>
    </row>
    <row r="14" spans="1:24" ht="17.25" customHeight="1">
      <c r="A14" s="72" t="s">
        <v>216</v>
      </c>
      <c r="B14" s="72" t="s">
        <v>70</v>
      </c>
      <c r="C14" s="81" t="s">
        <v>421</v>
      </c>
      <c r="D14" s="81" t="s">
        <v>223</v>
      </c>
      <c r="E14" s="81" t="s">
        <v>121</v>
      </c>
      <c r="F14" s="81" t="s">
        <v>122</v>
      </c>
      <c r="G14" s="81" t="s">
        <v>226</v>
      </c>
      <c r="H14" s="81" t="s">
        <v>227</v>
      </c>
      <c r="I14" s="82">
        <v>79440</v>
      </c>
      <c r="J14" s="43"/>
      <c r="K14" s="43"/>
      <c r="L14" s="43"/>
      <c r="M14" s="82">
        <v>79440</v>
      </c>
      <c r="N14" s="43"/>
      <c r="O14" s="43"/>
      <c r="P14" s="43"/>
      <c r="Q14" s="43"/>
      <c r="R14" s="43"/>
      <c r="S14" s="43"/>
      <c r="T14" s="43"/>
      <c r="U14" s="43"/>
      <c r="V14" s="43"/>
      <c r="W14" s="43"/>
      <c r="X14" s="43"/>
    </row>
    <row r="15" spans="1:24" ht="17.25" customHeight="1">
      <c r="A15" s="72" t="s">
        <v>216</v>
      </c>
      <c r="B15" s="72" t="s">
        <v>70</v>
      </c>
      <c r="C15" s="81" t="s">
        <v>421</v>
      </c>
      <c r="D15" s="81" t="s">
        <v>223</v>
      </c>
      <c r="E15" s="81" t="s">
        <v>123</v>
      </c>
      <c r="F15" s="81" t="s">
        <v>124</v>
      </c>
      <c r="G15" s="81" t="s">
        <v>228</v>
      </c>
      <c r="H15" s="81" t="s">
        <v>229</v>
      </c>
      <c r="I15" s="82">
        <v>51200</v>
      </c>
      <c r="J15" s="43"/>
      <c r="K15" s="43"/>
      <c r="L15" s="43"/>
      <c r="M15" s="82">
        <v>51200</v>
      </c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3"/>
    </row>
    <row r="16" spans="1:24" ht="17.25" customHeight="1">
      <c r="A16" s="72" t="s">
        <v>216</v>
      </c>
      <c r="B16" s="72" t="s">
        <v>70</v>
      </c>
      <c r="C16" s="81" t="s">
        <v>421</v>
      </c>
      <c r="D16" s="81" t="s">
        <v>223</v>
      </c>
      <c r="E16" s="81" t="s">
        <v>101</v>
      </c>
      <c r="F16" s="81" t="s">
        <v>102</v>
      </c>
      <c r="G16" s="81" t="s">
        <v>230</v>
      </c>
      <c r="H16" s="81" t="s">
        <v>231</v>
      </c>
      <c r="I16" s="82">
        <v>7200</v>
      </c>
      <c r="J16" s="43"/>
      <c r="K16" s="43"/>
      <c r="L16" s="43"/>
      <c r="M16" s="82">
        <v>7200</v>
      </c>
      <c r="N16" s="43"/>
      <c r="O16" s="43"/>
      <c r="P16" s="43"/>
      <c r="Q16" s="43"/>
      <c r="R16" s="43"/>
      <c r="S16" s="43"/>
      <c r="T16" s="43"/>
      <c r="U16" s="43"/>
      <c r="V16" s="43"/>
      <c r="W16" s="43"/>
      <c r="X16" s="43"/>
    </row>
    <row r="17" spans="1:24" ht="17.25" customHeight="1">
      <c r="A17" s="72" t="s">
        <v>216</v>
      </c>
      <c r="B17" s="72" t="s">
        <v>70</v>
      </c>
      <c r="C17" s="81" t="s">
        <v>421</v>
      </c>
      <c r="D17" s="81" t="s">
        <v>223</v>
      </c>
      <c r="E17" s="81" t="s">
        <v>125</v>
      </c>
      <c r="F17" s="81" t="s">
        <v>126</v>
      </c>
      <c r="G17" s="81" t="s">
        <v>230</v>
      </c>
      <c r="H17" s="81" t="s">
        <v>231</v>
      </c>
      <c r="I17" s="82">
        <v>4136</v>
      </c>
      <c r="J17" s="43"/>
      <c r="K17" s="43"/>
      <c r="L17" s="43"/>
      <c r="M17" s="82">
        <v>4136</v>
      </c>
      <c r="N17" s="43"/>
      <c r="O17" s="43"/>
      <c r="P17" s="43"/>
      <c r="Q17" s="43"/>
      <c r="R17" s="43"/>
      <c r="S17" s="43"/>
      <c r="T17" s="43"/>
      <c r="U17" s="43"/>
      <c r="V17" s="43"/>
      <c r="W17" s="43"/>
      <c r="X17" s="43"/>
    </row>
    <row r="18" spans="1:24" ht="17.25" customHeight="1">
      <c r="A18" s="72" t="s">
        <v>216</v>
      </c>
      <c r="B18" s="72" t="s">
        <v>70</v>
      </c>
      <c r="C18" s="81" t="s">
        <v>421</v>
      </c>
      <c r="D18" s="81" t="s">
        <v>223</v>
      </c>
      <c r="E18" s="81" t="s">
        <v>125</v>
      </c>
      <c r="F18" s="81" t="s">
        <v>126</v>
      </c>
      <c r="G18" s="81" t="s">
        <v>230</v>
      </c>
      <c r="H18" s="81" t="s">
        <v>231</v>
      </c>
      <c r="I18" s="82">
        <v>3744</v>
      </c>
      <c r="J18" s="43"/>
      <c r="K18" s="43"/>
      <c r="L18" s="43"/>
      <c r="M18" s="82">
        <v>3744</v>
      </c>
      <c r="N18" s="43"/>
      <c r="O18" s="43"/>
      <c r="P18" s="43"/>
      <c r="Q18" s="43"/>
      <c r="R18" s="43"/>
      <c r="S18" s="43"/>
      <c r="T18" s="43"/>
      <c r="U18" s="43"/>
      <c r="V18" s="43"/>
      <c r="W18" s="43"/>
      <c r="X18" s="43"/>
    </row>
    <row r="19" spans="1:24" ht="17.25" customHeight="1">
      <c r="A19" s="72" t="s">
        <v>216</v>
      </c>
      <c r="B19" s="72" t="s">
        <v>70</v>
      </c>
      <c r="C19" s="81" t="s">
        <v>422</v>
      </c>
      <c r="D19" s="81" t="s">
        <v>232</v>
      </c>
      <c r="E19" s="81" t="s">
        <v>101</v>
      </c>
      <c r="F19" s="81" t="s">
        <v>102</v>
      </c>
      <c r="G19" s="81" t="s">
        <v>233</v>
      </c>
      <c r="H19" s="81" t="s">
        <v>234</v>
      </c>
      <c r="I19" s="82">
        <v>318060</v>
      </c>
      <c r="J19" s="43"/>
      <c r="K19" s="43"/>
      <c r="L19" s="43"/>
      <c r="M19" s="82">
        <v>318060</v>
      </c>
      <c r="N19" s="43"/>
      <c r="O19" s="43"/>
      <c r="P19" s="43"/>
      <c r="Q19" s="43"/>
      <c r="R19" s="43"/>
      <c r="S19" s="43"/>
      <c r="T19" s="43"/>
      <c r="U19" s="43"/>
      <c r="V19" s="43"/>
      <c r="W19" s="43"/>
      <c r="X19" s="43"/>
    </row>
    <row r="20" spans="1:24" ht="17.25" customHeight="1">
      <c r="A20" s="72" t="s">
        <v>216</v>
      </c>
      <c r="B20" s="72" t="s">
        <v>70</v>
      </c>
      <c r="C20" s="81" t="s">
        <v>422</v>
      </c>
      <c r="D20" s="81" t="s">
        <v>232</v>
      </c>
      <c r="E20" s="81" t="s">
        <v>101</v>
      </c>
      <c r="F20" s="81" t="s">
        <v>102</v>
      </c>
      <c r="G20" s="81" t="s">
        <v>221</v>
      </c>
      <c r="H20" s="81" t="s">
        <v>222</v>
      </c>
      <c r="I20" s="82">
        <v>32000</v>
      </c>
      <c r="J20" s="43"/>
      <c r="K20" s="43"/>
      <c r="L20" s="43"/>
      <c r="M20" s="82">
        <v>32000</v>
      </c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3"/>
    </row>
    <row r="21" spans="1:24" ht="17.25" customHeight="1">
      <c r="A21" s="72" t="s">
        <v>216</v>
      </c>
      <c r="B21" s="72" t="s">
        <v>70</v>
      </c>
      <c r="C21" s="81" t="s">
        <v>422</v>
      </c>
      <c r="D21" s="81" t="s">
        <v>232</v>
      </c>
      <c r="E21" s="81" t="s">
        <v>101</v>
      </c>
      <c r="F21" s="81" t="s">
        <v>102</v>
      </c>
      <c r="G21" s="81" t="s">
        <v>235</v>
      </c>
      <c r="H21" s="81" t="s">
        <v>236</v>
      </c>
      <c r="I21" s="82">
        <v>220020</v>
      </c>
      <c r="J21" s="43"/>
      <c r="K21" s="43"/>
      <c r="L21" s="43"/>
      <c r="M21" s="82">
        <v>220020</v>
      </c>
      <c r="N21" s="43"/>
      <c r="O21" s="43"/>
      <c r="P21" s="43"/>
      <c r="Q21" s="43"/>
      <c r="R21" s="43"/>
      <c r="S21" s="43"/>
      <c r="T21" s="43"/>
      <c r="U21" s="43"/>
      <c r="V21" s="43"/>
      <c r="W21" s="43"/>
      <c r="X21" s="43"/>
    </row>
    <row r="22" spans="1:24" ht="17.25" customHeight="1">
      <c r="A22" s="72" t="s">
        <v>216</v>
      </c>
      <c r="B22" s="72" t="s">
        <v>70</v>
      </c>
      <c r="C22" s="81" t="s">
        <v>422</v>
      </c>
      <c r="D22" s="81" t="s">
        <v>232</v>
      </c>
      <c r="E22" s="81" t="s">
        <v>101</v>
      </c>
      <c r="F22" s="81" t="s">
        <v>102</v>
      </c>
      <c r="G22" s="81" t="s">
        <v>235</v>
      </c>
      <c r="H22" s="81" t="s">
        <v>236</v>
      </c>
      <c r="I22" s="82">
        <v>293772</v>
      </c>
      <c r="J22" s="43"/>
      <c r="K22" s="43"/>
      <c r="L22" s="43"/>
      <c r="M22" s="82">
        <v>293772</v>
      </c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</row>
    <row r="23" spans="1:24" ht="17.25" customHeight="1">
      <c r="A23" s="72" t="s">
        <v>216</v>
      </c>
      <c r="B23" s="72" t="s">
        <v>70</v>
      </c>
      <c r="C23" s="81" t="s">
        <v>423</v>
      </c>
      <c r="D23" s="81" t="s">
        <v>237</v>
      </c>
      <c r="E23" s="81" t="s">
        <v>101</v>
      </c>
      <c r="F23" s="81" t="s">
        <v>102</v>
      </c>
      <c r="G23" s="81" t="s">
        <v>238</v>
      </c>
      <c r="H23" s="81" t="s">
        <v>239</v>
      </c>
      <c r="I23" s="82">
        <v>24864</v>
      </c>
      <c r="J23" s="43"/>
      <c r="K23" s="43"/>
      <c r="L23" s="43"/>
      <c r="M23" s="82">
        <v>24864</v>
      </c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</row>
    <row r="24" spans="1:24" ht="17.25" customHeight="1">
      <c r="A24" s="72" t="s">
        <v>216</v>
      </c>
      <c r="B24" s="72" t="s">
        <v>70</v>
      </c>
      <c r="C24" s="81" t="s">
        <v>423</v>
      </c>
      <c r="D24" s="81" t="s">
        <v>237</v>
      </c>
      <c r="E24" s="81" t="s">
        <v>101</v>
      </c>
      <c r="F24" s="81" t="s">
        <v>102</v>
      </c>
      <c r="G24" s="81" t="s">
        <v>240</v>
      </c>
      <c r="H24" s="81" t="s">
        <v>241</v>
      </c>
      <c r="I24" s="82">
        <v>2936</v>
      </c>
      <c r="J24" s="43"/>
      <c r="K24" s="43"/>
      <c r="L24" s="43"/>
      <c r="M24" s="82">
        <v>2936</v>
      </c>
      <c r="N24" s="43"/>
      <c r="O24" s="43"/>
      <c r="P24" s="43"/>
      <c r="Q24" s="43"/>
      <c r="R24" s="43"/>
      <c r="S24" s="43"/>
      <c r="T24" s="43"/>
      <c r="U24" s="43"/>
      <c r="V24" s="43"/>
      <c r="W24" s="43"/>
      <c r="X24" s="43"/>
    </row>
    <row r="25" spans="1:24" ht="17.25" customHeight="1">
      <c r="A25" s="72" t="s">
        <v>216</v>
      </c>
      <c r="B25" s="72" t="s">
        <v>70</v>
      </c>
      <c r="C25" s="81" t="s">
        <v>423</v>
      </c>
      <c r="D25" s="81" t="s">
        <v>237</v>
      </c>
      <c r="E25" s="81" t="s">
        <v>101</v>
      </c>
      <c r="F25" s="81" t="s">
        <v>102</v>
      </c>
      <c r="G25" s="81" t="s">
        <v>242</v>
      </c>
      <c r="H25" s="81" t="s">
        <v>243</v>
      </c>
      <c r="I25" s="82">
        <v>4536</v>
      </c>
      <c r="J25" s="43"/>
      <c r="K25" s="43"/>
      <c r="L25" s="43"/>
      <c r="M25" s="82">
        <v>4536</v>
      </c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3"/>
    </row>
    <row r="26" spans="1:24" ht="17.25" customHeight="1">
      <c r="A26" s="72" t="s">
        <v>216</v>
      </c>
      <c r="B26" s="72" t="s">
        <v>70</v>
      </c>
      <c r="C26" s="81" t="s">
        <v>423</v>
      </c>
      <c r="D26" s="81" t="s">
        <v>237</v>
      </c>
      <c r="E26" s="81" t="s">
        <v>101</v>
      </c>
      <c r="F26" s="81" t="s">
        <v>102</v>
      </c>
      <c r="G26" s="81" t="s">
        <v>244</v>
      </c>
      <c r="H26" s="81" t="s">
        <v>245</v>
      </c>
      <c r="I26" s="82">
        <v>4000</v>
      </c>
      <c r="J26" s="43"/>
      <c r="K26" s="43"/>
      <c r="L26" s="43"/>
      <c r="M26" s="82">
        <v>4000</v>
      </c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</row>
    <row r="27" spans="1:24" ht="17.25" customHeight="1">
      <c r="A27" s="72" t="s">
        <v>216</v>
      </c>
      <c r="B27" s="72" t="s">
        <v>70</v>
      </c>
      <c r="C27" s="81" t="s">
        <v>423</v>
      </c>
      <c r="D27" s="81" t="s">
        <v>237</v>
      </c>
      <c r="E27" s="81" t="s">
        <v>101</v>
      </c>
      <c r="F27" s="81" t="s">
        <v>102</v>
      </c>
      <c r="G27" s="81" t="s">
        <v>246</v>
      </c>
      <c r="H27" s="81" t="s">
        <v>247</v>
      </c>
      <c r="I27" s="82">
        <v>4800</v>
      </c>
      <c r="J27" s="43"/>
      <c r="K27" s="43"/>
      <c r="L27" s="43"/>
      <c r="M27" s="82">
        <v>4800</v>
      </c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</row>
    <row r="28" spans="1:24" ht="17.25" customHeight="1">
      <c r="A28" s="72" t="s">
        <v>216</v>
      </c>
      <c r="B28" s="72" t="s">
        <v>70</v>
      </c>
      <c r="C28" s="81" t="s">
        <v>423</v>
      </c>
      <c r="D28" s="81" t="s">
        <v>237</v>
      </c>
      <c r="E28" s="81" t="s">
        <v>101</v>
      </c>
      <c r="F28" s="81" t="s">
        <v>102</v>
      </c>
      <c r="G28" s="81" t="s">
        <v>248</v>
      </c>
      <c r="H28" s="81" t="s">
        <v>249</v>
      </c>
      <c r="I28" s="82">
        <v>4800</v>
      </c>
      <c r="J28" s="43"/>
      <c r="K28" s="43"/>
      <c r="L28" s="43"/>
      <c r="M28" s="82">
        <v>4800</v>
      </c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</row>
    <row r="29" spans="1:24" ht="17.25" customHeight="1">
      <c r="A29" s="72" t="s">
        <v>216</v>
      </c>
      <c r="B29" s="72" t="s">
        <v>70</v>
      </c>
      <c r="C29" s="81" t="s">
        <v>423</v>
      </c>
      <c r="D29" s="81" t="s">
        <v>237</v>
      </c>
      <c r="E29" s="81" t="s">
        <v>101</v>
      </c>
      <c r="F29" s="81" t="s">
        <v>102</v>
      </c>
      <c r="G29" s="81" t="s">
        <v>250</v>
      </c>
      <c r="H29" s="81" t="s">
        <v>251</v>
      </c>
      <c r="I29" s="82">
        <v>8000</v>
      </c>
      <c r="J29" s="43"/>
      <c r="K29" s="43"/>
      <c r="L29" s="43"/>
      <c r="M29" s="82">
        <v>8000</v>
      </c>
      <c r="N29" s="43"/>
      <c r="O29" s="43"/>
      <c r="P29" s="43"/>
      <c r="Q29" s="43"/>
      <c r="R29" s="43"/>
      <c r="S29" s="43"/>
      <c r="T29" s="43"/>
      <c r="U29" s="43"/>
      <c r="V29" s="43"/>
      <c r="W29" s="43"/>
      <c r="X29" s="43"/>
    </row>
    <row r="30" spans="1:24" ht="17.25" customHeight="1">
      <c r="A30" s="72" t="s">
        <v>216</v>
      </c>
      <c r="B30" s="72" t="s">
        <v>70</v>
      </c>
      <c r="C30" s="81" t="s">
        <v>423</v>
      </c>
      <c r="D30" s="81" t="s">
        <v>237</v>
      </c>
      <c r="E30" s="81" t="s">
        <v>109</v>
      </c>
      <c r="F30" s="81" t="s">
        <v>110</v>
      </c>
      <c r="G30" s="81" t="s">
        <v>252</v>
      </c>
      <c r="H30" s="81" t="s">
        <v>253</v>
      </c>
      <c r="I30" s="82">
        <v>2400</v>
      </c>
      <c r="J30" s="43"/>
      <c r="K30" s="43"/>
      <c r="L30" s="43"/>
      <c r="M30" s="82">
        <v>2400</v>
      </c>
      <c r="N30" s="43"/>
      <c r="O30" s="43"/>
      <c r="P30" s="43"/>
      <c r="Q30" s="43"/>
      <c r="R30" s="43"/>
      <c r="S30" s="43"/>
      <c r="T30" s="43"/>
      <c r="U30" s="43"/>
      <c r="V30" s="43"/>
      <c r="W30" s="43"/>
      <c r="X30" s="43"/>
    </row>
    <row r="31" spans="1:24" ht="17.25" customHeight="1">
      <c r="A31" s="72" t="s">
        <v>216</v>
      </c>
      <c r="B31" s="72" t="s">
        <v>70</v>
      </c>
      <c r="C31" s="81" t="s">
        <v>423</v>
      </c>
      <c r="D31" s="81" t="s">
        <v>237</v>
      </c>
      <c r="E31" s="81" t="s">
        <v>101</v>
      </c>
      <c r="F31" s="81" t="s">
        <v>102</v>
      </c>
      <c r="G31" s="81" t="s">
        <v>254</v>
      </c>
      <c r="H31" s="81" t="s">
        <v>255</v>
      </c>
      <c r="I31" s="82">
        <v>24000</v>
      </c>
      <c r="J31" s="43"/>
      <c r="K31" s="43"/>
      <c r="L31" s="43"/>
      <c r="M31" s="82">
        <v>24000</v>
      </c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</row>
    <row r="32" spans="1:24" ht="17.25" customHeight="1">
      <c r="A32" s="72" t="s">
        <v>216</v>
      </c>
      <c r="B32" s="72" t="s">
        <v>70</v>
      </c>
      <c r="C32" s="81" t="s">
        <v>424</v>
      </c>
      <c r="D32" s="81" t="s">
        <v>256</v>
      </c>
      <c r="E32" s="81" t="s">
        <v>101</v>
      </c>
      <c r="F32" s="81" t="s">
        <v>102</v>
      </c>
      <c r="G32" s="81" t="s">
        <v>257</v>
      </c>
      <c r="H32" s="81" t="s">
        <v>256</v>
      </c>
      <c r="I32" s="82">
        <v>16637.04</v>
      </c>
      <c r="J32" s="43"/>
      <c r="K32" s="43"/>
      <c r="L32" s="43"/>
      <c r="M32" s="82">
        <v>16637.04</v>
      </c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</row>
    <row r="33" spans="1:24" ht="17.25" customHeight="1">
      <c r="A33" s="180" t="s">
        <v>189</v>
      </c>
      <c r="B33" s="181"/>
      <c r="C33" s="182"/>
      <c r="D33" s="182"/>
      <c r="E33" s="182"/>
      <c r="F33" s="182"/>
      <c r="G33" s="182"/>
      <c r="H33" s="183"/>
      <c r="I33" s="43">
        <f>SUM(I10:I32)</f>
        <v>1712601.04</v>
      </c>
      <c r="J33" s="43">
        <f>SUM(J10:J32)</f>
        <v>0</v>
      </c>
      <c r="K33" s="43">
        <f>SUM(K10:K32)</f>
        <v>0</v>
      </c>
      <c r="L33" s="43">
        <f>SUM(L10:L32)</f>
        <v>0</v>
      </c>
      <c r="M33" s="43">
        <f>SUM(M10:M32)</f>
        <v>1712601.04</v>
      </c>
      <c r="N33" s="43"/>
      <c r="O33" s="43"/>
      <c r="P33" s="43"/>
      <c r="Q33" s="43"/>
      <c r="R33" s="43"/>
      <c r="S33" s="43"/>
      <c r="T33" s="43"/>
      <c r="U33" s="43"/>
      <c r="V33" s="43"/>
      <c r="W33" s="43"/>
      <c r="X33" s="43"/>
    </row>
    <row r="40" spans="1:24" ht="14.25" customHeight="1">
      <c r="I40" s="101"/>
    </row>
  </sheetData>
  <mergeCells count="31">
    <mergeCell ref="X7:X8"/>
    <mergeCell ref="S7:S8"/>
    <mergeCell ref="T7:T8"/>
    <mergeCell ref="U7:U8"/>
    <mergeCell ref="V7:V8"/>
    <mergeCell ref="W7:W8"/>
    <mergeCell ref="A33:H33"/>
    <mergeCell ref="A5:A8"/>
    <mergeCell ref="B5:B8"/>
    <mergeCell ref="C5:C8"/>
    <mergeCell ref="D5:D8"/>
    <mergeCell ref="E5:E8"/>
    <mergeCell ref="F5:F8"/>
    <mergeCell ref="G5:G8"/>
    <mergeCell ref="H5:H8"/>
    <mergeCell ref="A3:X3"/>
    <mergeCell ref="A4:H4"/>
    <mergeCell ref="I5:X5"/>
    <mergeCell ref="J6:N6"/>
    <mergeCell ref="O6:Q6"/>
    <mergeCell ref="S6:X6"/>
    <mergeCell ref="I6:I8"/>
    <mergeCell ref="J7:J8"/>
    <mergeCell ref="K7:K8"/>
    <mergeCell ref="L7:L8"/>
    <mergeCell ref="M7:M8"/>
    <mergeCell ref="N7:N8"/>
    <mergeCell ref="O7:O8"/>
    <mergeCell ref="P7:P8"/>
    <mergeCell ref="Q7:Q8"/>
    <mergeCell ref="R6:R8"/>
  </mergeCells>
  <phoneticPr fontId="22" type="noConversion"/>
  <printOptions horizontalCentered="1"/>
  <pageMargins left="0.37" right="0.37" top="0.56000000000000005" bottom="0.56000000000000005" header="0.48" footer="0.48"/>
  <pageSetup paperSize="9" scale="56" orientation="landscape"/>
</worksheet>
</file>

<file path=xl/worksheets/sheet8.xml><?xml version="1.0" encoding="utf-8"?>
<worksheet xmlns="http://schemas.openxmlformats.org/spreadsheetml/2006/main" xmlns:r="http://schemas.openxmlformats.org/officeDocument/2006/relationships">
  <sheetPr>
    <outlinePr summaryRight="0"/>
    <pageSetUpPr fitToPage="1"/>
  </sheetPr>
  <dimension ref="A1:W18"/>
  <sheetViews>
    <sheetView showZeros="0" workbookViewId="0">
      <pane ySplit="1" topLeftCell="A2" activePane="bottomLeft" state="frozen"/>
      <selection pane="bottomLeft" activeCell="E17" sqref="E17:H17"/>
    </sheetView>
  </sheetViews>
  <sheetFormatPr defaultColWidth="9.125" defaultRowHeight="14.25" customHeight="1"/>
  <cols>
    <col min="1" max="1" width="10.25" customWidth="1"/>
    <col min="2" max="2" width="17.25" customWidth="1"/>
    <col min="3" max="3" width="32.875" customWidth="1"/>
    <col min="4" max="4" width="23.875" customWidth="1"/>
    <col min="5" max="5" width="11.125" customWidth="1"/>
    <col min="6" max="6" width="17.75" customWidth="1"/>
    <col min="7" max="7" width="9.875" customWidth="1"/>
    <col min="8" max="8" width="17.75" customWidth="1"/>
    <col min="9" max="13" width="20" customWidth="1"/>
    <col min="14" max="14" width="12.25" customWidth="1"/>
    <col min="15" max="15" width="12.75" customWidth="1"/>
    <col min="16" max="16" width="11.125" customWidth="1"/>
    <col min="17" max="21" width="19.875" customWidth="1"/>
    <col min="22" max="22" width="20" customWidth="1"/>
    <col min="23" max="23" width="19.875" customWidth="1"/>
  </cols>
  <sheetData>
    <row r="1" spans="1:23" ht="14.2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ht="13.5" customHeight="1">
      <c r="B2" s="70"/>
      <c r="E2" s="2"/>
      <c r="F2" s="2"/>
      <c r="G2" s="2"/>
      <c r="H2" s="2"/>
      <c r="U2" s="70"/>
      <c r="W2" s="78" t="s">
        <v>258</v>
      </c>
    </row>
    <row r="3" spans="1:23" ht="46.5" customHeight="1">
      <c r="A3" s="165" t="str">
        <f>"2025"&amp;"年部门项目支出预算表"</f>
        <v>2025年部门项目支出预算表</v>
      </c>
      <c r="B3" s="165"/>
      <c r="C3" s="165"/>
      <c r="D3" s="165"/>
      <c r="E3" s="165"/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  <c r="Q3" s="165"/>
      <c r="R3" s="165"/>
      <c r="S3" s="165"/>
      <c r="T3" s="165"/>
      <c r="U3" s="165"/>
      <c r="V3" s="165"/>
      <c r="W3" s="165"/>
    </row>
    <row r="4" spans="1:23" ht="13.5" customHeight="1">
      <c r="A4" s="166" t="s">
        <v>427</v>
      </c>
      <c r="B4" s="167"/>
      <c r="C4" s="167"/>
      <c r="D4" s="167"/>
      <c r="E4" s="167"/>
      <c r="F4" s="167"/>
      <c r="G4" s="167"/>
      <c r="H4" s="167"/>
      <c r="I4" s="4"/>
      <c r="J4" s="4"/>
      <c r="K4" s="4"/>
      <c r="L4" s="4"/>
      <c r="M4" s="4"/>
      <c r="N4" s="4"/>
      <c r="O4" s="4"/>
      <c r="P4" s="4"/>
      <c r="Q4" s="4"/>
      <c r="U4" s="70"/>
      <c r="W4" s="59" t="s">
        <v>1</v>
      </c>
    </row>
    <row r="5" spans="1:23" ht="21.75" customHeight="1">
      <c r="A5" s="178" t="s">
        <v>259</v>
      </c>
      <c r="B5" s="187" t="s">
        <v>200</v>
      </c>
      <c r="C5" s="178" t="s">
        <v>201</v>
      </c>
      <c r="D5" s="178" t="s">
        <v>260</v>
      </c>
      <c r="E5" s="187" t="s">
        <v>202</v>
      </c>
      <c r="F5" s="187" t="s">
        <v>203</v>
      </c>
      <c r="G5" s="187" t="s">
        <v>261</v>
      </c>
      <c r="H5" s="187" t="s">
        <v>262</v>
      </c>
      <c r="I5" s="186" t="s">
        <v>55</v>
      </c>
      <c r="J5" s="172" t="s">
        <v>263</v>
      </c>
      <c r="K5" s="146"/>
      <c r="L5" s="146"/>
      <c r="M5" s="147"/>
      <c r="N5" s="172" t="s">
        <v>208</v>
      </c>
      <c r="O5" s="146"/>
      <c r="P5" s="147"/>
      <c r="Q5" s="187" t="s">
        <v>61</v>
      </c>
      <c r="R5" s="172" t="s">
        <v>62</v>
      </c>
      <c r="S5" s="146"/>
      <c r="T5" s="146"/>
      <c r="U5" s="146"/>
      <c r="V5" s="146"/>
      <c r="W5" s="147"/>
    </row>
    <row r="6" spans="1:23" ht="21.75" customHeight="1">
      <c r="A6" s="184"/>
      <c r="B6" s="174"/>
      <c r="C6" s="184"/>
      <c r="D6" s="184"/>
      <c r="E6" s="189"/>
      <c r="F6" s="189"/>
      <c r="G6" s="189"/>
      <c r="H6" s="189"/>
      <c r="I6" s="174"/>
      <c r="J6" s="190" t="s">
        <v>58</v>
      </c>
      <c r="K6" s="152"/>
      <c r="L6" s="187" t="s">
        <v>59</v>
      </c>
      <c r="M6" s="187" t="s">
        <v>60</v>
      </c>
      <c r="N6" s="187" t="s">
        <v>58</v>
      </c>
      <c r="O6" s="187" t="s">
        <v>59</v>
      </c>
      <c r="P6" s="187" t="s">
        <v>60</v>
      </c>
      <c r="Q6" s="189"/>
      <c r="R6" s="187" t="s">
        <v>57</v>
      </c>
      <c r="S6" s="187" t="s">
        <v>64</v>
      </c>
      <c r="T6" s="187" t="s">
        <v>214</v>
      </c>
      <c r="U6" s="187" t="s">
        <v>66</v>
      </c>
      <c r="V6" s="187" t="s">
        <v>67</v>
      </c>
      <c r="W6" s="187" t="s">
        <v>68</v>
      </c>
    </row>
    <row r="7" spans="1:23" ht="21" customHeight="1">
      <c r="A7" s="174"/>
      <c r="B7" s="174"/>
      <c r="C7" s="174"/>
      <c r="D7" s="174"/>
      <c r="E7" s="174"/>
      <c r="F7" s="174"/>
      <c r="G7" s="174"/>
      <c r="H7" s="174"/>
      <c r="I7" s="174"/>
      <c r="J7" s="191" t="s">
        <v>57</v>
      </c>
      <c r="K7" s="153"/>
      <c r="L7" s="174"/>
      <c r="M7" s="174"/>
      <c r="N7" s="174"/>
      <c r="O7" s="174"/>
      <c r="P7" s="174"/>
      <c r="Q7" s="174"/>
      <c r="R7" s="174"/>
      <c r="S7" s="174"/>
      <c r="T7" s="174"/>
      <c r="U7" s="174"/>
      <c r="V7" s="174"/>
      <c r="W7" s="174"/>
    </row>
    <row r="8" spans="1:23" ht="39.75" customHeight="1">
      <c r="A8" s="179"/>
      <c r="B8" s="151"/>
      <c r="C8" s="179"/>
      <c r="D8" s="179"/>
      <c r="E8" s="188"/>
      <c r="F8" s="188"/>
      <c r="G8" s="188"/>
      <c r="H8" s="188"/>
      <c r="I8" s="151"/>
      <c r="J8" s="33" t="s">
        <v>57</v>
      </c>
      <c r="K8" s="33" t="s">
        <v>264</v>
      </c>
      <c r="L8" s="188"/>
      <c r="M8" s="188"/>
      <c r="N8" s="188"/>
      <c r="O8" s="188"/>
      <c r="P8" s="188"/>
      <c r="Q8" s="188"/>
      <c r="R8" s="188"/>
      <c r="S8" s="188"/>
      <c r="T8" s="188"/>
      <c r="U8" s="151"/>
      <c r="V8" s="188"/>
      <c r="W8" s="188"/>
    </row>
    <row r="9" spans="1:23" ht="15" customHeight="1">
      <c r="A9" s="10">
        <v>1</v>
      </c>
      <c r="B9" s="10">
        <v>2</v>
      </c>
      <c r="C9" s="10">
        <v>3</v>
      </c>
      <c r="D9" s="10">
        <v>4</v>
      </c>
      <c r="E9" s="10">
        <v>5</v>
      </c>
      <c r="F9" s="10">
        <v>6</v>
      </c>
      <c r="G9" s="10">
        <v>7</v>
      </c>
      <c r="H9" s="10">
        <v>8</v>
      </c>
      <c r="I9" s="10">
        <v>9</v>
      </c>
      <c r="J9" s="10">
        <v>10</v>
      </c>
      <c r="K9" s="10">
        <v>11</v>
      </c>
      <c r="L9" s="17">
        <v>12</v>
      </c>
      <c r="M9" s="17">
        <v>13</v>
      </c>
      <c r="N9" s="17">
        <v>14</v>
      </c>
      <c r="O9" s="17">
        <v>15</v>
      </c>
      <c r="P9" s="17">
        <v>16</v>
      </c>
      <c r="Q9" s="17">
        <v>17</v>
      </c>
      <c r="R9" s="17">
        <v>18</v>
      </c>
      <c r="S9" s="17">
        <v>19</v>
      </c>
      <c r="T9" s="17">
        <v>20</v>
      </c>
      <c r="U9" s="10">
        <v>21</v>
      </c>
      <c r="V9" s="17">
        <v>22</v>
      </c>
      <c r="W9" s="10">
        <v>23</v>
      </c>
    </row>
    <row r="10" spans="1:23" ht="21.75" customHeight="1">
      <c r="A10" s="11" t="s">
        <v>265</v>
      </c>
      <c r="B10" s="35" t="s">
        <v>412</v>
      </c>
      <c r="C10" s="71" t="s">
        <v>266</v>
      </c>
      <c r="D10" s="72" t="s">
        <v>70</v>
      </c>
      <c r="E10" s="11" t="s">
        <v>103</v>
      </c>
      <c r="F10" s="11" t="s">
        <v>104</v>
      </c>
      <c r="G10" s="11" t="s">
        <v>238</v>
      </c>
      <c r="H10" s="11" t="s">
        <v>239</v>
      </c>
      <c r="I10" s="77">
        <v>300000</v>
      </c>
      <c r="J10" s="77">
        <v>300000</v>
      </c>
      <c r="K10" s="77">
        <v>300000</v>
      </c>
      <c r="L10" s="77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</row>
    <row r="11" spans="1:23" ht="18.75" customHeight="1">
      <c r="A11" s="11" t="s">
        <v>265</v>
      </c>
      <c r="B11" s="73" t="s">
        <v>413</v>
      </c>
      <c r="C11" s="71" t="s">
        <v>267</v>
      </c>
      <c r="D11" s="72" t="s">
        <v>70</v>
      </c>
      <c r="E11" s="11" t="s">
        <v>103</v>
      </c>
      <c r="F11" s="11" t="s">
        <v>104</v>
      </c>
      <c r="G11" s="11" t="s">
        <v>268</v>
      </c>
      <c r="H11" s="11" t="s">
        <v>269</v>
      </c>
      <c r="I11" s="77">
        <v>300000</v>
      </c>
      <c r="J11" s="77">
        <v>300000</v>
      </c>
      <c r="K11" s="77">
        <v>300000</v>
      </c>
      <c r="L11" s="77"/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3"/>
    </row>
    <row r="12" spans="1:23" ht="18.75" customHeight="1">
      <c r="A12" s="11" t="s">
        <v>265</v>
      </c>
      <c r="B12" s="73" t="s">
        <v>414</v>
      </c>
      <c r="C12" s="71" t="s">
        <v>270</v>
      </c>
      <c r="D12" s="72" t="s">
        <v>70</v>
      </c>
      <c r="E12" s="11" t="s">
        <v>103</v>
      </c>
      <c r="F12" s="11" t="s">
        <v>104</v>
      </c>
      <c r="G12" s="11" t="s">
        <v>268</v>
      </c>
      <c r="H12" s="11" t="s">
        <v>269</v>
      </c>
      <c r="I12" s="77">
        <v>1184000</v>
      </c>
      <c r="J12" s="77">
        <v>1184000</v>
      </c>
      <c r="K12" s="77">
        <v>1184000</v>
      </c>
      <c r="L12" s="77"/>
      <c r="M12" s="43"/>
      <c r="N12" s="43"/>
      <c r="O12" s="43"/>
      <c r="P12" s="43"/>
      <c r="Q12" s="43"/>
      <c r="R12" s="43"/>
      <c r="S12" s="43"/>
      <c r="T12" s="43"/>
      <c r="U12" s="43"/>
      <c r="V12" s="43"/>
      <c r="W12" s="43"/>
    </row>
    <row r="13" spans="1:23" ht="18.75" customHeight="1">
      <c r="A13" s="11" t="s">
        <v>265</v>
      </c>
      <c r="B13" s="73"/>
      <c r="C13" s="71" t="s">
        <v>271</v>
      </c>
      <c r="D13" s="72" t="s">
        <v>70</v>
      </c>
      <c r="E13" s="11" t="s">
        <v>149</v>
      </c>
      <c r="F13" s="11" t="s">
        <v>150</v>
      </c>
      <c r="G13" s="11" t="s">
        <v>272</v>
      </c>
      <c r="H13" s="11" t="s">
        <v>273</v>
      </c>
      <c r="I13" s="77">
        <v>1050000</v>
      </c>
      <c r="J13" s="77"/>
      <c r="K13" s="77"/>
      <c r="L13" s="77"/>
      <c r="M13" s="77">
        <v>1050000</v>
      </c>
      <c r="N13" s="43"/>
      <c r="O13" s="43"/>
      <c r="P13" s="43"/>
      <c r="Q13" s="43"/>
      <c r="R13" s="43"/>
      <c r="S13" s="43"/>
      <c r="T13" s="43"/>
      <c r="U13" s="43"/>
      <c r="V13" s="43"/>
      <c r="W13" s="43"/>
    </row>
    <row r="14" spans="1:23" ht="18.75" customHeight="1">
      <c r="A14" s="11" t="s">
        <v>265</v>
      </c>
      <c r="B14" s="73"/>
      <c r="C14" s="71" t="s">
        <v>274</v>
      </c>
      <c r="D14" s="72" t="s">
        <v>70</v>
      </c>
      <c r="E14" s="11" t="s">
        <v>143</v>
      </c>
      <c r="F14" s="11" t="s">
        <v>144</v>
      </c>
      <c r="G14" s="11" t="s">
        <v>275</v>
      </c>
      <c r="H14" s="11" t="s">
        <v>276</v>
      </c>
      <c r="I14" s="77">
        <v>1950000</v>
      </c>
      <c r="J14" s="77"/>
      <c r="K14" s="77"/>
      <c r="L14" s="77"/>
      <c r="M14" s="77">
        <v>1950000</v>
      </c>
      <c r="N14" s="43"/>
      <c r="O14" s="43"/>
      <c r="P14" s="43"/>
      <c r="Q14" s="43"/>
      <c r="R14" s="43"/>
      <c r="S14" s="43"/>
      <c r="T14" s="43"/>
      <c r="U14" s="43"/>
      <c r="V14" s="43"/>
      <c r="W14" s="43"/>
    </row>
    <row r="15" spans="1:23" ht="18.75" customHeight="1">
      <c r="A15" s="11" t="s">
        <v>265</v>
      </c>
      <c r="B15" s="73" t="s">
        <v>415</v>
      </c>
      <c r="C15" s="71" t="s">
        <v>277</v>
      </c>
      <c r="D15" s="72" t="s">
        <v>70</v>
      </c>
      <c r="E15" s="11" t="s">
        <v>103</v>
      </c>
      <c r="F15" s="11" t="s">
        <v>104</v>
      </c>
      <c r="G15" s="11" t="s">
        <v>272</v>
      </c>
      <c r="H15" s="11" t="s">
        <v>273</v>
      </c>
      <c r="I15" s="77">
        <v>216000</v>
      </c>
      <c r="J15" s="77">
        <v>216000</v>
      </c>
      <c r="K15" s="77">
        <v>216000</v>
      </c>
      <c r="L15" s="77"/>
      <c r="M15" s="43"/>
      <c r="N15" s="43"/>
      <c r="O15" s="43"/>
      <c r="P15" s="43"/>
      <c r="Q15" s="43"/>
      <c r="R15" s="43"/>
      <c r="S15" s="43"/>
      <c r="T15" s="43"/>
      <c r="U15" s="43"/>
      <c r="V15" s="43"/>
      <c r="W15" s="43"/>
    </row>
    <row r="16" spans="1:23" ht="18.75" customHeight="1">
      <c r="A16" s="11" t="s">
        <v>265</v>
      </c>
      <c r="B16" s="73" t="s">
        <v>416</v>
      </c>
      <c r="C16" s="99" t="s">
        <v>410</v>
      </c>
      <c r="D16" s="72" t="s">
        <v>70</v>
      </c>
      <c r="E16" s="74" t="s">
        <v>278</v>
      </c>
      <c r="F16" s="98" t="s">
        <v>411</v>
      </c>
      <c r="G16" s="75">
        <v>30305</v>
      </c>
      <c r="H16" s="76" t="s">
        <v>279</v>
      </c>
      <c r="I16" s="43">
        <v>4000</v>
      </c>
      <c r="J16" s="43"/>
      <c r="K16" s="43"/>
      <c r="L16" s="43"/>
      <c r="M16" s="43">
        <v>4000</v>
      </c>
      <c r="N16" s="43"/>
      <c r="O16" s="43"/>
      <c r="P16" s="43"/>
      <c r="Q16" s="43"/>
      <c r="R16" s="43"/>
      <c r="S16" s="43"/>
      <c r="T16" s="43"/>
      <c r="U16" s="43"/>
      <c r="V16" s="43"/>
      <c r="W16" s="43"/>
    </row>
    <row r="17" spans="1:23" ht="18.75" customHeight="1">
      <c r="A17" s="14" t="s">
        <v>408</v>
      </c>
      <c r="B17" s="73" t="s">
        <v>417</v>
      </c>
      <c r="C17" s="100" t="s">
        <v>409</v>
      </c>
      <c r="D17" s="72" t="s">
        <v>70</v>
      </c>
      <c r="E17" s="74" t="s">
        <v>278</v>
      </c>
      <c r="F17" s="98" t="s">
        <v>411</v>
      </c>
      <c r="G17" s="11" t="s">
        <v>272</v>
      </c>
      <c r="H17" s="11" t="s">
        <v>273</v>
      </c>
      <c r="I17" s="43">
        <v>68400</v>
      </c>
      <c r="J17" s="43"/>
      <c r="K17" s="43"/>
      <c r="L17" s="43"/>
      <c r="M17" s="43"/>
      <c r="N17" s="43"/>
      <c r="O17" s="43"/>
      <c r="P17" s="43"/>
      <c r="Q17" s="43"/>
      <c r="R17" s="43">
        <f>U17</f>
        <v>68400</v>
      </c>
      <c r="S17" s="43"/>
      <c r="T17" s="43"/>
      <c r="U17" s="43">
        <v>68400</v>
      </c>
      <c r="V17" s="43"/>
      <c r="W17" s="43"/>
    </row>
    <row r="18" spans="1:23" ht="18.75" customHeight="1">
      <c r="A18" s="180" t="s">
        <v>189</v>
      </c>
      <c r="B18" s="181"/>
      <c r="C18" s="181"/>
      <c r="D18" s="181"/>
      <c r="E18" s="181"/>
      <c r="F18" s="181"/>
      <c r="G18" s="181"/>
      <c r="H18" s="139"/>
      <c r="I18" s="43">
        <f>SUM(I10:I17)</f>
        <v>5072400</v>
      </c>
      <c r="J18" s="43">
        <f>SUM(J10:J16)</f>
        <v>2000000</v>
      </c>
      <c r="K18" s="43">
        <f>SUM(K10:K16)</f>
        <v>2000000</v>
      </c>
      <c r="L18" s="43">
        <f>SUM(L10:L16)</f>
        <v>0</v>
      </c>
      <c r="M18" s="43">
        <f>SUM(M10:M16)</f>
        <v>3004000</v>
      </c>
      <c r="N18" s="43">
        <f t="shared" ref="N18:T18" si="0">SUM(N10:N16)</f>
        <v>0</v>
      </c>
      <c r="O18" s="43">
        <f t="shared" si="0"/>
        <v>0</v>
      </c>
      <c r="P18" s="43">
        <f t="shared" si="0"/>
        <v>0</v>
      </c>
      <c r="Q18" s="43">
        <f t="shared" si="0"/>
        <v>0</v>
      </c>
      <c r="R18" s="43">
        <f>R17</f>
        <v>68400</v>
      </c>
      <c r="S18" s="43">
        <f t="shared" si="0"/>
        <v>0</v>
      </c>
      <c r="T18" s="43">
        <f t="shared" si="0"/>
        <v>0</v>
      </c>
      <c r="U18" s="43">
        <f>U17</f>
        <v>68400</v>
      </c>
      <c r="V18" s="43"/>
      <c r="W18" s="43"/>
    </row>
  </sheetData>
  <mergeCells count="28">
    <mergeCell ref="V6:V8"/>
    <mergeCell ref="W6:W8"/>
    <mergeCell ref="J6:K7"/>
    <mergeCell ref="A18:H18"/>
    <mergeCell ref="A5:A8"/>
    <mergeCell ref="B5:B8"/>
    <mergeCell ref="C5:C8"/>
    <mergeCell ref="D5:D8"/>
    <mergeCell ref="E5:E8"/>
    <mergeCell ref="F5:F8"/>
    <mergeCell ref="G5:G8"/>
    <mergeCell ref="H5:H8"/>
    <mergeCell ref="A3:W3"/>
    <mergeCell ref="A4:H4"/>
    <mergeCell ref="J5:M5"/>
    <mergeCell ref="N5:P5"/>
    <mergeCell ref="R5:W5"/>
    <mergeCell ref="I5:I8"/>
    <mergeCell ref="L6:L8"/>
    <mergeCell ref="M6:M8"/>
    <mergeCell ref="N6:N8"/>
    <mergeCell ref="O6:O8"/>
    <mergeCell ref="P6:P8"/>
    <mergeCell ref="Q5:Q8"/>
    <mergeCell ref="R6:R8"/>
    <mergeCell ref="S6:S8"/>
    <mergeCell ref="T6:T8"/>
    <mergeCell ref="U6:U8"/>
  </mergeCells>
  <phoneticPr fontId="22" type="noConversion"/>
  <printOptions horizontalCentered="1"/>
  <pageMargins left="0.37" right="0.37" top="0.56000000000000005" bottom="0.56000000000000005" header="0.48" footer="0.48"/>
  <pageSetup paperSize="9" scale="56" orientation="landscape"/>
</worksheet>
</file>

<file path=xl/worksheets/sheet9.xml><?xml version="1.0" encoding="utf-8"?>
<worksheet xmlns="http://schemas.openxmlformats.org/spreadsheetml/2006/main" xmlns:r="http://schemas.openxmlformats.org/officeDocument/2006/relationships">
  <sheetPr>
    <outlinePr summaryRight="0"/>
    <pageSetUpPr fitToPage="1"/>
  </sheetPr>
  <dimension ref="A1:J25"/>
  <sheetViews>
    <sheetView showZeros="0" workbookViewId="0">
      <pane ySplit="1" topLeftCell="A20" activePane="bottomLeft" state="frozen"/>
      <selection pane="bottomLeft" activeCell="A6" sqref="A6:A8"/>
    </sheetView>
  </sheetViews>
  <sheetFormatPr defaultColWidth="10.75" defaultRowHeight="12" customHeight="1"/>
  <cols>
    <col min="1" max="1" width="40" style="65" customWidth="1"/>
    <col min="2" max="2" width="33.875" style="65" customWidth="1"/>
    <col min="3" max="5" width="27.625" style="65" customWidth="1"/>
    <col min="6" max="6" width="13.125" style="65" customWidth="1"/>
    <col min="7" max="7" width="29.25" style="65" customWidth="1"/>
    <col min="8" max="8" width="18.125" style="65" customWidth="1"/>
    <col min="9" max="9" width="15.75" style="65" customWidth="1"/>
    <col min="10" max="10" width="22" style="65" customWidth="1"/>
    <col min="11" max="16384" width="10.75" style="65"/>
  </cols>
  <sheetData>
    <row r="1" spans="1:10" ht="18" customHeight="1">
      <c r="J1" s="69" t="s">
        <v>280</v>
      </c>
    </row>
    <row r="2" spans="1:10" ht="39.75" customHeight="1">
      <c r="A2" s="192" t="s">
        <v>281</v>
      </c>
      <c r="B2" s="192"/>
      <c r="C2" s="192"/>
      <c r="D2" s="192"/>
      <c r="E2" s="192"/>
      <c r="F2" s="192"/>
      <c r="G2" s="192"/>
      <c r="H2" s="192"/>
      <c r="I2" s="192"/>
      <c r="J2" s="192"/>
    </row>
    <row r="3" spans="1:10" ht="17.25" customHeight="1">
      <c r="A3" s="193" t="s">
        <v>427</v>
      </c>
      <c r="B3" s="193"/>
      <c r="C3" s="193"/>
      <c r="D3" s="193"/>
      <c r="E3" s="193"/>
      <c r="F3" s="193"/>
      <c r="G3" s="193"/>
      <c r="H3" s="193"/>
    </row>
    <row r="4" spans="1:10" ht="44.25" customHeight="1">
      <c r="A4" s="66" t="s">
        <v>201</v>
      </c>
      <c r="B4" s="66" t="s">
        <v>282</v>
      </c>
      <c r="C4" s="67" t="s">
        <v>283</v>
      </c>
      <c r="D4" s="66" t="s">
        <v>284</v>
      </c>
      <c r="E4" s="66" t="s">
        <v>285</v>
      </c>
      <c r="F4" s="66" t="s">
        <v>286</v>
      </c>
      <c r="G4" s="66" t="s">
        <v>287</v>
      </c>
      <c r="H4" s="66" t="s">
        <v>288</v>
      </c>
      <c r="I4" s="66" t="s">
        <v>289</v>
      </c>
      <c r="J4" s="66" t="s">
        <v>290</v>
      </c>
    </row>
    <row r="5" spans="1:10" ht="18.75" customHeight="1">
      <c r="A5" s="66">
        <v>1</v>
      </c>
      <c r="B5" s="66">
        <v>2</v>
      </c>
      <c r="C5" s="66">
        <v>3</v>
      </c>
      <c r="D5" s="66">
        <v>4</v>
      </c>
      <c r="E5" s="66">
        <v>5</v>
      </c>
      <c r="F5" s="66">
        <v>6</v>
      </c>
      <c r="G5" s="66">
        <v>7</v>
      </c>
      <c r="H5" s="66">
        <v>8</v>
      </c>
      <c r="I5" s="66">
        <v>9</v>
      </c>
      <c r="J5" s="66">
        <v>10</v>
      </c>
    </row>
    <row r="6" spans="1:10" ht="42" customHeight="1">
      <c r="A6" s="194" t="s">
        <v>274</v>
      </c>
      <c r="B6" s="194" t="s">
        <v>291</v>
      </c>
      <c r="C6" s="68" t="s">
        <v>292</v>
      </c>
      <c r="D6" s="68" t="s">
        <v>293</v>
      </c>
      <c r="E6" s="68" t="s">
        <v>294</v>
      </c>
      <c r="F6" s="68" t="s">
        <v>295</v>
      </c>
      <c r="G6" s="68" t="s">
        <v>296</v>
      </c>
      <c r="H6" s="68" t="s">
        <v>297</v>
      </c>
      <c r="I6" s="68" t="s">
        <v>298</v>
      </c>
      <c r="J6" s="68" t="s">
        <v>299</v>
      </c>
    </row>
    <row r="7" spans="1:10" ht="42" customHeight="1">
      <c r="A7" s="194" t="s">
        <v>274</v>
      </c>
      <c r="B7" s="194" t="s">
        <v>291</v>
      </c>
      <c r="C7" s="68" t="s">
        <v>300</v>
      </c>
      <c r="D7" s="68" t="s">
        <v>301</v>
      </c>
      <c r="E7" s="68" t="s">
        <v>302</v>
      </c>
      <c r="F7" s="68" t="s">
        <v>295</v>
      </c>
      <c r="G7" s="68" t="s">
        <v>303</v>
      </c>
      <c r="H7" s="68" t="s">
        <v>304</v>
      </c>
      <c r="I7" s="68" t="s">
        <v>298</v>
      </c>
      <c r="J7" s="68" t="s">
        <v>305</v>
      </c>
    </row>
    <row r="8" spans="1:10" ht="42" customHeight="1">
      <c r="A8" s="194" t="s">
        <v>274</v>
      </c>
      <c r="B8" s="194" t="s">
        <v>291</v>
      </c>
      <c r="C8" s="68" t="s">
        <v>306</v>
      </c>
      <c r="D8" s="68" t="s">
        <v>307</v>
      </c>
      <c r="E8" s="68" t="s">
        <v>308</v>
      </c>
      <c r="F8" s="68" t="s">
        <v>295</v>
      </c>
      <c r="G8" s="68" t="s">
        <v>309</v>
      </c>
      <c r="H8" s="68" t="s">
        <v>297</v>
      </c>
      <c r="I8" s="68" t="s">
        <v>298</v>
      </c>
      <c r="J8" s="68" t="s">
        <v>310</v>
      </c>
    </row>
    <row r="9" spans="1:10" ht="42" customHeight="1">
      <c r="A9" s="194" t="s">
        <v>270</v>
      </c>
      <c r="B9" s="194" t="s">
        <v>311</v>
      </c>
      <c r="C9" s="68" t="s">
        <v>292</v>
      </c>
      <c r="D9" s="68" t="s">
        <v>312</v>
      </c>
      <c r="E9" s="68" t="s">
        <v>313</v>
      </c>
      <c r="F9" s="68" t="s">
        <v>295</v>
      </c>
      <c r="G9" s="68" t="s">
        <v>309</v>
      </c>
      <c r="H9" s="68" t="s">
        <v>297</v>
      </c>
      <c r="I9" s="68" t="s">
        <v>314</v>
      </c>
      <c r="J9" s="68" t="s">
        <v>315</v>
      </c>
    </row>
    <row r="10" spans="1:10" ht="42" customHeight="1">
      <c r="A10" s="194" t="s">
        <v>270</v>
      </c>
      <c r="B10" s="194" t="s">
        <v>311</v>
      </c>
      <c r="C10" s="68" t="s">
        <v>300</v>
      </c>
      <c r="D10" s="68" t="s">
        <v>301</v>
      </c>
      <c r="E10" s="68" t="s">
        <v>316</v>
      </c>
      <c r="F10" s="68" t="s">
        <v>295</v>
      </c>
      <c r="G10" s="68" t="s">
        <v>309</v>
      </c>
      <c r="H10" s="68" t="s">
        <v>297</v>
      </c>
      <c r="I10" s="68" t="s">
        <v>298</v>
      </c>
      <c r="J10" s="68" t="s">
        <v>317</v>
      </c>
    </row>
    <row r="11" spans="1:10" ht="42" customHeight="1">
      <c r="A11" s="194" t="s">
        <v>270</v>
      </c>
      <c r="B11" s="194" t="s">
        <v>311</v>
      </c>
      <c r="C11" s="68" t="s">
        <v>306</v>
      </c>
      <c r="D11" s="68" t="s">
        <v>307</v>
      </c>
      <c r="E11" s="68" t="s">
        <v>318</v>
      </c>
      <c r="F11" s="68" t="s">
        <v>295</v>
      </c>
      <c r="G11" s="68" t="s">
        <v>309</v>
      </c>
      <c r="H11" s="68" t="s">
        <v>297</v>
      </c>
      <c r="I11" s="68" t="s">
        <v>298</v>
      </c>
      <c r="J11" s="68" t="s">
        <v>319</v>
      </c>
    </row>
    <row r="12" spans="1:10" ht="42" customHeight="1">
      <c r="A12" s="194" t="s">
        <v>277</v>
      </c>
      <c r="B12" s="194" t="s">
        <v>320</v>
      </c>
      <c r="C12" s="68" t="s">
        <v>292</v>
      </c>
      <c r="D12" s="68" t="s">
        <v>312</v>
      </c>
      <c r="E12" s="68" t="s">
        <v>321</v>
      </c>
      <c r="F12" s="68" t="s">
        <v>295</v>
      </c>
      <c r="G12" s="68" t="s">
        <v>296</v>
      </c>
      <c r="H12" s="68" t="s">
        <v>297</v>
      </c>
      <c r="I12" s="68" t="s">
        <v>298</v>
      </c>
      <c r="J12" s="68" t="s">
        <v>322</v>
      </c>
    </row>
    <row r="13" spans="1:10" ht="42" customHeight="1">
      <c r="A13" s="194" t="s">
        <v>277</v>
      </c>
      <c r="B13" s="194" t="s">
        <v>320</v>
      </c>
      <c r="C13" s="68" t="s">
        <v>300</v>
      </c>
      <c r="D13" s="68" t="s">
        <v>323</v>
      </c>
      <c r="E13" s="68" t="s">
        <v>324</v>
      </c>
      <c r="F13" s="68" t="s">
        <v>295</v>
      </c>
      <c r="G13" s="68" t="s">
        <v>325</v>
      </c>
      <c r="H13" s="68" t="s">
        <v>326</v>
      </c>
      <c r="I13" s="68" t="s">
        <v>298</v>
      </c>
      <c r="J13" s="68" t="s">
        <v>327</v>
      </c>
    </row>
    <row r="14" spans="1:10" ht="42" customHeight="1">
      <c r="A14" s="194" t="s">
        <v>277</v>
      </c>
      <c r="B14" s="194" t="s">
        <v>320</v>
      </c>
      <c r="C14" s="68" t="s">
        <v>306</v>
      </c>
      <c r="D14" s="68" t="s">
        <v>307</v>
      </c>
      <c r="E14" s="68" t="s">
        <v>308</v>
      </c>
      <c r="F14" s="68" t="s">
        <v>295</v>
      </c>
      <c r="G14" s="68" t="s">
        <v>296</v>
      </c>
      <c r="H14" s="68" t="s">
        <v>297</v>
      </c>
      <c r="I14" s="68" t="s">
        <v>298</v>
      </c>
      <c r="J14" s="68" t="s">
        <v>328</v>
      </c>
    </row>
    <row r="15" spans="1:10" ht="42" customHeight="1">
      <c r="A15" s="194" t="s">
        <v>266</v>
      </c>
      <c r="B15" s="194" t="s">
        <v>329</v>
      </c>
      <c r="C15" s="68" t="s">
        <v>292</v>
      </c>
      <c r="D15" s="68" t="s">
        <v>312</v>
      </c>
      <c r="E15" s="68" t="s">
        <v>330</v>
      </c>
      <c r="F15" s="68" t="s">
        <v>295</v>
      </c>
      <c r="G15" s="68" t="s">
        <v>296</v>
      </c>
      <c r="H15" s="68" t="s">
        <v>297</v>
      </c>
      <c r="I15" s="68" t="s">
        <v>298</v>
      </c>
      <c r="J15" s="68" t="s">
        <v>331</v>
      </c>
    </row>
    <row r="16" spans="1:10" ht="42" customHeight="1">
      <c r="A16" s="194" t="s">
        <v>266</v>
      </c>
      <c r="B16" s="194" t="s">
        <v>329</v>
      </c>
      <c r="C16" s="68" t="s">
        <v>300</v>
      </c>
      <c r="D16" s="68" t="s">
        <v>301</v>
      </c>
      <c r="E16" s="68" t="s">
        <v>332</v>
      </c>
      <c r="F16" s="68" t="s">
        <v>295</v>
      </c>
      <c r="G16" s="68" t="s">
        <v>333</v>
      </c>
      <c r="H16" s="68" t="s">
        <v>297</v>
      </c>
      <c r="I16" s="68" t="s">
        <v>298</v>
      </c>
      <c r="J16" s="68" t="s">
        <v>334</v>
      </c>
    </row>
    <row r="17" spans="1:10" ht="42" customHeight="1">
      <c r="A17" s="194" t="s">
        <v>266</v>
      </c>
      <c r="B17" s="194" t="s">
        <v>329</v>
      </c>
      <c r="C17" s="68" t="s">
        <v>306</v>
      </c>
      <c r="D17" s="68" t="s">
        <v>307</v>
      </c>
      <c r="E17" s="68" t="s">
        <v>308</v>
      </c>
      <c r="F17" s="68" t="s">
        <v>295</v>
      </c>
      <c r="G17" s="68" t="s">
        <v>309</v>
      </c>
      <c r="H17" s="68" t="s">
        <v>297</v>
      </c>
      <c r="I17" s="68" t="s">
        <v>298</v>
      </c>
      <c r="J17" s="68" t="s">
        <v>328</v>
      </c>
    </row>
    <row r="18" spans="1:10" ht="42" customHeight="1">
      <c r="A18" s="194" t="s">
        <v>267</v>
      </c>
      <c r="B18" s="194" t="s">
        <v>335</v>
      </c>
      <c r="C18" s="68" t="s">
        <v>292</v>
      </c>
      <c r="D18" s="68" t="s">
        <v>336</v>
      </c>
      <c r="E18" s="68" t="s">
        <v>337</v>
      </c>
      <c r="F18" s="68" t="s">
        <v>295</v>
      </c>
      <c r="G18" s="68" t="s">
        <v>309</v>
      </c>
      <c r="H18" s="68" t="s">
        <v>297</v>
      </c>
      <c r="I18" s="68" t="s">
        <v>298</v>
      </c>
      <c r="J18" s="68" t="s">
        <v>338</v>
      </c>
    </row>
    <row r="19" spans="1:10" ht="42" customHeight="1">
      <c r="A19" s="194" t="s">
        <v>267</v>
      </c>
      <c r="B19" s="194" t="s">
        <v>335</v>
      </c>
      <c r="C19" s="68" t="s">
        <v>300</v>
      </c>
      <c r="D19" s="68" t="s">
        <v>323</v>
      </c>
      <c r="E19" s="68" t="s">
        <v>339</v>
      </c>
      <c r="F19" s="68" t="s">
        <v>295</v>
      </c>
      <c r="G19" s="68" t="s">
        <v>309</v>
      </c>
      <c r="H19" s="68" t="s">
        <v>297</v>
      </c>
      <c r="I19" s="68" t="s">
        <v>298</v>
      </c>
      <c r="J19" s="68" t="s">
        <v>340</v>
      </c>
    </row>
    <row r="20" spans="1:10" ht="42" customHeight="1">
      <c r="A20" s="194" t="s">
        <v>267</v>
      </c>
      <c r="B20" s="194" t="s">
        <v>335</v>
      </c>
      <c r="C20" s="68" t="s">
        <v>306</v>
      </c>
      <c r="D20" s="68" t="s">
        <v>307</v>
      </c>
      <c r="E20" s="68" t="s">
        <v>341</v>
      </c>
      <c r="F20" s="68" t="s">
        <v>295</v>
      </c>
      <c r="G20" s="68" t="s">
        <v>309</v>
      </c>
      <c r="H20" s="68" t="s">
        <v>297</v>
      </c>
      <c r="I20" s="68" t="s">
        <v>298</v>
      </c>
      <c r="J20" s="68" t="s">
        <v>342</v>
      </c>
    </row>
    <row r="21" spans="1:10" ht="42" customHeight="1">
      <c r="A21" s="194" t="s">
        <v>271</v>
      </c>
      <c r="B21" s="194" t="s">
        <v>343</v>
      </c>
      <c r="C21" s="68" t="s">
        <v>292</v>
      </c>
      <c r="D21" s="68" t="s">
        <v>293</v>
      </c>
      <c r="E21" s="68" t="s">
        <v>344</v>
      </c>
      <c r="F21" s="68" t="s">
        <v>295</v>
      </c>
      <c r="G21" s="68" t="s">
        <v>309</v>
      </c>
      <c r="H21" s="68" t="s">
        <v>297</v>
      </c>
      <c r="I21" s="68" t="s">
        <v>298</v>
      </c>
      <c r="J21" s="68" t="s">
        <v>345</v>
      </c>
    </row>
    <row r="22" spans="1:10" ht="42" customHeight="1">
      <c r="A22" s="194" t="s">
        <v>271</v>
      </c>
      <c r="B22" s="194" t="s">
        <v>343</v>
      </c>
      <c r="C22" s="68" t="s">
        <v>300</v>
      </c>
      <c r="D22" s="68" t="s">
        <v>301</v>
      </c>
      <c r="E22" s="68" t="s">
        <v>302</v>
      </c>
      <c r="F22" s="68" t="s">
        <v>295</v>
      </c>
      <c r="G22" s="68" t="s">
        <v>303</v>
      </c>
      <c r="H22" s="68" t="s">
        <v>304</v>
      </c>
      <c r="I22" s="68" t="s">
        <v>298</v>
      </c>
      <c r="J22" s="68" t="s">
        <v>346</v>
      </c>
    </row>
    <row r="23" spans="1:10" ht="42" customHeight="1">
      <c r="A23" s="194" t="s">
        <v>271</v>
      </c>
      <c r="B23" s="194" t="s">
        <v>343</v>
      </c>
      <c r="C23" s="68" t="s">
        <v>306</v>
      </c>
      <c r="D23" s="68" t="s">
        <v>307</v>
      </c>
      <c r="E23" s="68" t="s">
        <v>308</v>
      </c>
      <c r="F23" s="68" t="s">
        <v>295</v>
      </c>
      <c r="G23" s="68" t="s">
        <v>309</v>
      </c>
      <c r="H23" s="68" t="s">
        <v>297</v>
      </c>
      <c r="I23" s="68" t="s">
        <v>298</v>
      </c>
      <c r="J23" s="68" t="s">
        <v>347</v>
      </c>
    </row>
    <row r="24" spans="1:10" ht="12" customHeight="1">
      <c r="A24" s="99" t="s">
        <v>410</v>
      </c>
    </row>
    <row r="25" spans="1:10" ht="12" customHeight="1">
      <c r="A25" s="100" t="s">
        <v>409</v>
      </c>
    </row>
  </sheetData>
  <mergeCells count="14">
    <mergeCell ref="A15:A17"/>
    <mergeCell ref="A18:A20"/>
    <mergeCell ref="A21:A23"/>
    <mergeCell ref="B6:B8"/>
    <mergeCell ref="B9:B11"/>
    <mergeCell ref="B12:B14"/>
    <mergeCell ref="B15:B17"/>
    <mergeCell ref="B18:B20"/>
    <mergeCell ref="B21:B23"/>
    <mergeCell ref="A2:J2"/>
    <mergeCell ref="A3:H3"/>
    <mergeCell ref="A6:A8"/>
    <mergeCell ref="A9:A11"/>
    <mergeCell ref="A12:A14"/>
  </mergeCells>
  <phoneticPr fontId="22" type="noConversion"/>
  <printOptions horizontalCentered="1"/>
  <pageMargins left="0.96" right="0.96" top="0.72" bottom="0.72" header="0" footer="0"/>
  <pageSetup paperSize="9" scale="6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4" baseType="variant">
      <vt:variant>
        <vt:lpstr>工作表</vt:lpstr>
      </vt:variant>
      <vt:variant>
        <vt:i4>17</vt:i4>
      </vt:variant>
      <vt:variant>
        <vt:lpstr>命名范围</vt:lpstr>
      </vt:variant>
      <vt:variant>
        <vt:i4>17</vt:i4>
      </vt:variant>
    </vt:vector>
  </HeadingPairs>
  <TitlesOfParts>
    <vt:vector size="34" baseType="lpstr">
      <vt:lpstr>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对下转移支付预算表09-1</vt:lpstr>
      <vt:lpstr>对下转移支付绩效目标表09-2</vt:lpstr>
      <vt:lpstr>新增资产配置表10</vt:lpstr>
      <vt:lpstr>上级转移支付补助项目支出预算表11</vt:lpstr>
      <vt:lpstr>部门项目中期规划预算表12</vt:lpstr>
      <vt:lpstr>'部门财政拨款收支预算总表02-1'!Print_Titles</vt:lpstr>
      <vt:lpstr>部门基本支出预算表04!Print_Titles</vt:lpstr>
      <vt:lpstr>'部门收入预算表01-2'!Print_Titles</vt:lpstr>
      <vt:lpstr>'部门项目支出绩效目标表05-2'!Print_Titles</vt:lpstr>
      <vt:lpstr>'部门项目支出预算表05-1'!Print_Titles</vt:lpstr>
      <vt:lpstr>部门项目中期规划预算表12!Print_Titles</vt:lpstr>
      <vt:lpstr>部门政府采购预算表07!Print_Titles</vt:lpstr>
      <vt:lpstr>部门政府购买服务预算表08!Print_Titles</vt:lpstr>
      <vt:lpstr>部门政府性基金预算支出预算表06!Print_Titles</vt:lpstr>
      <vt:lpstr>'部门支出预算表01-3'!Print_Titles</vt:lpstr>
      <vt:lpstr>'财务收支预算总表01-1'!Print_Titles</vt:lpstr>
      <vt:lpstr>'对下转移支付绩效目标表09-2'!Print_Titles</vt:lpstr>
      <vt:lpstr>'对下转移支付预算表09-1'!Print_Titles</vt:lpstr>
      <vt:lpstr>上级转移支付补助项目支出预算表11!Print_Titles</vt:lpstr>
      <vt:lpstr>新增资产配置表10!Print_Titles</vt:lpstr>
      <vt:lpstr>一般公共预算“三公”经费支出预算表03!Print_Titles</vt:lpstr>
      <vt:lpstr>'一般公共预算支出预算表02-2'!Print_Titles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2025-02-06T07:09:00Z</dcterms:created>
  <dcterms:modified xsi:type="dcterms:W3CDTF">2025-03-23T11:14:43Z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1A00A4DA7E8945B8BBD59C1948F9F40C</vt:lpwstr>
  </property>
  <property fmtid="{D5CDD505-2E9C-101B-9397-08002B2CF9AE}" pid="3" name="KSOProductBuildVer">
    <vt:lpwstr>2052-12.1.0.20305</vt:lpwstr>
  </property>
</Properties>
</file>