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4" firstSheet="4" activeTab="4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4" hidden="1">'一般公共预算支出预算表02-2'!$A$6:$G$47</definedName>
    <definedName name="_xlnm._FilterDatabase" localSheetId="2" hidden="1">'部门支出预算表01-3'!$A$6:$O$47</definedName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<sst xmlns="http://schemas.openxmlformats.org/spreadsheetml/2006/main" count="2324" uniqueCount="691">
  <si>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</si>
  <si>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</si>
  <si>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</si>
  <si>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</si>
  <si>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</si>
  <si>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</si>
  <si>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</si>
  <si>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</si>
  <si>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</si>
  <si>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</si>
  <si>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</si>
  <si>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</si>
  <si>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</si>
  <si>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</si>
  <si>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</si>
  <si>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</si>
  <si>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</si>
  <si>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</si>
  <si>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</si>
  <si>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</si>
  <si>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</si>
  <si>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</si>
  <si>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</si>
  <si>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</si>
  <si>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</si>
  <si>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</si>
  <si>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</si>
  <si>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</si>
  <si>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</si>
  <si>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</si>
  <si>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</si>
  <si>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</si>
  <si>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</si>
  <si>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</si>
  <si>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</si>
  <si>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</si>
  <si>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</si>
  <si>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</si>
  <si>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</si>
  <si>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</si>
  <si>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</si>
  <si>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</si>
  <si>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</si>
  <si>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</si>
  <si>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</si>
  <si>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</si>
  <si>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</si>
  <si>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</si>
  <si>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</si>
  <si>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</si>
  <si>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</si>
  <si>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</si>
  <si>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</si>
  <si>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单位名称：昆明市呈贡区农业农村局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</si>
  <si>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</si>
  <si>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</si>
  <si>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</si>
  <si>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</si>
  <si>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</si>
  <si>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</si>
  <si>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</si>
  <si>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</si>
  <si>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</si>
  <si>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</si>
  <si>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</si>
  <si>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</si>
  <si>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</si>
  <si>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</si>
  <si>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</si>
  <si>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</si>
  <si>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</t>
  </si>
  <si>
    <t>昆明市呈贡区农业农村局</t>
  </si>
  <si>
    <t>125001</t>
  </si>
  <si>
    <t xml:space="preserve">  昆明市呈贡区农业农村局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</si>
  <si>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</si>
  <si>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</si>
  <si>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</si>
  <si>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</si>
  <si>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</si>
  <si>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</si>
  <si>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</si>
  <si>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</si>
  <si>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</si>
  <si>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</si>
  <si>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</si>
  <si>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</si>
  <si>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</si>
  <si>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</si>
  <si>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</si>
  <si>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</si>
  <si>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</si>
  <si>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</si>
  <si>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</si>
  <si>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</si>
  <si>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</si>
  <si>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</si>
  <si>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</si>
  <si>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</si>
  <si>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</si>
  <si>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</si>
  <si>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</si>
  <si>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</si>
  <si>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20113</t>
  </si>
  <si>
    <t>商贸事务</t>
  </si>
  <si>
    <t>2011308</t>
  </si>
  <si>
    <t>招商引资</t>
  </si>
  <si>
    <t>20199</t>
  </si>
  <si>
    <t>其他一般公共服务支出</t>
  </si>
  <si>
    <t>2019999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</si>
  <si>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</si>
  <si>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</si>
  <si>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</si>
  <si>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</si>
  <si>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</si>
  <si>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</si>
  <si>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</si>
  <si>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</si>
  <si>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</si>
  <si>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</si>
  <si>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</si>
  <si>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</si>
  <si>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</si>
  <si>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</si>
  <si>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</si>
  <si>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</si>
  <si>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</si>
  <si>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</si>
  <si>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</si>
  <si>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</si>
  <si>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</si>
  <si>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</si>
  <si>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</si>
  <si>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</si>
  <si>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</si>
  <si>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</si>
  <si>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</si>
  <si>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</si>
  <si>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</si>
  <si>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</si>
  <si>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</si>
  <si>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</si>
  <si>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</si>
  <si>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</si>
  <si>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</si>
  <si>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</si>
  <si>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</si>
  <si>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</si>
  <si>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2130101</t>
  </si>
  <si>
    <t>行政运行</t>
  </si>
  <si>
    <t>2130104</t>
  </si>
  <si>
    <t>事业运行</t>
  </si>
  <si>
    <t>科技转化与推广服务</t>
  </si>
  <si>
    <t>2130108</t>
  </si>
  <si>
    <t>病虫害控制</t>
  </si>
  <si>
    <t>2130110</t>
  </si>
  <si>
    <t>执法监管</t>
  </si>
  <si>
    <t>稳定农民收入补贴</t>
  </si>
  <si>
    <t>农业生产发展</t>
  </si>
  <si>
    <t>农村社会事业</t>
  </si>
  <si>
    <t>2130135</t>
  </si>
  <si>
    <t>农业生态资源保护</t>
  </si>
  <si>
    <t>2130199</t>
  </si>
  <si>
    <t>其他农业农村支出</t>
  </si>
  <si>
    <t>其他巩固脱贫攻坚成果衔接乡村振兴支出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</si>
  <si>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</si>
  <si>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</si>
  <si>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</si>
  <si>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</si>
  <si>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</si>
  <si>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</si>
  <si>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</si>
  <si>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</si>
  <si>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</si>
  <si>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</si>
  <si>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</si>
  <si>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</si>
  <si>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</si>
  <si>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</si>
  <si>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</si>
  <si>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</si>
  <si>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</si>
  <si>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</si>
  <si>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</si>
  <si>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</si>
  <si>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</si>
  <si>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</si>
  <si>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</si>
  <si>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</si>
  <si>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</si>
  <si>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</si>
  <si>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</si>
  <si>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</si>
  <si>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</si>
  <si>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</si>
  <si>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</si>
  <si>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</si>
  <si>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</si>
  <si>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</si>
  <si>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</si>
  <si>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</si>
  <si>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</si>
  <si>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</si>
  <si>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</si>
  <si>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</si>
  <si>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</si>
  <si>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</si>
  <si>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</si>
  <si>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</si>
  <si>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</si>
  <si>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</si>
  <si>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</si>
  <si>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</si>
  <si>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</si>
  <si>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</si>
  <si>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</si>
  <si>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</si>
  <si>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</si>
  <si>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</si>
  <si>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</si>
  <si>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</si>
  <si>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</si>
  <si>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</si>
  <si>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</si>
  <si>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</si>
  <si>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</si>
  <si>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</si>
  <si>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</si>
  <si>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</si>
  <si>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</si>
  <si>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</si>
  <si>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</si>
  <si>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</si>
  <si>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</si>
  <si>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</si>
  <si>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</si>
  <si>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</si>
  <si>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530121210000000003085</t>
  </si>
  <si>
    <t>30113</t>
  </si>
  <si>
    <t>530121231100001418930</t>
  </si>
  <si>
    <t>行政人员绩效奖励</t>
  </si>
  <si>
    <t>30103</t>
  </si>
  <si>
    <t>奖金</t>
  </si>
  <si>
    <t>530121231100001448026</t>
  </si>
  <si>
    <t>编外人员公用经费</t>
  </si>
  <si>
    <t>30201</t>
  </si>
  <si>
    <t>办公费</t>
  </si>
  <si>
    <t>30229</t>
  </si>
  <si>
    <t>福利费</t>
  </si>
  <si>
    <t>530121210000000003083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</si>
  <si>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</si>
  <si>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</si>
  <si>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</si>
  <si>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</si>
  <si>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</si>
  <si>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</si>
  <si>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</si>
  <si>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530121210000000003089</t>
  </si>
  <si>
    <t>公务交通补贴</t>
  </si>
  <si>
    <t>30239</t>
  </si>
  <si>
    <t>其他交通费用</t>
  </si>
  <si>
    <t>530121210000000003091</t>
  </si>
  <si>
    <t>一般公用运转支出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</si>
  <si>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</si>
  <si>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</si>
  <si>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</si>
  <si>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</si>
  <si>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</si>
  <si>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</si>
  <si>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</si>
  <si>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</si>
  <si>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</si>
  <si>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</si>
  <si>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30216</t>
  </si>
  <si>
    <t>培训费</t>
  </si>
  <si>
    <t>30213</t>
  </si>
  <si>
    <t>维修（护）费</t>
  </si>
  <si>
    <t>530121210000000003220</t>
  </si>
  <si>
    <t>530121231100001418931</t>
  </si>
  <si>
    <t>事业人员绩效奖励</t>
  </si>
  <si>
    <t>530121210000000003084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</si>
  <si>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</si>
  <si>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</si>
  <si>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</si>
  <si>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</si>
  <si>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</si>
  <si>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</si>
  <si>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</si>
  <si>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</si>
  <si>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</si>
  <si>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</si>
  <si>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</si>
  <si>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530121210000000003082</t>
  </si>
  <si>
    <t>行政人员工资支出</t>
  </si>
  <si>
    <t>530121231100001147866</t>
  </si>
  <si>
    <t>遗属补助及抚恤金</t>
  </si>
  <si>
    <t>30304</t>
  </si>
  <si>
    <t>抚恤金</t>
  </si>
  <si>
    <t>530121210000000003090</t>
  </si>
  <si>
    <t>工会经费</t>
  </si>
  <si>
    <t>30228</t>
  </si>
  <si>
    <t>530121210000000003088</t>
  </si>
  <si>
    <t>公务用车运行维护费</t>
  </si>
  <si>
    <t>30231</t>
  </si>
  <si>
    <t>530121241100002261398</t>
  </si>
  <si>
    <t>其他人员支出</t>
  </si>
  <si>
    <t>30199</t>
  </si>
  <si>
    <t>其他工资福利支出</t>
  </si>
  <si>
    <t>530121231100001144304</t>
  </si>
  <si>
    <t>30217</t>
  </si>
  <si>
    <t>530121231100001168662</t>
  </si>
  <si>
    <t>离退休人员支出</t>
  </si>
  <si>
    <t>30305</t>
  </si>
  <si>
    <t>生活补助</t>
  </si>
  <si>
    <t>合  计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</si>
  <si>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</si>
  <si>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</si>
  <si>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</si>
  <si>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</si>
  <si>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</si>
  <si>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</si>
  <si>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</si>
  <si>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 xml:space="preserve"> 事业发展类</t>
  </si>
  <si>
    <t>530121210000000001732</t>
  </si>
  <si>
    <t>动物防疫工作经费</t>
  </si>
  <si>
    <t>30218</t>
  </si>
  <si>
    <t>专用材料费</t>
  </si>
  <si>
    <t>事业发展类</t>
  </si>
  <si>
    <t>530121221100000641284</t>
  </si>
  <si>
    <t>有害生物防控专项经费</t>
  </si>
  <si>
    <t>530121221100000641812</t>
  </si>
  <si>
    <t>高新区（马金铺）片区社会事务（农业类）专项经费</t>
  </si>
  <si>
    <t>30227</t>
  </si>
  <si>
    <t>委托业务费</t>
  </si>
  <si>
    <t>530121221100000641830</t>
  </si>
  <si>
    <t>度假区（大渔片区)移交呈贡区社会事务（农业农村类）专项经费</t>
  </si>
  <si>
    <t>530121231100001164162</t>
  </si>
  <si>
    <t>“十年禁渔”工作专项经费</t>
  </si>
  <si>
    <t>30226</t>
  </si>
  <si>
    <t>劳务费</t>
  </si>
  <si>
    <t>530121231100001164405</t>
  </si>
  <si>
    <t>农产品质量安全监管与检测专项经费</t>
  </si>
  <si>
    <t>530121231100001164422</t>
  </si>
  <si>
    <t>农村土地承包经营权纠纷调解仲裁补助经费</t>
  </si>
  <si>
    <t>530121231100002071682</t>
  </si>
  <si>
    <t>解决区农业农村局历史遗留问题法律服务专项经费</t>
  </si>
  <si>
    <t>专项业务类</t>
  </si>
  <si>
    <t>530121241100002215389</t>
  </si>
  <si>
    <t>农业行政执法监督管理专项经费</t>
  </si>
  <si>
    <t>530121241100002215891</t>
  </si>
  <si>
    <t>呈贡区第三次全国土壤普查工作专项经费</t>
  </si>
  <si>
    <t>530121241100002215905</t>
  </si>
  <si>
    <t>农村人居环境整治工作专项经费</t>
  </si>
  <si>
    <t>530121241100002215933</t>
  </si>
  <si>
    <t>受污染耕地安全利用专项经费</t>
  </si>
  <si>
    <t>530121241100002434281</t>
  </si>
  <si>
    <t>磨憨镇龙门村组精品示范村建设项目和对口帮扶工作经费</t>
  </si>
  <si>
    <t>530121251100003747883</t>
  </si>
  <si>
    <t>“绿色食品牌”招商引资经费</t>
  </si>
  <si>
    <t>30202</t>
  </si>
  <si>
    <t>印刷费</t>
  </si>
  <si>
    <t>530121251100003872760</t>
  </si>
  <si>
    <t>中央耕地地力保护区级配套补助经费</t>
  </si>
  <si>
    <t>530121251100003872968</t>
  </si>
  <si>
    <t>呈贡区重点项目（现代花卉农业产业园项目）（第一批）前期工作经费</t>
  </si>
  <si>
    <t>530121241100002948878</t>
  </si>
  <si>
    <t>（单位自有资金）土壤普查工作经费</t>
  </si>
  <si>
    <t>530121241100003112980</t>
  </si>
  <si>
    <t>2024年中央粮油生产保障（撂荒耕地）资金经费</t>
  </si>
  <si>
    <t>530121241100003117376</t>
  </si>
  <si>
    <t>2024年省级农业发展专项（“九湖”流域稻谷绿色高质高效示范）资金</t>
  </si>
  <si>
    <t>530121241100003114539</t>
  </si>
  <si>
    <t>省级农业发展专项资金病虫害绿色防控示范项目资金经费</t>
  </si>
  <si>
    <t>530121241100003097241</t>
  </si>
  <si>
    <t>2024年省级农业发展（第二批：高原特色农业现代化发展）专项资金</t>
  </si>
  <si>
    <t>530121241100003117360</t>
  </si>
  <si>
    <t>2024年省级农业发展专项“九湖”流域种植结构调整示范资金</t>
  </si>
  <si>
    <t>530121241100002517773</t>
  </si>
  <si>
    <t>2024年中央耕地建设与利用（耕地地力保护补贴）补助资金</t>
  </si>
  <si>
    <t>530121241100003236472</t>
  </si>
  <si>
    <t>2024年省级农业保险保费补贴资金</t>
  </si>
  <si>
    <t>530121241100002513344</t>
  </si>
  <si>
    <t>2024年中央农业相关转移支付（农机购置与应用补贴）资金</t>
  </si>
  <si>
    <t>个人农业生产补贴</t>
  </si>
  <si>
    <t>530121241100003114523</t>
  </si>
  <si>
    <t>中央救灾资金（病虫害）项目资金经费</t>
  </si>
  <si>
    <t>530121241100003111806</t>
  </si>
  <si>
    <t>2024年省级农业发展（第二批：畜牧业生产发展）专项资金</t>
  </si>
  <si>
    <t>530121241100003093208</t>
  </si>
  <si>
    <t>2024年省级农业发展（九湖流域化肥农药减量）专项资金</t>
  </si>
  <si>
    <t>530121241100003079227</t>
  </si>
  <si>
    <t>（第二批）2024年省级农业发展农机购置补贴专项资金</t>
  </si>
  <si>
    <t>530121241100003111726</t>
  </si>
  <si>
    <t>2024年省级农业发展（第二批：市场与信息化）专项资金</t>
  </si>
  <si>
    <t>530121241100003306785</t>
  </si>
  <si>
    <t>2024年农村集体“三资”科学监管体系试点工作经费</t>
  </si>
  <si>
    <t>530121241100003291668</t>
  </si>
  <si>
    <t>2024年第二批中央农业产业发展（农机购置与应用补贴）资金</t>
  </si>
  <si>
    <t>2024年省级农业发展（第一批）专项资金</t>
  </si>
  <si>
    <t>2023年滇池沿岸重点乡村改造提升专项资金</t>
  </si>
  <si>
    <t>农村社会事务</t>
  </si>
  <si>
    <t>530121251100003981023</t>
  </si>
  <si>
    <t>2025年中央农业相关转移支付（基层农技推广体系改革建设）资金</t>
  </si>
  <si>
    <t>530121251100003980956</t>
  </si>
  <si>
    <t>2025年中央农业相关转移支付（耕地地力保护补贴）资金</t>
  </si>
  <si>
    <t>530121251100003978737</t>
  </si>
  <si>
    <t>提前下达2025年中央农业相关转移支付（中央农业生态资源渔业资源保护）资金</t>
  </si>
  <si>
    <t>530121251100003980994</t>
  </si>
  <si>
    <t>2025年中央农业相关转移支付（中央农业生态资源保护地膜科学使用回收）资金</t>
  </si>
  <si>
    <t>530121251100003980716</t>
  </si>
  <si>
    <t>2025年中央财政衔接推进乡村振兴补助（其他巩固拓展脱贫攻坚成果和乡村振兴任）资金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</si>
  <si>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</si>
  <si>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</si>
  <si>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</si>
  <si>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</si>
  <si>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</si>
  <si>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</si>
  <si>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</si>
  <si>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</si>
  <si>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</si>
  <si>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</si>
  <si>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按托管协议开展相关工作，需相关工作经费189593元。</t>
  </si>
  <si>
    <t>产出指标</t>
  </si>
  <si>
    <t>数量指标</t>
  </si>
  <si>
    <t>完成一个度假区（大渔片区)移交呈贡区社会事务工作</t>
  </si>
  <si>
    <t>=</t>
  </si>
  <si>
    <t>个</t>
  </si>
  <si>
    <t>定量指标</t>
  </si>
  <si>
    <t>效益指标</t>
  </si>
  <si>
    <t>经济效益</t>
  </si>
  <si>
    <t>完成度假区（大渔片区)移交呈贡区社会事务</t>
  </si>
  <si>
    <t>100</t>
  </si>
  <si>
    <t>%</t>
  </si>
  <si>
    <t>定性指标</t>
  </si>
  <si>
    <t>社会效益</t>
  </si>
  <si>
    <t>提升大渔片区社会效益</t>
  </si>
  <si>
    <t>&gt;=</t>
  </si>
  <si>
    <t>95</t>
  </si>
  <si>
    <t>完成大渔区“土壤三普”工作，守住耕地红线、保护生态环境、优化农业生产布局、推进农业高质量。</t>
  </si>
  <si>
    <t>满意度指标</t>
  </si>
  <si>
    <t>服务对象满意度</t>
  </si>
  <si>
    <t>服务对象是否满意</t>
  </si>
  <si>
    <t>服务对象满意90%</t>
  </si>
  <si>
    <t xml:space="preserve">以昆明市呈贡区农业农村局的名义，依法统一行使法律、法规、规章、规定赋予昆明市呈贡区农业农村局的行政处罚，以及与行政处罚相关的行政强制、行政检查等执法职能。
保障依法查处本辖区农业违法违规行为工作执行，共计30000元。
</t>
  </si>
  <si>
    <t>完成各类农业执法案件立案3件</t>
  </si>
  <si>
    <t>件</t>
  </si>
  <si>
    <t>减少农资纠纷</t>
  </si>
  <si>
    <t>90</t>
  </si>
  <si>
    <t>农业重大事故发生次数</t>
  </si>
  <si>
    <t>0</t>
  </si>
  <si>
    <t>次</t>
  </si>
  <si>
    <t>保障依法查处本辖区农业违法违规行为工作执行，杜绝发生农业重大事故。</t>
  </si>
  <si>
    <t>执法对象满意度</t>
  </si>
  <si>
    <t>执法对象满意度达90%及以上</t>
  </si>
  <si>
    <t>历年巡视巡查审计农业农村局历史遗留问题整改，支付聘请法律服务、测绘、评估等相关费用，共计经费18万元。</t>
  </si>
  <si>
    <t>3起法律服务及审计服务</t>
  </si>
  <si>
    <t>起</t>
  </si>
  <si>
    <t>有效化解合同履行过程中的问题，解决历史遗留问题</t>
  </si>
  <si>
    <t>85</t>
  </si>
  <si>
    <t>纠纷方满意度</t>
  </si>
  <si>
    <t>纠纷方满意度达90%及以上</t>
  </si>
  <si>
    <t>做好“绿色食品牌”相关招商引资项目库的开发、策划、包装、建设工作，需经费4万元；做好“绿色食品牌”相关招商引资项目的信息收集，参与对接、考察洽谈工作，需经费5万元；做好“绿色食品牌”开发落户项目的服务保障工作，需经费1.49万元。</t>
  </si>
  <si>
    <t>举办推介会次数</t>
  </si>
  <si>
    <t>1.00</t>
  </si>
  <si>
    <t>举办推介会次数不少于1次</t>
  </si>
  <si>
    <t>举办天数</t>
  </si>
  <si>
    <t>天</t>
  </si>
  <si>
    <t>举办招商推介会天数不少于1天。</t>
  </si>
  <si>
    <t>促成合作项目数</t>
  </si>
  <si>
    <t>促成合作项目不少于1个</t>
  </si>
  <si>
    <t>参会人员满意度</t>
  </si>
  <si>
    <t>参会人员满意度大于90%</t>
  </si>
  <si>
    <t>根据《昆明市“十四五”受污染耕地安全利用工作实施方案》的相关要求完成2025年度呈贡区受污染耕地安全利用目标工作。
1.完成全区受污染耕地安全利用措施落地，深入开展农用地土壤镉等重金属污染源头防治行动，严格控制涉重金属行业企业污染物排放，排查整治矿区历史遗留固体废物，开展耕地重金属污染成因排查。
2.推进受污染耕地安全利用。一是开展受污染区农作物种植情况调查和监测。二是安全利用类耕地。三是严格管控类耕地。
3.开展耕地土壤环境质量类别动态调整。依据第三次全国国土调查及年度变更调查成果为基础，结合农产品协同监测评价结果，开展耕地土壤环境质量类别动态调整。
4.完成农产品协同监测等。加强受污染耕地安全利用，开展农产品协同检测，以现有农产品例行监测数据为基础，持续推进农产品协同监测及评估工作，重点围绕主要粮食作物种植区域，聚焦重点污染物的跟进排查和评估，有效防范系统性、区域性风险。掌握农产品质量安全状况与变化情况，保障农产品质量安全。</t>
  </si>
  <si>
    <t>质量指标</t>
  </si>
  <si>
    <t>受污染耕地安全重大事项发生率</t>
  </si>
  <si>
    <t>&gt;</t>
  </si>
  <si>
    <t>保障受污染耕地安全重大事项发生率为0</t>
  </si>
  <si>
    <t>时效指标</t>
  </si>
  <si>
    <t>2025年度内完成</t>
  </si>
  <si>
    <t>2025年度内</t>
  </si>
  <si>
    <t>年</t>
  </si>
  <si>
    <t>有效控制农业面源污染</t>
  </si>
  <si>
    <t>有效控制</t>
  </si>
  <si>
    <t>服务对象满意度达90%及以上</t>
  </si>
  <si>
    <t>负责承担辖区内动物疫病预防、监测、控制、扑灭；兽用生物制品的调控、储备；兽药、饲料及饲料添加剂质量的监测、监督；畜牧兽医技术推广及业务技术咨询、指导新技术试验、示范；畜禽良种推广；承担动物产品安全相关技术监测工作。
承担呈贡区农业农村局委托承担的行政许可项目：《种畜禽生产经营许可证》、《动物诊疗许可证》、《动物防疫条件合格证》和《家犬免疫证》的核发和办理。
2025年开展犬只免疫、动物防疫工作。1、犬只免疫：购买狂犬病疫苗。2、动物防疫经费：购买动物防疫药品和动物防疫器械。共计10万元。</t>
  </si>
  <si>
    <t>确保辖区内犬只免疫率达90%</t>
  </si>
  <si>
    <t>完成动物及动物产品检疫监管，保证检疫合格率</t>
  </si>
  <si>
    <t>2025年12月31日前完成</t>
  </si>
  <si>
    <t>2025年度</t>
  </si>
  <si>
    <t>2025年12月31日前完成，动物疫病控制，通过日常对动物疫病预防控制，减少动物疫病发生，减少政府投入，兽用生物制品的的调控，储备。</t>
  </si>
  <si>
    <t>生态效益</t>
  </si>
  <si>
    <t>促进农民增收</t>
  </si>
  <si>
    <t>通过日常对动物疫病预防控制，减少动物疫病发生，减少政府投入，避免大规模动物疫病发生，保障人民群众生产生活安全，提高农民增收</t>
  </si>
  <si>
    <t>兽医技术提高</t>
  </si>
  <si>
    <t>通过日常对畜禽检疫监管、畜禽、动物及动物产品检疫出证，保证畜产品安全，并提高兽医技术。</t>
  </si>
  <si>
    <t>全区人民群众满意度达90%</t>
  </si>
  <si>
    <t>根据省、市关于昆明市呈贡区2024年中央耕地地力保护补贴兑付工作存在问题整改措施和要求，2025年呈贡区统筹本级，财力筹措35万元资金，按照《关于进一步做好耕地地力保护补贴工作的通知》(财办农〔2021〕11号)和《关于进一步做好耕地地力保护补贴工作的通知》规定做好8个街道耕地地力保护补贴发放工作。</t>
  </si>
  <si>
    <t>成本指标</t>
  </si>
  <si>
    <t>经济成本指标</t>
  </si>
  <si>
    <t>35</t>
  </si>
  <si>
    <t>万元</t>
  </si>
  <si>
    <t>耕地力保护资金兑付35万元</t>
  </si>
  <si>
    <t>耕地地力提升</t>
  </si>
  <si>
    <t>耕地力提升10%</t>
  </si>
  <si>
    <t>服务对象满意度达95%及以上</t>
  </si>
  <si>
    <t>按托管协议开展相关工作，需相关工作经费33万元。</t>
  </si>
  <si>
    <t>完成一个街道托管事务</t>
  </si>
  <si>
    <t>完成马金铺街道托管事务</t>
  </si>
  <si>
    <t>完成托管协议工作</t>
  </si>
  <si>
    <t>社会效益有所提高</t>
  </si>
  <si>
    <t>服务对象满意达90%以上</t>
  </si>
  <si>
    <t>完成第三次土壤普查成果编制工作。</t>
  </si>
  <si>
    <t>完成成果汇交时限</t>
  </si>
  <si>
    <t>2025年12月31日前</t>
  </si>
  <si>
    <t>摸清土壤质量情况</t>
  </si>
  <si>
    <t>受益群众满意度</t>
  </si>
  <si>
    <t>按照2024年6月三届区委常委会第180次会议研究，同意呈贡区重点项目前期工作经费第一批安排计划，安排我局现代花卉农业产业园项目前期工作经费50万元。区农业农村局积极对接相关部门于2024年10月10日完成政府购买服务手续，确定购买服务中标单位为：云南涵乾农业科技有限公司，中标金额为：295600.00元。目前,已完成政府购买服务项目审批流程,并与云南涵乾农业科技有限公司签订了《呈贡区现代花卉农业产业园政府购买服务合同书》。2025年需拨付剩余项目所需经费18万元。</t>
  </si>
  <si>
    <t>编制完成项目策划书</t>
  </si>
  <si>
    <t>份</t>
  </si>
  <si>
    <t>前期经费使用支付情况</t>
  </si>
  <si>
    <t>18</t>
  </si>
  <si>
    <t>前期费使用支付经费</t>
  </si>
  <si>
    <t>监督检查违规情况</t>
  </si>
  <si>
    <t>前期费使用支付无违规、违法情况</t>
  </si>
  <si>
    <t>增加产值、固投、岗位</t>
  </si>
  <si>
    <t>1.8</t>
  </si>
  <si>
    <t>亿元</t>
  </si>
  <si>
    <t>建成后预计每年可增加我区农业产值1.8亿元，增加农业固投2－3亿元，提供就业岗位100余人</t>
  </si>
  <si>
    <t>增加社区居民收入</t>
  </si>
  <si>
    <t>1000</t>
  </si>
  <si>
    <t>元</t>
  </si>
  <si>
    <t>增加社区居民收入人均增收1000元左右（土地收回从新流转后增加村集体收入）。</t>
  </si>
  <si>
    <t>企业满意度</t>
  </si>
  <si>
    <t>衡量企业对业务培训、指导是否满意。</t>
  </si>
  <si>
    <t>呈贡区农村问题厕所排查管护经费。强化涉农社区厕所问题摸排整改。主要包括：使用管理、改建质量、改厕模式选择、粪污处置等方面存在的问题。</t>
  </si>
  <si>
    <t>排查整改完成率</t>
  </si>
  <si>
    <t>呈贡区农村问题厕所排查整改。</t>
  </si>
  <si>
    <t>提高居民生活指数，创建宜居乡村</t>
  </si>
  <si>
    <t>做好金沙江（呈贡段）流域重点水域“十年禁渔”工作，落实呈贡区滇池湖滨生态湿地安保及管护责任，强化“四清”（清船、清网、清江、清湖）、“四无”（禁渔期内无捕捞渔、无捕捞网具、无捕捞渔民、无捕捞生产船）工作，做好金沙江（呈贡段）流域重点水域“十年禁渔”工作，暂定10年。禁渔巡查网格员（8名）工资、社保金等29.42万元。</t>
  </si>
  <si>
    <t>对8名网格员发放补贴</t>
  </si>
  <si>
    <t>名</t>
  </si>
  <si>
    <t>强化6个街道禁捕网格巡查</t>
  </si>
  <si>
    <t>加经生态文明建设，提升农产品质量</t>
  </si>
  <si>
    <t>加强生态文明建设，提升农产品质量。</t>
  </si>
  <si>
    <t>群众满意</t>
  </si>
  <si>
    <t>95%</t>
  </si>
  <si>
    <t>群众满意达95%及以上</t>
  </si>
  <si>
    <t>项目总投资为1527.05万元，已划拨建设项目资金722万元，围绕“典型示范村”实施建设，主要包含人畜分离项目、雨污分流项目、传统民居改造项目（3个）、正式项目（14个）共19个项目，目前已完工15项，待实施4项为冷库及附属设施、消防泵站及附属设施，结合项目进度，需拨付雨污分流项目尾款、传统民居改造项目尾款和正式项目尾款，同时开展对口帮扶工作。2025年预计需55万元项目资金。</t>
  </si>
  <si>
    <t>“典型示范村”主体项目</t>
  </si>
  <si>
    <t>19</t>
  </si>
  <si>
    <t>反映“典型示范村”主体项目开展个数</t>
  </si>
  <si>
    <t>预算指标执行率</t>
  </si>
  <si>
    <t>按照财政支出进度要求</t>
  </si>
  <si>
    <t>按照财政支出进度要求完成经费拨付。</t>
  </si>
  <si>
    <t>&lt;=</t>
  </si>
  <si>
    <t>55</t>
  </si>
  <si>
    <t>项目总额不超过550000元</t>
  </si>
  <si>
    <t>保证工程质量和工程经费预算，开展对口帮扶工作</t>
  </si>
  <si>
    <t>龙门村龙门村组村民满意度</t>
  </si>
  <si>
    <t>龙门村龙门村组村民满意度达95%及以上</t>
  </si>
  <si>
    <t>呈贡区红火蚁在农田、公园、河道、道路、小区等区域发生为害，需要进行大面积的防控，防止蔓延扩散。2025年主要是防控药剂采购，红火蚁防控2000亩，共计30000元。</t>
  </si>
  <si>
    <t>红火蚁防控面积2000亩</t>
  </si>
  <si>
    <t>2000</t>
  </si>
  <si>
    <t>亩</t>
  </si>
  <si>
    <t>红火蚁防控2000亩。</t>
  </si>
  <si>
    <t>红火蚁防效65%</t>
  </si>
  <si>
    <t>65</t>
  </si>
  <si>
    <t>红火蚁危害损失率控制在5%以内</t>
  </si>
  <si>
    <t>城乡居民满意度</t>
  </si>
  <si>
    <t>75</t>
  </si>
  <si>
    <t>城乡居民满意度达75%及以上</t>
  </si>
  <si>
    <t>完成好呈贡区2025年农村土地承包经营权纠纷调解仲裁培训及宣传工作至少一次，切实提升农村土地承包经营纠纷调解仲裁能力，建设一支有较强的能力的调解队伍，在发生案件时，完成调解，提升调解对象满意度。培训、宣传、调解案件至少1次。组织呈贡区2025年农村土地承包经营权纠纷调解仲裁培训1次，时间1天，会议资料、讲师费用、简餐等共计8000元；利用赶集日、下乡等时机，组织呈贡区2025年农村土地承包经营权纠纷调解仲裁宣传，宣传费用共计2000元。</t>
  </si>
  <si>
    <t>宣传、培训及调解次数</t>
  </si>
  <si>
    <t>至少完成1次宣传、培训及调解</t>
  </si>
  <si>
    <t>完成时间</t>
  </si>
  <si>
    <t>有效提升农村土地承包经营纠纷调解仲裁能力</t>
  </si>
  <si>
    <t>有效提升</t>
  </si>
  <si>
    <t>上升</t>
  </si>
  <si>
    <t>通过培训，有效提升农村土地承包经营纠纷调解仲裁能力，建设一支有较强的能力的调解队伍</t>
  </si>
  <si>
    <t>培训的服务对象、调解对象满意度</t>
  </si>
  <si>
    <t>80</t>
  </si>
  <si>
    <t>通过培训，有效提升农村土地承包经营纠纷调解仲裁能力，培训对象满意度提高；若发生案件，通过调节提升调解对象的满意度达80%及以上</t>
  </si>
  <si>
    <t>根据省市下达任务和《呈贡区第三次全国土壤普查实施方案》《呈贡区第三次全国土壤普查领导小组办公室组建方案》要求，区农业农村局与第三方技术服务公司签订《2024年呈贡区第三次全国土壤普查技术服务合同》，开展土壤普查相关工作。按照《合同》内容2025年支付工作尾款。</t>
  </si>
  <si>
    <t>发现问题整改完成率</t>
  </si>
  <si>
    <t>全区“土壤三普”工作，守住耕地红线、保护生态环境、优化农业生产布局、推进农业高质量发展。</t>
  </si>
  <si>
    <t>保障生态环境安全，有效减少农业面源污染</t>
  </si>
  <si>
    <t>服务对象满意度达80%及以上</t>
  </si>
  <si>
    <t xml:space="preserve">根据2024年各县区1.8批次/千人监测任务分配，2025年呈贡区农产品质量安全抽查任务1000个。项目主要开展农产品质量安全监督抽查和风险监测、农产品质量安全宣传及培训等，通过抽样检测提高生产者、经营者安全意识和科技意识，保障人民群众的生产生活健康。抽检蔬菜水果800批次、畜产品80批次、禽产品40批次、水产品30批次。快速检测400个样品。农产品抽样检测1000批次，共计278020元；
</t>
  </si>
  <si>
    <t>抽检蔬菜水果产品</t>
  </si>
  <si>
    <t>800</t>
  </si>
  <si>
    <t>批次</t>
  </si>
  <si>
    <t>抽检蔬菜水果800批次</t>
  </si>
  <si>
    <t>抽检畜产品</t>
  </si>
  <si>
    <t>抽检畜产品80批次</t>
  </si>
  <si>
    <t>抽检禽产品</t>
  </si>
  <si>
    <t>40</t>
  </si>
  <si>
    <t>抽检禽产品40批次</t>
  </si>
  <si>
    <t>抽检水产品</t>
  </si>
  <si>
    <t>30</t>
  </si>
  <si>
    <t>抽检水产品30批次</t>
  </si>
  <si>
    <t>农产品合格率</t>
  </si>
  <si>
    <t>97.5</t>
  </si>
  <si>
    <t>农产品合格率97.5%以上</t>
  </si>
  <si>
    <t>辖区不发生重大农产品质量安全事件</t>
  </si>
  <si>
    <t>预算06表</t>
  </si>
  <si>
    <t>政府性基金预算支出预算表</t>
  </si>
  <si>
    <t>单位名称：昆明市发展和改革委员会</t>
  </si>
  <si>
    <t>政府性基金预算支出</t>
  </si>
  <si>
    <t>备注：此表为空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</si>
  <si>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</si>
  <si>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</si>
  <si>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</si>
  <si>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</si>
  <si>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</si>
  <si>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</si>
  <si>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</si>
  <si>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</si>
  <si>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</si>
  <si>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</si>
  <si>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</si>
  <si>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复印纸采购</t>
  </si>
  <si>
    <t>复印纸</t>
  </si>
  <si>
    <t>印刷政企宣传手册及项目申报书</t>
  </si>
  <si>
    <t>其他印刷服务</t>
  </si>
  <si>
    <t>公务用车加油费</t>
  </si>
  <si>
    <t>车辆加油、添加燃料服务</t>
  </si>
  <si>
    <t>辆</t>
  </si>
  <si>
    <t>公务用车维修和保养</t>
  </si>
  <si>
    <t>车辆维修和保养服务</t>
  </si>
  <si>
    <t>公务用车保险</t>
  </si>
  <si>
    <t>机动车保险服务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</si>
  <si>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</si>
  <si>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</si>
  <si>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</si>
  <si>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</si>
  <si>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</si>
  <si>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</si>
  <si>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</si>
  <si>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</si>
  <si>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历史遗留问题法律服务、测绘、评估服务项目</t>
  </si>
  <si>
    <t>B0102 法律咨询服务</t>
  </si>
  <si>
    <t>B 政府履职辅助性服务</t>
  </si>
  <si>
    <t>农产品质量安全检测</t>
  </si>
  <si>
    <t>A1208 农产品质量安全服务</t>
  </si>
  <si>
    <t>A 公共服务</t>
  </si>
  <si>
    <t>2025年农产品质量安全检测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</si>
  <si>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</si>
  <si>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</si>
  <si>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</si>
  <si>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</si>
  <si>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</si>
  <si>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</si>
  <si>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</si>
  <si>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</si>
  <si>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</si>
  <si>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</si>
  <si>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</si>
  <si>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</si>
  <si>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</si>
  <si>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</si>
  <si>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</si>
  <si>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</si>
  <si>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</si>
  <si>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</si>
  <si>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</si>
  <si>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</si>
  <si>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</si>
  <si>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</si>
  <si>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</si>
  <si>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</si>
  <si>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>备注：此表为空。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</si>
  <si>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</si>
  <si>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</si>
  <si>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</si>
  <si>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</si>
  <si>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</si>
  <si>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</si>
  <si>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</si>
  <si>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</si>
  <si>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</si>
  <si>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</si>
  <si>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提前下达2025年中央农业相关转移支付资金（中央农业生态资源渔业资源保护、中央农业生态资源保护地膜科学使用回收）</t>
  </si>
  <si>
    <t>提前下达2025年中央农业相关转移支付资金（耕地地力保护补贴）</t>
  </si>
  <si>
    <t>提前下达2025年中央农业相关转移支付资金（基层农技推广体系改革建设）</t>
  </si>
  <si>
    <t>提前下达2025年中央财政衔接推进乡村振兴补助资金</t>
  </si>
  <si>
    <t>预算12表</t>
  </si>
  <si>
    <t>项目级次</t>
  </si>
  <si>
    <t>本级</t>
  </si>
  <si>
    <t>中央</t>
  </si>
  <si>
    <t>省级</t>
  </si>
  <si>
    <t>市级</t>
  </si>
  <si>
    <t/>
  </si>
</sst>
</file>

<file path=xl/styles.xml><?xml version="1.0" encoding="utf-8"?>
<styleSheet xmlns="http://schemas.openxmlformats.org/spreadsheetml/2006/main">
  <numFmts count="10">
    <numFmt numFmtId="176" formatCode="yyyy/mm/dd"/>
    <numFmt numFmtId="177" formatCode="#,##0.00;\-#,##0.00;;@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yyyy/mm/dd\ hh:mm:ss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hh:mm:ss"/>
    <numFmt numFmtId="180" formatCode="#,##0;\-#,##0;;@"/>
    <numFmt numFmtId="181" formatCode="#,##0.00;\-#,##0.00;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"/>
    </font>
    <font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1"/>
      <name val="宋体"/>
      <charset val="1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name val="SimSun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0"/>
      <color rgb="FF000000"/>
      <name val="宋体"/>
      <charset val="1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6" fillId="1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34" fillId="0" borderId="7">
      <alignment horizontal="right" vertical="center"/>
    </xf>
    <xf numFmtId="0" fontId="26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34" fillId="0" borderId="7">
      <alignment horizontal="right"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21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1" borderId="19" applyNumberFormat="0" applyAlignment="0" applyProtection="0">
      <alignment vertical="center"/>
    </xf>
    <xf numFmtId="0" fontId="44" fillId="11" borderId="22" applyNumberFormat="0" applyAlignment="0" applyProtection="0">
      <alignment vertical="center"/>
    </xf>
    <xf numFmtId="0" fontId="38" fillId="26" borderId="2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0" fontId="34" fillId="0" borderId="7">
      <alignment horizontal="right" vertical="center"/>
    </xf>
    <xf numFmtId="0" fontId="26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177" fontId="34" fillId="0" borderId="7">
      <alignment horizontal="right" vertical="center"/>
    </xf>
    <xf numFmtId="49" fontId="34" fillId="0" borderId="7">
      <alignment horizontal="left" vertical="center" wrapText="1"/>
    </xf>
    <xf numFmtId="177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  <xf numFmtId="0" fontId="34" fillId="0" borderId="0">
      <alignment vertical="top"/>
      <protection locked="0"/>
    </xf>
  </cellStyleXfs>
  <cellXfs count="27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/>
    <xf numFmtId="49" fontId="2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4" fontId="4" fillId="2" borderId="7" xfId="0" applyNumberFormat="1" applyFont="1" applyFill="1" applyBorder="1" applyAlignment="1" applyProtection="1">
      <alignment horizontal="right" vertical="center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/>
    </xf>
    <xf numFmtId="0" fontId="5" fillId="0" borderId="7" xfId="57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181" fontId="6" fillId="0" borderId="8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7" xfId="57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8" fillId="0" borderId="2" xfId="57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4" fontId="9" fillId="0" borderId="7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4" fontId="10" fillId="0" borderId="7" xfId="54" applyNumberFormat="1" applyFont="1" applyBorder="1">
      <alignment horizontal="right" vertical="center"/>
    </xf>
    <xf numFmtId="4" fontId="4" fillId="0" borderId="7" xfId="0" applyNumberFormat="1" applyFont="1" applyBorder="1" applyAlignment="1">
      <alignment horizontal="right" vertical="center" wrapText="1"/>
    </xf>
    <xf numFmtId="0" fontId="7" fillId="2" borderId="0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1" fillId="0" borderId="0" xfId="0" applyFont="1" applyBorder="1" applyAlignment="1">
      <alignment vertical="top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>
      <alignment horizont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3" fontId="7" fillId="2" borderId="7" xfId="0" applyNumberFormat="1" applyFont="1" applyFill="1" applyBorder="1" applyAlignment="1" applyProtection="1">
      <alignment horizontal="right" vertical="center"/>
      <protection locked="0"/>
    </xf>
    <xf numFmtId="4" fontId="7" fillId="0" borderId="7" xfId="0" applyNumberFormat="1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7" xfId="0" applyFont="1" applyBorder="1" applyAlignment="1">
      <alignment horizontal="left"/>
    </xf>
    <xf numFmtId="0" fontId="7" fillId="2" borderId="7" xfId="0" applyFont="1" applyFill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4" fillId="0" borderId="11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177" fontId="14" fillId="0" borderId="7" xfId="0" applyNumberFormat="1" applyFont="1" applyBorder="1" applyAlignment="1">
      <alignment horizontal="right" vertical="center"/>
    </xf>
    <xf numFmtId="177" fontId="10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left" vertical="center"/>
    </xf>
    <xf numFmtId="0" fontId="7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77" fontId="14" fillId="0" borderId="7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7" fillId="0" borderId="0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right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180" fontId="14" fillId="0" borderId="7" xfId="56" applyNumberFormat="1" applyFont="1" applyBorder="1" applyAlignment="1">
      <alignment horizontal="center" vertical="center"/>
    </xf>
    <xf numFmtId="180" fontId="14" fillId="0" borderId="7" xfId="0" applyNumberFormat="1" applyFont="1" applyBorder="1" applyAlignment="1">
      <alignment horizontal="center" vertical="center"/>
    </xf>
    <xf numFmtId="180" fontId="10" fillId="0" borderId="6" xfId="56" applyNumberFormat="1" applyFont="1" applyBorder="1" applyAlignment="1">
      <alignment horizontal="center" vertical="center"/>
    </xf>
    <xf numFmtId="180" fontId="10" fillId="0" borderId="10" xfId="56" applyNumberFormat="1" applyFont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180" fontId="10" fillId="0" borderId="7" xfId="56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177" fontId="10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 vertical="center"/>
    </xf>
    <xf numFmtId="177" fontId="10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right"/>
      <protection locked="0"/>
    </xf>
    <xf numFmtId="49" fontId="15" fillId="0" borderId="0" xfId="0" applyNumberFormat="1" applyFont="1" applyBorder="1" applyProtection="1">
      <protection locked="0"/>
    </xf>
    <xf numFmtId="0" fontId="2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vertical="top"/>
    </xf>
    <xf numFmtId="0" fontId="4" fillId="0" borderId="7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7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7" fillId="0" borderId="8" xfId="0" applyNumberFormat="1" applyFont="1" applyFill="1" applyBorder="1" applyAlignment="1">
      <alignment horizontal="right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177" fontId="10" fillId="0" borderId="6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vertical="top"/>
      <protection locked="0"/>
    </xf>
    <xf numFmtId="49" fontId="2" fillId="0" borderId="0" xfId="0" applyNumberFormat="1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7" fontId="18" fillId="0" borderId="7" xfId="0" applyNumberFormat="1" applyFont="1" applyBorder="1" applyAlignment="1" applyProtection="1">
      <alignment horizontal="right" vertical="center"/>
      <protection locked="0"/>
    </xf>
    <xf numFmtId="177" fontId="10" fillId="0" borderId="1" xfId="0" applyNumberFormat="1" applyFont="1" applyBorder="1" applyAlignment="1">
      <alignment horizontal="right" vertical="center"/>
    </xf>
    <xf numFmtId="177" fontId="10" fillId="0" borderId="8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177" fontId="10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77" fontId="20" fillId="0" borderId="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 applyProtection="1">
      <alignment horizontal="right" vertical="center"/>
      <protection locked="0"/>
    </xf>
    <xf numFmtId="0" fontId="7" fillId="2" borderId="7" xfId="0" applyFont="1" applyFill="1" applyBorder="1" applyAlignment="1">
      <alignment horizontal="left" vertical="center" wrapText="1" indent="1"/>
    </xf>
    <xf numFmtId="0" fontId="7" fillId="2" borderId="7" xfId="0" applyFont="1" applyFill="1" applyBorder="1" applyAlignment="1">
      <alignment horizontal="left" vertical="center" wrapText="1" indent="2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 indent="2"/>
    </xf>
    <xf numFmtId="0" fontId="7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 indent="2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left" vertical="center" wrapText="1" indent="2"/>
    </xf>
    <xf numFmtId="0" fontId="0" fillId="0" borderId="8" xfId="0" applyFont="1" applyBorder="1"/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 applyProtection="1">
      <alignment horizontal="center" vertical="center" wrapText="1"/>
      <protection locked="0"/>
    </xf>
    <xf numFmtId="177" fontId="24" fillId="0" borderId="7" xfId="0" applyNumberFormat="1" applyFont="1" applyBorder="1" applyAlignment="1">
      <alignment horizontal="right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25" fillId="3" borderId="7" xfId="57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 quotePrefix="1">
      <alignment horizontal="center" vertical="center"/>
      <protection locked="0"/>
    </xf>
    <xf numFmtId="0" fontId="4" fillId="0" borderId="1" xfId="0" applyFont="1" applyBorder="1" applyAlignment="1" applyProtection="1" quotePrefix="1">
      <alignment horizontal="center" vertical="center"/>
      <protection locked="0"/>
    </xf>
    <xf numFmtId="0" fontId="4" fillId="0" borderId="8" xfId="0" applyFont="1" applyBorder="1" applyAlignment="1" applyProtection="1" quotePrefix="1">
      <alignment horizontal="center" vertical="center"/>
      <protection locked="0"/>
    </xf>
    <xf numFmtId="0" fontId="4" fillId="0" borderId="7" xfId="0" applyFont="1" applyBorder="1" applyAlignment="1" quotePrefix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2" activePane="bottomLeft" state="frozen"/>
      <selection/>
      <selection pane="bottomLeft" activeCell="C11" sqref="C1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72"/>
      <c r="B2" s="72"/>
      <c r="C2" s="72"/>
      <c r="D2" s="93" t="s">
        <v>0</v>
      </c>
    </row>
    <row r="3" ht="41.25" customHeight="1" spans="1:1">
      <c r="A3" s="67" t="str">
        <f>"2025"&amp;"年财务收支预算总表"</f>
        <v>2025年财务收支预算总表</v>
      </c>
    </row>
    <row r="4" ht="17.25" customHeight="1" spans="1:4">
      <c r="A4" s="225" t="str">
        <f>"单位名称："&amp;""</f>
        <v>单位名称：</v>
      </c>
      <c r="B4" s="226"/>
      <c r="D4" s="186" t="s">
        <v>1</v>
      </c>
    </row>
    <row r="5" ht="23.25" customHeight="1" spans="1:4">
      <c r="A5" s="227" t="s">
        <v>2</v>
      </c>
      <c r="B5" s="228"/>
      <c r="C5" s="227" t="s">
        <v>3</v>
      </c>
      <c r="D5" s="228"/>
    </row>
    <row r="6" ht="24" customHeight="1" spans="1:4">
      <c r="A6" s="227" t="s">
        <v>4</v>
      </c>
      <c r="B6" s="227" t="s">
        <v>5</v>
      </c>
      <c r="C6" s="227" t="s">
        <v>6</v>
      </c>
      <c r="D6" s="227" t="s">
        <v>5</v>
      </c>
    </row>
    <row r="7" ht="17.25" customHeight="1" spans="1:4">
      <c r="A7" s="229" t="s">
        <v>7</v>
      </c>
      <c r="B7" s="108">
        <v>28699610.49</v>
      </c>
      <c r="C7" s="229" t="s">
        <v>8</v>
      </c>
      <c r="D7" s="108">
        <v>668793</v>
      </c>
    </row>
    <row r="8" ht="17.25" customHeight="1" spans="1:4">
      <c r="A8" s="229" t="s">
        <v>9</v>
      </c>
      <c r="B8" s="108"/>
      <c r="C8" s="229" t="s">
        <v>10</v>
      </c>
      <c r="D8" s="108"/>
    </row>
    <row r="9" ht="17.25" customHeight="1" spans="1:4">
      <c r="A9" s="229" t="s">
        <v>11</v>
      </c>
      <c r="B9" s="108"/>
      <c r="C9" s="271" t="s">
        <v>12</v>
      </c>
      <c r="D9" s="108"/>
    </row>
    <row r="10" ht="17.25" customHeight="1" spans="1:4">
      <c r="A10" s="229" t="s">
        <v>13</v>
      </c>
      <c r="B10" s="108"/>
      <c r="C10" s="271" t="s">
        <v>14</v>
      </c>
      <c r="D10" s="108"/>
    </row>
    <row r="11" ht="17.25" customHeight="1" spans="1:4">
      <c r="A11" s="229" t="s">
        <v>15</v>
      </c>
      <c r="B11" s="108"/>
      <c r="C11" s="271" t="s">
        <v>16</v>
      </c>
      <c r="D11" s="108">
        <v>21600</v>
      </c>
    </row>
    <row r="12" ht="17.25" customHeight="1" spans="1:4">
      <c r="A12" s="229" t="s">
        <v>17</v>
      </c>
      <c r="B12" s="108"/>
      <c r="C12" s="271" t="s">
        <v>18</v>
      </c>
      <c r="D12" s="108"/>
    </row>
    <row r="13" ht="17.25" customHeight="1" spans="1:4">
      <c r="A13" s="229" t="s">
        <v>19</v>
      </c>
      <c r="B13" s="108"/>
      <c r="C13" s="84" t="s">
        <v>20</v>
      </c>
      <c r="D13" s="108"/>
    </row>
    <row r="14" ht="17.25" customHeight="1" spans="1:4">
      <c r="A14" s="229" t="s">
        <v>21</v>
      </c>
      <c r="B14" s="108"/>
      <c r="C14" s="84" t="s">
        <v>22</v>
      </c>
      <c r="D14" s="88">
        <v>4693753.44</v>
      </c>
    </row>
    <row r="15" ht="17.25" customHeight="1" spans="1:4">
      <c r="A15" s="229" t="s">
        <v>23</v>
      </c>
      <c r="B15" s="108"/>
      <c r="C15" s="84" t="s">
        <v>24</v>
      </c>
      <c r="D15" s="88">
        <v>2126123</v>
      </c>
    </row>
    <row r="16" ht="17.25" customHeight="1" spans="1:4">
      <c r="A16" s="229" t="s">
        <v>25</v>
      </c>
      <c r="B16" s="108">
        <v>56000</v>
      </c>
      <c r="C16" s="84" t="s">
        <v>26</v>
      </c>
      <c r="D16" s="108"/>
    </row>
    <row r="17" ht="17.25" customHeight="1" spans="1:4">
      <c r="A17" s="230"/>
      <c r="B17" s="108"/>
      <c r="C17" s="84" t="s">
        <v>27</v>
      </c>
      <c r="D17" s="108"/>
    </row>
    <row r="18" ht="17.25" customHeight="1" spans="1:4">
      <c r="A18" s="231"/>
      <c r="B18" s="108"/>
      <c r="C18" s="84" t="s">
        <v>28</v>
      </c>
      <c r="D18" s="108">
        <v>24360009.23</v>
      </c>
    </row>
    <row r="19" ht="17.25" customHeight="1" spans="1:4">
      <c r="A19" s="231"/>
      <c r="B19" s="108"/>
      <c r="C19" s="84" t="s">
        <v>29</v>
      </c>
      <c r="D19" s="108"/>
    </row>
    <row r="20" ht="17.25" customHeight="1" spans="1:4">
      <c r="A20" s="231"/>
      <c r="B20" s="108"/>
      <c r="C20" s="84" t="s">
        <v>30</v>
      </c>
      <c r="D20" s="108"/>
    </row>
    <row r="21" ht="17.25" customHeight="1" spans="1:4">
      <c r="A21" s="231"/>
      <c r="B21" s="108"/>
      <c r="C21" s="84" t="s">
        <v>31</v>
      </c>
      <c r="D21" s="108"/>
    </row>
    <row r="22" ht="17.25" customHeight="1" spans="1:4">
      <c r="A22" s="231"/>
      <c r="B22" s="108"/>
      <c r="C22" s="84" t="s">
        <v>32</v>
      </c>
      <c r="D22" s="108"/>
    </row>
    <row r="23" ht="17.25" customHeight="1" spans="1:4">
      <c r="A23" s="231"/>
      <c r="B23" s="108"/>
      <c r="C23" s="84" t="s">
        <v>33</v>
      </c>
      <c r="D23" s="108"/>
    </row>
    <row r="24" ht="17.25" customHeight="1" spans="1:4">
      <c r="A24" s="231"/>
      <c r="B24" s="108"/>
      <c r="C24" s="84" t="s">
        <v>34</v>
      </c>
      <c r="D24" s="108"/>
    </row>
    <row r="25" ht="17.25" customHeight="1" spans="1:4">
      <c r="A25" s="231"/>
      <c r="B25" s="108"/>
      <c r="C25" s="84" t="s">
        <v>35</v>
      </c>
      <c r="D25" s="108">
        <v>1258280.05</v>
      </c>
    </row>
    <row r="26" ht="17.25" customHeight="1" spans="1:4">
      <c r="A26" s="231"/>
      <c r="B26" s="108"/>
      <c r="C26" s="84" t="s">
        <v>36</v>
      </c>
      <c r="D26" s="108"/>
    </row>
    <row r="27" ht="17.25" customHeight="1" spans="1:4">
      <c r="A27" s="231"/>
      <c r="B27" s="108"/>
      <c r="C27" s="230" t="s">
        <v>37</v>
      </c>
      <c r="D27" s="108"/>
    </row>
    <row r="28" ht="17.25" customHeight="1" spans="1:4">
      <c r="A28" s="231"/>
      <c r="B28" s="108"/>
      <c r="C28" s="84" t="s">
        <v>38</v>
      </c>
      <c r="D28" s="108"/>
    </row>
    <row r="29" ht="16.5" customHeight="1" spans="1:4">
      <c r="A29" s="231"/>
      <c r="B29" s="108"/>
      <c r="C29" s="84" t="s">
        <v>39</v>
      </c>
      <c r="D29" s="108"/>
    </row>
    <row r="30" ht="16.5" customHeight="1" spans="1:4">
      <c r="A30" s="231"/>
      <c r="B30" s="108"/>
      <c r="C30" s="230" t="s">
        <v>40</v>
      </c>
      <c r="D30" s="108"/>
    </row>
    <row r="31" ht="17.25" customHeight="1" spans="1:4">
      <c r="A31" s="231"/>
      <c r="B31" s="108"/>
      <c r="C31" s="230" t="s">
        <v>41</v>
      </c>
      <c r="D31" s="108"/>
    </row>
    <row r="32" ht="17.25" customHeight="1" spans="1:4">
      <c r="A32" s="231"/>
      <c r="B32" s="108"/>
      <c r="C32" s="84" t="s">
        <v>42</v>
      </c>
      <c r="D32" s="108"/>
    </row>
    <row r="33" ht="16.5" customHeight="1" spans="1:4">
      <c r="A33" s="231" t="s">
        <v>43</v>
      </c>
      <c r="B33" s="108">
        <v>28755610.49</v>
      </c>
      <c r="C33" s="231" t="s">
        <v>44</v>
      </c>
      <c r="D33" s="108">
        <v>36269558.72</v>
      </c>
    </row>
    <row r="34" ht="16.5" customHeight="1" spans="1:4">
      <c r="A34" s="230" t="s">
        <v>45</v>
      </c>
      <c r="B34" s="108">
        <v>4372948.23</v>
      </c>
      <c r="C34" s="230" t="s">
        <v>46</v>
      </c>
      <c r="D34" s="108"/>
    </row>
    <row r="35" ht="16.5" customHeight="1" spans="1:4">
      <c r="A35" s="84" t="s">
        <v>47</v>
      </c>
      <c r="B35" s="108">
        <v>4372948.23</v>
      </c>
      <c r="C35" s="84" t="s">
        <v>47</v>
      </c>
      <c r="D35" s="108"/>
    </row>
    <row r="36" ht="16.5" customHeight="1" spans="1:4">
      <c r="A36" s="84" t="s">
        <v>48</v>
      </c>
      <c r="B36" s="108"/>
      <c r="C36" s="84" t="s">
        <v>49</v>
      </c>
      <c r="D36" s="108"/>
    </row>
    <row r="37" ht="16.5" customHeight="1" spans="1:4">
      <c r="A37" s="232" t="s">
        <v>50</v>
      </c>
      <c r="B37" s="108">
        <v>33128558.72</v>
      </c>
      <c r="C37" s="232" t="s">
        <v>51</v>
      </c>
      <c r="D37" s="108">
        <v>33128558.72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50">
        <v>1</v>
      </c>
      <c r="B2" s="151">
        <v>0</v>
      </c>
      <c r="C2" s="150">
        <v>1</v>
      </c>
      <c r="D2" s="152"/>
      <c r="E2" s="152"/>
      <c r="F2" s="149" t="s">
        <v>603</v>
      </c>
    </row>
    <row r="3" ht="42" customHeight="1" spans="1:6">
      <c r="A3" s="153" t="str">
        <f>"2025"&amp;"年部门政府性基金预算支出预算表"</f>
        <v>2025年部门政府性基金预算支出预算表</v>
      </c>
      <c r="B3" s="153" t="s">
        <v>604</v>
      </c>
      <c r="C3" s="154"/>
      <c r="D3" s="155"/>
      <c r="E3" s="155"/>
      <c r="F3" s="155"/>
    </row>
    <row r="4" ht="13.5" customHeight="1" spans="1:6">
      <c r="A4" s="6" t="s">
        <v>53</v>
      </c>
      <c r="B4" s="6" t="s">
        <v>605</v>
      </c>
      <c r="C4" s="150"/>
      <c r="D4" s="152"/>
      <c r="E4" s="152"/>
      <c r="F4" s="149" t="s">
        <v>1</v>
      </c>
    </row>
    <row r="5" ht="19.5" customHeight="1" spans="1:6">
      <c r="A5" s="156" t="s">
        <v>219</v>
      </c>
      <c r="B5" s="157" t="s">
        <v>75</v>
      </c>
      <c r="C5" s="156" t="s">
        <v>76</v>
      </c>
      <c r="D5" s="58" t="s">
        <v>606</v>
      </c>
      <c r="E5" s="59"/>
      <c r="F5" s="60"/>
    </row>
    <row r="6" ht="18.75" customHeight="1" spans="1:6">
      <c r="A6" s="158"/>
      <c r="B6" s="159"/>
      <c r="C6" s="158"/>
      <c r="D6" s="160" t="s">
        <v>56</v>
      </c>
      <c r="E6" s="58" t="s">
        <v>78</v>
      </c>
      <c r="F6" s="160" t="s">
        <v>79</v>
      </c>
    </row>
    <row r="7" ht="18.75" customHeight="1" spans="1:6">
      <c r="A7" s="97">
        <v>1</v>
      </c>
      <c r="B7" s="161" t="s">
        <v>86</v>
      </c>
      <c r="C7" s="97">
        <v>3</v>
      </c>
      <c r="D7" s="27">
        <v>4</v>
      </c>
      <c r="E7" s="27">
        <v>5</v>
      </c>
      <c r="F7" s="27">
        <v>6</v>
      </c>
    </row>
    <row r="8" ht="21" customHeight="1" spans="1:6">
      <c r="A8" s="22"/>
      <c r="B8" s="22"/>
      <c r="C8" s="22"/>
      <c r="D8" s="109"/>
      <c r="E8" s="109"/>
      <c r="F8" s="109"/>
    </row>
    <row r="9" ht="21" customHeight="1" spans="1:6">
      <c r="A9" s="22"/>
      <c r="B9" s="22"/>
      <c r="C9" s="22"/>
      <c r="D9" s="109"/>
      <c r="E9" s="109"/>
      <c r="F9" s="109"/>
    </row>
    <row r="10" ht="18.75" customHeight="1" spans="1:6">
      <c r="A10" s="110" t="s">
        <v>313</v>
      </c>
      <c r="B10" s="110" t="s">
        <v>313</v>
      </c>
      <c r="C10" s="111" t="s">
        <v>313</v>
      </c>
      <c r="D10" s="109"/>
      <c r="E10" s="109"/>
      <c r="F10" s="109"/>
    </row>
    <row r="11" customHeight="1" spans="1:1">
      <c r="A11" s="2" t="s">
        <v>607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5"/>
  <sheetViews>
    <sheetView showZeros="0" workbookViewId="0">
      <pane ySplit="1" topLeftCell="A2" activePane="bottomLeft" state="frozen"/>
      <selection/>
      <selection pane="bottomLeft" activeCell="A9" sqref="A9:S1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6.2583333333333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83333333333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113"/>
      <c r="C2" s="113"/>
      <c r="R2" s="56"/>
      <c r="S2" s="56" t="s">
        <v>608</v>
      </c>
    </row>
    <row r="3" ht="41.25" customHeight="1" spans="1:19">
      <c r="A3" s="102" t="str">
        <f>"2025"&amp;"年部门政府采购预算表"</f>
        <v>2025年部门政府采购预算表</v>
      </c>
      <c r="B3" s="95"/>
      <c r="C3" s="95"/>
      <c r="D3" s="5"/>
      <c r="E3" s="5"/>
      <c r="F3" s="5"/>
      <c r="G3" s="5"/>
      <c r="H3" s="5"/>
      <c r="I3" s="5"/>
      <c r="J3" s="5"/>
      <c r="K3" s="5"/>
      <c r="L3" s="5"/>
      <c r="M3" s="95"/>
      <c r="N3" s="5"/>
      <c r="O3" s="5"/>
      <c r="P3" s="95"/>
      <c r="Q3" s="5"/>
      <c r="R3" s="95"/>
      <c r="S3" s="95"/>
    </row>
    <row r="4" ht="18.75" customHeight="1" spans="1:19">
      <c r="A4" s="7" t="s">
        <v>53</v>
      </c>
      <c r="B4" s="113"/>
      <c r="C4" s="113"/>
      <c r="D4" s="8"/>
      <c r="E4" s="8"/>
      <c r="F4" s="8"/>
      <c r="G4" s="8"/>
      <c r="H4" s="8"/>
      <c r="I4" s="37"/>
      <c r="J4" s="37"/>
      <c r="K4" s="37"/>
      <c r="L4" s="37"/>
      <c r="R4" s="57"/>
      <c r="S4" s="149" t="s">
        <v>1</v>
      </c>
    </row>
    <row r="5" ht="15.75" customHeight="1" spans="1:19">
      <c r="A5" s="39" t="s">
        <v>218</v>
      </c>
      <c r="B5" s="115" t="s">
        <v>219</v>
      </c>
      <c r="C5" s="115" t="s">
        <v>609</v>
      </c>
      <c r="D5" s="116" t="s">
        <v>610</v>
      </c>
      <c r="E5" s="116" t="s">
        <v>611</v>
      </c>
      <c r="F5" s="116" t="s">
        <v>612</v>
      </c>
      <c r="G5" s="116" t="s">
        <v>613</v>
      </c>
      <c r="H5" s="116" t="s">
        <v>614</v>
      </c>
      <c r="I5" s="127" t="s">
        <v>226</v>
      </c>
      <c r="J5" s="127"/>
      <c r="K5" s="127"/>
      <c r="L5" s="127"/>
      <c r="M5" s="128"/>
      <c r="N5" s="127"/>
      <c r="O5" s="127"/>
      <c r="P5" s="110"/>
      <c r="Q5" s="127"/>
      <c r="R5" s="128"/>
      <c r="S5" s="111"/>
    </row>
    <row r="6" ht="17.25" customHeight="1" spans="1:19">
      <c r="A6" s="42"/>
      <c r="B6" s="117"/>
      <c r="C6" s="117"/>
      <c r="D6" s="118"/>
      <c r="E6" s="118"/>
      <c r="F6" s="118"/>
      <c r="G6" s="118"/>
      <c r="H6" s="118"/>
      <c r="I6" s="118" t="s">
        <v>56</v>
      </c>
      <c r="J6" s="118" t="s">
        <v>59</v>
      </c>
      <c r="K6" s="118" t="s">
        <v>615</v>
      </c>
      <c r="L6" s="118" t="s">
        <v>616</v>
      </c>
      <c r="M6" s="129" t="s">
        <v>617</v>
      </c>
      <c r="N6" s="130" t="s">
        <v>618</v>
      </c>
      <c r="O6" s="130"/>
      <c r="P6" s="136"/>
      <c r="Q6" s="130"/>
      <c r="R6" s="137"/>
      <c r="S6" s="119"/>
    </row>
    <row r="7" ht="54" customHeight="1" spans="1:19">
      <c r="A7" s="45"/>
      <c r="B7" s="119"/>
      <c r="C7" s="119"/>
      <c r="D7" s="120"/>
      <c r="E7" s="120"/>
      <c r="F7" s="120"/>
      <c r="G7" s="120"/>
      <c r="H7" s="120"/>
      <c r="I7" s="120"/>
      <c r="J7" s="120" t="s">
        <v>58</v>
      </c>
      <c r="K7" s="120"/>
      <c r="L7" s="120"/>
      <c r="M7" s="131"/>
      <c r="N7" s="120" t="s">
        <v>58</v>
      </c>
      <c r="O7" s="120" t="s">
        <v>65</v>
      </c>
      <c r="P7" s="119" t="s">
        <v>66</v>
      </c>
      <c r="Q7" s="120" t="s">
        <v>67</v>
      </c>
      <c r="R7" s="131" t="s">
        <v>68</v>
      </c>
      <c r="S7" s="119" t="s">
        <v>69</v>
      </c>
    </row>
    <row r="8" ht="18" customHeight="1" spans="1:19">
      <c r="A8" s="138">
        <v>1</v>
      </c>
      <c r="B8" s="138" t="s">
        <v>86</v>
      </c>
      <c r="C8" s="139">
        <v>3</v>
      </c>
      <c r="D8" s="139">
        <v>4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  <c r="J8" s="138">
        <v>10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  <c r="S8" s="138">
        <v>19</v>
      </c>
    </row>
    <row r="9" ht="18" customHeight="1" spans="1:19">
      <c r="A9" s="140" t="s">
        <v>71</v>
      </c>
      <c r="B9" s="141" t="s">
        <v>71</v>
      </c>
      <c r="C9" s="142" t="s">
        <v>261</v>
      </c>
      <c r="D9" s="142" t="s">
        <v>619</v>
      </c>
      <c r="E9" s="141" t="s">
        <v>620</v>
      </c>
      <c r="F9" s="143" t="s">
        <v>589</v>
      </c>
      <c r="G9" s="141">
        <v>1</v>
      </c>
      <c r="H9" s="143">
        <v>8000</v>
      </c>
      <c r="I9" s="143">
        <v>8000</v>
      </c>
      <c r="J9" s="143">
        <v>8000</v>
      </c>
      <c r="K9" s="143"/>
      <c r="L9" s="143"/>
      <c r="M9" s="143"/>
      <c r="N9" s="143"/>
      <c r="O9" s="143"/>
      <c r="P9" s="143"/>
      <c r="Q9" s="143"/>
      <c r="R9" s="143"/>
      <c r="S9" s="143"/>
    </row>
    <row r="10" ht="18" customHeight="1" spans="1:19">
      <c r="A10" s="140" t="s">
        <v>71</v>
      </c>
      <c r="B10" s="141" t="s">
        <v>71</v>
      </c>
      <c r="C10" s="142" t="s">
        <v>357</v>
      </c>
      <c r="D10" s="142" t="s">
        <v>621</v>
      </c>
      <c r="E10" s="141" t="s">
        <v>622</v>
      </c>
      <c r="F10" s="143" t="s">
        <v>529</v>
      </c>
      <c r="G10" s="141">
        <v>1</v>
      </c>
      <c r="H10" s="143">
        <v>6000</v>
      </c>
      <c r="I10" s="143">
        <v>6000</v>
      </c>
      <c r="J10" s="143">
        <v>6000</v>
      </c>
      <c r="K10" s="143"/>
      <c r="L10" s="143"/>
      <c r="M10" s="143"/>
      <c r="N10" s="143"/>
      <c r="O10" s="143"/>
      <c r="P10" s="143"/>
      <c r="Q10" s="143"/>
      <c r="R10" s="143"/>
      <c r="S10" s="143"/>
    </row>
    <row r="11" ht="18" customHeight="1" spans="1:19">
      <c r="A11" s="140" t="s">
        <v>71</v>
      </c>
      <c r="B11" s="140" t="s">
        <v>71</v>
      </c>
      <c r="C11" s="140" t="s">
        <v>301</v>
      </c>
      <c r="D11" s="142" t="s">
        <v>623</v>
      </c>
      <c r="E11" s="141" t="s">
        <v>624</v>
      </c>
      <c r="F11" s="143" t="s">
        <v>625</v>
      </c>
      <c r="G11" s="141">
        <v>11</v>
      </c>
      <c r="H11" s="143">
        <v>77000</v>
      </c>
      <c r="I11" s="143">
        <v>77000</v>
      </c>
      <c r="J11" s="143">
        <v>77000</v>
      </c>
      <c r="K11" s="143"/>
      <c r="L11" s="143"/>
      <c r="M11" s="143"/>
      <c r="N11" s="143"/>
      <c r="O11" s="143"/>
      <c r="P11" s="143"/>
      <c r="Q11" s="143"/>
      <c r="R11" s="143"/>
      <c r="S11" s="143"/>
    </row>
    <row r="12" ht="18" customHeight="1" spans="1:19">
      <c r="A12" s="143"/>
      <c r="B12" s="143"/>
      <c r="C12" s="143"/>
      <c r="D12" s="142" t="s">
        <v>626</v>
      </c>
      <c r="E12" s="142" t="s">
        <v>627</v>
      </c>
      <c r="F12" s="143" t="s">
        <v>529</v>
      </c>
      <c r="G12" s="141">
        <v>1</v>
      </c>
      <c r="H12" s="143">
        <v>98000</v>
      </c>
      <c r="I12" s="143">
        <v>98000</v>
      </c>
      <c r="J12" s="143">
        <v>98000</v>
      </c>
      <c r="K12" s="143"/>
      <c r="L12" s="143"/>
      <c r="M12" s="143"/>
      <c r="N12" s="143"/>
      <c r="O12" s="143"/>
      <c r="P12" s="143"/>
      <c r="Q12" s="143"/>
      <c r="R12" s="143"/>
      <c r="S12" s="143"/>
    </row>
    <row r="13" ht="18" customHeight="1" spans="1:19">
      <c r="A13" s="143"/>
      <c r="B13" s="143"/>
      <c r="C13" s="143"/>
      <c r="D13" s="142" t="s">
        <v>628</v>
      </c>
      <c r="E13" s="142" t="s">
        <v>629</v>
      </c>
      <c r="F13" s="143" t="s">
        <v>625</v>
      </c>
      <c r="G13" s="141">
        <v>11</v>
      </c>
      <c r="H13" s="143">
        <v>55000</v>
      </c>
      <c r="I13" s="143">
        <v>55000</v>
      </c>
      <c r="J13" s="143">
        <v>55000</v>
      </c>
      <c r="K13" s="143"/>
      <c r="L13" s="143"/>
      <c r="M13" s="143"/>
      <c r="N13" s="143"/>
      <c r="O13" s="143"/>
      <c r="P13" s="143"/>
      <c r="Q13" s="143"/>
      <c r="R13" s="143"/>
      <c r="S13" s="143"/>
    </row>
    <row r="14" ht="21" customHeight="1" spans="1:19">
      <c r="A14" s="121" t="s">
        <v>313</v>
      </c>
      <c r="B14" s="122"/>
      <c r="C14" s="122"/>
      <c r="D14" s="123"/>
      <c r="E14" s="123"/>
      <c r="F14" s="123"/>
      <c r="G14" s="144"/>
      <c r="H14" s="145">
        <f>SUM(H9:H13)</f>
        <v>244000</v>
      </c>
      <c r="I14" s="145">
        <f>SUM(I9:I13)</f>
        <v>244000</v>
      </c>
      <c r="J14" s="145">
        <f>SUM(J9:J13)</f>
        <v>244000</v>
      </c>
      <c r="K14" s="109"/>
      <c r="L14" s="109"/>
      <c r="M14" s="109"/>
      <c r="N14" s="109"/>
      <c r="O14" s="109"/>
      <c r="P14" s="109"/>
      <c r="Q14" s="109"/>
      <c r="R14" s="109"/>
      <c r="S14" s="109"/>
    </row>
    <row r="15" ht="21" customHeight="1" spans="1:19">
      <c r="A15" s="36" t="s">
        <v>630</v>
      </c>
      <c r="B15" s="146"/>
      <c r="C15" s="146"/>
      <c r="D15" s="36"/>
      <c r="E15" s="36"/>
      <c r="F15" s="36"/>
      <c r="G15" s="147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</row>
  </sheetData>
  <mergeCells count="22">
    <mergeCell ref="A3:S3"/>
    <mergeCell ref="A4:H4"/>
    <mergeCell ref="I5:S5"/>
    <mergeCell ref="N6:S6"/>
    <mergeCell ref="A14:G14"/>
    <mergeCell ref="A15:S15"/>
    <mergeCell ref="A5:A7"/>
    <mergeCell ref="A11:A13"/>
    <mergeCell ref="B5:B7"/>
    <mergeCell ref="B11:B13"/>
    <mergeCell ref="C5:C7"/>
    <mergeCell ref="C11:C13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7" activePane="bottomLeft" state="frozen"/>
      <selection/>
      <selection pane="bottomLeft" activeCell="B13" sqref="B1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104"/>
      <c r="B2" s="113"/>
      <c r="C2" s="113"/>
      <c r="D2" s="113"/>
      <c r="E2" s="113"/>
      <c r="F2" s="113"/>
      <c r="G2" s="113"/>
      <c r="H2" s="104"/>
      <c r="I2" s="104"/>
      <c r="J2" s="104"/>
      <c r="K2" s="104"/>
      <c r="L2" s="104"/>
      <c r="M2" s="104"/>
      <c r="N2" s="124"/>
      <c r="O2" s="104"/>
      <c r="P2" s="104"/>
      <c r="Q2" s="113"/>
      <c r="R2" s="104"/>
      <c r="S2" s="134"/>
      <c r="T2" s="134" t="s">
        <v>631</v>
      </c>
    </row>
    <row r="3" ht="41.25" customHeight="1" spans="1:20">
      <c r="A3" s="102" t="str">
        <f>"2025"&amp;"年部门政府购买服务预算表"</f>
        <v>2025年部门政府购买服务预算表</v>
      </c>
      <c r="B3" s="95"/>
      <c r="C3" s="95"/>
      <c r="D3" s="95"/>
      <c r="E3" s="95"/>
      <c r="F3" s="95"/>
      <c r="G3" s="95"/>
      <c r="H3" s="114"/>
      <c r="I3" s="114"/>
      <c r="J3" s="114"/>
      <c r="K3" s="114"/>
      <c r="L3" s="114"/>
      <c r="M3" s="114"/>
      <c r="N3" s="125"/>
      <c r="O3" s="114"/>
      <c r="P3" s="114"/>
      <c r="Q3" s="95"/>
      <c r="R3" s="114"/>
      <c r="S3" s="125"/>
      <c r="T3" s="95"/>
    </row>
    <row r="4" ht="22.5" customHeight="1" spans="1:20">
      <c r="A4" s="103" t="s">
        <v>53</v>
      </c>
      <c r="B4" s="113"/>
      <c r="C4" s="113"/>
      <c r="D4" s="113"/>
      <c r="E4" s="113"/>
      <c r="F4" s="113"/>
      <c r="G4" s="113"/>
      <c r="H4" s="104"/>
      <c r="I4" s="104"/>
      <c r="J4" s="126"/>
      <c r="K4" s="126"/>
      <c r="L4" s="126"/>
      <c r="M4" s="126"/>
      <c r="N4" s="124"/>
      <c r="O4" s="104"/>
      <c r="P4" s="104"/>
      <c r="Q4" s="113"/>
      <c r="R4" s="104"/>
      <c r="S4" s="135"/>
      <c r="T4" s="134" t="s">
        <v>1</v>
      </c>
    </row>
    <row r="5" ht="24" customHeight="1" spans="1:20">
      <c r="A5" s="39" t="s">
        <v>218</v>
      </c>
      <c r="B5" s="115" t="s">
        <v>219</v>
      </c>
      <c r="C5" s="115" t="s">
        <v>609</v>
      </c>
      <c r="D5" s="115" t="s">
        <v>632</v>
      </c>
      <c r="E5" s="115" t="s">
        <v>633</v>
      </c>
      <c r="F5" s="115" t="s">
        <v>634</v>
      </c>
      <c r="G5" s="115" t="s">
        <v>635</v>
      </c>
      <c r="H5" s="116" t="s">
        <v>636</v>
      </c>
      <c r="I5" s="116" t="s">
        <v>637</v>
      </c>
      <c r="J5" s="127" t="s">
        <v>226</v>
      </c>
      <c r="K5" s="127"/>
      <c r="L5" s="127"/>
      <c r="M5" s="127"/>
      <c r="N5" s="128"/>
      <c r="O5" s="127"/>
      <c r="P5" s="127"/>
      <c r="Q5" s="110"/>
      <c r="R5" s="127"/>
      <c r="S5" s="128"/>
      <c r="T5" s="111"/>
    </row>
    <row r="6" ht="24" customHeight="1" spans="1:20">
      <c r="A6" s="42"/>
      <c r="B6" s="117"/>
      <c r="C6" s="117"/>
      <c r="D6" s="117"/>
      <c r="E6" s="117"/>
      <c r="F6" s="117"/>
      <c r="G6" s="117"/>
      <c r="H6" s="118"/>
      <c r="I6" s="118"/>
      <c r="J6" s="118" t="s">
        <v>56</v>
      </c>
      <c r="K6" s="118" t="s">
        <v>59</v>
      </c>
      <c r="L6" s="118" t="s">
        <v>615</v>
      </c>
      <c r="M6" s="118" t="s">
        <v>616</v>
      </c>
      <c r="N6" s="129" t="s">
        <v>617</v>
      </c>
      <c r="O6" s="130" t="s">
        <v>618</v>
      </c>
      <c r="P6" s="130"/>
      <c r="Q6" s="136"/>
      <c r="R6" s="130"/>
      <c r="S6" s="137"/>
      <c r="T6" s="119"/>
    </row>
    <row r="7" ht="54" customHeight="1" spans="1:20">
      <c r="A7" s="45"/>
      <c r="B7" s="119"/>
      <c r="C7" s="119"/>
      <c r="D7" s="119"/>
      <c r="E7" s="119"/>
      <c r="F7" s="119"/>
      <c r="G7" s="119"/>
      <c r="H7" s="120"/>
      <c r="I7" s="120"/>
      <c r="J7" s="120"/>
      <c r="K7" s="120" t="s">
        <v>58</v>
      </c>
      <c r="L7" s="120"/>
      <c r="M7" s="120"/>
      <c r="N7" s="131"/>
      <c r="O7" s="120" t="s">
        <v>58</v>
      </c>
      <c r="P7" s="120" t="s">
        <v>65</v>
      </c>
      <c r="Q7" s="119" t="s">
        <v>66</v>
      </c>
      <c r="R7" s="120" t="s">
        <v>67</v>
      </c>
      <c r="S7" s="131" t="s">
        <v>68</v>
      </c>
      <c r="T7" s="119" t="s">
        <v>69</v>
      </c>
    </row>
    <row r="8" ht="17.25" customHeight="1" spans="1:20">
      <c r="A8" s="46">
        <v>1</v>
      </c>
      <c r="B8" s="119">
        <v>2</v>
      </c>
      <c r="C8" s="46">
        <v>3</v>
      </c>
      <c r="D8" s="46">
        <v>4</v>
      </c>
      <c r="E8" s="119">
        <v>5</v>
      </c>
      <c r="F8" s="46">
        <v>6</v>
      </c>
      <c r="G8" s="46">
        <v>7</v>
      </c>
      <c r="H8" s="119">
        <v>8</v>
      </c>
      <c r="I8" s="46">
        <v>9</v>
      </c>
      <c r="J8" s="46">
        <v>10</v>
      </c>
      <c r="K8" s="119">
        <v>11</v>
      </c>
      <c r="L8" s="46">
        <v>12</v>
      </c>
      <c r="M8" s="46">
        <v>13</v>
      </c>
      <c r="N8" s="119">
        <v>14</v>
      </c>
      <c r="O8" s="46">
        <v>15</v>
      </c>
      <c r="P8" s="46">
        <v>16</v>
      </c>
      <c r="Q8" s="119">
        <v>17</v>
      </c>
      <c r="R8" s="46">
        <v>18</v>
      </c>
      <c r="S8" s="46">
        <v>19</v>
      </c>
      <c r="T8" s="46">
        <v>20</v>
      </c>
    </row>
    <row r="9" ht="17.25" customHeight="1" spans="1:20">
      <c r="A9" s="45" t="s">
        <v>71</v>
      </c>
      <c r="B9" s="119" t="s">
        <v>71</v>
      </c>
      <c r="C9" s="119" t="s">
        <v>344</v>
      </c>
      <c r="D9" s="119" t="s">
        <v>638</v>
      </c>
      <c r="E9" s="119" t="s">
        <v>639</v>
      </c>
      <c r="F9" s="119" t="s">
        <v>79</v>
      </c>
      <c r="G9" s="119" t="s">
        <v>640</v>
      </c>
      <c r="H9" s="120" t="s">
        <v>144</v>
      </c>
      <c r="I9" s="120" t="s">
        <v>638</v>
      </c>
      <c r="J9" s="132">
        <v>180000</v>
      </c>
      <c r="K9" s="132">
        <v>180000</v>
      </c>
      <c r="L9" s="46"/>
      <c r="M9" s="46"/>
      <c r="N9" s="119"/>
      <c r="O9" s="46"/>
      <c r="P9" s="46"/>
      <c r="Q9" s="119"/>
      <c r="R9" s="46"/>
      <c r="S9" s="46"/>
      <c r="T9" s="46"/>
    </row>
    <row r="10" ht="21" customHeight="1" spans="1:20">
      <c r="A10" s="45" t="s">
        <v>71</v>
      </c>
      <c r="B10" s="119" t="s">
        <v>71</v>
      </c>
      <c r="C10" s="119" t="s">
        <v>340</v>
      </c>
      <c r="D10" s="119" t="s">
        <v>641</v>
      </c>
      <c r="E10" s="119" t="s">
        <v>642</v>
      </c>
      <c r="F10" s="119" t="s">
        <v>79</v>
      </c>
      <c r="G10" s="119" t="s">
        <v>643</v>
      </c>
      <c r="H10" s="120" t="s">
        <v>144</v>
      </c>
      <c r="I10" s="120" t="s">
        <v>644</v>
      </c>
      <c r="J10" s="132">
        <v>278020</v>
      </c>
      <c r="K10" s="132">
        <v>278020</v>
      </c>
      <c r="L10" s="108"/>
      <c r="M10" s="108"/>
      <c r="N10" s="108"/>
      <c r="O10" s="108"/>
      <c r="P10" s="108"/>
      <c r="Q10" s="108"/>
      <c r="R10" s="108"/>
      <c r="S10" s="108"/>
      <c r="T10" s="108"/>
    </row>
    <row r="11" ht="21" customHeight="1" spans="1:20">
      <c r="A11" s="121" t="s">
        <v>313</v>
      </c>
      <c r="B11" s="122"/>
      <c r="C11" s="122"/>
      <c r="D11" s="122"/>
      <c r="E11" s="122"/>
      <c r="F11" s="122"/>
      <c r="G11" s="122"/>
      <c r="H11" s="123"/>
      <c r="I11" s="133"/>
      <c r="J11" s="132">
        <f>SUM(J9:J10)</f>
        <v>458020</v>
      </c>
      <c r="K11" s="132">
        <f>SUM(K9:K10)</f>
        <v>458020</v>
      </c>
      <c r="L11" s="108"/>
      <c r="M11" s="108"/>
      <c r="N11" s="108"/>
      <c r="O11" s="108"/>
      <c r="P11" s="108"/>
      <c r="Q11" s="108"/>
      <c r="R11" s="108"/>
      <c r="S11" s="108"/>
      <c r="T11" s="108"/>
    </row>
  </sheetData>
  <mergeCells count="19">
    <mergeCell ref="A3:T3"/>
    <mergeCell ref="A4:I4"/>
    <mergeCell ref="J5:T5"/>
    <mergeCell ref="O6:T6"/>
    <mergeCell ref="A11:I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L1" workbookViewId="0">
      <pane ySplit="1" topLeftCell="A2" activePane="bottomLeft" state="frozen"/>
      <selection/>
      <selection pane="bottomLeft" activeCell="E6" sqref="E6:T9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101"/>
      <c r="W2" s="56"/>
      <c r="X2" s="56" t="s">
        <v>645</v>
      </c>
    </row>
    <row r="3" ht="41.25" customHeight="1" spans="1:24">
      <c r="A3" s="102" t="str">
        <f>"2025"&amp;"年对下转移支付预算表"</f>
        <v>2025年对下转移支付预算表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95"/>
      <c r="X3" s="95"/>
    </row>
    <row r="4" ht="18" customHeight="1" spans="1:24">
      <c r="A4" s="103" t="s">
        <v>53</v>
      </c>
      <c r="B4" s="104"/>
      <c r="C4" s="104"/>
      <c r="D4" s="105"/>
      <c r="E4" s="104"/>
      <c r="F4" s="104"/>
      <c r="G4" s="104"/>
      <c r="H4" s="104"/>
      <c r="I4" s="104"/>
      <c r="W4" s="57"/>
      <c r="X4" s="57" t="s">
        <v>1</v>
      </c>
    </row>
    <row r="5" ht="19.5" customHeight="1" spans="1:24">
      <c r="A5" s="40" t="s">
        <v>646</v>
      </c>
      <c r="B5" s="58" t="s">
        <v>226</v>
      </c>
      <c r="C5" s="59"/>
      <c r="D5" s="59"/>
      <c r="E5" s="58" t="s">
        <v>647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110"/>
      <c r="X5" s="111"/>
    </row>
    <row r="6" ht="40.5" customHeight="1" spans="1:24">
      <c r="A6" s="46"/>
      <c r="B6" s="43" t="s">
        <v>56</v>
      </c>
      <c r="C6" s="39" t="s">
        <v>59</v>
      </c>
      <c r="D6" s="106" t="s">
        <v>615</v>
      </c>
      <c r="E6" s="107" t="s">
        <v>648</v>
      </c>
      <c r="F6" s="107" t="s">
        <v>649</v>
      </c>
      <c r="G6" s="107" t="s">
        <v>650</v>
      </c>
      <c r="H6" s="107" t="s">
        <v>651</v>
      </c>
      <c r="I6" s="107" t="s">
        <v>652</v>
      </c>
      <c r="J6" s="107" t="s">
        <v>653</v>
      </c>
      <c r="K6" s="107" t="s">
        <v>654</v>
      </c>
      <c r="L6" s="107" t="s">
        <v>655</v>
      </c>
      <c r="M6" s="107" t="s">
        <v>656</v>
      </c>
      <c r="N6" s="107" t="s">
        <v>657</v>
      </c>
      <c r="O6" s="107" t="s">
        <v>658</v>
      </c>
      <c r="P6" s="107" t="s">
        <v>659</v>
      </c>
      <c r="Q6" s="107" t="s">
        <v>660</v>
      </c>
      <c r="R6" s="107" t="s">
        <v>661</v>
      </c>
      <c r="S6" s="107" t="s">
        <v>662</v>
      </c>
      <c r="T6" s="107" t="s">
        <v>663</v>
      </c>
      <c r="U6" s="74" t="s">
        <v>664</v>
      </c>
      <c r="V6" s="74" t="s">
        <v>665</v>
      </c>
      <c r="W6" s="74" t="s">
        <v>666</v>
      </c>
      <c r="X6" s="112" t="s">
        <v>667</v>
      </c>
    </row>
    <row r="7" ht="19.5" customHeight="1" spans="1:24">
      <c r="A7" s="21">
        <v>1</v>
      </c>
      <c r="B7" s="21">
        <v>2</v>
      </c>
      <c r="C7" s="21">
        <v>3</v>
      </c>
      <c r="D7" s="12">
        <v>4</v>
      </c>
      <c r="E7" s="97">
        <v>5</v>
      </c>
      <c r="F7" s="27">
        <v>6</v>
      </c>
      <c r="G7" s="27">
        <v>7</v>
      </c>
      <c r="H7" s="58">
        <v>8</v>
      </c>
      <c r="I7" s="27">
        <v>9</v>
      </c>
      <c r="J7" s="27">
        <v>10</v>
      </c>
      <c r="K7" s="27">
        <v>11</v>
      </c>
      <c r="L7" s="58">
        <v>12</v>
      </c>
      <c r="M7" s="27">
        <v>13</v>
      </c>
      <c r="N7" s="27">
        <v>14</v>
      </c>
      <c r="O7" s="27">
        <v>15</v>
      </c>
      <c r="P7" s="58">
        <v>16</v>
      </c>
      <c r="Q7" s="27">
        <v>17</v>
      </c>
      <c r="R7" s="27">
        <v>18</v>
      </c>
      <c r="S7" s="27">
        <v>19</v>
      </c>
      <c r="T7" s="58">
        <v>20</v>
      </c>
      <c r="U7" s="12">
        <v>21</v>
      </c>
      <c r="V7" s="12">
        <v>22</v>
      </c>
      <c r="W7" s="61">
        <v>23</v>
      </c>
      <c r="X7" s="61">
        <v>24</v>
      </c>
    </row>
    <row r="8" ht="19.5" customHeight="1" spans="1:24">
      <c r="A8" s="85"/>
      <c r="B8" s="108"/>
      <c r="C8" s="108"/>
      <c r="D8" s="108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8"/>
      <c r="V8" s="108"/>
      <c r="W8" s="108"/>
      <c r="X8" s="108"/>
    </row>
    <row r="9" ht="19.5" customHeight="1" spans="1:24">
      <c r="A9" s="98"/>
      <c r="B9" s="108"/>
      <c r="C9" s="108"/>
      <c r="D9" s="108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8"/>
      <c r="V9" s="108"/>
      <c r="W9" s="108"/>
      <c r="X9" s="108"/>
    </row>
    <row r="10" customHeight="1" spans="1:1">
      <c r="A10" s="2" t="s">
        <v>607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8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56" t="s">
        <v>668</v>
      </c>
    </row>
    <row r="3" ht="41.25" customHeight="1" spans="1:10">
      <c r="A3" s="94" t="str">
        <f>"2025"&amp;"年对下转移支付绩效目标表"</f>
        <v>2025年对下转移支付绩效目标表</v>
      </c>
      <c r="B3" s="5"/>
      <c r="C3" s="5"/>
      <c r="D3" s="5"/>
      <c r="E3" s="5"/>
      <c r="F3" s="95"/>
      <c r="G3" s="5"/>
      <c r="H3" s="95"/>
      <c r="I3" s="95"/>
      <c r="J3" s="5"/>
    </row>
    <row r="4" ht="17.25" customHeight="1" spans="1:8">
      <c r="A4" s="6" t="s">
        <v>53</v>
      </c>
      <c r="B4" s="2"/>
      <c r="C4" s="2"/>
      <c r="D4" s="2"/>
      <c r="E4" s="2"/>
      <c r="F4" s="2"/>
      <c r="G4" s="2"/>
      <c r="H4" s="2"/>
    </row>
    <row r="5" ht="44.25" customHeight="1" spans="1:10">
      <c r="A5" s="96" t="s">
        <v>646</v>
      </c>
      <c r="B5" s="96" t="s">
        <v>411</v>
      </c>
      <c r="C5" s="96" t="s">
        <v>412</v>
      </c>
      <c r="D5" s="96" t="s">
        <v>413</v>
      </c>
      <c r="E5" s="96" t="s">
        <v>414</v>
      </c>
      <c r="F5" s="97" t="s">
        <v>415</v>
      </c>
      <c r="G5" s="96" t="s">
        <v>416</v>
      </c>
      <c r="H5" s="97" t="s">
        <v>417</v>
      </c>
      <c r="I5" s="97" t="s">
        <v>418</v>
      </c>
      <c r="J5" s="96" t="s">
        <v>419</v>
      </c>
    </row>
    <row r="6" ht="14.25" customHeight="1" spans="1:10">
      <c r="A6" s="96">
        <v>1</v>
      </c>
      <c r="B6" s="96">
        <v>2</v>
      </c>
      <c r="C6" s="96">
        <v>3</v>
      </c>
      <c r="D6" s="96">
        <v>4</v>
      </c>
      <c r="E6" s="96">
        <v>5</v>
      </c>
      <c r="F6" s="97">
        <v>6</v>
      </c>
      <c r="G6" s="96">
        <v>7</v>
      </c>
      <c r="H6" s="97">
        <v>8</v>
      </c>
      <c r="I6" s="97">
        <v>9</v>
      </c>
      <c r="J6" s="96">
        <v>10</v>
      </c>
    </row>
    <row r="7" ht="42" customHeight="1" spans="1:10">
      <c r="A7" s="85"/>
      <c r="B7" s="98"/>
      <c r="C7" s="98"/>
      <c r="D7" s="98"/>
      <c r="E7" s="99"/>
      <c r="F7" s="100"/>
      <c r="G7" s="99"/>
      <c r="H7" s="100"/>
      <c r="I7" s="100"/>
      <c r="J7" s="99"/>
    </row>
    <row r="8" ht="42" customHeight="1" spans="1:10">
      <c r="A8" s="85"/>
      <c r="B8" s="86"/>
      <c r="C8" s="86"/>
      <c r="D8" s="86"/>
      <c r="E8" s="85"/>
      <c r="F8" s="86"/>
      <c r="G8" s="85"/>
      <c r="H8" s="86"/>
      <c r="I8" s="86"/>
      <c r="J8" s="85"/>
    </row>
    <row r="9" customHeight="1" spans="1:1">
      <c r="A9" s="2" t="s">
        <v>669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5" sqref="B5:B6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64" t="s">
        <v>670</v>
      </c>
      <c r="B2" s="65"/>
      <c r="C2" s="65"/>
      <c r="D2" s="66"/>
      <c r="E2" s="66"/>
      <c r="F2" s="66"/>
      <c r="G2" s="65"/>
      <c r="H2" s="65"/>
      <c r="I2" s="66"/>
    </row>
    <row r="3" ht="41.25" customHeight="1" spans="1:9">
      <c r="A3" s="67" t="str">
        <f>"2025"&amp;"年新增资产配置预算表"</f>
        <v>2025年新增资产配置预算表</v>
      </c>
      <c r="B3" s="68"/>
      <c r="C3" s="68"/>
      <c r="D3" s="69"/>
      <c r="E3" s="69"/>
      <c r="F3" s="69"/>
      <c r="G3" s="68"/>
      <c r="H3" s="68"/>
      <c r="I3" s="69"/>
    </row>
    <row r="4" customHeight="1" spans="1:9">
      <c r="A4" s="70" t="s">
        <v>53</v>
      </c>
      <c r="B4" s="71"/>
      <c r="C4" s="71"/>
      <c r="D4" s="72"/>
      <c r="F4" s="69"/>
      <c r="G4" s="68"/>
      <c r="H4" s="68"/>
      <c r="I4" s="93" t="s">
        <v>1</v>
      </c>
    </row>
    <row r="5" ht="28.5" customHeight="1" spans="1:9">
      <c r="A5" s="73" t="s">
        <v>218</v>
      </c>
      <c r="B5" s="74" t="s">
        <v>219</v>
      </c>
      <c r="C5" s="75" t="s">
        <v>671</v>
      </c>
      <c r="D5" s="73" t="s">
        <v>672</v>
      </c>
      <c r="E5" s="73" t="s">
        <v>673</v>
      </c>
      <c r="F5" s="73" t="s">
        <v>674</v>
      </c>
      <c r="G5" s="74" t="s">
        <v>675</v>
      </c>
      <c r="H5" s="61"/>
      <c r="I5" s="73"/>
    </row>
    <row r="6" ht="21" customHeight="1" spans="1:9">
      <c r="A6" s="75"/>
      <c r="B6" s="76"/>
      <c r="C6" s="76"/>
      <c r="D6" s="77"/>
      <c r="E6" s="76"/>
      <c r="F6" s="76"/>
      <c r="G6" s="74" t="s">
        <v>613</v>
      </c>
      <c r="H6" s="74" t="s">
        <v>676</v>
      </c>
      <c r="I6" s="74" t="s">
        <v>677</v>
      </c>
    </row>
    <row r="7" ht="17.25" customHeight="1" spans="1:9">
      <c r="A7" s="78" t="s">
        <v>85</v>
      </c>
      <c r="B7" s="79"/>
      <c r="C7" s="80" t="s">
        <v>86</v>
      </c>
      <c r="D7" s="78" t="s">
        <v>87</v>
      </c>
      <c r="E7" s="81" t="s">
        <v>88</v>
      </c>
      <c r="F7" s="78" t="s">
        <v>89</v>
      </c>
      <c r="G7" s="80" t="s">
        <v>90</v>
      </c>
      <c r="H7" s="82" t="s">
        <v>91</v>
      </c>
      <c r="I7" s="81" t="s">
        <v>92</v>
      </c>
    </row>
    <row r="8" ht="19.5" customHeight="1" spans="1:9">
      <c r="A8" s="83"/>
      <c r="B8" s="84"/>
      <c r="C8" s="84"/>
      <c r="D8" s="85"/>
      <c r="E8" s="86"/>
      <c r="F8" s="82"/>
      <c r="G8" s="87"/>
      <c r="H8" s="88"/>
      <c r="I8" s="88"/>
    </row>
    <row r="9" ht="19.5" customHeight="1" spans="1:9">
      <c r="A9" s="89" t="s">
        <v>56</v>
      </c>
      <c r="B9" s="90"/>
      <c r="C9" s="90"/>
      <c r="D9" s="91"/>
      <c r="E9" s="92"/>
      <c r="F9" s="92"/>
      <c r="G9" s="87"/>
      <c r="H9" s="88"/>
      <c r="I9" s="88"/>
    </row>
    <row r="10" customHeight="1" spans="1:1">
      <c r="A10" s="2" t="s">
        <v>607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3" activePane="bottomLeft" state="frozen"/>
      <selection/>
      <selection pane="bottomLeft" activeCell="D24" sqref="D24"/>
    </sheetView>
  </sheetViews>
  <sheetFormatPr defaultColWidth="9.14166666666667" defaultRowHeight="14.25" customHeight="1"/>
  <cols>
    <col min="1" max="1" width="19.2833333333333" customWidth="1"/>
    <col min="2" max="2" width="44" customWidth="1"/>
    <col min="3" max="3" width="23.8583333333333" customWidth="1"/>
    <col min="4" max="4" width="14.5" customWidth="1"/>
    <col min="5" max="5" width="26.7583333333333" customWidth="1"/>
    <col min="6" max="6" width="9.85833333333333" customWidth="1"/>
    <col min="7" max="7" width="17.7166666666667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3"/>
      <c r="E2" s="3"/>
      <c r="F2" s="3"/>
      <c r="G2" s="3"/>
      <c r="K2" s="56" t="s">
        <v>678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35" t="s">
        <v>53</v>
      </c>
      <c r="B4" s="36"/>
      <c r="C4" s="36"/>
      <c r="D4" s="36"/>
      <c r="E4" s="36"/>
      <c r="F4" s="36"/>
      <c r="G4" s="36"/>
      <c r="H4" s="37"/>
      <c r="I4" s="37"/>
      <c r="J4" s="37"/>
      <c r="K4" s="57" t="s">
        <v>1</v>
      </c>
    </row>
    <row r="5" ht="21.75" customHeight="1" spans="1:11">
      <c r="A5" s="38" t="s">
        <v>315</v>
      </c>
      <c r="B5" s="38" t="s">
        <v>221</v>
      </c>
      <c r="C5" s="38" t="s">
        <v>316</v>
      </c>
      <c r="D5" s="39" t="s">
        <v>222</v>
      </c>
      <c r="E5" s="39" t="s">
        <v>223</v>
      </c>
      <c r="F5" s="39" t="s">
        <v>317</v>
      </c>
      <c r="G5" s="39" t="s">
        <v>318</v>
      </c>
      <c r="H5" s="40" t="s">
        <v>56</v>
      </c>
      <c r="I5" s="58" t="s">
        <v>679</v>
      </c>
      <c r="J5" s="59"/>
      <c r="K5" s="60"/>
    </row>
    <row r="6" ht="21.75" customHeight="1" spans="1:11">
      <c r="A6" s="41"/>
      <c r="B6" s="41"/>
      <c r="C6" s="41"/>
      <c r="D6" s="42"/>
      <c r="E6" s="42"/>
      <c r="F6" s="42"/>
      <c r="G6" s="42"/>
      <c r="H6" s="43"/>
      <c r="I6" s="39" t="s">
        <v>59</v>
      </c>
      <c r="J6" s="39" t="s">
        <v>60</v>
      </c>
      <c r="K6" s="39" t="s">
        <v>61</v>
      </c>
    </row>
    <row r="7" ht="40.5" customHeight="1" spans="1:11">
      <c r="A7" s="44"/>
      <c r="B7" s="44"/>
      <c r="C7" s="44"/>
      <c r="D7" s="45"/>
      <c r="E7" s="45"/>
      <c r="F7" s="45"/>
      <c r="G7" s="45"/>
      <c r="H7" s="46"/>
      <c r="I7" s="45" t="s">
        <v>58</v>
      </c>
      <c r="J7" s="45"/>
      <c r="K7" s="45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61">
        <v>10</v>
      </c>
      <c r="K8" s="61">
        <v>11</v>
      </c>
    </row>
    <row r="9" ht="44" customHeight="1" spans="1:11">
      <c r="A9" s="47" t="s">
        <v>326</v>
      </c>
      <c r="B9" s="29" t="s">
        <v>680</v>
      </c>
      <c r="C9" s="48" t="s">
        <v>71</v>
      </c>
      <c r="D9" s="48">
        <v>2130135</v>
      </c>
      <c r="E9" s="48" t="s">
        <v>160</v>
      </c>
      <c r="F9" s="48">
        <v>30227</v>
      </c>
      <c r="G9" s="48" t="s">
        <v>332</v>
      </c>
      <c r="H9" s="30">
        <v>600000</v>
      </c>
      <c r="I9" s="30">
        <v>600000</v>
      </c>
      <c r="J9" s="62"/>
      <c r="K9" s="63"/>
    </row>
    <row r="10" ht="32" customHeight="1" spans="1:11">
      <c r="A10" s="47" t="s">
        <v>326</v>
      </c>
      <c r="B10" s="29" t="s">
        <v>681</v>
      </c>
      <c r="C10" s="48" t="s">
        <v>71</v>
      </c>
      <c r="D10" s="48">
        <v>2130120</v>
      </c>
      <c r="E10" s="48" t="s">
        <v>156</v>
      </c>
      <c r="F10" s="48">
        <v>30227</v>
      </c>
      <c r="G10" s="48" t="s">
        <v>332</v>
      </c>
      <c r="H10" s="30">
        <v>2450000</v>
      </c>
      <c r="I10" s="30">
        <v>2450000</v>
      </c>
      <c r="J10" s="62"/>
      <c r="K10" s="63"/>
    </row>
    <row r="11" ht="31" customHeight="1" spans="1:11">
      <c r="A11" s="47" t="s">
        <v>326</v>
      </c>
      <c r="B11" s="29" t="s">
        <v>682</v>
      </c>
      <c r="C11" s="48" t="s">
        <v>71</v>
      </c>
      <c r="D11" s="48">
        <v>2130106</v>
      </c>
      <c r="E11" s="48" t="s">
        <v>151</v>
      </c>
      <c r="F11" s="48">
        <v>30227</v>
      </c>
      <c r="G11" s="48" t="s">
        <v>332</v>
      </c>
      <c r="H11" s="30">
        <v>560000</v>
      </c>
      <c r="I11" s="30">
        <v>560000</v>
      </c>
      <c r="J11" s="62"/>
      <c r="K11" s="63"/>
    </row>
    <row r="12" ht="27" customHeight="1" spans="1:11">
      <c r="A12" s="49" t="s">
        <v>326</v>
      </c>
      <c r="B12" s="31" t="s">
        <v>683</v>
      </c>
      <c r="C12" s="50" t="s">
        <v>71</v>
      </c>
      <c r="D12" s="51">
        <v>2130599</v>
      </c>
      <c r="E12" s="51" t="s">
        <v>163</v>
      </c>
      <c r="F12" s="48">
        <v>30227</v>
      </c>
      <c r="G12" s="48" t="s">
        <v>332</v>
      </c>
      <c r="H12" s="30">
        <v>410000</v>
      </c>
      <c r="I12" s="30">
        <v>410000</v>
      </c>
      <c r="J12" s="26"/>
      <c r="K12" s="63"/>
    </row>
    <row r="13" ht="18.75" customHeight="1" spans="1:11">
      <c r="A13" s="52" t="s">
        <v>313</v>
      </c>
      <c r="B13" s="53"/>
      <c r="C13" s="53"/>
      <c r="D13" s="53"/>
      <c r="E13" s="53"/>
      <c r="F13" s="53"/>
      <c r="G13" s="54"/>
      <c r="H13" s="55">
        <f>SUM(H9:H12)</f>
        <v>4020000</v>
      </c>
      <c r="I13" s="55">
        <f>SUM(I9:I12)</f>
        <v>4020000</v>
      </c>
      <c r="J13" s="26"/>
      <c r="K13" s="63"/>
    </row>
  </sheetData>
  <mergeCells count="15">
    <mergeCell ref="A3:K3"/>
    <mergeCell ref="A4:G4"/>
    <mergeCell ref="I5:K5"/>
    <mergeCell ref="A13:G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50"/>
  <sheetViews>
    <sheetView showZeros="0" workbookViewId="0">
      <pane ySplit="1" topLeftCell="A22" activePane="bottomLeft" state="frozen"/>
      <selection/>
      <selection pane="bottomLeft" activeCell="C52" sqref="C52"/>
    </sheetView>
  </sheetViews>
  <sheetFormatPr defaultColWidth="9.14166666666667" defaultRowHeight="14.25" customHeight="1" outlineLevelCol="6"/>
  <cols>
    <col min="1" max="1" width="26" customWidth="1"/>
    <col min="2" max="2" width="22.125" customWidth="1"/>
    <col min="3" max="3" width="66.5" customWidth="1"/>
    <col min="4" max="4" width="28" customWidth="1"/>
    <col min="5" max="7" width="23.858333333333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/>
      <c r="B2" s="2"/>
      <c r="C2" s="2"/>
      <c r="D2" s="3"/>
      <c r="E2" s="2"/>
      <c r="F2" s="2"/>
      <c r="G2" s="4" t="s">
        <v>684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53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316</v>
      </c>
      <c r="B5" s="10" t="s">
        <v>315</v>
      </c>
      <c r="C5" s="10" t="s">
        <v>221</v>
      </c>
      <c r="D5" s="11" t="s">
        <v>685</v>
      </c>
      <c r="E5" s="12" t="s">
        <v>59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58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 t="s">
        <v>71</v>
      </c>
      <c r="B9" s="23" t="s">
        <v>321</v>
      </c>
      <c r="C9" s="24" t="s">
        <v>323</v>
      </c>
      <c r="D9" s="22" t="s">
        <v>686</v>
      </c>
      <c r="E9" s="25">
        <v>100000</v>
      </c>
      <c r="F9" s="26"/>
      <c r="G9" s="26"/>
    </row>
    <row r="10" ht="17.25" customHeight="1" spans="1:7">
      <c r="A10" s="22" t="s">
        <v>71</v>
      </c>
      <c r="B10" s="23" t="s">
        <v>326</v>
      </c>
      <c r="C10" s="24" t="s">
        <v>328</v>
      </c>
      <c r="D10" s="22" t="s">
        <v>686</v>
      </c>
      <c r="E10" s="25">
        <v>10000</v>
      </c>
      <c r="F10" s="26"/>
      <c r="G10" s="26"/>
    </row>
    <row r="11" ht="17.25" customHeight="1" spans="1:7">
      <c r="A11" s="22" t="s">
        <v>71</v>
      </c>
      <c r="B11" s="23" t="s">
        <v>326</v>
      </c>
      <c r="C11" s="24" t="s">
        <v>330</v>
      </c>
      <c r="D11" s="22" t="s">
        <v>686</v>
      </c>
      <c r="E11" s="25">
        <v>330000</v>
      </c>
      <c r="F11" s="26"/>
      <c r="G11" s="26"/>
    </row>
    <row r="12" ht="17.25" customHeight="1" spans="1:7">
      <c r="A12" s="22" t="s">
        <v>71</v>
      </c>
      <c r="B12" s="23" t="s">
        <v>321</v>
      </c>
      <c r="C12" s="24" t="s">
        <v>334</v>
      </c>
      <c r="D12" s="22" t="s">
        <v>686</v>
      </c>
      <c r="E12" s="25">
        <v>189593</v>
      </c>
      <c r="F12" s="26"/>
      <c r="G12" s="26"/>
    </row>
    <row r="13" ht="17.25" customHeight="1" spans="1:7">
      <c r="A13" s="22" t="s">
        <v>71</v>
      </c>
      <c r="B13" s="23" t="s">
        <v>321</v>
      </c>
      <c r="C13" s="24" t="s">
        <v>336</v>
      </c>
      <c r="D13" s="22" t="s">
        <v>686</v>
      </c>
      <c r="E13" s="25">
        <v>294187</v>
      </c>
      <c r="F13" s="26"/>
      <c r="G13" s="26"/>
    </row>
    <row r="14" ht="17.25" customHeight="1" spans="1:7">
      <c r="A14" s="22" t="s">
        <v>71</v>
      </c>
      <c r="B14" s="23" t="s">
        <v>326</v>
      </c>
      <c r="C14" s="24" t="s">
        <v>340</v>
      </c>
      <c r="D14" s="22" t="s">
        <v>686</v>
      </c>
      <c r="E14" s="25">
        <v>278020</v>
      </c>
      <c r="F14" s="26"/>
      <c r="G14" s="26"/>
    </row>
    <row r="15" ht="17.25" customHeight="1" spans="1:7">
      <c r="A15" s="22" t="s">
        <v>71</v>
      </c>
      <c r="B15" s="23" t="s">
        <v>326</v>
      </c>
      <c r="C15" s="24" t="s">
        <v>342</v>
      </c>
      <c r="D15" s="22" t="s">
        <v>686</v>
      </c>
      <c r="E15" s="25">
        <v>10000</v>
      </c>
      <c r="F15" s="26"/>
      <c r="G15" s="26"/>
    </row>
    <row r="16" ht="17.25" customHeight="1" spans="1:7">
      <c r="A16" s="22" t="s">
        <v>71</v>
      </c>
      <c r="B16" s="23" t="s">
        <v>321</v>
      </c>
      <c r="C16" s="24" t="s">
        <v>344</v>
      </c>
      <c r="D16" s="22" t="s">
        <v>686</v>
      </c>
      <c r="E16" s="25">
        <v>180000</v>
      </c>
      <c r="F16" s="26"/>
      <c r="G16" s="26"/>
    </row>
    <row r="17" ht="17.25" customHeight="1" spans="1:7">
      <c r="A17" s="22" t="s">
        <v>71</v>
      </c>
      <c r="B17" s="23" t="s">
        <v>345</v>
      </c>
      <c r="C17" s="24" t="s">
        <v>347</v>
      </c>
      <c r="D17" s="22" t="s">
        <v>686</v>
      </c>
      <c r="E17" s="25">
        <v>30000</v>
      </c>
      <c r="F17" s="26"/>
      <c r="G17" s="26"/>
    </row>
    <row r="18" ht="17.25" customHeight="1" spans="1:7">
      <c r="A18" s="22" t="s">
        <v>71</v>
      </c>
      <c r="B18" s="23" t="s">
        <v>321</v>
      </c>
      <c r="C18" s="24" t="s">
        <v>349</v>
      </c>
      <c r="D18" s="22" t="s">
        <v>686</v>
      </c>
      <c r="E18" s="25">
        <v>269000</v>
      </c>
      <c r="F18" s="26"/>
      <c r="G18" s="26"/>
    </row>
    <row r="19" ht="17.25" customHeight="1" spans="1:7">
      <c r="A19" s="22" t="s">
        <v>71</v>
      </c>
      <c r="B19" s="23" t="s">
        <v>326</v>
      </c>
      <c r="C19" s="24" t="s">
        <v>351</v>
      </c>
      <c r="D19" s="22" t="s">
        <v>686</v>
      </c>
      <c r="E19" s="25">
        <v>10000</v>
      </c>
      <c r="F19" s="26"/>
      <c r="G19" s="26"/>
    </row>
    <row r="20" ht="17.25" customHeight="1" spans="1:7">
      <c r="A20" s="22" t="s">
        <v>71</v>
      </c>
      <c r="B20" s="23" t="s">
        <v>326</v>
      </c>
      <c r="C20" s="24" t="s">
        <v>353</v>
      </c>
      <c r="D20" s="22" t="s">
        <v>686</v>
      </c>
      <c r="E20" s="25">
        <v>70000</v>
      </c>
      <c r="F20" s="26"/>
      <c r="G20" s="26"/>
    </row>
    <row r="21" ht="17.25" customHeight="1" spans="1:7">
      <c r="A21" s="22" t="s">
        <v>71</v>
      </c>
      <c r="B21" s="23" t="s">
        <v>326</v>
      </c>
      <c r="C21" s="24" t="s">
        <v>355</v>
      </c>
      <c r="D21" s="22" t="s">
        <v>686</v>
      </c>
      <c r="E21" s="25">
        <v>550000</v>
      </c>
      <c r="F21" s="26"/>
      <c r="G21" s="26"/>
    </row>
    <row r="22" ht="17.25" customHeight="1" spans="1:7">
      <c r="A22" s="22" t="s">
        <v>71</v>
      </c>
      <c r="B22" s="23" t="s">
        <v>326</v>
      </c>
      <c r="C22" s="24" t="s">
        <v>357</v>
      </c>
      <c r="D22" s="22" t="s">
        <v>686</v>
      </c>
      <c r="E22" s="25">
        <v>143200</v>
      </c>
      <c r="F22" s="26"/>
      <c r="G22" s="26"/>
    </row>
    <row r="23" ht="17.25" customHeight="1" spans="1:7">
      <c r="A23" s="22" t="s">
        <v>71</v>
      </c>
      <c r="B23" s="23" t="s">
        <v>326</v>
      </c>
      <c r="C23" s="24" t="s">
        <v>357</v>
      </c>
      <c r="D23" s="22" t="s">
        <v>686</v>
      </c>
      <c r="E23" s="25">
        <v>6000</v>
      </c>
      <c r="F23" s="26"/>
      <c r="G23" s="26"/>
    </row>
    <row r="24" ht="17.25" customHeight="1" spans="1:7">
      <c r="A24" s="22" t="s">
        <v>71</v>
      </c>
      <c r="B24" s="23" t="s">
        <v>326</v>
      </c>
      <c r="C24" s="24" t="s">
        <v>361</v>
      </c>
      <c r="D24" s="22" t="s">
        <v>686</v>
      </c>
      <c r="E24" s="25">
        <v>350000</v>
      </c>
      <c r="F24" s="26"/>
      <c r="G24" s="26"/>
    </row>
    <row r="25" ht="17.25" customHeight="1" spans="1:7">
      <c r="A25" s="22" t="s">
        <v>71</v>
      </c>
      <c r="B25" s="23" t="s">
        <v>326</v>
      </c>
      <c r="C25" s="24" t="s">
        <v>363</v>
      </c>
      <c r="D25" s="22" t="s">
        <v>686</v>
      </c>
      <c r="E25" s="25">
        <v>180000</v>
      </c>
      <c r="F25" s="26"/>
      <c r="G25" s="26"/>
    </row>
    <row r="26" ht="17.25" customHeight="1" spans="1:7">
      <c r="A26" s="22" t="s">
        <v>71</v>
      </c>
      <c r="B26" s="23" t="s">
        <v>326</v>
      </c>
      <c r="C26" s="24" t="s">
        <v>365</v>
      </c>
      <c r="D26" s="22" t="s">
        <v>686</v>
      </c>
      <c r="E26" s="25">
        <v>56000</v>
      </c>
      <c r="F26" s="26"/>
      <c r="G26" s="26"/>
    </row>
    <row r="27" ht="17.25" customHeight="1" spans="1:7">
      <c r="A27" s="22" t="s">
        <v>71</v>
      </c>
      <c r="B27" s="27" t="s">
        <v>326</v>
      </c>
      <c r="C27" s="24" t="s">
        <v>367</v>
      </c>
      <c r="D27" s="22" t="s">
        <v>687</v>
      </c>
      <c r="E27" s="25">
        <v>5135.24</v>
      </c>
      <c r="F27" s="26"/>
      <c r="G27" s="26"/>
    </row>
    <row r="28" ht="17.25" customHeight="1" spans="1:7">
      <c r="A28" s="22" t="s">
        <v>71</v>
      </c>
      <c r="B28" s="27" t="s">
        <v>326</v>
      </c>
      <c r="C28" s="24" t="s">
        <v>369</v>
      </c>
      <c r="D28" s="22" t="s">
        <v>688</v>
      </c>
      <c r="E28" s="25">
        <v>51000</v>
      </c>
      <c r="F28" s="26"/>
      <c r="G28" s="26"/>
    </row>
    <row r="29" ht="17.25" customHeight="1" spans="1:7">
      <c r="A29" s="22" t="s">
        <v>71</v>
      </c>
      <c r="B29" s="27" t="s">
        <v>326</v>
      </c>
      <c r="C29" s="24" t="s">
        <v>371</v>
      </c>
      <c r="D29" s="22" t="s">
        <v>688</v>
      </c>
      <c r="E29" s="25">
        <v>110442.2</v>
      </c>
      <c r="F29" s="26"/>
      <c r="G29" s="26"/>
    </row>
    <row r="30" ht="17.25" customHeight="1" spans="1:7">
      <c r="A30" s="22" t="s">
        <v>71</v>
      </c>
      <c r="B30" s="27" t="s">
        <v>326</v>
      </c>
      <c r="C30" s="24" t="s">
        <v>373</v>
      </c>
      <c r="D30" s="22" t="s">
        <v>688</v>
      </c>
      <c r="E30" s="25">
        <v>2890</v>
      </c>
      <c r="F30" s="26"/>
      <c r="G30" s="26"/>
    </row>
    <row r="31" ht="17.25" customHeight="1" spans="1:7">
      <c r="A31" s="22" t="s">
        <v>71</v>
      </c>
      <c r="B31" s="27" t="s">
        <v>326</v>
      </c>
      <c r="C31" s="24" t="s">
        <v>375</v>
      </c>
      <c r="D31" s="22" t="s">
        <v>688</v>
      </c>
      <c r="E31" s="25">
        <v>300000</v>
      </c>
      <c r="F31" s="26"/>
      <c r="G31" s="26"/>
    </row>
    <row r="32" ht="17.25" customHeight="1" spans="1:7">
      <c r="A32" s="22" t="s">
        <v>71</v>
      </c>
      <c r="B32" s="27" t="s">
        <v>326</v>
      </c>
      <c r="C32" s="24" t="s">
        <v>377</v>
      </c>
      <c r="D32" s="22" t="s">
        <v>687</v>
      </c>
      <c r="E32" s="25">
        <v>8124.79</v>
      </c>
      <c r="F32" s="26"/>
      <c r="G32" s="26"/>
    </row>
    <row r="33" ht="17.25" customHeight="1" spans="1:7">
      <c r="A33" s="22" t="s">
        <v>71</v>
      </c>
      <c r="B33" s="27" t="s">
        <v>326</v>
      </c>
      <c r="C33" s="24" t="s">
        <v>379</v>
      </c>
      <c r="D33" s="22" t="s">
        <v>688</v>
      </c>
      <c r="E33" s="25">
        <v>10200</v>
      </c>
      <c r="F33" s="26"/>
      <c r="G33" s="26"/>
    </row>
    <row r="34" ht="17.25" customHeight="1" spans="1:7">
      <c r="A34" s="22" t="s">
        <v>71</v>
      </c>
      <c r="B34" s="27" t="s">
        <v>326</v>
      </c>
      <c r="C34" s="24" t="s">
        <v>381</v>
      </c>
      <c r="D34" s="22" t="s">
        <v>687</v>
      </c>
      <c r="E34" s="25">
        <v>32850</v>
      </c>
      <c r="F34" s="26"/>
      <c r="G34" s="26"/>
    </row>
    <row r="35" ht="17.25" customHeight="1" spans="1:7">
      <c r="A35" s="22" t="s">
        <v>71</v>
      </c>
      <c r="B35" s="27" t="s">
        <v>326</v>
      </c>
      <c r="C35" s="24" t="s">
        <v>384</v>
      </c>
      <c r="D35" s="22" t="s">
        <v>687</v>
      </c>
      <c r="E35" s="25">
        <v>70876</v>
      </c>
      <c r="F35" s="26"/>
      <c r="G35" s="26"/>
    </row>
    <row r="36" ht="17.25" customHeight="1" spans="1:7">
      <c r="A36" s="22" t="s">
        <v>71</v>
      </c>
      <c r="B36" s="27" t="s">
        <v>326</v>
      </c>
      <c r="C36" s="24" t="s">
        <v>386</v>
      </c>
      <c r="D36" s="22" t="s">
        <v>688</v>
      </c>
      <c r="E36" s="25">
        <v>40000</v>
      </c>
      <c r="F36" s="26"/>
      <c r="G36" s="26"/>
    </row>
    <row r="37" ht="17.25" customHeight="1" spans="1:7">
      <c r="A37" s="22" t="s">
        <v>71</v>
      </c>
      <c r="B37" s="27" t="s">
        <v>326</v>
      </c>
      <c r="C37" s="24" t="s">
        <v>388</v>
      </c>
      <c r="D37" s="22" t="s">
        <v>688</v>
      </c>
      <c r="E37" s="25">
        <v>260800</v>
      </c>
      <c r="F37" s="26"/>
      <c r="G37" s="26"/>
    </row>
    <row r="38" ht="17.25" customHeight="1" spans="1:7">
      <c r="A38" s="22" t="s">
        <v>71</v>
      </c>
      <c r="B38" s="27" t="s">
        <v>326</v>
      </c>
      <c r="C38" s="24" t="s">
        <v>390</v>
      </c>
      <c r="D38" s="22" t="s">
        <v>688</v>
      </c>
      <c r="E38" s="25">
        <v>4030</v>
      </c>
      <c r="F38" s="26"/>
      <c r="G38" s="26"/>
    </row>
    <row r="39" ht="17.25" customHeight="1" spans="1:7">
      <c r="A39" s="22" t="s">
        <v>71</v>
      </c>
      <c r="B39" s="27" t="s">
        <v>326</v>
      </c>
      <c r="C39" s="24" t="s">
        <v>392</v>
      </c>
      <c r="D39" s="22" t="s">
        <v>688</v>
      </c>
      <c r="E39" s="25">
        <v>30000</v>
      </c>
      <c r="F39" s="26"/>
      <c r="G39" s="26"/>
    </row>
    <row r="40" ht="17.25" customHeight="1" spans="1:7">
      <c r="A40" s="22" t="s">
        <v>71</v>
      </c>
      <c r="B40" s="27" t="s">
        <v>326</v>
      </c>
      <c r="C40" s="24" t="s">
        <v>394</v>
      </c>
      <c r="D40" s="22" t="s">
        <v>689</v>
      </c>
      <c r="E40" s="25">
        <v>1450000</v>
      </c>
      <c r="F40" s="26"/>
      <c r="G40" s="26"/>
    </row>
    <row r="41" ht="17.25" customHeight="1" spans="1:7">
      <c r="A41" s="22" t="s">
        <v>71</v>
      </c>
      <c r="B41" s="27" t="s">
        <v>326</v>
      </c>
      <c r="C41" s="24" t="s">
        <v>396</v>
      </c>
      <c r="D41" s="22" t="s">
        <v>687</v>
      </c>
      <c r="E41" s="25">
        <v>150000</v>
      </c>
      <c r="F41" s="26"/>
      <c r="G41" s="26"/>
    </row>
    <row r="42" ht="17.25" customHeight="1" spans="1:7">
      <c r="A42" s="22" t="s">
        <v>71</v>
      </c>
      <c r="B42" s="27" t="s">
        <v>326</v>
      </c>
      <c r="C42" s="24" t="s">
        <v>371</v>
      </c>
      <c r="D42" s="22" t="s">
        <v>688</v>
      </c>
      <c r="E42" s="25">
        <v>362000</v>
      </c>
      <c r="F42" s="26"/>
      <c r="G42" s="26"/>
    </row>
    <row r="43" ht="17.25" customHeight="1" spans="1:7">
      <c r="A43" s="22" t="s">
        <v>71</v>
      </c>
      <c r="B43" s="27" t="s">
        <v>326</v>
      </c>
      <c r="C43" s="24" t="s">
        <v>388</v>
      </c>
      <c r="D43" s="22" t="s">
        <v>688</v>
      </c>
      <c r="E43" s="25">
        <v>69600</v>
      </c>
      <c r="F43" s="26"/>
      <c r="G43" s="26"/>
    </row>
    <row r="44" ht="17.25" customHeight="1" spans="1:7">
      <c r="A44" s="22" t="s">
        <v>71</v>
      </c>
      <c r="B44" s="27" t="s">
        <v>326</v>
      </c>
      <c r="C44" s="24" t="s">
        <v>397</v>
      </c>
      <c r="D44" s="22" t="s">
        <v>688</v>
      </c>
      <c r="E44" s="25">
        <v>15000</v>
      </c>
      <c r="F44" s="26"/>
      <c r="G44" s="26"/>
    </row>
    <row r="45" ht="17.25" customHeight="1" spans="1:7">
      <c r="A45" s="22" t="s">
        <v>71</v>
      </c>
      <c r="B45" s="27" t="s">
        <v>326</v>
      </c>
      <c r="C45" s="24" t="s">
        <v>398</v>
      </c>
      <c r="D45" s="22" t="s">
        <v>689</v>
      </c>
      <c r="E45" s="25">
        <v>1400000</v>
      </c>
      <c r="F45" s="26"/>
      <c r="G45" s="26"/>
    </row>
    <row r="46" ht="31" customHeight="1" spans="1:7">
      <c r="A46" s="22" t="s">
        <v>71</v>
      </c>
      <c r="B46" s="28" t="s">
        <v>326</v>
      </c>
      <c r="C46" s="29" t="s">
        <v>680</v>
      </c>
      <c r="D46" s="22" t="s">
        <v>687</v>
      </c>
      <c r="E46" s="30">
        <v>600000</v>
      </c>
      <c r="F46" s="26"/>
      <c r="G46" s="26"/>
    </row>
    <row r="47" ht="17.25" customHeight="1" spans="1:7">
      <c r="A47" s="22" t="s">
        <v>71</v>
      </c>
      <c r="B47" s="28" t="s">
        <v>326</v>
      </c>
      <c r="C47" s="29" t="s">
        <v>681</v>
      </c>
      <c r="D47" s="22" t="s">
        <v>687</v>
      </c>
      <c r="E47" s="30">
        <v>2450000</v>
      </c>
      <c r="F47" s="26"/>
      <c r="G47" s="26"/>
    </row>
    <row r="48" ht="17.25" customHeight="1" spans="1:7">
      <c r="A48" s="22" t="s">
        <v>71</v>
      </c>
      <c r="B48" s="28" t="s">
        <v>326</v>
      </c>
      <c r="C48" s="29" t="s">
        <v>682</v>
      </c>
      <c r="D48" s="22" t="s">
        <v>687</v>
      </c>
      <c r="E48" s="30">
        <v>560000</v>
      </c>
      <c r="F48" s="26"/>
      <c r="G48" s="26"/>
    </row>
    <row r="49" ht="17.25" customHeight="1" spans="1:7">
      <c r="A49" s="22" t="s">
        <v>71</v>
      </c>
      <c r="B49" s="28" t="s">
        <v>326</v>
      </c>
      <c r="C49" s="31" t="s">
        <v>683</v>
      </c>
      <c r="D49" s="22" t="s">
        <v>687</v>
      </c>
      <c r="E49" s="30">
        <v>410000</v>
      </c>
      <c r="F49" s="26"/>
      <c r="G49" s="26"/>
    </row>
    <row r="50" ht="18.75" customHeight="1" spans="1:7">
      <c r="A50" s="32" t="s">
        <v>56</v>
      </c>
      <c r="B50" s="33" t="s">
        <v>690</v>
      </c>
      <c r="C50" s="33"/>
      <c r="D50" s="34"/>
      <c r="E50" s="26">
        <f>SUM(E9:E49)</f>
        <v>11448948.23</v>
      </c>
      <c r="F50" s="26"/>
      <c r="G50" s="26"/>
    </row>
  </sheetData>
  <mergeCells count="11">
    <mergeCell ref="A3:G3"/>
    <mergeCell ref="A4:D4"/>
    <mergeCell ref="E5:G5"/>
    <mergeCell ref="A50:D50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U11" sqref="U1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93" t="s">
        <v>52</v>
      </c>
    </row>
    <row r="3" ht="41.25" customHeight="1" spans="1:1">
      <c r="A3" s="67" t="str">
        <f>"2025"&amp;"年部门收入预算表"</f>
        <v>2025年部门收入预算表</v>
      </c>
    </row>
    <row r="4" ht="17.25" customHeight="1" spans="1:19">
      <c r="A4" s="70" t="s">
        <v>53</v>
      </c>
      <c r="B4" s="2"/>
      <c r="S4" s="72" t="s">
        <v>1</v>
      </c>
    </row>
    <row r="5" ht="21.75" customHeight="1" spans="1:19">
      <c r="A5" s="10" t="s">
        <v>54</v>
      </c>
      <c r="B5" s="255" t="s">
        <v>55</v>
      </c>
      <c r="C5" s="255" t="s">
        <v>56</v>
      </c>
      <c r="D5" s="256" t="s">
        <v>57</v>
      </c>
      <c r="E5" s="256"/>
      <c r="F5" s="256"/>
      <c r="G5" s="256"/>
      <c r="H5" s="256"/>
      <c r="I5" s="265"/>
      <c r="J5" s="256"/>
      <c r="K5" s="256"/>
      <c r="L5" s="256"/>
      <c r="M5" s="256"/>
      <c r="N5" s="266"/>
      <c r="O5" s="256" t="s">
        <v>45</v>
      </c>
      <c r="P5" s="256"/>
      <c r="Q5" s="256"/>
      <c r="R5" s="256"/>
      <c r="S5" s="266"/>
    </row>
    <row r="6" ht="27" customHeight="1" spans="1:19">
      <c r="A6" s="15"/>
      <c r="B6" s="257"/>
      <c r="C6" s="257"/>
      <c r="D6" s="257" t="s">
        <v>58</v>
      </c>
      <c r="E6" s="257" t="s">
        <v>59</v>
      </c>
      <c r="F6" s="257" t="s">
        <v>60</v>
      </c>
      <c r="G6" s="257" t="s">
        <v>61</v>
      </c>
      <c r="H6" s="257" t="s">
        <v>62</v>
      </c>
      <c r="I6" s="267" t="s">
        <v>63</v>
      </c>
      <c r="J6" s="268"/>
      <c r="K6" s="268"/>
      <c r="L6" s="268"/>
      <c r="M6" s="268"/>
      <c r="N6" s="269"/>
      <c r="O6" s="257" t="s">
        <v>58</v>
      </c>
      <c r="P6" s="257" t="s">
        <v>59</v>
      </c>
      <c r="Q6" s="257" t="s">
        <v>60</v>
      </c>
      <c r="R6" s="257" t="s">
        <v>61</v>
      </c>
      <c r="S6" s="257" t="s">
        <v>64</v>
      </c>
    </row>
    <row r="7" ht="30" customHeight="1" spans="1:19">
      <c r="A7" s="258"/>
      <c r="B7" s="259"/>
      <c r="C7" s="260"/>
      <c r="D7" s="260"/>
      <c r="E7" s="260"/>
      <c r="F7" s="260"/>
      <c r="G7" s="260"/>
      <c r="H7" s="260"/>
      <c r="I7" s="100" t="s">
        <v>58</v>
      </c>
      <c r="J7" s="269" t="s">
        <v>65</v>
      </c>
      <c r="K7" s="269" t="s">
        <v>66</v>
      </c>
      <c r="L7" s="269" t="s">
        <v>67</v>
      </c>
      <c r="M7" s="269" t="s">
        <v>68</v>
      </c>
      <c r="N7" s="269" t="s">
        <v>69</v>
      </c>
      <c r="O7" s="270"/>
      <c r="P7" s="270"/>
      <c r="Q7" s="270"/>
      <c r="R7" s="270"/>
      <c r="S7" s="260"/>
    </row>
    <row r="8" ht="15" customHeight="1" spans="1:19">
      <c r="A8" s="261">
        <v>1</v>
      </c>
      <c r="B8" s="261">
        <v>2</v>
      </c>
      <c r="C8" s="261">
        <v>3</v>
      </c>
      <c r="D8" s="261">
        <v>4</v>
      </c>
      <c r="E8" s="261">
        <v>5</v>
      </c>
      <c r="F8" s="261">
        <v>6</v>
      </c>
      <c r="G8" s="261">
        <v>7</v>
      </c>
      <c r="H8" s="261">
        <v>8</v>
      </c>
      <c r="I8" s="100">
        <v>9</v>
      </c>
      <c r="J8" s="261">
        <v>10</v>
      </c>
      <c r="K8" s="261">
        <v>11</v>
      </c>
      <c r="L8" s="261">
        <v>12</v>
      </c>
      <c r="M8" s="261">
        <v>13</v>
      </c>
      <c r="N8" s="261">
        <v>14</v>
      </c>
      <c r="O8" s="261">
        <v>15</v>
      </c>
      <c r="P8" s="261">
        <v>16</v>
      </c>
      <c r="Q8" s="261">
        <v>17</v>
      </c>
      <c r="R8" s="261">
        <v>18</v>
      </c>
      <c r="S8" s="261">
        <v>19</v>
      </c>
    </row>
    <row r="9" ht="18" customHeight="1" spans="1:19">
      <c r="A9" s="262" t="s">
        <v>70</v>
      </c>
      <c r="B9" s="262" t="s">
        <v>71</v>
      </c>
      <c r="C9" s="206">
        <f>D9+I9+O9</f>
        <v>33128558.72</v>
      </c>
      <c r="D9" s="206">
        <v>28699610.49</v>
      </c>
      <c r="E9" s="206">
        <v>28699610.49</v>
      </c>
      <c r="F9" s="206"/>
      <c r="G9" s="206"/>
      <c r="H9" s="206"/>
      <c r="I9" s="206">
        <v>56000</v>
      </c>
      <c r="J9" s="206"/>
      <c r="K9" s="206"/>
      <c r="L9" s="206"/>
      <c r="M9" s="206"/>
      <c r="N9" s="206">
        <v>56000</v>
      </c>
      <c r="O9" s="206">
        <v>4372948.23</v>
      </c>
      <c r="P9" s="206">
        <v>4372948.23</v>
      </c>
      <c r="Q9" s="206"/>
      <c r="R9" s="206"/>
      <c r="S9" s="206"/>
    </row>
    <row r="10" ht="18" customHeight="1" spans="1:19">
      <c r="A10" s="262" t="s">
        <v>72</v>
      </c>
      <c r="B10" s="262" t="s">
        <v>73</v>
      </c>
      <c r="C10" s="206">
        <v>33128558.72</v>
      </c>
      <c r="D10" s="206">
        <v>28699610.49</v>
      </c>
      <c r="E10" s="206">
        <v>28699610.49</v>
      </c>
      <c r="F10" s="206"/>
      <c r="G10" s="206"/>
      <c r="H10" s="206"/>
      <c r="I10" s="206">
        <v>56000</v>
      </c>
      <c r="J10" s="206"/>
      <c r="K10" s="206"/>
      <c r="L10" s="206"/>
      <c r="M10" s="206"/>
      <c r="N10" s="206">
        <v>56000</v>
      </c>
      <c r="O10" s="206">
        <v>4372948.23</v>
      </c>
      <c r="P10" s="206">
        <v>4372948.23</v>
      </c>
      <c r="Q10" s="206"/>
      <c r="R10" s="206"/>
      <c r="S10" s="206"/>
    </row>
    <row r="11" ht="18" customHeight="1" spans="1:19">
      <c r="A11" s="263"/>
      <c r="B11" s="263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</row>
    <row r="12" ht="18" customHeight="1" spans="1:19">
      <c r="A12" s="263"/>
      <c r="B12" s="263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</row>
    <row r="13" ht="18" customHeight="1" spans="1:19">
      <c r="A13" s="75" t="s">
        <v>56</v>
      </c>
      <c r="B13" s="264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7"/>
  <sheetViews>
    <sheetView showGridLines="0" showZeros="0" workbookViewId="0">
      <pane ySplit="1" topLeftCell="A40" activePane="bottomLeft" state="frozen"/>
      <selection/>
      <selection pane="bottomLeft" activeCell="F47" sqref="F4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72" t="s">
        <v>74</v>
      </c>
    </row>
    <row r="3" ht="41.25" customHeight="1" spans="1:1">
      <c r="A3" s="67" t="str">
        <f>"2025"&amp;"年部门支出预算表"</f>
        <v>2025年部门支出预算表</v>
      </c>
    </row>
    <row r="4" ht="17.25" customHeight="1" spans="1:15">
      <c r="A4" s="70" t="s">
        <v>53</v>
      </c>
      <c r="B4" s="2"/>
      <c r="O4" s="72" t="s">
        <v>1</v>
      </c>
    </row>
    <row r="5" ht="27" customHeight="1" spans="1:15">
      <c r="A5" s="234" t="s">
        <v>75</v>
      </c>
      <c r="B5" s="234" t="s">
        <v>76</v>
      </c>
      <c r="C5" s="234" t="s">
        <v>56</v>
      </c>
      <c r="D5" s="235" t="s">
        <v>59</v>
      </c>
      <c r="E5" s="236"/>
      <c r="F5" s="237"/>
      <c r="G5" s="238" t="s">
        <v>60</v>
      </c>
      <c r="H5" s="238" t="s">
        <v>61</v>
      </c>
      <c r="I5" s="238" t="s">
        <v>77</v>
      </c>
      <c r="J5" s="235" t="s">
        <v>63</v>
      </c>
      <c r="K5" s="236"/>
      <c r="L5" s="236"/>
      <c r="M5" s="236"/>
      <c r="N5" s="251"/>
      <c r="O5" s="252"/>
    </row>
    <row r="6" ht="42" customHeight="1" spans="1:15">
      <c r="A6" s="239"/>
      <c r="B6" s="239"/>
      <c r="C6" s="240"/>
      <c r="D6" s="241" t="s">
        <v>58</v>
      </c>
      <c r="E6" s="241" t="s">
        <v>78</v>
      </c>
      <c r="F6" s="241" t="s">
        <v>79</v>
      </c>
      <c r="G6" s="240"/>
      <c r="H6" s="240"/>
      <c r="I6" s="253"/>
      <c r="J6" s="241" t="s">
        <v>58</v>
      </c>
      <c r="K6" s="227" t="s">
        <v>80</v>
      </c>
      <c r="L6" s="227" t="s">
        <v>81</v>
      </c>
      <c r="M6" s="227" t="s">
        <v>82</v>
      </c>
      <c r="N6" s="227" t="s">
        <v>83</v>
      </c>
      <c r="O6" s="227" t="s">
        <v>84</v>
      </c>
    </row>
    <row r="7" ht="18" customHeight="1" spans="1:15">
      <c r="A7" s="78" t="s">
        <v>85</v>
      </c>
      <c r="B7" s="78" t="s">
        <v>86</v>
      </c>
      <c r="C7" s="78" t="s">
        <v>87</v>
      </c>
      <c r="D7" s="82" t="s">
        <v>88</v>
      </c>
      <c r="E7" s="82" t="s">
        <v>89</v>
      </c>
      <c r="F7" s="82" t="s">
        <v>90</v>
      </c>
      <c r="G7" s="82" t="s">
        <v>91</v>
      </c>
      <c r="H7" s="82" t="s">
        <v>92</v>
      </c>
      <c r="I7" s="82" t="s">
        <v>93</v>
      </c>
      <c r="J7" s="82" t="s">
        <v>94</v>
      </c>
      <c r="K7" s="82" t="s">
        <v>95</v>
      </c>
      <c r="L7" s="82" t="s">
        <v>96</v>
      </c>
      <c r="M7" s="82" t="s">
        <v>97</v>
      </c>
      <c r="N7" s="78" t="s">
        <v>98</v>
      </c>
      <c r="O7" s="82" t="s">
        <v>99</v>
      </c>
    </row>
    <row r="8" ht="18" customHeight="1" spans="1:15">
      <c r="A8" s="242" t="s">
        <v>100</v>
      </c>
      <c r="B8" s="243" t="s">
        <v>101</v>
      </c>
      <c r="C8" s="244">
        <f t="shared" ref="C8:C44" si="0">D8+J8</f>
        <v>668793</v>
      </c>
      <c r="D8" s="244">
        <f t="shared" ref="D8:D42" si="1">E8+F8</f>
        <v>668793</v>
      </c>
      <c r="E8" s="244"/>
      <c r="F8" s="244">
        <v>668793</v>
      </c>
      <c r="G8" s="75"/>
      <c r="H8" s="75"/>
      <c r="I8" s="75"/>
      <c r="J8" s="75"/>
      <c r="K8" s="75"/>
      <c r="L8" s="75"/>
      <c r="M8" s="75"/>
      <c r="N8" s="254"/>
      <c r="O8" s="75"/>
    </row>
    <row r="9" ht="18" customHeight="1" spans="1:15">
      <c r="A9" s="242" t="s">
        <v>102</v>
      </c>
      <c r="B9" s="245" t="s">
        <v>103</v>
      </c>
      <c r="C9" s="244">
        <f t="shared" si="0"/>
        <v>149200</v>
      </c>
      <c r="D9" s="244">
        <f t="shared" si="1"/>
        <v>149200</v>
      </c>
      <c r="E9" s="244"/>
      <c r="F9" s="244">
        <v>149200</v>
      </c>
      <c r="G9" s="75"/>
      <c r="H9" s="75"/>
      <c r="I9" s="75"/>
      <c r="J9" s="75"/>
      <c r="K9" s="75"/>
      <c r="L9" s="75"/>
      <c r="M9" s="75"/>
      <c r="N9" s="254"/>
      <c r="O9" s="75"/>
    </row>
    <row r="10" ht="18" customHeight="1" spans="1:15">
      <c r="A10" s="242" t="s">
        <v>104</v>
      </c>
      <c r="B10" s="246" t="s">
        <v>105</v>
      </c>
      <c r="C10" s="244">
        <f t="shared" si="0"/>
        <v>149200</v>
      </c>
      <c r="D10" s="244">
        <f t="shared" si="1"/>
        <v>149200</v>
      </c>
      <c r="E10" s="244"/>
      <c r="F10" s="244">
        <v>149200</v>
      </c>
      <c r="G10" s="75"/>
      <c r="H10" s="75"/>
      <c r="I10" s="75"/>
      <c r="J10" s="75"/>
      <c r="K10" s="75"/>
      <c r="L10" s="75"/>
      <c r="M10" s="75"/>
      <c r="N10" s="254"/>
      <c r="O10" s="75"/>
    </row>
    <row r="11" ht="18" customHeight="1" spans="1:15">
      <c r="A11" s="242" t="s">
        <v>106</v>
      </c>
      <c r="B11" s="245" t="s">
        <v>107</v>
      </c>
      <c r="C11" s="244">
        <f t="shared" si="0"/>
        <v>519593</v>
      </c>
      <c r="D11" s="244">
        <f t="shared" si="1"/>
        <v>519593</v>
      </c>
      <c r="E11" s="244"/>
      <c r="F11" s="244">
        <v>519593</v>
      </c>
      <c r="G11" s="75"/>
      <c r="H11" s="75"/>
      <c r="I11" s="75"/>
      <c r="J11" s="75"/>
      <c r="K11" s="75"/>
      <c r="L11" s="75"/>
      <c r="M11" s="75"/>
      <c r="N11" s="254"/>
      <c r="O11" s="75"/>
    </row>
    <row r="12" ht="18" customHeight="1" spans="1:15">
      <c r="A12" s="242" t="s">
        <v>108</v>
      </c>
      <c r="B12" s="246" t="s">
        <v>107</v>
      </c>
      <c r="C12" s="244">
        <f t="shared" si="0"/>
        <v>519593</v>
      </c>
      <c r="D12" s="244">
        <f t="shared" si="1"/>
        <v>519593</v>
      </c>
      <c r="E12" s="244"/>
      <c r="F12" s="244">
        <v>519593</v>
      </c>
      <c r="G12" s="75"/>
      <c r="H12" s="75"/>
      <c r="I12" s="75"/>
      <c r="J12" s="75"/>
      <c r="K12" s="75"/>
      <c r="L12" s="75"/>
      <c r="M12" s="75"/>
      <c r="N12" s="254"/>
      <c r="O12" s="75"/>
    </row>
    <row r="13" ht="18" customHeight="1" spans="1:15">
      <c r="A13" s="242" t="s">
        <v>109</v>
      </c>
      <c r="B13" s="243" t="s">
        <v>110</v>
      </c>
      <c r="C13" s="244">
        <f t="shared" si="0"/>
        <v>21600</v>
      </c>
      <c r="D13" s="244">
        <f t="shared" si="1"/>
        <v>21600</v>
      </c>
      <c r="E13" s="244">
        <v>21600</v>
      </c>
      <c r="F13" s="244"/>
      <c r="G13" s="75"/>
      <c r="H13" s="75"/>
      <c r="I13" s="75"/>
      <c r="J13" s="75"/>
      <c r="K13" s="75"/>
      <c r="L13" s="75"/>
      <c r="M13" s="75"/>
      <c r="N13" s="254"/>
      <c r="O13" s="75"/>
    </row>
    <row r="14" ht="18" customHeight="1" spans="1:15">
      <c r="A14" s="242" t="s">
        <v>111</v>
      </c>
      <c r="B14" s="245" t="s">
        <v>112</v>
      </c>
      <c r="C14" s="244">
        <f t="shared" si="0"/>
        <v>21600</v>
      </c>
      <c r="D14" s="244">
        <f t="shared" si="1"/>
        <v>21600</v>
      </c>
      <c r="E14" s="244">
        <v>21600</v>
      </c>
      <c r="F14" s="244"/>
      <c r="G14" s="75"/>
      <c r="H14" s="75"/>
      <c r="I14" s="75"/>
      <c r="J14" s="75"/>
      <c r="K14" s="75"/>
      <c r="L14" s="75"/>
      <c r="M14" s="75"/>
      <c r="N14" s="254"/>
      <c r="O14" s="75"/>
    </row>
    <row r="15" ht="18" customHeight="1" spans="1:15">
      <c r="A15" s="242" t="s">
        <v>113</v>
      </c>
      <c r="B15" s="246" t="s">
        <v>114</v>
      </c>
      <c r="C15" s="244">
        <f t="shared" si="0"/>
        <v>21600</v>
      </c>
      <c r="D15" s="244">
        <f t="shared" si="1"/>
        <v>21600</v>
      </c>
      <c r="E15" s="244">
        <v>21600</v>
      </c>
      <c r="F15" s="244"/>
      <c r="G15" s="75"/>
      <c r="H15" s="75"/>
      <c r="I15" s="75"/>
      <c r="J15" s="75"/>
      <c r="K15" s="75"/>
      <c r="L15" s="75"/>
      <c r="M15" s="75"/>
      <c r="N15" s="254"/>
      <c r="O15" s="75"/>
    </row>
    <row r="16" ht="17" customHeight="1" spans="1:15">
      <c r="A16" s="242" t="s">
        <v>115</v>
      </c>
      <c r="B16" s="243" t="s">
        <v>116</v>
      </c>
      <c r="C16" s="244">
        <f t="shared" si="0"/>
        <v>4693753.44</v>
      </c>
      <c r="D16" s="244">
        <f t="shared" si="1"/>
        <v>4693753.44</v>
      </c>
      <c r="E16" s="244">
        <v>4693753.44</v>
      </c>
      <c r="F16" s="244"/>
      <c r="G16" s="75"/>
      <c r="H16" s="75"/>
      <c r="I16" s="75"/>
      <c r="J16" s="75"/>
      <c r="K16" s="75"/>
      <c r="L16" s="75"/>
      <c r="M16" s="75"/>
      <c r="N16" s="254"/>
      <c r="O16" s="75"/>
    </row>
    <row r="17" ht="18" customHeight="1" spans="1:15">
      <c r="A17" s="242" t="s">
        <v>117</v>
      </c>
      <c r="B17" s="245" t="s">
        <v>118</v>
      </c>
      <c r="C17" s="244">
        <f t="shared" si="0"/>
        <v>4620000</v>
      </c>
      <c r="D17" s="244">
        <f t="shared" si="1"/>
        <v>4620000</v>
      </c>
      <c r="E17" s="244">
        <v>4620000</v>
      </c>
      <c r="F17" s="244"/>
      <c r="G17" s="75"/>
      <c r="H17" s="75"/>
      <c r="I17" s="75"/>
      <c r="J17" s="75"/>
      <c r="K17" s="75"/>
      <c r="L17" s="75"/>
      <c r="M17" s="75"/>
      <c r="N17" s="254"/>
      <c r="O17" s="75"/>
    </row>
    <row r="18" ht="18" customHeight="1" spans="1:15">
      <c r="A18" s="242" t="s">
        <v>119</v>
      </c>
      <c r="B18" s="246" t="s">
        <v>120</v>
      </c>
      <c r="C18" s="244">
        <f t="shared" si="0"/>
        <v>825600</v>
      </c>
      <c r="D18" s="244">
        <f t="shared" si="1"/>
        <v>825600</v>
      </c>
      <c r="E18" s="244">
        <v>825600</v>
      </c>
      <c r="F18" s="244"/>
      <c r="G18" s="75"/>
      <c r="H18" s="75"/>
      <c r="I18" s="75"/>
      <c r="J18" s="75"/>
      <c r="K18" s="75"/>
      <c r="L18" s="75"/>
      <c r="M18" s="75"/>
      <c r="N18" s="254"/>
      <c r="O18" s="75"/>
    </row>
    <row r="19" ht="18" customHeight="1" spans="1:15">
      <c r="A19" s="242" t="s">
        <v>121</v>
      </c>
      <c r="B19" s="246" t="s">
        <v>122</v>
      </c>
      <c r="C19" s="244">
        <f t="shared" si="0"/>
        <v>1911000</v>
      </c>
      <c r="D19" s="244">
        <f t="shared" si="1"/>
        <v>1911000</v>
      </c>
      <c r="E19" s="244">
        <v>1911000</v>
      </c>
      <c r="F19" s="244"/>
      <c r="G19" s="75"/>
      <c r="H19" s="75"/>
      <c r="I19" s="75"/>
      <c r="J19" s="75"/>
      <c r="K19" s="75"/>
      <c r="L19" s="75"/>
      <c r="M19" s="75"/>
      <c r="N19" s="254"/>
      <c r="O19" s="75"/>
    </row>
    <row r="20" ht="18" customHeight="1" spans="1:15">
      <c r="A20" s="242" t="s">
        <v>123</v>
      </c>
      <c r="B20" s="246" t="s">
        <v>124</v>
      </c>
      <c r="C20" s="244">
        <f t="shared" si="0"/>
        <v>1483400</v>
      </c>
      <c r="D20" s="244">
        <f t="shared" si="1"/>
        <v>1483400</v>
      </c>
      <c r="E20" s="244">
        <v>1483400</v>
      </c>
      <c r="F20" s="244"/>
      <c r="G20" s="75"/>
      <c r="H20" s="75"/>
      <c r="I20" s="75"/>
      <c r="J20" s="75"/>
      <c r="K20" s="75"/>
      <c r="L20" s="75"/>
      <c r="M20" s="75"/>
      <c r="N20" s="254"/>
      <c r="O20" s="75"/>
    </row>
    <row r="21" ht="18" customHeight="1" spans="1:15">
      <c r="A21" s="242" t="s">
        <v>125</v>
      </c>
      <c r="B21" s="246" t="s">
        <v>126</v>
      </c>
      <c r="C21" s="244">
        <f t="shared" si="0"/>
        <v>400000</v>
      </c>
      <c r="D21" s="244">
        <f t="shared" si="1"/>
        <v>400000</v>
      </c>
      <c r="E21" s="244">
        <v>400000</v>
      </c>
      <c r="F21" s="244"/>
      <c r="G21" s="75"/>
      <c r="H21" s="75"/>
      <c r="I21" s="75"/>
      <c r="J21" s="75"/>
      <c r="K21" s="75"/>
      <c r="L21" s="75"/>
      <c r="M21" s="75"/>
      <c r="N21" s="254"/>
      <c r="O21" s="75"/>
    </row>
    <row r="22" ht="18" customHeight="1" spans="1:15">
      <c r="A22" s="242" t="s">
        <v>127</v>
      </c>
      <c r="B22" s="245" t="s">
        <v>128</v>
      </c>
      <c r="C22" s="244">
        <f t="shared" si="0"/>
        <v>73753.44</v>
      </c>
      <c r="D22" s="244">
        <f t="shared" si="1"/>
        <v>73753.44</v>
      </c>
      <c r="E22" s="244">
        <v>73753.44</v>
      </c>
      <c r="F22" s="244"/>
      <c r="G22" s="75"/>
      <c r="H22" s="75"/>
      <c r="I22" s="75"/>
      <c r="J22" s="75"/>
      <c r="K22" s="75"/>
      <c r="L22" s="75"/>
      <c r="M22" s="75"/>
      <c r="N22" s="254"/>
      <c r="O22" s="75"/>
    </row>
    <row r="23" ht="18" customHeight="1" spans="1:15">
      <c r="A23" s="242" t="s">
        <v>129</v>
      </c>
      <c r="B23" s="246" t="s">
        <v>130</v>
      </c>
      <c r="C23" s="244">
        <f t="shared" si="0"/>
        <v>73753.44</v>
      </c>
      <c r="D23" s="244">
        <f t="shared" si="1"/>
        <v>73753.44</v>
      </c>
      <c r="E23" s="244">
        <v>73753.44</v>
      </c>
      <c r="F23" s="244"/>
      <c r="G23" s="75"/>
      <c r="H23" s="75"/>
      <c r="I23" s="75"/>
      <c r="J23" s="75"/>
      <c r="K23" s="75"/>
      <c r="L23" s="75"/>
      <c r="M23" s="75"/>
      <c r="N23" s="254"/>
      <c r="O23" s="75"/>
    </row>
    <row r="24" ht="18" customHeight="1" spans="1:15">
      <c r="A24" s="242" t="s">
        <v>131</v>
      </c>
      <c r="B24" s="243" t="s">
        <v>132</v>
      </c>
      <c r="C24" s="244">
        <f t="shared" si="0"/>
        <v>2126123</v>
      </c>
      <c r="D24" s="244">
        <f t="shared" si="1"/>
        <v>2126123</v>
      </c>
      <c r="E24" s="244">
        <v>2126123</v>
      </c>
      <c r="F24" s="244"/>
      <c r="G24" s="75"/>
      <c r="H24" s="75"/>
      <c r="I24" s="75"/>
      <c r="J24" s="75"/>
      <c r="K24" s="75"/>
      <c r="L24" s="75"/>
      <c r="M24" s="75"/>
      <c r="N24" s="254"/>
      <c r="O24" s="75"/>
    </row>
    <row r="25" ht="18" customHeight="1" spans="1:15">
      <c r="A25" s="242" t="s">
        <v>133</v>
      </c>
      <c r="B25" s="245" t="s">
        <v>134</v>
      </c>
      <c r="C25" s="244">
        <f t="shared" si="0"/>
        <v>2126123</v>
      </c>
      <c r="D25" s="244">
        <f t="shared" si="1"/>
        <v>2126123</v>
      </c>
      <c r="E25" s="244">
        <v>2126123</v>
      </c>
      <c r="F25" s="244"/>
      <c r="G25" s="75"/>
      <c r="H25" s="75"/>
      <c r="I25" s="75"/>
      <c r="J25" s="75"/>
      <c r="K25" s="75"/>
      <c r="L25" s="75"/>
      <c r="M25" s="75"/>
      <c r="N25" s="254"/>
      <c r="O25" s="75"/>
    </row>
    <row r="26" ht="18" customHeight="1" spans="1:15">
      <c r="A26" s="242" t="s">
        <v>135</v>
      </c>
      <c r="B26" s="246" t="s">
        <v>136</v>
      </c>
      <c r="C26" s="244">
        <f t="shared" si="0"/>
        <v>235840</v>
      </c>
      <c r="D26" s="244">
        <f t="shared" si="1"/>
        <v>235840</v>
      </c>
      <c r="E26" s="244">
        <v>235840</v>
      </c>
      <c r="F26" s="244"/>
      <c r="G26" s="75"/>
      <c r="H26" s="75"/>
      <c r="I26" s="75"/>
      <c r="J26" s="75"/>
      <c r="K26" s="75"/>
      <c r="L26" s="75"/>
      <c r="M26" s="75"/>
      <c r="N26" s="254"/>
      <c r="O26" s="75"/>
    </row>
    <row r="27" ht="18" customHeight="1" spans="1:15">
      <c r="A27" s="242" t="s">
        <v>137</v>
      </c>
      <c r="B27" s="246" t="s">
        <v>138</v>
      </c>
      <c r="C27" s="244">
        <f t="shared" si="0"/>
        <v>496500</v>
      </c>
      <c r="D27" s="244">
        <f t="shared" si="1"/>
        <v>496500</v>
      </c>
      <c r="E27" s="244">
        <v>496500</v>
      </c>
      <c r="F27" s="244"/>
      <c r="G27" s="75"/>
      <c r="H27" s="75"/>
      <c r="I27" s="75"/>
      <c r="J27" s="75"/>
      <c r="K27" s="75"/>
      <c r="L27" s="75"/>
      <c r="M27" s="75"/>
      <c r="N27" s="254"/>
      <c r="O27" s="75"/>
    </row>
    <row r="28" ht="18" customHeight="1" spans="1:15">
      <c r="A28" s="242" t="s">
        <v>139</v>
      </c>
      <c r="B28" s="246" t="s">
        <v>140</v>
      </c>
      <c r="C28" s="244">
        <f t="shared" si="0"/>
        <v>1264200</v>
      </c>
      <c r="D28" s="244">
        <f t="shared" si="1"/>
        <v>1264200</v>
      </c>
      <c r="E28" s="244">
        <v>1264200</v>
      </c>
      <c r="F28" s="244"/>
      <c r="G28" s="75"/>
      <c r="H28" s="75"/>
      <c r="I28" s="75"/>
      <c r="J28" s="75"/>
      <c r="K28" s="75"/>
      <c r="L28" s="75"/>
      <c r="M28" s="75"/>
      <c r="N28" s="254"/>
      <c r="O28" s="75"/>
    </row>
    <row r="29" ht="18" customHeight="1" spans="1:15">
      <c r="A29" s="242" t="s">
        <v>141</v>
      </c>
      <c r="B29" s="246" t="s">
        <v>142</v>
      </c>
      <c r="C29" s="244">
        <f t="shared" si="0"/>
        <v>129583</v>
      </c>
      <c r="D29" s="244">
        <f t="shared" si="1"/>
        <v>129583</v>
      </c>
      <c r="E29" s="244">
        <v>129583</v>
      </c>
      <c r="F29" s="244"/>
      <c r="G29" s="75"/>
      <c r="H29" s="75"/>
      <c r="I29" s="75"/>
      <c r="J29" s="75"/>
      <c r="K29" s="75"/>
      <c r="L29" s="75"/>
      <c r="M29" s="75"/>
      <c r="N29" s="254"/>
      <c r="O29" s="75"/>
    </row>
    <row r="30" ht="18" customHeight="1" spans="1:15">
      <c r="A30" s="242" t="s">
        <v>143</v>
      </c>
      <c r="B30" s="243" t="s">
        <v>144</v>
      </c>
      <c r="C30" s="244">
        <v>24360009.23</v>
      </c>
      <c r="D30" s="244">
        <v>24304009.23</v>
      </c>
      <c r="E30" s="244">
        <v>13579854</v>
      </c>
      <c r="F30" s="244">
        <v>10724155.23</v>
      </c>
      <c r="G30" s="75"/>
      <c r="H30" s="75"/>
      <c r="I30" s="75"/>
      <c r="J30" s="244">
        <v>56000</v>
      </c>
      <c r="K30" s="75"/>
      <c r="L30" s="75"/>
      <c r="M30" s="75"/>
      <c r="N30" s="254"/>
      <c r="O30" s="244">
        <v>56000</v>
      </c>
    </row>
    <row r="31" ht="18" customHeight="1" spans="1:15">
      <c r="A31" s="242" t="s">
        <v>145</v>
      </c>
      <c r="B31" s="245" t="s">
        <v>146</v>
      </c>
      <c r="C31" s="244">
        <v>24360009.23</v>
      </c>
      <c r="D31" s="244">
        <v>24304009.23</v>
      </c>
      <c r="E31" s="244">
        <v>13579854</v>
      </c>
      <c r="F31" s="244">
        <v>10724155.23</v>
      </c>
      <c r="G31" s="75"/>
      <c r="H31" s="75"/>
      <c r="I31" s="75"/>
      <c r="J31" s="244">
        <v>56000</v>
      </c>
      <c r="K31" s="75"/>
      <c r="L31" s="75"/>
      <c r="M31" s="75"/>
      <c r="N31" s="254"/>
      <c r="O31" s="75"/>
    </row>
    <row r="32" ht="18" customHeight="1" spans="1:15">
      <c r="A32" s="242" t="s">
        <v>147</v>
      </c>
      <c r="B32" s="246" t="s">
        <v>148</v>
      </c>
      <c r="C32" s="244">
        <f t="shared" si="0"/>
        <v>4916004.48</v>
      </c>
      <c r="D32" s="244">
        <f t="shared" si="1"/>
        <v>4916004.48</v>
      </c>
      <c r="E32" s="244">
        <v>4916004.48</v>
      </c>
      <c r="F32" s="244"/>
      <c r="G32" s="75"/>
      <c r="H32" s="75"/>
      <c r="I32" s="75"/>
      <c r="J32" s="75"/>
      <c r="K32" s="75"/>
      <c r="L32" s="75"/>
      <c r="M32" s="75"/>
      <c r="N32" s="254"/>
      <c r="O32" s="75"/>
    </row>
    <row r="33" ht="18" customHeight="1" spans="1:15">
      <c r="A33" s="242" t="s">
        <v>149</v>
      </c>
      <c r="B33" s="246" t="s">
        <v>150</v>
      </c>
      <c r="C33" s="244">
        <f t="shared" si="0"/>
        <v>8663849.52</v>
      </c>
      <c r="D33" s="244">
        <f t="shared" si="1"/>
        <v>8663849.52</v>
      </c>
      <c r="E33" s="244">
        <v>8663849.52</v>
      </c>
      <c r="F33" s="244"/>
      <c r="G33" s="75"/>
      <c r="H33" s="75"/>
      <c r="I33" s="75"/>
      <c r="J33" s="75"/>
      <c r="K33" s="75"/>
      <c r="L33" s="75"/>
      <c r="M33" s="75"/>
      <c r="N33" s="254"/>
      <c r="O33" s="75"/>
    </row>
    <row r="34" ht="18" customHeight="1" spans="1:15">
      <c r="A34" s="243">
        <v>2130106</v>
      </c>
      <c r="B34" s="246" t="s">
        <v>151</v>
      </c>
      <c r="C34" s="244">
        <v>560000</v>
      </c>
      <c r="D34" s="244">
        <v>560000</v>
      </c>
      <c r="E34" s="244"/>
      <c r="F34" s="244">
        <v>560000</v>
      </c>
      <c r="G34" s="75"/>
      <c r="H34" s="75"/>
      <c r="I34" s="75"/>
      <c r="J34" s="75"/>
      <c r="K34" s="75"/>
      <c r="L34" s="75"/>
      <c r="M34" s="75"/>
      <c r="N34" s="254"/>
      <c r="O34" s="75"/>
    </row>
    <row r="35" ht="18" customHeight="1" spans="1:15">
      <c r="A35" s="242" t="s">
        <v>152</v>
      </c>
      <c r="B35" s="246" t="s">
        <v>153</v>
      </c>
      <c r="C35" s="244">
        <f>D35+J35</f>
        <v>653318.2</v>
      </c>
      <c r="D35" s="244">
        <f>E35+F35</f>
        <v>653318.2</v>
      </c>
      <c r="E35" s="244"/>
      <c r="F35" s="244">
        <v>653318.2</v>
      </c>
      <c r="G35" s="75"/>
      <c r="H35" s="75"/>
      <c r="I35" s="75"/>
      <c r="J35" s="75"/>
      <c r="K35" s="75"/>
      <c r="L35" s="75"/>
      <c r="M35" s="75"/>
      <c r="N35" s="254"/>
      <c r="O35" s="75"/>
    </row>
    <row r="36" ht="18" customHeight="1" spans="1:15">
      <c r="A36" s="242" t="s">
        <v>154</v>
      </c>
      <c r="B36" s="246" t="s">
        <v>155</v>
      </c>
      <c r="C36" s="244">
        <f>D36+J36</f>
        <v>30000</v>
      </c>
      <c r="D36" s="244">
        <f>E36+F36</f>
        <v>30000</v>
      </c>
      <c r="E36" s="244"/>
      <c r="F36" s="244">
        <v>30000</v>
      </c>
      <c r="G36" s="75"/>
      <c r="H36" s="75"/>
      <c r="I36" s="75"/>
      <c r="J36" s="75"/>
      <c r="K36" s="75"/>
      <c r="L36" s="75"/>
      <c r="M36" s="75"/>
      <c r="N36" s="254"/>
      <c r="O36" s="75"/>
    </row>
    <row r="37" ht="18" customHeight="1" spans="1:15">
      <c r="A37" s="243">
        <v>2130120</v>
      </c>
      <c r="B37" s="246" t="s">
        <v>156</v>
      </c>
      <c r="C37" s="244">
        <v>2450000</v>
      </c>
      <c r="D37" s="244">
        <v>2450000</v>
      </c>
      <c r="E37" s="244"/>
      <c r="F37" s="244">
        <v>2450000</v>
      </c>
      <c r="G37" s="75"/>
      <c r="H37" s="75"/>
      <c r="I37" s="75"/>
      <c r="J37" s="75"/>
      <c r="K37" s="75"/>
      <c r="L37" s="75"/>
      <c r="M37" s="75"/>
      <c r="N37" s="254"/>
      <c r="O37" s="75"/>
    </row>
    <row r="38" ht="18" customHeight="1" spans="1:15">
      <c r="A38" s="243">
        <v>2130122</v>
      </c>
      <c r="B38" s="246" t="s">
        <v>157</v>
      </c>
      <c r="C38" s="244">
        <f>D38+J38</f>
        <v>186880</v>
      </c>
      <c r="D38" s="244">
        <v>186880</v>
      </c>
      <c r="E38" s="244"/>
      <c r="F38" s="244">
        <v>186880</v>
      </c>
      <c r="G38" s="75"/>
      <c r="H38" s="75"/>
      <c r="I38" s="75"/>
      <c r="J38" s="75"/>
      <c r="K38" s="75"/>
      <c r="L38" s="75"/>
      <c r="M38" s="75"/>
      <c r="N38" s="254"/>
      <c r="O38" s="75"/>
    </row>
    <row r="39" ht="18" customHeight="1" spans="1:15">
      <c r="A39" s="243">
        <v>2130126</v>
      </c>
      <c r="B39" s="246" t="s">
        <v>158</v>
      </c>
      <c r="C39" s="244">
        <f>D39+J39</f>
        <v>1400000</v>
      </c>
      <c r="D39" s="244">
        <v>1400000</v>
      </c>
      <c r="E39" s="244"/>
      <c r="F39" s="244">
        <v>1400000</v>
      </c>
      <c r="G39" s="75"/>
      <c r="H39" s="75"/>
      <c r="I39" s="75"/>
      <c r="J39" s="75"/>
      <c r="K39" s="75"/>
      <c r="L39" s="75"/>
      <c r="M39" s="75"/>
      <c r="N39" s="254"/>
      <c r="O39" s="75"/>
    </row>
    <row r="40" ht="18" customHeight="1" spans="1:15">
      <c r="A40" s="242" t="s">
        <v>159</v>
      </c>
      <c r="B40" s="246" t="s">
        <v>160</v>
      </c>
      <c r="C40" s="244">
        <v>869000</v>
      </c>
      <c r="D40" s="244">
        <v>869000</v>
      </c>
      <c r="E40" s="244"/>
      <c r="F40" s="244">
        <v>869000</v>
      </c>
      <c r="G40" s="75"/>
      <c r="H40" s="75"/>
      <c r="I40" s="75"/>
      <c r="J40" s="75"/>
      <c r="K40" s="75"/>
      <c r="L40" s="75"/>
      <c r="M40" s="75"/>
      <c r="N40" s="254"/>
      <c r="O40" s="75"/>
    </row>
    <row r="41" ht="18" customHeight="1" spans="1:15">
      <c r="A41" s="242" t="s">
        <v>161</v>
      </c>
      <c r="B41" s="246" t="s">
        <v>162</v>
      </c>
      <c r="C41" s="244">
        <f>D41+J41</f>
        <v>4220957.03</v>
      </c>
      <c r="D41" s="244">
        <v>4164957.03</v>
      </c>
      <c r="E41" s="244"/>
      <c r="F41" s="244">
        <v>4164957.03</v>
      </c>
      <c r="G41" s="75"/>
      <c r="H41" s="75"/>
      <c r="I41" s="75"/>
      <c r="J41" s="244">
        <v>56000</v>
      </c>
      <c r="K41" s="75"/>
      <c r="L41" s="75"/>
      <c r="M41" s="75"/>
      <c r="N41" s="254"/>
      <c r="O41" s="244">
        <v>56000</v>
      </c>
    </row>
    <row r="42" ht="18" customHeight="1" spans="1:15">
      <c r="A42" s="247">
        <v>2130599</v>
      </c>
      <c r="B42" s="248" t="s">
        <v>163</v>
      </c>
      <c r="C42" s="244">
        <v>410000</v>
      </c>
      <c r="D42" s="244">
        <v>410000</v>
      </c>
      <c r="E42" s="244"/>
      <c r="F42" s="244">
        <v>410000</v>
      </c>
      <c r="G42" s="75"/>
      <c r="H42" s="75"/>
      <c r="I42" s="75"/>
      <c r="J42" s="244"/>
      <c r="K42" s="75"/>
      <c r="L42" s="75"/>
      <c r="M42" s="75"/>
      <c r="N42" s="254"/>
      <c r="O42" s="244"/>
    </row>
    <row r="43" ht="18" customHeight="1" spans="1:15">
      <c r="A43" s="242" t="s">
        <v>164</v>
      </c>
      <c r="B43" s="243" t="s">
        <v>165</v>
      </c>
      <c r="C43" s="244">
        <f>D43+J43</f>
        <v>1258280.05</v>
      </c>
      <c r="D43" s="244">
        <f>E43+F43</f>
        <v>1258280.05</v>
      </c>
      <c r="E43" s="244">
        <v>1258280.05</v>
      </c>
      <c r="F43" s="244"/>
      <c r="G43" s="75"/>
      <c r="H43" s="75"/>
      <c r="I43" s="75"/>
      <c r="J43" s="75"/>
      <c r="K43" s="75"/>
      <c r="L43" s="75"/>
      <c r="M43" s="75"/>
      <c r="N43" s="254"/>
      <c r="O43" s="75"/>
    </row>
    <row r="44" ht="18" customHeight="1" spans="1:15">
      <c r="A44" s="242" t="s">
        <v>166</v>
      </c>
      <c r="B44" s="245" t="s">
        <v>167</v>
      </c>
      <c r="C44" s="244">
        <f>D44+J44</f>
        <v>1258280.05</v>
      </c>
      <c r="D44" s="244">
        <f>E44+F44</f>
        <v>1258280.05</v>
      </c>
      <c r="E44" s="244">
        <v>1258280.05</v>
      </c>
      <c r="F44" s="244"/>
      <c r="G44" s="75"/>
      <c r="H44" s="75"/>
      <c r="I44" s="75"/>
      <c r="J44" s="75"/>
      <c r="K44" s="75"/>
      <c r="L44" s="75"/>
      <c r="M44" s="75"/>
      <c r="N44" s="254"/>
      <c r="O44" s="75"/>
    </row>
    <row r="45" ht="18" customHeight="1" spans="1:15">
      <c r="A45" s="242" t="s">
        <v>168</v>
      </c>
      <c r="B45" s="246" t="s">
        <v>169</v>
      </c>
      <c r="C45" s="244">
        <f>D45+J45</f>
        <v>1241240.05</v>
      </c>
      <c r="D45" s="244">
        <f>E45+F45</f>
        <v>1241240.05</v>
      </c>
      <c r="E45" s="244">
        <v>1241240.05</v>
      </c>
      <c r="F45" s="244"/>
      <c r="G45" s="75"/>
      <c r="H45" s="75"/>
      <c r="I45" s="75"/>
      <c r="J45" s="75"/>
      <c r="K45" s="75"/>
      <c r="L45" s="75"/>
      <c r="M45" s="75"/>
      <c r="N45" s="254"/>
      <c r="O45" s="75"/>
    </row>
    <row r="46" ht="21" customHeight="1" spans="1:15">
      <c r="A46" s="242" t="s">
        <v>170</v>
      </c>
      <c r="B46" s="246" t="s">
        <v>171</v>
      </c>
      <c r="C46" s="244">
        <f>D46+J46</f>
        <v>17040</v>
      </c>
      <c r="D46" s="244">
        <f>E46+F46</f>
        <v>17040</v>
      </c>
      <c r="E46" s="244">
        <v>17040</v>
      </c>
      <c r="F46" s="244"/>
      <c r="G46" s="206"/>
      <c r="H46" s="206"/>
      <c r="I46" s="206"/>
      <c r="J46" s="206"/>
      <c r="K46" s="206"/>
      <c r="L46" s="206"/>
      <c r="M46" s="206"/>
      <c r="N46" s="206"/>
      <c r="O46" s="206"/>
    </row>
    <row r="47" ht="21" customHeight="1" spans="1:15">
      <c r="A47" s="249" t="s">
        <v>56</v>
      </c>
      <c r="B47" s="250"/>
      <c r="C47" s="244">
        <f>D47+J47</f>
        <v>33128558.72</v>
      </c>
      <c r="D47" s="244">
        <v>33072558.72</v>
      </c>
      <c r="E47" s="244">
        <v>21679610.49</v>
      </c>
      <c r="F47" s="244">
        <v>11392948.23</v>
      </c>
      <c r="G47" s="206"/>
      <c r="H47" s="206"/>
      <c r="I47" s="206"/>
      <c r="J47" s="206">
        <v>56000</v>
      </c>
      <c r="K47" s="206"/>
      <c r="L47" s="206"/>
      <c r="M47" s="206"/>
      <c r="N47" s="206"/>
      <c r="O47" s="206">
        <v>56000</v>
      </c>
    </row>
  </sheetData>
  <mergeCells count="12">
    <mergeCell ref="A2:O2"/>
    <mergeCell ref="A3:O3"/>
    <mergeCell ref="A4:B4"/>
    <mergeCell ref="D5:F5"/>
    <mergeCell ref="J5:O5"/>
    <mergeCell ref="A47:B4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3" activePane="bottomLeft" state="frozen"/>
      <selection/>
      <selection pane="bottomLeft" activeCell="B11" sqref="B1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68"/>
      <c r="B2" s="72"/>
      <c r="C2" s="72"/>
      <c r="D2" s="72" t="s">
        <v>172</v>
      </c>
    </row>
    <row r="3" ht="41.25" customHeight="1" spans="1:1">
      <c r="A3" s="67" t="str">
        <f>"2025"&amp;"年部门财政拨款收支预算总表"</f>
        <v>2025年部门财政拨款收支预算总表</v>
      </c>
    </row>
    <row r="4" ht="17.25" customHeight="1" spans="1:4">
      <c r="A4" s="225" t="s">
        <v>53</v>
      </c>
      <c r="B4" s="226"/>
      <c r="D4" s="72" t="s">
        <v>1</v>
      </c>
    </row>
    <row r="5" ht="17.25" customHeight="1" spans="1:4">
      <c r="A5" s="227" t="s">
        <v>2</v>
      </c>
      <c r="B5" s="228"/>
      <c r="C5" s="227" t="s">
        <v>3</v>
      </c>
      <c r="D5" s="228"/>
    </row>
    <row r="6" ht="18.75" customHeight="1" spans="1:4">
      <c r="A6" s="227" t="s">
        <v>4</v>
      </c>
      <c r="B6" s="227" t="s">
        <v>5</v>
      </c>
      <c r="C6" s="227" t="s">
        <v>6</v>
      </c>
      <c r="D6" s="227" t="s">
        <v>5</v>
      </c>
    </row>
    <row r="7" ht="16.5" customHeight="1" spans="1:4">
      <c r="A7" s="229" t="s">
        <v>173</v>
      </c>
      <c r="B7" s="108">
        <v>28699610.49</v>
      </c>
      <c r="C7" s="229" t="s">
        <v>174</v>
      </c>
      <c r="D7" s="108"/>
    </row>
    <row r="8" ht="16.5" customHeight="1" spans="1:4">
      <c r="A8" s="229" t="s">
        <v>175</v>
      </c>
      <c r="B8" s="108">
        <v>28699610.49</v>
      </c>
      <c r="C8" s="229" t="s">
        <v>176</v>
      </c>
      <c r="D8" s="108">
        <v>668793</v>
      </c>
    </row>
    <row r="9" ht="16.5" customHeight="1" spans="1:4">
      <c r="A9" s="229" t="s">
        <v>177</v>
      </c>
      <c r="B9" s="108"/>
      <c r="C9" s="229" t="s">
        <v>178</v>
      </c>
      <c r="D9" s="108"/>
    </row>
    <row r="10" ht="16.5" customHeight="1" spans="1:4">
      <c r="A10" s="229" t="s">
        <v>179</v>
      </c>
      <c r="B10" s="108"/>
      <c r="C10" s="229" t="s">
        <v>180</v>
      </c>
      <c r="D10" s="108"/>
    </row>
    <row r="11" ht="16.5" customHeight="1" spans="1:4">
      <c r="A11" s="229" t="s">
        <v>181</v>
      </c>
      <c r="B11" s="108">
        <v>4372948.23</v>
      </c>
      <c r="C11" s="229" t="s">
        <v>182</v>
      </c>
      <c r="D11" s="108"/>
    </row>
    <row r="12" ht="16.5" customHeight="1" spans="1:4">
      <c r="A12" s="229" t="s">
        <v>175</v>
      </c>
      <c r="B12" s="108">
        <v>4372948.23</v>
      </c>
      <c r="C12" s="229" t="s">
        <v>183</v>
      </c>
      <c r="D12" s="108">
        <v>21600</v>
      </c>
    </row>
    <row r="13" ht="16.5" customHeight="1" spans="1:4">
      <c r="A13" s="230" t="s">
        <v>177</v>
      </c>
      <c r="B13" s="108"/>
      <c r="C13" s="98" t="s">
        <v>184</v>
      </c>
      <c r="D13" s="108"/>
    </row>
    <row r="14" ht="16.5" customHeight="1" spans="1:4">
      <c r="A14" s="230" t="s">
        <v>179</v>
      </c>
      <c r="B14" s="108"/>
      <c r="C14" s="98" t="s">
        <v>185</v>
      </c>
      <c r="D14" s="108"/>
    </row>
    <row r="15" ht="16.5" customHeight="1" spans="1:4">
      <c r="A15" s="231"/>
      <c r="B15" s="108"/>
      <c r="C15" s="98" t="s">
        <v>186</v>
      </c>
      <c r="D15" s="88">
        <v>4693753.44</v>
      </c>
    </row>
    <row r="16" ht="16.5" customHeight="1" spans="1:4">
      <c r="A16" s="231"/>
      <c r="B16" s="108"/>
      <c r="C16" s="98" t="s">
        <v>187</v>
      </c>
      <c r="D16" s="88">
        <v>2126123</v>
      </c>
    </row>
    <row r="17" ht="16.5" customHeight="1" spans="1:4">
      <c r="A17" s="231"/>
      <c r="B17" s="108"/>
      <c r="C17" s="98" t="s">
        <v>188</v>
      </c>
      <c r="D17" s="108"/>
    </row>
    <row r="18" ht="16.5" customHeight="1" spans="1:4">
      <c r="A18" s="231"/>
      <c r="B18" s="108"/>
      <c r="C18" s="98" t="s">
        <v>189</v>
      </c>
      <c r="D18" s="108"/>
    </row>
    <row r="19" ht="16.5" customHeight="1" spans="1:4">
      <c r="A19" s="231"/>
      <c r="B19" s="108"/>
      <c r="C19" s="98" t="s">
        <v>190</v>
      </c>
      <c r="D19" s="108">
        <v>24304009.23</v>
      </c>
    </row>
    <row r="20" ht="16.5" customHeight="1" spans="1:4">
      <c r="A20" s="231"/>
      <c r="B20" s="108"/>
      <c r="C20" s="98" t="s">
        <v>191</v>
      </c>
      <c r="D20" s="108"/>
    </row>
    <row r="21" ht="16.5" customHeight="1" spans="1:4">
      <c r="A21" s="231"/>
      <c r="B21" s="108"/>
      <c r="C21" s="98" t="s">
        <v>192</v>
      </c>
      <c r="D21" s="108"/>
    </row>
    <row r="22" ht="16.5" customHeight="1" spans="1:4">
      <c r="A22" s="231"/>
      <c r="B22" s="108"/>
      <c r="C22" s="98" t="s">
        <v>193</v>
      </c>
      <c r="D22" s="108"/>
    </row>
    <row r="23" ht="16.5" customHeight="1" spans="1:4">
      <c r="A23" s="231"/>
      <c r="B23" s="108"/>
      <c r="C23" s="98" t="s">
        <v>194</v>
      </c>
      <c r="D23" s="108"/>
    </row>
    <row r="24" ht="16.5" customHeight="1" spans="1:4">
      <c r="A24" s="231"/>
      <c r="B24" s="108"/>
      <c r="C24" s="98" t="s">
        <v>195</v>
      </c>
      <c r="D24" s="108"/>
    </row>
    <row r="25" ht="16.5" customHeight="1" spans="1:4">
      <c r="A25" s="231"/>
      <c r="B25" s="108"/>
      <c r="C25" s="98" t="s">
        <v>196</v>
      </c>
      <c r="D25" s="108"/>
    </row>
    <row r="26" ht="16.5" customHeight="1" spans="1:4">
      <c r="A26" s="231"/>
      <c r="B26" s="108"/>
      <c r="C26" s="98" t="s">
        <v>197</v>
      </c>
      <c r="D26" s="108">
        <v>1258280.05</v>
      </c>
    </row>
    <row r="27" ht="16.5" customHeight="1" spans="1:4">
      <c r="A27" s="231"/>
      <c r="B27" s="108"/>
      <c r="C27" s="98" t="s">
        <v>198</v>
      </c>
      <c r="D27" s="108"/>
    </row>
    <row r="28" ht="16.5" customHeight="1" spans="1:4">
      <c r="A28" s="231"/>
      <c r="B28" s="108"/>
      <c r="C28" s="98" t="s">
        <v>199</v>
      </c>
      <c r="D28" s="108"/>
    </row>
    <row r="29" ht="16.5" customHeight="1" spans="1:4">
      <c r="A29" s="231"/>
      <c r="B29" s="108"/>
      <c r="C29" s="98" t="s">
        <v>200</v>
      </c>
      <c r="D29" s="108"/>
    </row>
    <row r="30" ht="16.5" customHeight="1" spans="1:4">
      <c r="A30" s="231"/>
      <c r="B30" s="108"/>
      <c r="C30" s="98" t="s">
        <v>201</v>
      </c>
      <c r="D30" s="108"/>
    </row>
    <row r="31" ht="16.5" customHeight="1" spans="1:4">
      <c r="A31" s="231"/>
      <c r="B31" s="108"/>
      <c r="C31" s="98" t="s">
        <v>202</v>
      </c>
      <c r="D31" s="108"/>
    </row>
    <row r="32" ht="16.5" customHeight="1" spans="1:4">
      <c r="A32" s="231"/>
      <c r="B32" s="108"/>
      <c r="C32" s="230" t="s">
        <v>203</v>
      </c>
      <c r="D32" s="108"/>
    </row>
    <row r="33" ht="16.5" customHeight="1" spans="1:4">
      <c r="A33" s="231"/>
      <c r="B33" s="108"/>
      <c r="C33" s="230" t="s">
        <v>204</v>
      </c>
      <c r="D33" s="108"/>
    </row>
    <row r="34" ht="16.5" customHeight="1" spans="1:4">
      <c r="A34" s="231"/>
      <c r="B34" s="108"/>
      <c r="C34" s="85" t="s">
        <v>205</v>
      </c>
      <c r="D34" s="108"/>
    </row>
    <row r="35" ht="15" customHeight="1" spans="1:4">
      <c r="A35" s="232" t="s">
        <v>50</v>
      </c>
      <c r="B35" s="233">
        <v>33072558.72</v>
      </c>
      <c r="C35" s="232" t="s">
        <v>51</v>
      </c>
      <c r="D35" s="233">
        <v>33072558.72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7"/>
  <sheetViews>
    <sheetView showZeros="0" tabSelected="1" workbookViewId="0">
      <pane ySplit="1" topLeftCell="A23" activePane="bottomLeft" state="frozen"/>
      <selection/>
      <selection pane="bottomLeft" activeCell="E50" sqref="E5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6" width="24.1416666666667" customWidth="1"/>
    <col min="7" max="7" width="2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64"/>
      <c r="F2" s="101"/>
      <c r="G2" s="186" t="s">
        <v>206</v>
      </c>
    </row>
    <row r="3" ht="41.25" customHeight="1" spans="1:7">
      <c r="A3" s="155" t="str">
        <f>"2025"&amp;"年一般公共预算支出预算表（按功能科目分类）"</f>
        <v>2025年一般公共预算支出预算表（按功能科目分类）</v>
      </c>
      <c r="B3" s="155"/>
      <c r="C3" s="155"/>
      <c r="D3" s="155"/>
      <c r="E3" s="155"/>
      <c r="F3" s="155"/>
      <c r="G3" s="155"/>
    </row>
    <row r="4" ht="18" customHeight="1" spans="1:7">
      <c r="A4" s="35" t="s">
        <v>53</v>
      </c>
      <c r="F4" s="152"/>
      <c r="G4" s="186" t="s">
        <v>1</v>
      </c>
    </row>
    <row r="5" ht="20.25" customHeight="1" spans="1:7">
      <c r="A5" s="207" t="s">
        <v>207</v>
      </c>
      <c r="B5" s="208"/>
      <c r="C5" s="156" t="s">
        <v>56</v>
      </c>
      <c r="D5" s="192" t="s">
        <v>78</v>
      </c>
      <c r="E5" s="59"/>
      <c r="F5" s="60"/>
      <c r="G5" s="179" t="s">
        <v>79</v>
      </c>
    </row>
    <row r="6" ht="20.25" customHeight="1" spans="1:7">
      <c r="A6" s="209" t="s">
        <v>75</v>
      </c>
      <c r="B6" s="209" t="s">
        <v>76</v>
      </c>
      <c r="C6" s="46"/>
      <c r="D6" s="27" t="s">
        <v>58</v>
      </c>
      <c r="E6" s="27" t="s">
        <v>208</v>
      </c>
      <c r="F6" s="27" t="s">
        <v>209</v>
      </c>
      <c r="G6" s="180"/>
    </row>
    <row r="7" ht="20.25" customHeight="1" spans="1:7">
      <c r="A7" s="89" t="s">
        <v>85</v>
      </c>
      <c r="B7" s="89" t="s">
        <v>86</v>
      </c>
      <c r="C7" s="89" t="s">
        <v>87</v>
      </c>
      <c r="D7" s="89" t="s">
        <v>88</v>
      </c>
      <c r="E7" s="89" t="s">
        <v>89</v>
      </c>
      <c r="F7" s="89" t="s">
        <v>90</v>
      </c>
      <c r="G7" s="89" t="s">
        <v>91</v>
      </c>
    </row>
    <row r="8" ht="20.25" customHeight="1" spans="1:7">
      <c r="A8" s="210" t="s">
        <v>100</v>
      </c>
      <c r="B8" s="83" t="s">
        <v>101</v>
      </c>
      <c r="C8" s="211">
        <f>D8+G8</f>
        <v>668793</v>
      </c>
      <c r="D8" s="211"/>
      <c r="E8" s="211"/>
      <c r="F8" s="211"/>
      <c r="G8" s="211">
        <v>668793</v>
      </c>
    </row>
    <row r="9" ht="20.25" customHeight="1" spans="1:7">
      <c r="A9" s="210" t="s">
        <v>102</v>
      </c>
      <c r="B9" s="212" t="s">
        <v>103</v>
      </c>
      <c r="C9" s="211">
        <f t="shared" ref="C9:C44" si="0">D9+G9</f>
        <v>149200</v>
      </c>
      <c r="D9" s="211"/>
      <c r="E9" s="211"/>
      <c r="F9" s="211"/>
      <c r="G9" s="211">
        <v>149200</v>
      </c>
    </row>
    <row r="10" ht="20.25" customHeight="1" spans="1:7">
      <c r="A10" s="210" t="s">
        <v>104</v>
      </c>
      <c r="B10" s="213" t="s">
        <v>105</v>
      </c>
      <c r="C10" s="211">
        <f>D10+G10</f>
        <v>149200</v>
      </c>
      <c r="D10" s="211"/>
      <c r="E10" s="211"/>
      <c r="F10" s="211"/>
      <c r="G10" s="211">
        <v>149200</v>
      </c>
    </row>
    <row r="11" ht="20.25" customHeight="1" spans="1:7">
      <c r="A11" s="210" t="s">
        <v>106</v>
      </c>
      <c r="B11" s="212" t="s">
        <v>107</v>
      </c>
      <c r="C11" s="211">
        <f t="shared" si="0"/>
        <v>519593</v>
      </c>
      <c r="D11" s="211"/>
      <c r="E11" s="211"/>
      <c r="F11" s="211"/>
      <c r="G11" s="211">
        <v>519593</v>
      </c>
    </row>
    <row r="12" ht="20.25" customHeight="1" spans="1:7">
      <c r="A12" s="210" t="s">
        <v>108</v>
      </c>
      <c r="B12" s="213" t="s">
        <v>107</v>
      </c>
      <c r="C12" s="211">
        <f t="shared" si="0"/>
        <v>519593</v>
      </c>
      <c r="D12" s="211"/>
      <c r="E12" s="211"/>
      <c r="F12" s="211"/>
      <c r="G12" s="211">
        <v>519593</v>
      </c>
    </row>
    <row r="13" ht="20.25" customHeight="1" spans="1:7">
      <c r="A13" s="210" t="s">
        <v>109</v>
      </c>
      <c r="B13" s="83" t="s">
        <v>110</v>
      </c>
      <c r="C13" s="211">
        <f t="shared" si="0"/>
        <v>21600</v>
      </c>
      <c r="D13" s="211">
        <v>21600</v>
      </c>
      <c r="E13" s="211"/>
      <c r="F13" s="211">
        <v>21600</v>
      </c>
      <c r="G13" s="211"/>
    </row>
    <row r="14" ht="20.25" customHeight="1" spans="1:7">
      <c r="A14" s="210" t="s">
        <v>111</v>
      </c>
      <c r="B14" s="212" t="s">
        <v>112</v>
      </c>
      <c r="C14" s="211">
        <f t="shared" si="0"/>
        <v>21600</v>
      </c>
      <c r="D14" s="211">
        <v>21600</v>
      </c>
      <c r="E14" s="211"/>
      <c r="F14" s="211">
        <v>21600</v>
      </c>
      <c r="G14" s="211"/>
    </row>
    <row r="15" ht="20.25" customHeight="1" spans="1:7">
      <c r="A15" s="210" t="s">
        <v>113</v>
      </c>
      <c r="B15" s="213" t="s">
        <v>114</v>
      </c>
      <c r="C15" s="211">
        <f t="shared" si="0"/>
        <v>21600</v>
      </c>
      <c r="D15" s="211">
        <v>21600</v>
      </c>
      <c r="E15" s="211"/>
      <c r="F15" s="211">
        <v>21600</v>
      </c>
      <c r="G15" s="211"/>
    </row>
    <row r="16" ht="20.25" customHeight="1" spans="1:7">
      <c r="A16" s="210" t="s">
        <v>115</v>
      </c>
      <c r="B16" s="83" t="s">
        <v>116</v>
      </c>
      <c r="C16" s="211">
        <f t="shared" si="0"/>
        <v>4693753.44</v>
      </c>
      <c r="D16" s="211">
        <v>4693753.44</v>
      </c>
      <c r="E16" s="211">
        <v>4619953.44</v>
      </c>
      <c r="F16" s="211">
        <v>73800</v>
      </c>
      <c r="G16" s="211"/>
    </row>
    <row r="17" ht="20.25" customHeight="1" spans="1:7">
      <c r="A17" s="210" t="s">
        <v>117</v>
      </c>
      <c r="B17" s="212" t="s">
        <v>118</v>
      </c>
      <c r="C17" s="211">
        <f t="shared" si="0"/>
        <v>4620000</v>
      </c>
      <c r="D17" s="211">
        <v>4620000</v>
      </c>
      <c r="E17" s="211">
        <v>4546200</v>
      </c>
      <c r="F17" s="211">
        <v>73800</v>
      </c>
      <c r="G17" s="211"/>
    </row>
    <row r="18" ht="20.25" customHeight="1" spans="1:7">
      <c r="A18" s="210" t="s">
        <v>119</v>
      </c>
      <c r="B18" s="213" t="s">
        <v>120</v>
      </c>
      <c r="C18" s="211">
        <f t="shared" si="0"/>
        <v>825600</v>
      </c>
      <c r="D18" s="211">
        <v>825600</v>
      </c>
      <c r="E18" s="211">
        <v>806400</v>
      </c>
      <c r="F18" s="211">
        <v>19200</v>
      </c>
      <c r="G18" s="211"/>
    </row>
    <row r="19" ht="20.25" customHeight="1" spans="1:7">
      <c r="A19" s="210" t="s">
        <v>121</v>
      </c>
      <c r="B19" s="213" t="s">
        <v>122</v>
      </c>
      <c r="C19" s="211">
        <f t="shared" si="0"/>
        <v>1911000</v>
      </c>
      <c r="D19" s="211">
        <v>1911000</v>
      </c>
      <c r="E19" s="211">
        <v>1856400</v>
      </c>
      <c r="F19" s="211">
        <v>54600</v>
      </c>
      <c r="G19" s="211"/>
    </row>
    <row r="20" ht="20.25" customHeight="1" spans="1:7">
      <c r="A20" s="210" t="s">
        <v>123</v>
      </c>
      <c r="B20" s="213" t="s">
        <v>124</v>
      </c>
      <c r="C20" s="211">
        <f t="shared" si="0"/>
        <v>1483400</v>
      </c>
      <c r="D20" s="211">
        <v>1483400</v>
      </c>
      <c r="E20" s="211">
        <v>1483400</v>
      </c>
      <c r="F20" s="211"/>
      <c r="G20" s="211"/>
    </row>
    <row r="21" ht="20.25" customHeight="1" spans="1:7">
      <c r="A21" s="210" t="s">
        <v>125</v>
      </c>
      <c r="B21" s="213" t="s">
        <v>126</v>
      </c>
      <c r="C21" s="211">
        <f t="shared" si="0"/>
        <v>400000</v>
      </c>
      <c r="D21" s="211">
        <v>400000</v>
      </c>
      <c r="E21" s="211">
        <v>400000</v>
      </c>
      <c r="F21" s="211"/>
      <c r="G21" s="211"/>
    </row>
    <row r="22" ht="20.25" customHeight="1" spans="1:7">
      <c r="A22" s="210" t="s">
        <v>127</v>
      </c>
      <c r="B22" s="212" t="s">
        <v>128</v>
      </c>
      <c r="C22" s="211">
        <f t="shared" si="0"/>
        <v>73753.44</v>
      </c>
      <c r="D22" s="211">
        <v>73753.44</v>
      </c>
      <c r="E22" s="211">
        <v>73753.44</v>
      </c>
      <c r="F22" s="211"/>
      <c r="G22" s="211"/>
    </row>
    <row r="23" ht="20.25" customHeight="1" spans="1:7">
      <c r="A23" s="210" t="s">
        <v>129</v>
      </c>
      <c r="B23" s="213" t="s">
        <v>130</v>
      </c>
      <c r="C23" s="211">
        <f t="shared" si="0"/>
        <v>73753.44</v>
      </c>
      <c r="D23" s="211">
        <v>73753.44</v>
      </c>
      <c r="E23" s="211">
        <v>73753.44</v>
      </c>
      <c r="F23" s="211"/>
      <c r="G23" s="211"/>
    </row>
    <row r="24" ht="20.25" customHeight="1" spans="1:7">
      <c r="A24" s="210" t="s">
        <v>131</v>
      </c>
      <c r="B24" s="83" t="s">
        <v>132</v>
      </c>
      <c r="C24" s="211">
        <f t="shared" si="0"/>
        <v>2126123</v>
      </c>
      <c r="D24" s="211">
        <v>2126123</v>
      </c>
      <c r="E24" s="211">
        <v>2126123</v>
      </c>
      <c r="F24" s="211"/>
      <c r="G24" s="211"/>
    </row>
    <row r="25" ht="20.25" customHeight="1" spans="1:7">
      <c r="A25" s="210" t="s">
        <v>133</v>
      </c>
      <c r="B25" s="212" t="s">
        <v>134</v>
      </c>
      <c r="C25" s="211">
        <f t="shared" si="0"/>
        <v>2126123</v>
      </c>
      <c r="D25" s="211">
        <v>2126123</v>
      </c>
      <c r="E25" s="211">
        <v>2126123</v>
      </c>
      <c r="F25" s="211"/>
      <c r="G25" s="211"/>
    </row>
    <row r="26" ht="20.25" customHeight="1" spans="1:7">
      <c r="A26" s="210" t="s">
        <v>135</v>
      </c>
      <c r="B26" s="213" t="s">
        <v>136</v>
      </c>
      <c r="C26" s="211">
        <f t="shared" si="0"/>
        <v>235840</v>
      </c>
      <c r="D26" s="211">
        <v>235840</v>
      </c>
      <c r="E26" s="211">
        <v>235840</v>
      </c>
      <c r="F26" s="211"/>
      <c r="G26" s="211"/>
    </row>
    <row r="27" ht="20.25" customHeight="1" spans="1:7">
      <c r="A27" s="210" t="s">
        <v>137</v>
      </c>
      <c r="B27" s="213" t="s">
        <v>138</v>
      </c>
      <c r="C27" s="211">
        <f t="shared" si="0"/>
        <v>496500</v>
      </c>
      <c r="D27" s="211">
        <v>496500</v>
      </c>
      <c r="E27" s="211">
        <v>496500</v>
      </c>
      <c r="F27" s="211"/>
      <c r="G27" s="211"/>
    </row>
    <row r="28" ht="20.25" customHeight="1" spans="1:7">
      <c r="A28" s="210" t="s">
        <v>139</v>
      </c>
      <c r="B28" s="213" t="s">
        <v>140</v>
      </c>
      <c r="C28" s="211">
        <f t="shared" si="0"/>
        <v>1264200</v>
      </c>
      <c r="D28" s="211">
        <v>1264200</v>
      </c>
      <c r="E28" s="211">
        <v>1264200</v>
      </c>
      <c r="F28" s="211"/>
      <c r="G28" s="211"/>
    </row>
    <row r="29" ht="20.25" customHeight="1" spans="1:7">
      <c r="A29" s="210" t="s">
        <v>141</v>
      </c>
      <c r="B29" s="213" t="s">
        <v>142</v>
      </c>
      <c r="C29" s="211">
        <f t="shared" si="0"/>
        <v>129583</v>
      </c>
      <c r="D29" s="211">
        <v>129583</v>
      </c>
      <c r="E29" s="211">
        <v>129583</v>
      </c>
      <c r="F29" s="211"/>
      <c r="G29" s="211"/>
    </row>
    <row r="30" ht="20.25" customHeight="1" spans="1:7">
      <c r="A30" s="210" t="s">
        <v>143</v>
      </c>
      <c r="B30" s="83" t="s">
        <v>144</v>
      </c>
      <c r="C30" s="211">
        <v>24304009.23</v>
      </c>
      <c r="D30" s="211">
        <v>13579854</v>
      </c>
      <c r="E30" s="211">
        <v>12074860</v>
      </c>
      <c r="F30" s="211">
        <v>1504994</v>
      </c>
      <c r="G30" s="211">
        <v>10724155.23</v>
      </c>
    </row>
    <row r="31" ht="20.25" customHeight="1" spans="1:7">
      <c r="A31" s="210" t="s">
        <v>145</v>
      </c>
      <c r="B31" s="212" t="s">
        <v>146</v>
      </c>
      <c r="C31" s="211">
        <v>24304009.23</v>
      </c>
      <c r="D31" s="211">
        <v>13579854</v>
      </c>
      <c r="E31" s="211">
        <v>12074860</v>
      </c>
      <c r="F31" s="211">
        <v>1504994</v>
      </c>
      <c r="G31" s="211">
        <v>10724155.23</v>
      </c>
    </row>
    <row r="32" ht="20.25" customHeight="1" spans="1:7">
      <c r="A32" s="210" t="s">
        <v>147</v>
      </c>
      <c r="B32" s="213" t="s">
        <v>148</v>
      </c>
      <c r="C32" s="211">
        <f t="shared" si="0"/>
        <v>4916004.48</v>
      </c>
      <c r="D32" s="211">
        <v>4916004.48</v>
      </c>
      <c r="E32" s="211">
        <v>4003684</v>
      </c>
      <c r="F32" s="211">
        <v>912320.48</v>
      </c>
      <c r="G32" s="211"/>
    </row>
    <row r="33" ht="20.25" customHeight="1" spans="1:7">
      <c r="A33" s="210" t="s">
        <v>149</v>
      </c>
      <c r="B33" s="213" t="s">
        <v>150</v>
      </c>
      <c r="C33" s="211">
        <f t="shared" si="0"/>
        <v>8663849.52</v>
      </c>
      <c r="D33" s="211">
        <v>8663849.52</v>
      </c>
      <c r="E33" s="211">
        <v>8071176</v>
      </c>
      <c r="F33" s="211">
        <v>592673.52</v>
      </c>
      <c r="G33" s="211"/>
    </row>
    <row r="34" ht="20.25" customHeight="1" spans="1:7">
      <c r="A34" s="83">
        <v>2130106</v>
      </c>
      <c r="B34" s="213" t="s">
        <v>151</v>
      </c>
      <c r="C34" s="211">
        <v>560000</v>
      </c>
      <c r="D34" s="211"/>
      <c r="E34" s="211"/>
      <c r="F34" s="211"/>
      <c r="G34" s="211">
        <v>560000</v>
      </c>
    </row>
    <row r="35" ht="20.25" customHeight="1" spans="1:7">
      <c r="A35" s="210" t="s">
        <v>152</v>
      </c>
      <c r="B35" s="213" t="s">
        <v>153</v>
      </c>
      <c r="C35" s="211">
        <f>D35+G35</f>
        <v>653318.2</v>
      </c>
      <c r="D35" s="211"/>
      <c r="E35" s="211"/>
      <c r="F35" s="211"/>
      <c r="G35" s="211">
        <v>653318.2</v>
      </c>
    </row>
    <row r="36" ht="20.25" customHeight="1" spans="1:7">
      <c r="A36" s="210" t="s">
        <v>154</v>
      </c>
      <c r="B36" s="213" t="s">
        <v>155</v>
      </c>
      <c r="C36" s="211">
        <f>D36+G36</f>
        <v>30000</v>
      </c>
      <c r="D36" s="211"/>
      <c r="E36" s="211"/>
      <c r="F36" s="211"/>
      <c r="G36" s="211">
        <v>30000</v>
      </c>
    </row>
    <row r="37" ht="20.25" customHeight="1" spans="1:7">
      <c r="A37" s="83">
        <v>2130120</v>
      </c>
      <c r="B37" s="213" t="s">
        <v>156</v>
      </c>
      <c r="C37" s="211">
        <v>2450000</v>
      </c>
      <c r="D37" s="211"/>
      <c r="E37" s="211"/>
      <c r="F37" s="211"/>
      <c r="G37" s="211">
        <v>2450000</v>
      </c>
    </row>
    <row r="38" ht="20.25" customHeight="1" spans="1:7">
      <c r="A38" s="83">
        <v>2130122</v>
      </c>
      <c r="B38" s="213" t="s">
        <v>157</v>
      </c>
      <c r="C38" s="211">
        <f>D38+G38</f>
        <v>186880</v>
      </c>
      <c r="D38" s="211"/>
      <c r="E38" s="211"/>
      <c r="F38" s="211"/>
      <c r="G38" s="211">
        <v>186880</v>
      </c>
    </row>
    <row r="39" ht="20.25" customHeight="1" spans="1:7">
      <c r="A39" s="83">
        <v>2130126</v>
      </c>
      <c r="B39" s="213" t="s">
        <v>158</v>
      </c>
      <c r="C39" s="211">
        <f>D39+G39</f>
        <v>1400000</v>
      </c>
      <c r="D39" s="211"/>
      <c r="E39" s="211"/>
      <c r="F39" s="211"/>
      <c r="G39" s="211">
        <v>1400000</v>
      </c>
    </row>
    <row r="40" ht="20.25" customHeight="1" spans="1:7">
      <c r="A40" s="210" t="s">
        <v>159</v>
      </c>
      <c r="B40" s="213" t="s">
        <v>160</v>
      </c>
      <c r="C40" s="211">
        <v>869000</v>
      </c>
      <c r="D40" s="211"/>
      <c r="E40" s="211"/>
      <c r="F40" s="211"/>
      <c r="G40" s="211">
        <v>869000</v>
      </c>
    </row>
    <row r="41" ht="20.25" customHeight="1" spans="1:7">
      <c r="A41" s="214" t="s">
        <v>161</v>
      </c>
      <c r="B41" s="215" t="s">
        <v>162</v>
      </c>
      <c r="C41" s="211">
        <f>D41+G41</f>
        <v>4164957.03</v>
      </c>
      <c r="D41" s="211"/>
      <c r="E41" s="211"/>
      <c r="F41" s="211"/>
      <c r="G41" s="211">
        <v>4164957.03</v>
      </c>
    </row>
    <row r="42" ht="20.25" customHeight="1" spans="1:7">
      <c r="A42" s="216">
        <v>2130599</v>
      </c>
      <c r="B42" s="217" t="s">
        <v>163</v>
      </c>
      <c r="C42" s="211">
        <v>410000</v>
      </c>
      <c r="D42" s="211"/>
      <c r="E42" s="211"/>
      <c r="F42" s="211"/>
      <c r="G42" s="211">
        <v>410000</v>
      </c>
    </row>
    <row r="43" ht="20.25" customHeight="1" spans="1:7">
      <c r="A43" s="218" t="s">
        <v>164</v>
      </c>
      <c r="B43" s="219" t="s">
        <v>165</v>
      </c>
      <c r="C43" s="211">
        <f>D43+G43</f>
        <v>1258280.05</v>
      </c>
      <c r="D43" s="211">
        <v>1258280.05</v>
      </c>
      <c r="E43" s="211">
        <v>1258280.05</v>
      </c>
      <c r="F43" s="211"/>
      <c r="G43" s="211"/>
    </row>
    <row r="44" ht="20.25" customHeight="1" spans="1:7">
      <c r="A44" s="218" t="s">
        <v>166</v>
      </c>
      <c r="B44" s="220" t="s">
        <v>167</v>
      </c>
      <c r="C44" s="211">
        <f>D44+G44</f>
        <v>1258280.05</v>
      </c>
      <c r="D44" s="211">
        <v>1258280.05</v>
      </c>
      <c r="E44" s="211">
        <v>1258280.05</v>
      </c>
      <c r="F44" s="211"/>
      <c r="G44" s="211"/>
    </row>
    <row r="45" ht="20.25" customHeight="1" spans="1:7">
      <c r="A45" s="218" t="s">
        <v>168</v>
      </c>
      <c r="B45" s="221" t="s">
        <v>169</v>
      </c>
      <c r="C45" s="211">
        <f>D45+G45</f>
        <v>1241240.05</v>
      </c>
      <c r="D45" s="211">
        <v>1241240.05</v>
      </c>
      <c r="E45" s="211">
        <v>1241240.05</v>
      </c>
      <c r="F45" s="211"/>
      <c r="G45" s="211"/>
    </row>
    <row r="46" ht="20.25" customHeight="1" spans="1:7">
      <c r="A46" s="218" t="s">
        <v>170</v>
      </c>
      <c r="B46" s="221" t="s">
        <v>171</v>
      </c>
      <c r="C46" s="211">
        <f>D46+G46</f>
        <v>17040</v>
      </c>
      <c r="D46" s="211">
        <v>17040</v>
      </c>
      <c r="E46" s="211">
        <v>17040</v>
      </c>
      <c r="F46" s="222"/>
      <c r="G46" s="211"/>
    </row>
    <row r="47" ht="20.25" customHeight="1" spans="1:7">
      <c r="A47" s="223" t="s">
        <v>56</v>
      </c>
      <c r="B47" s="224"/>
      <c r="C47" s="211">
        <v>33072558.72</v>
      </c>
      <c r="D47" s="211">
        <v>21679610.49</v>
      </c>
      <c r="E47" s="211">
        <v>20079216.49</v>
      </c>
      <c r="F47" s="211">
        <v>1600394</v>
      </c>
      <c r="G47" s="211">
        <v>11392948.23</v>
      </c>
    </row>
  </sheetData>
  <autoFilter ref="A6:G47">
    <extLst/>
  </autoFilter>
  <mergeCells count="6">
    <mergeCell ref="A3:G3"/>
    <mergeCell ref="A5:B5"/>
    <mergeCell ref="D5:F5"/>
    <mergeCell ref="A47:B4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69"/>
      <c r="B2" s="69"/>
      <c r="C2" s="69"/>
      <c r="D2" s="69"/>
      <c r="E2" s="68"/>
      <c r="F2" s="202" t="s">
        <v>210</v>
      </c>
    </row>
    <row r="3" ht="41.25" customHeight="1" spans="1:6">
      <c r="A3" s="203" t="str">
        <f>"2025"&amp;"年一般公共预算“三公”经费支出预算表"</f>
        <v>2025年一般公共预算“三公”经费支出预算表</v>
      </c>
      <c r="B3" s="69"/>
      <c r="C3" s="69"/>
      <c r="D3" s="69"/>
      <c r="E3" s="68"/>
      <c r="F3" s="69"/>
    </row>
    <row r="4" customHeight="1" spans="1:6">
      <c r="A4" s="36" t="s">
        <v>53</v>
      </c>
      <c r="B4" s="204"/>
      <c r="D4" s="69"/>
      <c r="E4" s="68"/>
      <c r="F4" s="93" t="s">
        <v>1</v>
      </c>
    </row>
    <row r="5" ht="27" customHeight="1" spans="1:6">
      <c r="A5" s="73" t="s">
        <v>211</v>
      </c>
      <c r="B5" s="73" t="s">
        <v>212</v>
      </c>
      <c r="C5" s="75" t="s">
        <v>213</v>
      </c>
      <c r="D5" s="73"/>
      <c r="E5" s="74"/>
      <c r="F5" s="73" t="s">
        <v>214</v>
      </c>
    </row>
    <row r="6" ht="28.5" customHeight="1" spans="1:6">
      <c r="A6" s="205"/>
      <c r="B6" s="77"/>
      <c r="C6" s="74" t="s">
        <v>58</v>
      </c>
      <c r="D6" s="74" t="s">
        <v>215</v>
      </c>
      <c r="E6" s="74" t="s">
        <v>216</v>
      </c>
      <c r="F6" s="76"/>
    </row>
    <row r="7" ht="17.25" customHeight="1" spans="1:6">
      <c r="A7" s="82" t="s">
        <v>85</v>
      </c>
      <c r="B7" s="82" t="s">
        <v>86</v>
      </c>
      <c r="C7" s="82" t="s">
        <v>87</v>
      </c>
      <c r="D7" s="82" t="s">
        <v>88</v>
      </c>
      <c r="E7" s="82" t="s">
        <v>89</v>
      </c>
      <c r="F7" s="82" t="s">
        <v>90</v>
      </c>
    </row>
    <row r="8" ht="17.25" customHeight="1" spans="1:6">
      <c r="A8" s="206">
        <v>289620</v>
      </c>
      <c r="B8" s="206"/>
      <c r="C8" s="206">
        <f>E8+F8</f>
        <v>289620</v>
      </c>
      <c r="D8" s="206"/>
      <c r="E8" s="206">
        <v>279620</v>
      </c>
      <c r="F8" s="206">
        <v>10000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75"/>
  <sheetViews>
    <sheetView showZeros="0" topLeftCell="O1" workbookViewId="0">
      <pane ySplit="1" topLeftCell="A67" activePane="bottomLeft" state="frozen"/>
      <selection/>
      <selection pane="bottomLeft" activeCell="J80" sqref="J80"/>
    </sheetView>
  </sheetViews>
  <sheetFormatPr defaultColWidth="9.14166666666667" defaultRowHeight="14.25" customHeight="1"/>
  <cols>
    <col min="1" max="2" width="32.8416666666667" customWidth="1"/>
    <col min="3" max="3" width="27.0916666666667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64"/>
      <c r="C2" s="187"/>
      <c r="E2" s="188"/>
      <c r="F2" s="188"/>
      <c r="G2" s="188"/>
      <c r="H2" s="188"/>
      <c r="I2" s="113"/>
      <c r="J2" s="113"/>
      <c r="K2" s="113"/>
      <c r="L2" s="113"/>
      <c r="M2" s="113"/>
      <c r="N2" s="113"/>
      <c r="R2" s="113"/>
      <c r="V2" s="187"/>
      <c r="X2" s="56" t="s">
        <v>217</v>
      </c>
    </row>
    <row r="3" ht="45.75" customHeight="1" spans="1:24">
      <c r="A3" s="95" t="str">
        <f>"2025"&amp;"年部门基本支出预算表"</f>
        <v>2025年部门基本支出预算表</v>
      </c>
      <c r="B3" s="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5"/>
      <c r="P3" s="5"/>
      <c r="Q3" s="5"/>
      <c r="R3" s="95"/>
      <c r="S3" s="95"/>
      <c r="T3" s="95"/>
      <c r="U3" s="95"/>
      <c r="V3" s="95"/>
      <c r="W3" s="95"/>
      <c r="X3" s="95"/>
    </row>
    <row r="4" ht="18.75" customHeight="1" spans="1:24">
      <c r="A4" s="146" t="s">
        <v>53</v>
      </c>
      <c r="B4" s="36"/>
      <c r="C4" s="146"/>
      <c r="D4" s="146"/>
      <c r="E4" s="146"/>
      <c r="F4" s="146"/>
      <c r="G4" s="146"/>
      <c r="H4" s="146"/>
      <c r="I4" s="191"/>
      <c r="J4" s="191"/>
      <c r="K4" s="191"/>
      <c r="L4" s="191"/>
      <c r="M4" s="191"/>
      <c r="N4" s="191"/>
      <c r="O4" s="37"/>
      <c r="P4" s="37"/>
      <c r="Q4" s="37"/>
      <c r="R4" s="191"/>
      <c r="V4" s="187"/>
      <c r="X4" s="56" t="s">
        <v>1</v>
      </c>
    </row>
    <row r="5" ht="18" customHeight="1" spans="1:24">
      <c r="A5" s="38" t="s">
        <v>218</v>
      </c>
      <c r="B5" s="38" t="s">
        <v>219</v>
      </c>
      <c r="C5" s="38" t="s">
        <v>220</v>
      </c>
      <c r="D5" s="38" t="s">
        <v>221</v>
      </c>
      <c r="E5" s="38" t="s">
        <v>222</v>
      </c>
      <c r="F5" s="38" t="s">
        <v>223</v>
      </c>
      <c r="G5" s="38" t="s">
        <v>224</v>
      </c>
      <c r="H5" s="38" t="s">
        <v>225</v>
      </c>
      <c r="I5" s="192" t="s">
        <v>226</v>
      </c>
      <c r="J5" s="110" t="s">
        <v>226</v>
      </c>
      <c r="K5" s="110"/>
      <c r="L5" s="110"/>
      <c r="M5" s="110"/>
      <c r="N5" s="110"/>
      <c r="O5" s="59"/>
      <c r="P5" s="59"/>
      <c r="Q5" s="59"/>
      <c r="R5" s="128" t="s">
        <v>62</v>
      </c>
      <c r="S5" s="110" t="s">
        <v>63</v>
      </c>
      <c r="T5" s="110"/>
      <c r="U5" s="110"/>
      <c r="V5" s="110"/>
      <c r="W5" s="110"/>
      <c r="X5" s="111"/>
    </row>
    <row r="6" ht="18" customHeight="1" spans="1:24">
      <c r="A6" s="41"/>
      <c r="B6" s="43"/>
      <c r="C6" s="158"/>
      <c r="D6" s="41"/>
      <c r="E6" s="41"/>
      <c r="F6" s="41"/>
      <c r="G6" s="41"/>
      <c r="H6" s="41"/>
      <c r="I6" s="156" t="s">
        <v>227</v>
      </c>
      <c r="J6" s="192" t="s">
        <v>59</v>
      </c>
      <c r="K6" s="110"/>
      <c r="L6" s="110"/>
      <c r="M6" s="110"/>
      <c r="N6" s="111"/>
      <c r="O6" s="58" t="s">
        <v>228</v>
      </c>
      <c r="P6" s="59"/>
      <c r="Q6" s="60"/>
      <c r="R6" s="38" t="s">
        <v>62</v>
      </c>
      <c r="S6" s="192" t="s">
        <v>63</v>
      </c>
      <c r="T6" s="128" t="s">
        <v>65</v>
      </c>
      <c r="U6" s="110" t="s">
        <v>63</v>
      </c>
      <c r="V6" s="128" t="s">
        <v>67</v>
      </c>
      <c r="W6" s="128" t="s">
        <v>68</v>
      </c>
      <c r="X6" s="197" t="s">
        <v>69</v>
      </c>
    </row>
    <row r="7" ht="19.5" customHeight="1" spans="1:24">
      <c r="A7" s="43"/>
      <c r="B7" s="43"/>
      <c r="C7" s="43"/>
      <c r="D7" s="43"/>
      <c r="E7" s="43"/>
      <c r="F7" s="43"/>
      <c r="G7" s="43"/>
      <c r="H7" s="43"/>
      <c r="I7" s="43"/>
      <c r="J7" s="32" t="s">
        <v>229</v>
      </c>
      <c r="K7" s="38" t="s">
        <v>230</v>
      </c>
      <c r="L7" s="38" t="s">
        <v>231</v>
      </c>
      <c r="M7" s="38" t="s">
        <v>232</v>
      </c>
      <c r="N7" s="38" t="s">
        <v>233</v>
      </c>
      <c r="O7" s="38" t="s">
        <v>59</v>
      </c>
      <c r="P7" s="38" t="s">
        <v>60</v>
      </c>
      <c r="Q7" s="38" t="s">
        <v>61</v>
      </c>
      <c r="R7" s="43"/>
      <c r="S7" s="38" t="s">
        <v>58</v>
      </c>
      <c r="T7" s="38" t="s">
        <v>65</v>
      </c>
      <c r="U7" s="38" t="s">
        <v>234</v>
      </c>
      <c r="V7" s="38" t="s">
        <v>67</v>
      </c>
      <c r="W7" s="38" t="s">
        <v>68</v>
      </c>
      <c r="X7" s="38" t="s">
        <v>69</v>
      </c>
    </row>
    <row r="8" ht="37.5" customHeight="1" spans="1:24">
      <c r="A8" s="189"/>
      <c r="B8" s="46"/>
      <c r="C8" s="189"/>
      <c r="D8" s="189"/>
      <c r="E8" s="189"/>
      <c r="F8" s="189"/>
      <c r="G8" s="189"/>
      <c r="H8" s="189"/>
      <c r="I8" s="189"/>
      <c r="J8" s="193" t="s">
        <v>58</v>
      </c>
      <c r="K8" s="44" t="s">
        <v>235</v>
      </c>
      <c r="L8" s="44" t="s">
        <v>231</v>
      </c>
      <c r="M8" s="44" t="s">
        <v>232</v>
      </c>
      <c r="N8" s="44" t="s">
        <v>233</v>
      </c>
      <c r="O8" s="44" t="s">
        <v>231</v>
      </c>
      <c r="P8" s="44" t="s">
        <v>232</v>
      </c>
      <c r="Q8" s="44" t="s">
        <v>233</v>
      </c>
      <c r="R8" s="44" t="s">
        <v>62</v>
      </c>
      <c r="S8" s="44" t="s">
        <v>58</v>
      </c>
      <c r="T8" s="44" t="s">
        <v>65</v>
      </c>
      <c r="U8" s="44" t="s">
        <v>234</v>
      </c>
      <c r="V8" s="44" t="s">
        <v>67</v>
      </c>
      <c r="W8" s="44" t="s">
        <v>68</v>
      </c>
      <c r="X8" s="44" t="s">
        <v>69</v>
      </c>
    </row>
    <row r="9" customHeight="1" spans="1:24">
      <c r="A9" s="61">
        <v>1</v>
      </c>
      <c r="B9" s="61">
        <v>2</v>
      </c>
      <c r="C9" s="61">
        <v>3</v>
      </c>
      <c r="D9" s="61">
        <v>4</v>
      </c>
      <c r="E9" s="61">
        <v>5</v>
      </c>
      <c r="F9" s="61">
        <v>6</v>
      </c>
      <c r="G9" s="61">
        <v>7</v>
      </c>
      <c r="H9" s="61">
        <v>8</v>
      </c>
      <c r="I9" s="61">
        <v>9</v>
      </c>
      <c r="J9" s="61">
        <v>10</v>
      </c>
      <c r="K9" s="61">
        <v>11</v>
      </c>
      <c r="L9" s="61">
        <v>12</v>
      </c>
      <c r="M9" s="61">
        <v>13</v>
      </c>
      <c r="N9" s="61">
        <v>14</v>
      </c>
      <c r="O9" s="61">
        <v>15</v>
      </c>
      <c r="P9" s="61">
        <v>16</v>
      </c>
      <c r="Q9" s="61">
        <v>17</v>
      </c>
      <c r="R9" s="61">
        <v>18</v>
      </c>
      <c r="S9" s="61">
        <v>19</v>
      </c>
      <c r="T9" s="61">
        <v>20</v>
      </c>
      <c r="U9" s="61">
        <v>21</v>
      </c>
      <c r="V9" s="61">
        <v>22</v>
      </c>
      <c r="W9" s="61">
        <v>23</v>
      </c>
      <c r="X9" s="61">
        <v>24</v>
      </c>
    </row>
    <row r="10" ht="20.25" customHeight="1" spans="1:24">
      <c r="A10" s="97" t="s">
        <v>71</v>
      </c>
      <c r="B10" s="97" t="s">
        <v>71</v>
      </c>
      <c r="C10" s="272" t="s">
        <v>236</v>
      </c>
      <c r="D10" s="190" t="s">
        <v>169</v>
      </c>
      <c r="E10" s="190" t="s">
        <v>168</v>
      </c>
      <c r="F10" s="190" t="s">
        <v>169</v>
      </c>
      <c r="G10" s="190" t="s">
        <v>237</v>
      </c>
      <c r="H10" s="190" t="s">
        <v>169</v>
      </c>
      <c r="I10" s="194">
        <v>1241240.05</v>
      </c>
      <c r="J10" s="194">
        <v>1241240.05</v>
      </c>
      <c r="K10" s="97"/>
      <c r="L10" s="97"/>
      <c r="M10" s="194">
        <v>1241240.05</v>
      </c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</row>
    <row r="11" ht="20.25" customHeight="1" spans="1:24">
      <c r="A11" s="97" t="s">
        <v>71</v>
      </c>
      <c r="B11" s="97" t="s">
        <v>71</v>
      </c>
      <c r="C11" s="272" t="s">
        <v>238</v>
      </c>
      <c r="D11" s="190" t="s">
        <v>239</v>
      </c>
      <c r="E11" s="190" t="s">
        <v>147</v>
      </c>
      <c r="F11" s="190" t="s">
        <v>148</v>
      </c>
      <c r="G11" s="190" t="s">
        <v>240</v>
      </c>
      <c r="H11" s="190" t="s">
        <v>241</v>
      </c>
      <c r="I11" s="194">
        <v>502560</v>
      </c>
      <c r="J11" s="194">
        <v>502560</v>
      </c>
      <c r="K11" s="97"/>
      <c r="L11" s="97"/>
      <c r="M11" s="194">
        <v>502560</v>
      </c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</row>
    <row r="12" ht="20.25" customHeight="1" spans="1:24">
      <c r="A12" s="97" t="s">
        <v>71</v>
      </c>
      <c r="B12" s="97" t="s">
        <v>71</v>
      </c>
      <c r="C12" s="272" t="s">
        <v>238</v>
      </c>
      <c r="D12" s="190" t="s">
        <v>239</v>
      </c>
      <c r="E12" s="190" t="s">
        <v>147</v>
      </c>
      <c r="F12" s="190" t="s">
        <v>148</v>
      </c>
      <c r="G12" s="190" t="s">
        <v>240</v>
      </c>
      <c r="H12" s="190" t="s">
        <v>241</v>
      </c>
      <c r="I12" s="194">
        <v>484000</v>
      </c>
      <c r="J12" s="194">
        <v>484000</v>
      </c>
      <c r="K12" s="97"/>
      <c r="L12" s="97"/>
      <c r="M12" s="194">
        <v>484000</v>
      </c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</row>
    <row r="13" ht="20.25" customHeight="1" spans="1:24">
      <c r="A13" s="97" t="s">
        <v>71</v>
      </c>
      <c r="B13" s="97" t="s">
        <v>71</v>
      </c>
      <c r="C13" s="272" t="s">
        <v>242</v>
      </c>
      <c r="D13" s="190" t="s">
        <v>243</v>
      </c>
      <c r="E13" s="190" t="s">
        <v>147</v>
      </c>
      <c r="F13" s="190" t="s">
        <v>148</v>
      </c>
      <c r="G13" s="190" t="s">
        <v>244</v>
      </c>
      <c r="H13" s="190" t="s">
        <v>245</v>
      </c>
      <c r="I13" s="194">
        <v>11000</v>
      </c>
      <c r="J13" s="194">
        <v>11000</v>
      </c>
      <c r="K13" s="97"/>
      <c r="L13" s="97"/>
      <c r="M13" s="194">
        <v>11000</v>
      </c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</row>
    <row r="14" ht="20.25" customHeight="1" spans="1:24">
      <c r="A14" s="97" t="s">
        <v>71</v>
      </c>
      <c r="B14" s="97" t="s">
        <v>71</v>
      </c>
      <c r="C14" s="272" t="s">
        <v>242</v>
      </c>
      <c r="D14" s="190" t="s">
        <v>243</v>
      </c>
      <c r="E14" s="190" t="s">
        <v>147</v>
      </c>
      <c r="F14" s="190" t="s">
        <v>148</v>
      </c>
      <c r="G14" s="190" t="s">
        <v>244</v>
      </c>
      <c r="H14" s="190" t="s">
        <v>245</v>
      </c>
      <c r="I14" s="194">
        <v>7920</v>
      </c>
      <c r="J14" s="194">
        <v>7920</v>
      </c>
      <c r="K14" s="97"/>
      <c r="L14" s="97"/>
      <c r="M14" s="194">
        <v>7920</v>
      </c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</row>
    <row r="15" ht="20.25" customHeight="1" spans="1:24">
      <c r="A15" s="97" t="s">
        <v>71</v>
      </c>
      <c r="B15" s="97" t="s">
        <v>71</v>
      </c>
      <c r="C15" s="272" t="s">
        <v>242</v>
      </c>
      <c r="D15" s="190" t="s">
        <v>243</v>
      </c>
      <c r="E15" s="190" t="s">
        <v>147</v>
      </c>
      <c r="F15" s="190" t="s">
        <v>148</v>
      </c>
      <c r="G15" s="190" t="s">
        <v>246</v>
      </c>
      <c r="H15" s="190" t="s">
        <v>247</v>
      </c>
      <c r="I15" s="194">
        <v>26400</v>
      </c>
      <c r="J15" s="194">
        <v>26400</v>
      </c>
      <c r="K15" s="97"/>
      <c r="L15" s="97"/>
      <c r="M15" s="194">
        <v>26400</v>
      </c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</row>
    <row r="16" ht="20.25" customHeight="1" spans="1:24">
      <c r="A16" s="97" t="s">
        <v>71</v>
      </c>
      <c r="B16" s="97" t="s">
        <v>71</v>
      </c>
      <c r="C16" s="272" t="s">
        <v>248</v>
      </c>
      <c r="D16" s="190" t="s">
        <v>249</v>
      </c>
      <c r="E16" s="190" t="s">
        <v>149</v>
      </c>
      <c r="F16" s="190" t="s">
        <v>150</v>
      </c>
      <c r="G16" s="190" t="s">
        <v>250</v>
      </c>
      <c r="H16" s="190" t="s">
        <v>251</v>
      </c>
      <c r="I16" s="194">
        <v>2508000</v>
      </c>
      <c r="J16" s="194">
        <v>2508000</v>
      </c>
      <c r="K16" s="97"/>
      <c r="L16" s="97"/>
      <c r="M16" s="194">
        <v>2508000</v>
      </c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</row>
    <row r="17" ht="20.25" customHeight="1" spans="1:24">
      <c r="A17" s="97" t="s">
        <v>71</v>
      </c>
      <c r="B17" s="97" t="s">
        <v>71</v>
      </c>
      <c r="C17" s="272" t="s">
        <v>248</v>
      </c>
      <c r="D17" s="190" t="s">
        <v>249</v>
      </c>
      <c r="E17" s="190" t="s">
        <v>149</v>
      </c>
      <c r="F17" s="190" t="s">
        <v>150</v>
      </c>
      <c r="G17" s="190" t="s">
        <v>252</v>
      </c>
      <c r="H17" s="190" t="s">
        <v>253</v>
      </c>
      <c r="I17" s="194">
        <v>33660</v>
      </c>
      <c r="J17" s="194">
        <v>33660</v>
      </c>
      <c r="K17" s="97"/>
      <c r="L17" s="97"/>
      <c r="M17" s="194">
        <v>33660</v>
      </c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</row>
    <row r="18" ht="20.25" customHeight="1" spans="1:24">
      <c r="A18" s="97" t="s">
        <v>71</v>
      </c>
      <c r="B18" s="97" t="s">
        <v>71</v>
      </c>
      <c r="C18" s="272" t="s">
        <v>248</v>
      </c>
      <c r="D18" s="190" t="s">
        <v>249</v>
      </c>
      <c r="E18" s="190" t="s">
        <v>149</v>
      </c>
      <c r="F18" s="190" t="s">
        <v>150</v>
      </c>
      <c r="G18" s="190" t="s">
        <v>240</v>
      </c>
      <c r="H18" s="190" t="s">
        <v>241</v>
      </c>
      <c r="I18" s="194">
        <v>200000</v>
      </c>
      <c r="J18" s="194">
        <v>200000</v>
      </c>
      <c r="K18" s="97"/>
      <c r="L18" s="97"/>
      <c r="M18" s="194">
        <v>200000</v>
      </c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</row>
    <row r="19" ht="20.25" customHeight="1" spans="1:24">
      <c r="A19" s="97" t="s">
        <v>71</v>
      </c>
      <c r="B19" s="97" t="s">
        <v>71</v>
      </c>
      <c r="C19" s="272" t="s">
        <v>248</v>
      </c>
      <c r="D19" s="190" t="s">
        <v>249</v>
      </c>
      <c r="E19" s="190" t="s">
        <v>149</v>
      </c>
      <c r="F19" s="190" t="s">
        <v>150</v>
      </c>
      <c r="G19" s="190" t="s">
        <v>254</v>
      </c>
      <c r="H19" s="190" t="s">
        <v>255</v>
      </c>
      <c r="I19" s="194">
        <v>1417380</v>
      </c>
      <c r="J19" s="194">
        <v>1417380</v>
      </c>
      <c r="K19" s="97"/>
      <c r="L19" s="97"/>
      <c r="M19" s="194">
        <v>1417380</v>
      </c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</row>
    <row r="20" ht="20.25" customHeight="1" spans="1:24">
      <c r="A20" s="97" t="s">
        <v>71</v>
      </c>
      <c r="B20" s="97" t="s">
        <v>71</v>
      </c>
      <c r="C20" s="272" t="s">
        <v>248</v>
      </c>
      <c r="D20" s="190" t="s">
        <v>249</v>
      </c>
      <c r="E20" s="190" t="s">
        <v>149</v>
      </c>
      <c r="F20" s="190" t="s">
        <v>150</v>
      </c>
      <c r="G20" s="190" t="s">
        <v>254</v>
      </c>
      <c r="H20" s="190" t="s">
        <v>255</v>
      </c>
      <c r="I20" s="194">
        <v>1967136</v>
      </c>
      <c r="J20" s="194">
        <v>1967136</v>
      </c>
      <c r="K20" s="97"/>
      <c r="L20" s="97"/>
      <c r="M20" s="194">
        <v>1967136</v>
      </c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</row>
    <row r="21" ht="20.25" customHeight="1" spans="1:24">
      <c r="A21" s="97" t="s">
        <v>71</v>
      </c>
      <c r="B21" s="97" t="s">
        <v>71</v>
      </c>
      <c r="C21" s="272" t="s">
        <v>256</v>
      </c>
      <c r="D21" s="190" t="s">
        <v>257</v>
      </c>
      <c r="E21" s="190" t="s">
        <v>147</v>
      </c>
      <c r="F21" s="190" t="s">
        <v>148</v>
      </c>
      <c r="G21" s="190" t="s">
        <v>258</v>
      </c>
      <c r="H21" s="190" t="s">
        <v>259</v>
      </c>
      <c r="I21" s="194">
        <v>208200</v>
      </c>
      <c r="J21" s="194">
        <v>208200</v>
      </c>
      <c r="K21" s="97"/>
      <c r="L21" s="97"/>
      <c r="M21" s="194">
        <v>208200</v>
      </c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</row>
    <row r="22" ht="20.25" customHeight="1" spans="1:24">
      <c r="A22" s="97" t="s">
        <v>71</v>
      </c>
      <c r="B22" s="97" t="s">
        <v>71</v>
      </c>
      <c r="C22" s="272" t="s">
        <v>260</v>
      </c>
      <c r="D22" s="190" t="s">
        <v>261</v>
      </c>
      <c r="E22" s="190" t="s">
        <v>119</v>
      </c>
      <c r="F22" s="190" t="s">
        <v>120</v>
      </c>
      <c r="G22" s="190" t="s">
        <v>244</v>
      </c>
      <c r="H22" s="190" t="s">
        <v>245</v>
      </c>
      <c r="I22" s="194">
        <v>19200</v>
      </c>
      <c r="J22" s="194">
        <v>19200</v>
      </c>
      <c r="K22" s="97"/>
      <c r="L22" s="97"/>
      <c r="M22" s="194">
        <v>19200</v>
      </c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</row>
    <row r="23" ht="20.25" customHeight="1" spans="1:24">
      <c r="A23" s="97" t="s">
        <v>71</v>
      </c>
      <c r="B23" s="97" t="s">
        <v>71</v>
      </c>
      <c r="C23" s="272" t="s">
        <v>260</v>
      </c>
      <c r="D23" s="190" t="s">
        <v>261</v>
      </c>
      <c r="E23" s="190" t="s">
        <v>121</v>
      </c>
      <c r="F23" s="190" t="s">
        <v>122</v>
      </c>
      <c r="G23" s="190" t="s">
        <v>244</v>
      </c>
      <c r="H23" s="190" t="s">
        <v>245</v>
      </c>
      <c r="I23" s="194">
        <v>54600</v>
      </c>
      <c r="J23" s="194">
        <v>54600</v>
      </c>
      <c r="K23" s="97"/>
      <c r="L23" s="97"/>
      <c r="M23" s="194">
        <v>54600</v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</row>
    <row r="24" ht="20.25" customHeight="1" spans="1:24">
      <c r="A24" s="97" t="s">
        <v>71</v>
      </c>
      <c r="B24" s="97" t="s">
        <v>71</v>
      </c>
      <c r="C24" s="272" t="s">
        <v>260</v>
      </c>
      <c r="D24" s="190" t="s">
        <v>261</v>
      </c>
      <c r="E24" s="190" t="s">
        <v>147</v>
      </c>
      <c r="F24" s="190" t="s">
        <v>148</v>
      </c>
      <c r="G24" s="190" t="s">
        <v>244</v>
      </c>
      <c r="H24" s="190" t="s">
        <v>245</v>
      </c>
      <c r="I24" s="194">
        <v>8000</v>
      </c>
      <c r="J24" s="194">
        <v>8000</v>
      </c>
      <c r="K24" s="97"/>
      <c r="L24" s="97"/>
      <c r="M24" s="194">
        <v>8000</v>
      </c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</row>
    <row r="25" ht="20.25" customHeight="1" spans="1:24">
      <c r="A25" s="97" t="s">
        <v>71</v>
      </c>
      <c r="B25" s="97" t="s">
        <v>71</v>
      </c>
      <c r="C25" s="272" t="s">
        <v>260</v>
      </c>
      <c r="D25" s="190" t="s">
        <v>261</v>
      </c>
      <c r="E25" s="190" t="s">
        <v>147</v>
      </c>
      <c r="F25" s="190" t="s">
        <v>148</v>
      </c>
      <c r="G25" s="190" t="s">
        <v>244</v>
      </c>
      <c r="H25" s="190" t="s">
        <v>245</v>
      </c>
      <c r="I25" s="194">
        <v>44678</v>
      </c>
      <c r="J25" s="194">
        <v>44678</v>
      </c>
      <c r="K25" s="97"/>
      <c r="L25" s="97"/>
      <c r="M25" s="194">
        <v>44678</v>
      </c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</row>
    <row r="26" ht="20.25" customHeight="1" spans="1:24">
      <c r="A26" s="97" t="s">
        <v>71</v>
      </c>
      <c r="B26" s="97" t="s">
        <v>71</v>
      </c>
      <c r="C26" s="272" t="s">
        <v>260</v>
      </c>
      <c r="D26" s="190" t="s">
        <v>261</v>
      </c>
      <c r="E26" s="190" t="s">
        <v>147</v>
      </c>
      <c r="F26" s="190" t="s">
        <v>148</v>
      </c>
      <c r="G26" s="190" t="s">
        <v>244</v>
      </c>
      <c r="H26" s="190" t="s">
        <v>245</v>
      </c>
      <c r="I26" s="194">
        <v>80000</v>
      </c>
      <c r="J26" s="194">
        <v>80000</v>
      </c>
      <c r="K26" s="97"/>
      <c r="L26" s="97"/>
      <c r="M26" s="194">
        <v>80000</v>
      </c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</row>
    <row r="27" ht="20.25" customHeight="1" spans="1:24">
      <c r="A27" s="97" t="s">
        <v>71</v>
      </c>
      <c r="B27" s="97" t="s">
        <v>71</v>
      </c>
      <c r="C27" s="272" t="s">
        <v>260</v>
      </c>
      <c r="D27" s="190" t="s">
        <v>261</v>
      </c>
      <c r="E27" s="190" t="s">
        <v>147</v>
      </c>
      <c r="F27" s="190" t="s">
        <v>148</v>
      </c>
      <c r="G27" s="190" t="s">
        <v>262</v>
      </c>
      <c r="H27" s="190" t="s">
        <v>263</v>
      </c>
      <c r="I27" s="194">
        <v>8074</v>
      </c>
      <c r="J27" s="194">
        <v>8074</v>
      </c>
      <c r="K27" s="97"/>
      <c r="L27" s="97"/>
      <c r="M27" s="194">
        <v>8074</v>
      </c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</row>
    <row r="28" ht="20.25" customHeight="1" spans="1:24">
      <c r="A28" s="97" t="s">
        <v>71</v>
      </c>
      <c r="B28" s="97" t="s">
        <v>71</v>
      </c>
      <c r="C28" s="272" t="s">
        <v>260</v>
      </c>
      <c r="D28" s="190" t="s">
        <v>261</v>
      </c>
      <c r="E28" s="190" t="s">
        <v>147</v>
      </c>
      <c r="F28" s="190" t="s">
        <v>148</v>
      </c>
      <c r="G28" s="190" t="s">
        <v>264</v>
      </c>
      <c r="H28" s="190" t="s">
        <v>265</v>
      </c>
      <c r="I28" s="194">
        <v>12474</v>
      </c>
      <c r="J28" s="194">
        <v>12474</v>
      </c>
      <c r="K28" s="97"/>
      <c r="L28" s="97"/>
      <c r="M28" s="194">
        <v>12474</v>
      </c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</row>
    <row r="29" ht="20.25" customHeight="1" spans="1:24">
      <c r="A29" s="97" t="s">
        <v>71</v>
      </c>
      <c r="B29" s="97" t="s">
        <v>71</v>
      </c>
      <c r="C29" s="272" t="s">
        <v>260</v>
      </c>
      <c r="D29" s="190" t="s">
        <v>261</v>
      </c>
      <c r="E29" s="190" t="s">
        <v>147</v>
      </c>
      <c r="F29" s="190" t="s">
        <v>148</v>
      </c>
      <c r="G29" s="190" t="s">
        <v>266</v>
      </c>
      <c r="H29" s="190" t="s">
        <v>267</v>
      </c>
      <c r="I29" s="194">
        <v>11000</v>
      </c>
      <c r="J29" s="194">
        <v>11000</v>
      </c>
      <c r="K29" s="97"/>
      <c r="L29" s="97"/>
      <c r="M29" s="194">
        <v>11000</v>
      </c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</row>
    <row r="30" ht="20.25" customHeight="1" spans="1:24">
      <c r="A30" s="97" t="s">
        <v>71</v>
      </c>
      <c r="B30" s="97" t="s">
        <v>71</v>
      </c>
      <c r="C30" s="272" t="s">
        <v>260</v>
      </c>
      <c r="D30" s="190" t="s">
        <v>261</v>
      </c>
      <c r="E30" s="190" t="s">
        <v>147</v>
      </c>
      <c r="F30" s="190" t="s">
        <v>148</v>
      </c>
      <c r="G30" s="190" t="s">
        <v>268</v>
      </c>
      <c r="H30" s="190" t="s">
        <v>269</v>
      </c>
      <c r="I30" s="194">
        <v>13200</v>
      </c>
      <c r="J30" s="194">
        <v>13200</v>
      </c>
      <c r="K30" s="97"/>
      <c r="L30" s="97"/>
      <c r="M30" s="194">
        <v>13200</v>
      </c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</row>
    <row r="31" ht="20.25" customHeight="1" spans="1:24">
      <c r="A31" s="97" t="s">
        <v>71</v>
      </c>
      <c r="B31" s="97" t="s">
        <v>71</v>
      </c>
      <c r="C31" s="272" t="s">
        <v>260</v>
      </c>
      <c r="D31" s="190" t="s">
        <v>261</v>
      </c>
      <c r="E31" s="190" t="s">
        <v>147</v>
      </c>
      <c r="F31" s="190" t="s">
        <v>148</v>
      </c>
      <c r="G31" s="190" t="s">
        <v>270</v>
      </c>
      <c r="H31" s="190" t="s">
        <v>271</v>
      </c>
      <c r="I31" s="194">
        <v>17600</v>
      </c>
      <c r="J31" s="194">
        <v>17600</v>
      </c>
      <c r="K31" s="97"/>
      <c r="L31" s="97"/>
      <c r="M31" s="194">
        <v>17600</v>
      </c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</row>
    <row r="32" ht="20.25" customHeight="1" spans="1:24">
      <c r="A32" s="97" t="s">
        <v>71</v>
      </c>
      <c r="B32" s="97" t="s">
        <v>71</v>
      </c>
      <c r="C32" s="272" t="s">
        <v>260</v>
      </c>
      <c r="D32" s="190" t="s">
        <v>261</v>
      </c>
      <c r="E32" s="190" t="s">
        <v>147</v>
      </c>
      <c r="F32" s="190" t="s">
        <v>148</v>
      </c>
      <c r="G32" s="190" t="s">
        <v>246</v>
      </c>
      <c r="H32" s="190" t="s">
        <v>247</v>
      </c>
      <c r="I32" s="194">
        <v>66000</v>
      </c>
      <c r="J32" s="194">
        <v>66000</v>
      </c>
      <c r="K32" s="97"/>
      <c r="L32" s="97"/>
      <c r="M32" s="194">
        <v>66000</v>
      </c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</row>
    <row r="33" ht="20.25" customHeight="1" spans="1:24">
      <c r="A33" s="97" t="s">
        <v>71</v>
      </c>
      <c r="B33" s="97" t="s">
        <v>71</v>
      </c>
      <c r="C33" s="272" t="s">
        <v>260</v>
      </c>
      <c r="D33" s="190" t="s">
        <v>261</v>
      </c>
      <c r="E33" s="190" t="s">
        <v>147</v>
      </c>
      <c r="F33" s="190" t="s">
        <v>148</v>
      </c>
      <c r="G33" s="190" t="s">
        <v>258</v>
      </c>
      <c r="H33" s="190" t="s">
        <v>259</v>
      </c>
      <c r="I33" s="194">
        <v>20820</v>
      </c>
      <c r="J33" s="194">
        <v>20820</v>
      </c>
      <c r="K33" s="97"/>
      <c r="L33" s="97"/>
      <c r="M33" s="194">
        <v>20820</v>
      </c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</row>
    <row r="34" ht="20.25" customHeight="1" spans="1:24">
      <c r="A34" s="97" t="s">
        <v>71</v>
      </c>
      <c r="B34" s="97" t="s">
        <v>71</v>
      </c>
      <c r="C34" s="272" t="s">
        <v>260</v>
      </c>
      <c r="D34" s="190" t="s">
        <v>261</v>
      </c>
      <c r="E34" s="190" t="s">
        <v>113</v>
      </c>
      <c r="F34" s="190" t="s">
        <v>114</v>
      </c>
      <c r="G34" s="190" t="s">
        <v>272</v>
      </c>
      <c r="H34" s="190" t="s">
        <v>273</v>
      </c>
      <c r="I34" s="194">
        <v>6600</v>
      </c>
      <c r="J34" s="194">
        <v>6600</v>
      </c>
      <c r="K34" s="97"/>
      <c r="L34" s="97"/>
      <c r="M34" s="194">
        <v>6600</v>
      </c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</row>
    <row r="35" ht="20.25" customHeight="1" spans="1:24">
      <c r="A35" s="97" t="s">
        <v>71</v>
      </c>
      <c r="B35" s="97" t="s">
        <v>71</v>
      </c>
      <c r="C35" s="272" t="s">
        <v>260</v>
      </c>
      <c r="D35" s="190" t="s">
        <v>261</v>
      </c>
      <c r="E35" s="190" t="s">
        <v>147</v>
      </c>
      <c r="F35" s="190" t="s">
        <v>148</v>
      </c>
      <c r="G35" s="190" t="s">
        <v>274</v>
      </c>
      <c r="H35" s="190" t="s">
        <v>275</v>
      </c>
      <c r="I35" s="194">
        <v>22000</v>
      </c>
      <c r="J35" s="194">
        <v>22000</v>
      </c>
      <c r="K35" s="97"/>
      <c r="L35" s="97"/>
      <c r="M35" s="194">
        <v>22000</v>
      </c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</row>
    <row r="36" ht="20.25" customHeight="1" spans="1:24">
      <c r="A36" s="97" t="s">
        <v>71</v>
      </c>
      <c r="B36" s="97" t="s">
        <v>71</v>
      </c>
      <c r="C36" s="272" t="s">
        <v>260</v>
      </c>
      <c r="D36" s="190" t="s">
        <v>261</v>
      </c>
      <c r="E36" s="190" t="s">
        <v>149</v>
      </c>
      <c r="F36" s="190" t="s">
        <v>150</v>
      </c>
      <c r="G36" s="190" t="s">
        <v>244</v>
      </c>
      <c r="H36" s="190" t="s">
        <v>245</v>
      </c>
      <c r="I36" s="194">
        <v>142450</v>
      </c>
      <c r="J36" s="194">
        <v>142450</v>
      </c>
      <c r="K36" s="97"/>
      <c r="L36" s="97"/>
      <c r="M36" s="194">
        <v>142450</v>
      </c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</row>
    <row r="37" ht="20.25" customHeight="1" spans="1:24">
      <c r="A37" s="97" t="s">
        <v>71</v>
      </c>
      <c r="B37" s="97" t="s">
        <v>71</v>
      </c>
      <c r="C37" s="272" t="s">
        <v>260</v>
      </c>
      <c r="D37" s="190" t="s">
        <v>261</v>
      </c>
      <c r="E37" s="190" t="s">
        <v>149</v>
      </c>
      <c r="F37" s="190" t="s">
        <v>150</v>
      </c>
      <c r="G37" s="190" t="s">
        <v>262</v>
      </c>
      <c r="H37" s="190" t="s">
        <v>263</v>
      </c>
      <c r="I37" s="194">
        <v>18350</v>
      </c>
      <c r="J37" s="194">
        <v>18350</v>
      </c>
      <c r="K37" s="97"/>
      <c r="L37" s="97"/>
      <c r="M37" s="194">
        <v>18350</v>
      </c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</row>
    <row r="38" ht="20.25" customHeight="1" spans="1:24">
      <c r="A38" s="97" t="s">
        <v>71</v>
      </c>
      <c r="B38" s="97" t="s">
        <v>71</v>
      </c>
      <c r="C38" s="272" t="s">
        <v>260</v>
      </c>
      <c r="D38" s="190" t="s">
        <v>261</v>
      </c>
      <c r="E38" s="190" t="s">
        <v>149</v>
      </c>
      <c r="F38" s="190" t="s">
        <v>150</v>
      </c>
      <c r="G38" s="190" t="s">
        <v>264</v>
      </c>
      <c r="H38" s="190" t="s">
        <v>265</v>
      </c>
      <c r="I38" s="194">
        <v>28350</v>
      </c>
      <c r="J38" s="194">
        <v>28350</v>
      </c>
      <c r="K38" s="97"/>
      <c r="L38" s="97"/>
      <c r="M38" s="194">
        <v>28350</v>
      </c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</row>
    <row r="39" ht="20.25" customHeight="1" spans="1:24">
      <c r="A39" s="97" t="s">
        <v>71</v>
      </c>
      <c r="B39" s="97" t="s">
        <v>71</v>
      </c>
      <c r="C39" s="272" t="s">
        <v>260</v>
      </c>
      <c r="D39" s="190" t="s">
        <v>261</v>
      </c>
      <c r="E39" s="190" t="s">
        <v>149</v>
      </c>
      <c r="F39" s="190" t="s">
        <v>150</v>
      </c>
      <c r="G39" s="190" t="s">
        <v>266</v>
      </c>
      <c r="H39" s="190" t="s">
        <v>267</v>
      </c>
      <c r="I39" s="194">
        <v>25000</v>
      </c>
      <c r="J39" s="194">
        <v>25000</v>
      </c>
      <c r="K39" s="97"/>
      <c r="L39" s="97"/>
      <c r="M39" s="194">
        <v>25000</v>
      </c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</row>
    <row r="40" ht="20.25" customHeight="1" spans="1:24">
      <c r="A40" s="97" t="s">
        <v>71</v>
      </c>
      <c r="B40" s="97" t="s">
        <v>71</v>
      </c>
      <c r="C40" s="272" t="s">
        <v>260</v>
      </c>
      <c r="D40" s="190" t="s">
        <v>261</v>
      </c>
      <c r="E40" s="190" t="s">
        <v>149</v>
      </c>
      <c r="F40" s="190" t="s">
        <v>150</v>
      </c>
      <c r="G40" s="190" t="s">
        <v>268</v>
      </c>
      <c r="H40" s="190" t="s">
        <v>269</v>
      </c>
      <c r="I40" s="194">
        <v>30000</v>
      </c>
      <c r="J40" s="194">
        <v>30000</v>
      </c>
      <c r="K40" s="97"/>
      <c r="L40" s="97"/>
      <c r="M40" s="194">
        <v>30000</v>
      </c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</row>
    <row r="41" ht="20.25" customHeight="1" spans="1:24">
      <c r="A41" s="97" t="s">
        <v>71</v>
      </c>
      <c r="B41" s="97" t="s">
        <v>71</v>
      </c>
      <c r="C41" s="272" t="s">
        <v>260</v>
      </c>
      <c r="D41" s="190" t="s">
        <v>261</v>
      </c>
      <c r="E41" s="190" t="s">
        <v>149</v>
      </c>
      <c r="F41" s="190" t="s">
        <v>150</v>
      </c>
      <c r="G41" s="190" t="s">
        <v>270</v>
      </c>
      <c r="H41" s="190" t="s">
        <v>271</v>
      </c>
      <c r="I41" s="194">
        <v>30000</v>
      </c>
      <c r="J41" s="194">
        <v>30000</v>
      </c>
      <c r="K41" s="97"/>
      <c r="L41" s="97"/>
      <c r="M41" s="194">
        <v>30000</v>
      </c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</row>
    <row r="42" ht="20.25" customHeight="1" spans="1:24">
      <c r="A42" s="97" t="s">
        <v>71</v>
      </c>
      <c r="B42" s="97" t="s">
        <v>71</v>
      </c>
      <c r="C42" s="272" t="s">
        <v>260</v>
      </c>
      <c r="D42" s="190" t="s">
        <v>261</v>
      </c>
      <c r="E42" s="190" t="s">
        <v>149</v>
      </c>
      <c r="F42" s="190" t="s">
        <v>150</v>
      </c>
      <c r="G42" s="190" t="s">
        <v>274</v>
      </c>
      <c r="H42" s="190" t="s">
        <v>275</v>
      </c>
      <c r="I42" s="194">
        <v>50000</v>
      </c>
      <c r="J42" s="194">
        <v>50000</v>
      </c>
      <c r="K42" s="97"/>
      <c r="L42" s="97"/>
      <c r="M42" s="194">
        <v>50000</v>
      </c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</row>
    <row r="43" ht="20.25" customHeight="1" spans="1:24">
      <c r="A43" s="97" t="s">
        <v>71</v>
      </c>
      <c r="B43" s="97" t="s">
        <v>71</v>
      </c>
      <c r="C43" s="272" t="s">
        <v>260</v>
      </c>
      <c r="D43" s="190" t="s">
        <v>261</v>
      </c>
      <c r="E43" s="190" t="s">
        <v>113</v>
      </c>
      <c r="F43" s="190" t="s">
        <v>114</v>
      </c>
      <c r="G43" s="190" t="s">
        <v>272</v>
      </c>
      <c r="H43" s="190" t="s">
        <v>273</v>
      </c>
      <c r="I43" s="194">
        <v>15000</v>
      </c>
      <c r="J43" s="194">
        <v>15000</v>
      </c>
      <c r="K43" s="97"/>
      <c r="L43" s="97"/>
      <c r="M43" s="194">
        <v>15000</v>
      </c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</row>
    <row r="44" ht="20.25" customHeight="1" spans="1:24">
      <c r="A44" s="97" t="s">
        <v>71</v>
      </c>
      <c r="B44" s="97" t="s">
        <v>71</v>
      </c>
      <c r="C44" s="272" t="s">
        <v>260</v>
      </c>
      <c r="D44" s="190" t="s">
        <v>261</v>
      </c>
      <c r="E44" s="190" t="s">
        <v>149</v>
      </c>
      <c r="F44" s="190" t="s">
        <v>150</v>
      </c>
      <c r="G44" s="190" t="s">
        <v>246</v>
      </c>
      <c r="H44" s="190" t="s">
        <v>247</v>
      </c>
      <c r="I44" s="194">
        <v>150000</v>
      </c>
      <c r="J44" s="194">
        <v>150000</v>
      </c>
      <c r="K44" s="97"/>
      <c r="L44" s="97"/>
      <c r="M44" s="194">
        <v>150000</v>
      </c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</row>
    <row r="45" ht="20.25" customHeight="1" spans="1:24">
      <c r="A45" s="97" t="s">
        <v>71</v>
      </c>
      <c r="B45" s="97" t="s">
        <v>71</v>
      </c>
      <c r="C45" s="272" t="s">
        <v>276</v>
      </c>
      <c r="D45" s="190" t="s">
        <v>171</v>
      </c>
      <c r="E45" s="190" t="s">
        <v>170</v>
      </c>
      <c r="F45" s="190" t="s">
        <v>171</v>
      </c>
      <c r="G45" s="190" t="s">
        <v>252</v>
      </c>
      <c r="H45" s="190" t="s">
        <v>253</v>
      </c>
      <c r="I45" s="194">
        <v>1920</v>
      </c>
      <c r="J45" s="194">
        <v>1920</v>
      </c>
      <c r="K45" s="97"/>
      <c r="L45" s="97"/>
      <c r="M45" s="194">
        <v>1920</v>
      </c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</row>
    <row r="46" ht="20.25" customHeight="1" spans="1:24">
      <c r="A46" s="97" t="s">
        <v>71</v>
      </c>
      <c r="B46" s="97" t="s">
        <v>71</v>
      </c>
      <c r="C46" s="272" t="s">
        <v>276</v>
      </c>
      <c r="D46" s="190" t="s">
        <v>171</v>
      </c>
      <c r="E46" s="190" t="s">
        <v>170</v>
      </c>
      <c r="F46" s="190" t="s">
        <v>171</v>
      </c>
      <c r="G46" s="190" t="s">
        <v>252</v>
      </c>
      <c r="H46" s="190" t="s">
        <v>253</v>
      </c>
      <c r="I46" s="194">
        <v>15120</v>
      </c>
      <c r="J46" s="194">
        <v>15120</v>
      </c>
      <c r="K46" s="97"/>
      <c r="L46" s="97"/>
      <c r="M46" s="194">
        <v>15120</v>
      </c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</row>
    <row r="47" ht="20.25" customHeight="1" spans="1:24">
      <c r="A47" s="97" t="s">
        <v>71</v>
      </c>
      <c r="B47" s="97" t="s">
        <v>71</v>
      </c>
      <c r="C47" s="272" t="s">
        <v>277</v>
      </c>
      <c r="D47" s="190" t="s">
        <v>278</v>
      </c>
      <c r="E47" s="190" t="s">
        <v>149</v>
      </c>
      <c r="F47" s="190" t="s">
        <v>150</v>
      </c>
      <c r="G47" s="190" t="s">
        <v>240</v>
      </c>
      <c r="H47" s="190" t="s">
        <v>241</v>
      </c>
      <c r="I47" s="194">
        <v>1900000</v>
      </c>
      <c r="J47" s="194">
        <v>1900000</v>
      </c>
      <c r="K47" s="97"/>
      <c r="L47" s="97"/>
      <c r="M47" s="194">
        <v>1900000</v>
      </c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</row>
    <row r="48" ht="20.25" customHeight="1" spans="1:24">
      <c r="A48" s="97" t="s">
        <v>71</v>
      </c>
      <c r="B48" s="97" t="s">
        <v>71</v>
      </c>
      <c r="C48" s="272" t="s">
        <v>279</v>
      </c>
      <c r="D48" s="190" t="s">
        <v>280</v>
      </c>
      <c r="E48" s="190" t="s">
        <v>123</v>
      </c>
      <c r="F48" s="190" t="s">
        <v>124</v>
      </c>
      <c r="G48" s="190" t="s">
        <v>281</v>
      </c>
      <c r="H48" s="190" t="s">
        <v>282</v>
      </c>
      <c r="I48" s="194">
        <v>477400</v>
      </c>
      <c r="J48" s="194">
        <v>477400</v>
      </c>
      <c r="K48" s="97"/>
      <c r="L48" s="97"/>
      <c r="M48" s="194">
        <v>477400</v>
      </c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</row>
    <row r="49" ht="20.25" customHeight="1" spans="1:24">
      <c r="A49" s="97" t="s">
        <v>71</v>
      </c>
      <c r="B49" s="97" t="s">
        <v>71</v>
      </c>
      <c r="C49" s="272" t="s">
        <v>279</v>
      </c>
      <c r="D49" s="190" t="s">
        <v>280</v>
      </c>
      <c r="E49" s="190" t="s">
        <v>125</v>
      </c>
      <c r="F49" s="190" t="s">
        <v>126</v>
      </c>
      <c r="G49" s="190" t="s">
        <v>283</v>
      </c>
      <c r="H49" s="190" t="s">
        <v>284</v>
      </c>
      <c r="I49" s="194">
        <v>400000</v>
      </c>
      <c r="J49" s="194">
        <v>400000</v>
      </c>
      <c r="K49" s="97"/>
      <c r="L49" s="97"/>
      <c r="M49" s="194">
        <v>400000</v>
      </c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</row>
    <row r="50" ht="20.25" customHeight="1" spans="1:24">
      <c r="A50" s="156" t="s">
        <v>71</v>
      </c>
      <c r="B50" s="156" t="s">
        <v>71</v>
      </c>
      <c r="C50" s="272" t="s">
        <v>279</v>
      </c>
      <c r="D50" s="190" t="s">
        <v>280</v>
      </c>
      <c r="E50" s="190" t="s">
        <v>135</v>
      </c>
      <c r="F50" s="190" t="s">
        <v>136</v>
      </c>
      <c r="G50" s="190" t="s">
        <v>285</v>
      </c>
      <c r="H50" s="190" t="s">
        <v>286</v>
      </c>
      <c r="I50" s="194">
        <v>235840</v>
      </c>
      <c r="J50" s="194">
        <v>235840</v>
      </c>
      <c r="K50" s="195"/>
      <c r="L50" s="195"/>
      <c r="M50" s="194">
        <v>235840</v>
      </c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09"/>
    </row>
    <row r="51" ht="20.25" customHeight="1" spans="1:24">
      <c r="A51" s="156" t="s">
        <v>71</v>
      </c>
      <c r="B51" s="156" t="s">
        <v>71</v>
      </c>
      <c r="C51" s="272" t="s">
        <v>279</v>
      </c>
      <c r="D51" s="190" t="s">
        <v>280</v>
      </c>
      <c r="E51" s="190" t="s">
        <v>139</v>
      </c>
      <c r="F51" s="190" t="s">
        <v>140</v>
      </c>
      <c r="G51" s="190" t="s">
        <v>287</v>
      </c>
      <c r="H51" s="190" t="s">
        <v>288</v>
      </c>
      <c r="I51" s="194">
        <v>361800</v>
      </c>
      <c r="J51" s="194">
        <v>361800</v>
      </c>
      <c r="K51" s="196"/>
      <c r="L51" s="196"/>
      <c r="M51" s="194">
        <v>361800</v>
      </c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8"/>
    </row>
    <row r="52" ht="20.25" customHeight="1" spans="1:24">
      <c r="A52" s="156" t="s">
        <v>71</v>
      </c>
      <c r="B52" s="156" t="s">
        <v>71</v>
      </c>
      <c r="C52" s="272" t="s">
        <v>279</v>
      </c>
      <c r="D52" s="190" t="s">
        <v>280</v>
      </c>
      <c r="E52" s="190" t="s">
        <v>141</v>
      </c>
      <c r="F52" s="190" t="s">
        <v>142</v>
      </c>
      <c r="G52" s="190" t="s">
        <v>289</v>
      </c>
      <c r="H52" s="190" t="s">
        <v>290</v>
      </c>
      <c r="I52" s="194">
        <v>27918</v>
      </c>
      <c r="J52" s="194">
        <v>27918</v>
      </c>
      <c r="K52" s="196"/>
      <c r="L52" s="196"/>
      <c r="M52" s="194">
        <v>27918</v>
      </c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8"/>
    </row>
    <row r="53" ht="20.25" customHeight="1" spans="1:24">
      <c r="A53" s="156" t="s">
        <v>71</v>
      </c>
      <c r="B53" s="156" t="s">
        <v>71</v>
      </c>
      <c r="C53" s="272" t="s">
        <v>279</v>
      </c>
      <c r="D53" s="190" t="s">
        <v>280</v>
      </c>
      <c r="E53" s="190" t="s">
        <v>141</v>
      </c>
      <c r="F53" s="190" t="s">
        <v>142</v>
      </c>
      <c r="G53" s="190" t="s">
        <v>289</v>
      </c>
      <c r="H53" s="190" t="s">
        <v>290</v>
      </c>
      <c r="I53" s="194">
        <v>5368</v>
      </c>
      <c r="J53" s="194">
        <v>5368</v>
      </c>
      <c r="K53" s="196"/>
      <c r="L53" s="196"/>
      <c r="M53" s="194">
        <v>5368</v>
      </c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8"/>
    </row>
    <row r="54" ht="20.25" customHeight="1" spans="1:24">
      <c r="A54" s="156" t="s">
        <v>71</v>
      </c>
      <c r="B54" s="156" t="s">
        <v>71</v>
      </c>
      <c r="C54" s="272" t="s">
        <v>279</v>
      </c>
      <c r="D54" s="190" t="s">
        <v>280</v>
      </c>
      <c r="E54" s="190" t="s">
        <v>147</v>
      </c>
      <c r="F54" s="190" t="s">
        <v>148</v>
      </c>
      <c r="G54" s="190" t="s">
        <v>289</v>
      </c>
      <c r="H54" s="190" t="s">
        <v>290</v>
      </c>
      <c r="I54" s="194">
        <v>4500</v>
      </c>
      <c r="J54" s="194">
        <v>4500</v>
      </c>
      <c r="K54" s="196"/>
      <c r="L54" s="196"/>
      <c r="M54" s="194">
        <v>4500</v>
      </c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8"/>
    </row>
    <row r="55" ht="20.25" customHeight="1" spans="1:24">
      <c r="A55" s="156" t="s">
        <v>71</v>
      </c>
      <c r="B55" s="156" t="s">
        <v>71</v>
      </c>
      <c r="C55" s="272" t="s">
        <v>279</v>
      </c>
      <c r="D55" s="190" t="s">
        <v>280</v>
      </c>
      <c r="E55" s="190" t="s">
        <v>123</v>
      </c>
      <c r="F55" s="190" t="s">
        <v>124</v>
      </c>
      <c r="G55" s="190" t="s">
        <v>281</v>
      </c>
      <c r="H55" s="190" t="s">
        <v>282</v>
      </c>
      <c r="I55" s="194">
        <v>1006000</v>
      </c>
      <c r="J55" s="194">
        <v>1006000</v>
      </c>
      <c r="K55" s="196"/>
      <c r="L55" s="196"/>
      <c r="M55" s="194">
        <v>1006000</v>
      </c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8"/>
    </row>
    <row r="56" ht="20.25" customHeight="1" spans="1:24">
      <c r="A56" s="156" t="s">
        <v>71</v>
      </c>
      <c r="B56" s="156" t="s">
        <v>71</v>
      </c>
      <c r="C56" s="272" t="s">
        <v>279</v>
      </c>
      <c r="D56" s="190" t="s">
        <v>280</v>
      </c>
      <c r="E56" s="190" t="s">
        <v>137</v>
      </c>
      <c r="F56" s="190" t="s">
        <v>138</v>
      </c>
      <c r="G56" s="190" t="s">
        <v>285</v>
      </c>
      <c r="H56" s="190" t="s">
        <v>286</v>
      </c>
      <c r="I56" s="194">
        <v>496500</v>
      </c>
      <c r="J56" s="194">
        <v>496500</v>
      </c>
      <c r="K56" s="196"/>
      <c r="L56" s="196"/>
      <c r="M56" s="194">
        <v>496500</v>
      </c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8"/>
    </row>
    <row r="57" ht="20.25" customHeight="1" spans="1:24">
      <c r="A57" s="156" t="s">
        <v>71</v>
      </c>
      <c r="B57" s="156" t="s">
        <v>71</v>
      </c>
      <c r="C57" s="272" t="s">
        <v>279</v>
      </c>
      <c r="D57" s="190" t="s">
        <v>280</v>
      </c>
      <c r="E57" s="190" t="s">
        <v>139</v>
      </c>
      <c r="F57" s="190" t="s">
        <v>140</v>
      </c>
      <c r="G57" s="190" t="s">
        <v>287</v>
      </c>
      <c r="H57" s="190" t="s">
        <v>288</v>
      </c>
      <c r="I57" s="194">
        <v>902400</v>
      </c>
      <c r="J57" s="194">
        <v>902400</v>
      </c>
      <c r="K57" s="196"/>
      <c r="L57" s="196"/>
      <c r="M57" s="194">
        <v>902400</v>
      </c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8"/>
    </row>
    <row r="58" ht="20.25" customHeight="1" spans="1:24">
      <c r="A58" s="156" t="s">
        <v>71</v>
      </c>
      <c r="B58" s="156" t="s">
        <v>71</v>
      </c>
      <c r="C58" s="272" t="s">
        <v>279</v>
      </c>
      <c r="D58" s="190" t="s">
        <v>280</v>
      </c>
      <c r="E58" s="190" t="s">
        <v>141</v>
      </c>
      <c r="F58" s="190" t="s">
        <v>142</v>
      </c>
      <c r="G58" s="190" t="s">
        <v>289</v>
      </c>
      <c r="H58" s="190" t="s">
        <v>290</v>
      </c>
      <c r="I58" s="194">
        <v>72897</v>
      </c>
      <c r="J58" s="194">
        <v>72897</v>
      </c>
      <c r="K58" s="196"/>
      <c r="L58" s="196"/>
      <c r="M58" s="194">
        <v>72897</v>
      </c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8"/>
    </row>
    <row r="59" ht="20.25" customHeight="1" spans="1:24">
      <c r="A59" s="156" t="s">
        <v>71</v>
      </c>
      <c r="B59" s="156" t="s">
        <v>71</v>
      </c>
      <c r="C59" s="272" t="s">
        <v>279</v>
      </c>
      <c r="D59" s="190" t="s">
        <v>280</v>
      </c>
      <c r="E59" s="190" t="s">
        <v>141</v>
      </c>
      <c r="F59" s="190" t="s">
        <v>142</v>
      </c>
      <c r="G59" s="190" t="s">
        <v>289</v>
      </c>
      <c r="H59" s="190" t="s">
        <v>290</v>
      </c>
      <c r="I59" s="194">
        <v>23400</v>
      </c>
      <c r="J59" s="194">
        <v>23400</v>
      </c>
      <c r="K59" s="196"/>
      <c r="L59" s="196"/>
      <c r="M59" s="194">
        <v>23400</v>
      </c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8"/>
    </row>
    <row r="60" ht="20.25" customHeight="1" spans="1:24">
      <c r="A60" s="156" t="s">
        <v>71</v>
      </c>
      <c r="B60" s="156" t="s">
        <v>71</v>
      </c>
      <c r="C60" s="272" t="s">
        <v>279</v>
      </c>
      <c r="D60" s="190" t="s">
        <v>280</v>
      </c>
      <c r="E60" s="190" t="s">
        <v>149</v>
      </c>
      <c r="F60" s="190" t="s">
        <v>150</v>
      </c>
      <c r="G60" s="190" t="s">
        <v>289</v>
      </c>
      <c r="H60" s="190" t="s">
        <v>290</v>
      </c>
      <c r="I60" s="194">
        <v>45000</v>
      </c>
      <c r="J60" s="194">
        <v>45000</v>
      </c>
      <c r="K60" s="196"/>
      <c r="L60" s="196"/>
      <c r="M60" s="194">
        <v>45000</v>
      </c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8"/>
    </row>
    <row r="61" ht="20.25" customHeight="1" spans="1:24">
      <c r="A61" s="156" t="s">
        <v>71</v>
      </c>
      <c r="B61" s="156" t="s">
        <v>71</v>
      </c>
      <c r="C61" s="272" t="s">
        <v>291</v>
      </c>
      <c r="D61" s="190" t="s">
        <v>292</v>
      </c>
      <c r="E61" s="190" t="s">
        <v>147</v>
      </c>
      <c r="F61" s="190" t="s">
        <v>148</v>
      </c>
      <c r="G61" s="190" t="s">
        <v>250</v>
      </c>
      <c r="H61" s="190" t="s">
        <v>251</v>
      </c>
      <c r="I61" s="194">
        <v>938208</v>
      </c>
      <c r="J61" s="194">
        <v>938208</v>
      </c>
      <c r="K61" s="196"/>
      <c r="L61" s="196"/>
      <c r="M61" s="194">
        <v>938208</v>
      </c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8"/>
    </row>
    <row r="62" ht="20.25" customHeight="1" spans="1:24">
      <c r="A62" s="156" t="s">
        <v>71</v>
      </c>
      <c r="B62" s="156" t="s">
        <v>71</v>
      </c>
      <c r="C62" s="272" t="s">
        <v>291</v>
      </c>
      <c r="D62" s="190" t="s">
        <v>292</v>
      </c>
      <c r="E62" s="190" t="s">
        <v>147</v>
      </c>
      <c r="F62" s="190" t="s">
        <v>148</v>
      </c>
      <c r="G62" s="190" t="s">
        <v>252</v>
      </c>
      <c r="H62" s="190" t="s">
        <v>253</v>
      </c>
      <c r="I62" s="194">
        <v>1344756</v>
      </c>
      <c r="J62" s="194">
        <v>1344756</v>
      </c>
      <c r="K62" s="196"/>
      <c r="L62" s="196"/>
      <c r="M62" s="194">
        <v>1344756</v>
      </c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8"/>
    </row>
    <row r="63" ht="20.25" customHeight="1" spans="1:24">
      <c r="A63" s="156" t="s">
        <v>71</v>
      </c>
      <c r="B63" s="156" t="s">
        <v>71</v>
      </c>
      <c r="C63" s="272" t="s">
        <v>291</v>
      </c>
      <c r="D63" s="190" t="s">
        <v>292</v>
      </c>
      <c r="E63" s="190" t="s">
        <v>147</v>
      </c>
      <c r="F63" s="190" t="s">
        <v>148</v>
      </c>
      <c r="G63" s="190" t="s">
        <v>240</v>
      </c>
      <c r="H63" s="190" t="s">
        <v>241</v>
      </c>
      <c r="I63" s="194">
        <v>88000</v>
      </c>
      <c r="J63" s="194">
        <v>88000</v>
      </c>
      <c r="K63" s="196"/>
      <c r="L63" s="196"/>
      <c r="M63" s="194">
        <v>88000</v>
      </c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8"/>
    </row>
    <row r="64" ht="20.25" customHeight="1" spans="1:24">
      <c r="A64" s="156" t="s">
        <v>71</v>
      </c>
      <c r="B64" s="156" t="s">
        <v>71</v>
      </c>
      <c r="C64" s="272" t="s">
        <v>293</v>
      </c>
      <c r="D64" s="190" t="s">
        <v>294</v>
      </c>
      <c r="E64" s="190" t="s">
        <v>129</v>
      </c>
      <c r="F64" s="190" t="s">
        <v>130</v>
      </c>
      <c r="G64" s="190" t="s">
        <v>295</v>
      </c>
      <c r="H64" s="190" t="s">
        <v>296</v>
      </c>
      <c r="I64" s="194">
        <v>73753.44</v>
      </c>
      <c r="J64" s="194">
        <v>73753.44</v>
      </c>
      <c r="K64" s="196"/>
      <c r="L64" s="196"/>
      <c r="M64" s="194">
        <v>73753.44</v>
      </c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8"/>
    </row>
    <row r="65" ht="20.25" customHeight="1" spans="1:24">
      <c r="A65" s="156" t="s">
        <v>71</v>
      </c>
      <c r="B65" s="156" t="s">
        <v>71</v>
      </c>
      <c r="C65" s="272" t="s">
        <v>297</v>
      </c>
      <c r="D65" s="190" t="s">
        <v>298</v>
      </c>
      <c r="E65" s="190" t="s">
        <v>147</v>
      </c>
      <c r="F65" s="190" t="s">
        <v>148</v>
      </c>
      <c r="G65" s="190" t="s">
        <v>299</v>
      </c>
      <c r="H65" s="190" t="s">
        <v>298</v>
      </c>
      <c r="I65" s="194">
        <v>55710.48</v>
      </c>
      <c r="J65" s="194">
        <v>55710.48</v>
      </c>
      <c r="K65" s="196"/>
      <c r="L65" s="196"/>
      <c r="M65" s="194">
        <v>55710.48</v>
      </c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8"/>
    </row>
    <row r="66" ht="20.25" customHeight="1" spans="1:24">
      <c r="A66" s="156" t="s">
        <v>71</v>
      </c>
      <c r="B66" s="156" t="s">
        <v>71</v>
      </c>
      <c r="C66" s="272" t="s">
        <v>297</v>
      </c>
      <c r="D66" s="190" t="s">
        <v>298</v>
      </c>
      <c r="E66" s="190" t="s">
        <v>147</v>
      </c>
      <c r="F66" s="190" t="s">
        <v>148</v>
      </c>
      <c r="G66" s="190" t="s">
        <v>299</v>
      </c>
      <c r="H66" s="190" t="s">
        <v>298</v>
      </c>
      <c r="I66" s="194">
        <v>9624</v>
      </c>
      <c r="J66" s="194">
        <v>9624</v>
      </c>
      <c r="K66" s="196"/>
      <c r="L66" s="196"/>
      <c r="M66" s="194">
        <v>9624</v>
      </c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8"/>
    </row>
    <row r="67" ht="20.25" customHeight="1" spans="1:24">
      <c r="A67" s="156" t="s">
        <v>71</v>
      </c>
      <c r="B67" s="156" t="s">
        <v>71</v>
      </c>
      <c r="C67" s="272" t="s">
        <v>297</v>
      </c>
      <c r="D67" s="190" t="s">
        <v>298</v>
      </c>
      <c r="E67" s="190" t="s">
        <v>149</v>
      </c>
      <c r="F67" s="190" t="s">
        <v>150</v>
      </c>
      <c r="G67" s="190" t="s">
        <v>299</v>
      </c>
      <c r="H67" s="190" t="s">
        <v>298</v>
      </c>
      <c r="I67" s="194">
        <v>118523.52</v>
      </c>
      <c r="J67" s="194">
        <v>118523.52</v>
      </c>
      <c r="K67" s="196"/>
      <c r="L67" s="196"/>
      <c r="M67" s="194">
        <v>118523.52</v>
      </c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8"/>
    </row>
    <row r="68" ht="20.25" customHeight="1" spans="1:24">
      <c r="A68" s="156" t="s">
        <v>71</v>
      </c>
      <c r="B68" s="156" t="s">
        <v>71</v>
      </c>
      <c r="C68" s="272" t="s">
        <v>300</v>
      </c>
      <c r="D68" s="190" t="s">
        <v>301</v>
      </c>
      <c r="E68" s="190" t="s">
        <v>147</v>
      </c>
      <c r="F68" s="190" t="s">
        <v>148</v>
      </c>
      <c r="G68" s="190" t="s">
        <v>302</v>
      </c>
      <c r="H68" s="190" t="s">
        <v>301</v>
      </c>
      <c r="I68" s="194">
        <v>279620</v>
      </c>
      <c r="J68" s="194">
        <v>279620</v>
      </c>
      <c r="K68" s="196"/>
      <c r="L68" s="196"/>
      <c r="M68" s="194">
        <v>279620</v>
      </c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8"/>
    </row>
    <row r="69" ht="20.25" customHeight="1" spans="1:24">
      <c r="A69" s="156" t="s">
        <v>71</v>
      </c>
      <c r="B69" s="156" t="s">
        <v>71</v>
      </c>
      <c r="C69" s="272" t="s">
        <v>303</v>
      </c>
      <c r="D69" s="190" t="s">
        <v>304</v>
      </c>
      <c r="E69" s="190" t="s">
        <v>147</v>
      </c>
      <c r="F69" s="190" t="s">
        <v>148</v>
      </c>
      <c r="G69" s="190" t="s">
        <v>305</v>
      </c>
      <c r="H69" s="190" t="s">
        <v>306</v>
      </c>
      <c r="I69" s="194">
        <v>24060</v>
      </c>
      <c r="J69" s="194">
        <v>24060</v>
      </c>
      <c r="K69" s="196"/>
      <c r="L69" s="196"/>
      <c r="M69" s="194">
        <v>24060</v>
      </c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8"/>
    </row>
    <row r="70" ht="20.25" customHeight="1" spans="1:24">
      <c r="A70" s="156" t="s">
        <v>71</v>
      </c>
      <c r="B70" s="156" t="s">
        <v>71</v>
      </c>
      <c r="C70" s="272" t="s">
        <v>303</v>
      </c>
      <c r="D70" s="190" t="s">
        <v>304</v>
      </c>
      <c r="E70" s="190" t="s">
        <v>147</v>
      </c>
      <c r="F70" s="190" t="s">
        <v>148</v>
      </c>
      <c r="G70" s="190" t="s">
        <v>305</v>
      </c>
      <c r="H70" s="190" t="s">
        <v>306</v>
      </c>
      <c r="I70" s="194">
        <v>136400</v>
      </c>
      <c r="J70" s="194">
        <v>136400</v>
      </c>
      <c r="K70" s="196"/>
      <c r="L70" s="196"/>
      <c r="M70" s="194">
        <v>136400</v>
      </c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8"/>
    </row>
    <row r="71" ht="20.25" customHeight="1" spans="1:24">
      <c r="A71" s="156" t="s">
        <v>71</v>
      </c>
      <c r="B71" s="156" t="s">
        <v>71</v>
      </c>
      <c r="C71" s="272" t="s">
        <v>303</v>
      </c>
      <c r="D71" s="190" t="s">
        <v>304</v>
      </c>
      <c r="E71" s="190" t="s">
        <v>147</v>
      </c>
      <c r="F71" s="190" t="s">
        <v>148</v>
      </c>
      <c r="G71" s="190" t="s">
        <v>305</v>
      </c>
      <c r="H71" s="190" t="s">
        <v>306</v>
      </c>
      <c r="I71" s="194">
        <v>481200</v>
      </c>
      <c r="J71" s="194">
        <v>481200</v>
      </c>
      <c r="K71" s="196"/>
      <c r="L71" s="196"/>
      <c r="M71" s="194">
        <v>481200</v>
      </c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8"/>
    </row>
    <row r="72" ht="20.25" customHeight="1" spans="1:24">
      <c r="A72" s="156" t="s">
        <v>71</v>
      </c>
      <c r="B72" s="156" t="s">
        <v>71</v>
      </c>
      <c r="C72" s="272" t="s">
        <v>307</v>
      </c>
      <c r="D72" s="190" t="s">
        <v>214</v>
      </c>
      <c r="E72" s="190" t="s">
        <v>147</v>
      </c>
      <c r="F72" s="190" t="s">
        <v>148</v>
      </c>
      <c r="G72" s="190" t="s">
        <v>308</v>
      </c>
      <c r="H72" s="190" t="s">
        <v>214</v>
      </c>
      <c r="I72" s="194">
        <v>10000</v>
      </c>
      <c r="J72" s="194">
        <v>10000</v>
      </c>
      <c r="K72" s="196"/>
      <c r="L72" s="196"/>
      <c r="M72" s="194">
        <v>10000</v>
      </c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8"/>
    </row>
    <row r="73" ht="20.25" customHeight="1" spans="1:24">
      <c r="A73" s="156" t="s">
        <v>71</v>
      </c>
      <c r="B73" s="156" t="s">
        <v>71</v>
      </c>
      <c r="C73" s="273" t="s">
        <v>309</v>
      </c>
      <c r="D73" s="190" t="s">
        <v>310</v>
      </c>
      <c r="E73" s="190" t="s">
        <v>119</v>
      </c>
      <c r="F73" s="190" t="s">
        <v>120</v>
      </c>
      <c r="G73" s="190" t="s">
        <v>311</v>
      </c>
      <c r="H73" s="190" t="s">
        <v>312</v>
      </c>
      <c r="I73" s="194">
        <v>806400</v>
      </c>
      <c r="J73" s="194">
        <v>806400</v>
      </c>
      <c r="K73" s="196"/>
      <c r="L73" s="196"/>
      <c r="M73" s="194">
        <v>806400</v>
      </c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8"/>
    </row>
    <row r="74" ht="20.25" customHeight="1" spans="1:24">
      <c r="A74" s="199" t="s">
        <v>71</v>
      </c>
      <c r="B74" s="199" t="s">
        <v>71</v>
      </c>
      <c r="C74" s="274" t="s">
        <v>309</v>
      </c>
      <c r="D74" s="200" t="s">
        <v>310</v>
      </c>
      <c r="E74" s="190" t="s">
        <v>121</v>
      </c>
      <c r="F74" s="190" t="s">
        <v>122</v>
      </c>
      <c r="G74" s="190" t="s">
        <v>311</v>
      </c>
      <c r="H74" s="190" t="s">
        <v>312</v>
      </c>
      <c r="I74" s="194">
        <v>1856400</v>
      </c>
      <c r="J74" s="194">
        <v>1856400</v>
      </c>
      <c r="K74" s="196"/>
      <c r="L74" s="196"/>
      <c r="M74" s="194">
        <v>1856400</v>
      </c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8"/>
    </row>
    <row r="75" ht="17.25" customHeight="1" spans="1:24">
      <c r="A75" s="177" t="s">
        <v>313</v>
      </c>
      <c r="B75" s="123"/>
      <c r="C75" s="122"/>
      <c r="D75" s="122"/>
      <c r="E75" s="122"/>
      <c r="F75" s="122"/>
      <c r="G75" s="122"/>
      <c r="H75" s="201"/>
      <c r="I75" s="185">
        <f>SUM(I10:I74)</f>
        <v>21679610.49</v>
      </c>
      <c r="J75" s="185">
        <f>SUM(J10:J74)</f>
        <v>21679610.49</v>
      </c>
      <c r="K75" s="185"/>
      <c r="L75" s="185"/>
      <c r="M75" s="185">
        <f>SUM(M10:M74)</f>
        <v>21679610.49</v>
      </c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09"/>
    </row>
  </sheetData>
  <mergeCells count="31">
    <mergeCell ref="A3:X3"/>
    <mergeCell ref="A4:H4"/>
    <mergeCell ref="I5:X5"/>
    <mergeCell ref="J6:N6"/>
    <mergeCell ref="O6:Q6"/>
    <mergeCell ref="S6:X6"/>
    <mergeCell ref="A75:H7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2"/>
  <sheetViews>
    <sheetView showZeros="0" topLeftCell="D1" workbookViewId="0">
      <pane ySplit="1" topLeftCell="A12" activePane="bottomLeft" state="frozen"/>
      <selection/>
      <selection pane="bottomLeft" activeCell="N57" sqref="N57"/>
    </sheetView>
  </sheetViews>
  <sheetFormatPr defaultColWidth="9.14166666666667" defaultRowHeight="14.25" customHeight="1"/>
  <cols>
    <col min="1" max="1" width="12.375" customWidth="1"/>
    <col min="2" max="2" width="22.2583333333333" customWidth="1"/>
    <col min="3" max="3" width="64" customWidth="1"/>
    <col min="4" max="4" width="25.375" customWidth="1"/>
    <col min="5" max="5" width="11.1416666666667" customWidth="1"/>
    <col min="6" max="6" width="40.275" customWidth="1"/>
    <col min="7" max="7" width="11.4583333333333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83333333333" customWidth="1"/>
    <col min="22" max="22" width="20" customWidth="1"/>
    <col min="23" max="23" width="19.858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64"/>
      <c r="E2" s="3"/>
      <c r="F2" s="3"/>
      <c r="G2" s="3"/>
      <c r="H2" s="3"/>
      <c r="U2" s="164"/>
      <c r="W2" s="186" t="s">
        <v>314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146" t="s">
        <v>53</v>
      </c>
      <c r="B4" s="36"/>
      <c r="C4" s="36"/>
      <c r="D4" s="36"/>
      <c r="E4" s="36"/>
      <c r="F4" s="36"/>
      <c r="G4" s="36"/>
      <c r="H4" s="36"/>
      <c r="I4" s="37"/>
      <c r="J4" s="37"/>
      <c r="K4" s="37"/>
      <c r="L4" s="37"/>
      <c r="M4" s="37"/>
      <c r="N4" s="37"/>
      <c r="O4" s="37"/>
      <c r="P4" s="37"/>
      <c r="Q4" s="37"/>
      <c r="U4" s="164"/>
      <c r="W4" s="149" t="s">
        <v>1</v>
      </c>
    </row>
    <row r="5" ht="21.75" customHeight="1" spans="1:23">
      <c r="A5" s="38" t="s">
        <v>315</v>
      </c>
      <c r="B5" s="39" t="s">
        <v>220</v>
      </c>
      <c r="C5" s="38" t="s">
        <v>221</v>
      </c>
      <c r="D5" s="38" t="s">
        <v>316</v>
      </c>
      <c r="E5" s="39" t="s">
        <v>222</v>
      </c>
      <c r="F5" s="39" t="s">
        <v>223</v>
      </c>
      <c r="G5" s="39" t="s">
        <v>317</v>
      </c>
      <c r="H5" s="39" t="s">
        <v>318</v>
      </c>
      <c r="I5" s="40" t="s">
        <v>56</v>
      </c>
      <c r="J5" s="58" t="s">
        <v>319</v>
      </c>
      <c r="K5" s="59"/>
      <c r="L5" s="59"/>
      <c r="M5" s="60"/>
      <c r="N5" s="58" t="s">
        <v>228</v>
      </c>
      <c r="O5" s="59"/>
      <c r="P5" s="60"/>
      <c r="Q5" s="39" t="s">
        <v>62</v>
      </c>
      <c r="R5" s="58" t="s">
        <v>63</v>
      </c>
      <c r="S5" s="59"/>
      <c r="T5" s="59"/>
      <c r="U5" s="59"/>
      <c r="V5" s="59"/>
      <c r="W5" s="60"/>
    </row>
    <row r="6" ht="21.75" customHeight="1" spans="1:23">
      <c r="A6" s="41"/>
      <c r="B6" s="43"/>
      <c r="C6" s="41"/>
      <c r="D6" s="41"/>
      <c r="E6" s="42"/>
      <c r="F6" s="42"/>
      <c r="G6" s="42"/>
      <c r="H6" s="42"/>
      <c r="I6" s="43"/>
      <c r="J6" s="178" t="s">
        <v>59</v>
      </c>
      <c r="K6" s="179"/>
      <c r="L6" s="39" t="s">
        <v>60</v>
      </c>
      <c r="M6" s="39" t="s">
        <v>61</v>
      </c>
      <c r="N6" s="39" t="s">
        <v>59</v>
      </c>
      <c r="O6" s="39" t="s">
        <v>60</v>
      </c>
      <c r="P6" s="39" t="s">
        <v>61</v>
      </c>
      <c r="Q6" s="42"/>
      <c r="R6" s="39" t="s">
        <v>58</v>
      </c>
      <c r="S6" s="39" t="s">
        <v>65</v>
      </c>
      <c r="T6" s="39" t="s">
        <v>234</v>
      </c>
      <c r="U6" s="39" t="s">
        <v>67</v>
      </c>
      <c r="V6" s="39" t="s">
        <v>68</v>
      </c>
      <c r="W6" s="39" t="s">
        <v>69</v>
      </c>
    </row>
    <row r="7" ht="21" customHeight="1" spans="1:23">
      <c r="A7" s="43"/>
      <c r="B7" s="43"/>
      <c r="C7" s="43"/>
      <c r="D7" s="43"/>
      <c r="E7" s="43"/>
      <c r="F7" s="43"/>
      <c r="G7" s="43"/>
      <c r="H7" s="43"/>
      <c r="I7" s="43"/>
      <c r="J7" s="177" t="s">
        <v>58</v>
      </c>
      <c r="K7" s="180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ht="39.75" customHeight="1" spans="1:23">
      <c r="A8" s="44"/>
      <c r="B8" s="46"/>
      <c r="C8" s="44"/>
      <c r="D8" s="44"/>
      <c r="E8" s="45"/>
      <c r="F8" s="45"/>
      <c r="G8" s="45"/>
      <c r="H8" s="45"/>
      <c r="I8" s="46"/>
      <c r="J8" s="96" t="s">
        <v>58</v>
      </c>
      <c r="K8" s="96" t="s">
        <v>320</v>
      </c>
      <c r="L8" s="45"/>
      <c r="M8" s="45"/>
      <c r="N8" s="45"/>
      <c r="O8" s="45"/>
      <c r="P8" s="45"/>
      <c r="Q8" s="45"/>
      <c r="R8" s="45"/>
      <c r="S8" s="45"/>
      <c r="T8" s="45"/>
      <c r="U8" s="46"/>
      <c r="V8" s="45"/>
      <c r="W8" s="45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61">
        <v>12</v>
      </c>
      <c r="M9" s="61">
        <v>13</v>
      </c>
      <c r="N9" s="61">
        <v>14</v>
      </c>
      <c r="O9" s="61">
        <v>15</v>
      </c>
      <c r="P9" s="61">
        <v>16</v>
      </c>
      <c r="Q9" s="61">
        <v>17</v>
      </c>
      <c r="R9" s="61">
        <v>18</v>
      </c>
      <c r="S9" s="61">
        <v>19</v>
      </c>
      <c r="T9" s="61">
        <v>20</v>
      </c>
      <c r="U9" s="21">
        <v>21</v>
      </c>
      <c r="V9" s="61">
        <v>22</v>
      </c>
      <c r="W9" s="21">
        <v>23</v>
      </c>
    </row>
    <row r="10" ht="20.25" customHeight="1" spans="1:23">
      <c r="A10" s="23" t="s">
        <v>321</v>
      </c>
      <c r="B10" s="275" t="s">
        <v>322</v>
      </c>
      <c r="C10" s="24" t="s">
        <v>323</v>
      </c>
      <c r="D10" s="27" t="s">
        <v>71</v>
      </c>
      <c r="E10" s="27" t="s">
        <v>152</v>
      </c>
      <c r="F10" s="22" t="s">
        <v>153</v>
      </c>
      <c r="G10" s="22" t="s">
        <v>324</v>
      </c>
      <c r="H10" s="22" t="s">
        <v>325</v>
      </c>
      <c r="I10" s="25">
        <v>100000</v>
      </c>
      <c r="J10" s="25">
        <v>100000</v>
      </c>
      <c r="K10" s="25">
        <v>100000</v>
      </c>
      <c r="L10" s="97"/>
      <c r="M10" s="97"/>
      <c r="N10" s="97"/>
      <c r="O10" s="97"/>
      <c r="P10" s="97"/>
      <c r="Q10" s="97"/>
      <c r="R10" s="97"/>
      <c r="S10" s="97"/>
      <c r="T10" s="97"/>
      <c r="U10" s="27"/>
      <c r="V10" s="97"/>
      <c r="W10" s="27"/>
    </row>
    <row r="11" ht="20.25" customHeight="1" spans="1:23">
      <c r="A11" s="23" t="s">
        <v>326</v>
      </c>
      <c r="B11" s="275" t="s">
        <v>327</v>
      </c>
      <c r="C11" s="24" t="s">
        <v>328</v>
      </c>
      <c r="D11" s="27" t="s">
        <v>71</v>
      </c>
      <c r="E11" s="27" t="s">
        <v>152</v>
      </c>
      <c r="F11" s="22" t="s">
        <v>153</v>
      </c>
      <c r="G11" s="22" t="s">
        <v>244</v>
      </c>
      <c r="H11" s="22" t="s">
        <v>245</v>
      </c>
      <c r="I11" s="25">
        <v>10000</v>
      </c>
      <c r="J11" s="25">
        <v>10000</v>
      </c>
      <c r="K11" s="25">
        <v>10000</v>
      </c>
      <c r="L11" s="97"/>
      <c r="M11" s="97"/>
      <c r="N11" s="97"/>
      <c r="O11" s="97"/>
      <c r="P11" s="97"/>
      <c r="Q11" s="97"/>
      <c r="R11" s="97"/>
      <c r="S11" s="97"/>
      <c r="T11" s="97"/>
      <c r="U11" s="27"/>
      <c r="V11" s="97"/>
      <c r="W11" s="27"/>
    </row>
    <row r="12" ht="20.25" customHeight="1" spans="1:23">
      <c r="A12" s="23" t="s">
        <v>326</v>
      </c>
      <c r="B12" s="275" t="s">
        <v>329</v>
      </c>
      <c r="C12" s="24" t="s">
        <v>330</v>
      </c>
      <c r="D12" s="27" t="s">
        <v>71</v>
      </c>
      <c r="E12" s="27" t="s">
        <v>108</v>
      </c>
      <c r="F12" s="22" t="s">
        <v>107</v>
      </c>
      <c r="G12" s="22" t="s">
        <v>331</v>
      </c>
      <c r="H12" s="22" t="s">
        <v>332</v>
      </c>
      <c r="I12" s="25">
        <v>330000</v>
      </c>
      <c r="J12" s="25">
        <v>330000</v>
      </c>
      <c r="K12" s="25">
        <v>330000</v>
      </c>
      <c r="L12" s="97"/>
      <c r="M12" s="97"/>
      <c r="N12" s="97"/>
      <c r="O12" s="97"/>
      <c r="P12" s="97"/>
      <c r="Q12" s="97"/>
      <c r="R12" s="97"/>
      <c r="S12" s="97"/>
      <c r="T12" s="97"/>
      <c r="U12" s="27"/>
      <c r="V12" s="97"/>
      <c r="W12" s="27"/>
    </row>
    <row r="13" ht="20.25" customHeight="1" spans="1:23">
      <c r="A13" s="23" t="s">
        <v>321</v>
      </c>
      <c r="B13" s="275" t="s">
        <v>333</v>
      </c>
      <c r="C13" s="24" t="s">
        <v>334</v>
      </c>
      <c r="D13" s="27" t="s">
        <v>71</v>
      </c>
      <c r="E13" s="27" t="s">
        <v>108</v>
      </c>
      <c r="F13" s="22" t="s">
        <v>107</v>
      </c>
      <c r="G13" s="22" t="s">
        <v>331</v>
      </c>
      <c r="H13" s="22" t="s">
        <v>332</v>
      </c>
      <c r="I13" s="25">
        <v>189593</v>
      </c>
      <c r="J13" s="25">
        <v>189593</v>
      </c>
      <c r="K13" s="25">
        <v>189593</v>
      </c>
      <c r="L13" s="97"/>
      <c r="M13" s="97"/>
      <c r="N13" s="97"/>
      <c r="O13" s="97"/>
      <c r="P13" s="97"/>
      <c r="Q13" s="97"/>
      <c r="R13" s="97"/>
      <c r="S13" s="97"/>
      <c r="T13" s="97"/>
      <c r="U13" s="27"/>
      <c r="V13" s="97"/>
      <c r="W13" s="27"/>
    </row>
    <row r="14" ht="20.25" customHeight="1" spans="1:23">
      <c r="A14" s="23" t="s">
        <v>321</v>
      </c>
      <c r="B14" s="275" t="s">
        <v>335</v>
      </c>
      <c r="C14" s="24" t="s">
        <v>336</v>
      </c>
      <c r="D14" s="27" t="s">
        <v>71</v>
      </c>
      <c r="E14" s="27" t="s">
        <v>161</v>
      </c>
      <c r="F14" s="22" t="s">
        <v>162</v>
      </c>
      <c r="G14" s="22" t="s">
        <v>337</v>
      </c>
      <c r="H14" s="22" t="s">
        <v>338</v>
      </c>
      <c r="I14" s="25">
        <v>294187</v>
      </c>
      <c r="J14" s="25">
        <v>294187</v>
      </c>
      <c r="K14" s="25">
        <v>294187</v>
      </c>
      <c r="L14" s="97"/>
      <c r="M14" s="97"/>
      <c r="N14" s="97"/>
      <c r="O14" s="97"/>
      <c r="P14" s="97"/>
      <c r="Q14" s="97"/>
      <c r="R14" s="97"/>
      <c r="S14" s="97"/>
      <c r="T14" s="97"/>
      <c r="U14" s="27"/>
      <c r="V14" s="97"/>
      <c r="W14" s="27"/>
    </row>
    <row r="15" ht="20.25" customHeight="1" spans="1:23">
      <c r="A15" s="23" t="s">
        <v>326</v>
      </c>
      <c r="B15" s="275" t="s">
        <v>339</v>
      </c>
      <c r="C15" s="24" t="s">
        <v>340</v>
      </c>
      <c r="D15" s="27" t="s">
        <v>71</v>
      </c>
      <c r="E15" s="27" t="s">
        <v>161</v>
      </c>
      <c r="F15" s="22" t="s">
        <v>162</v>
      </c>
      <c r="G15" s="22" t="s">
        <v>331</v>
      </c>
      <c r="H15" s="22" t="s">
        <v>332</v>
      </c>
      <c r="I15" s="25">
        <v>278020</v>
      </c>
      <c r="J15" s="25">
        <v>278020</v>
      </c>
      <c r="K15" s="25">
        <v>278020</v>
      </c>
      <c r="L15" s="97"/>
      <c r="M15" s="97"/>
      <c r="N15" s="97"/>
      <c r="O15" s="97"/>
      <c r="P15" s="97"/>
      <c r="Q15" s="97"/>
      <c r="R15" s="97"/>
      <c r="S15" s="97"/>
      <c r="T15" s="97"/>
      <c r="U15" s="27"/>
      <c r="V15" s="97"/>
      <c r="W15" s="27"/>
    </row>
    <row r="16" ht="20.25" customHeight="1" spans="1:23">
      <c r="A16" s="23" t="s">
        <v>326</v>
      </c>
      <c r="B16" s="275" t="s">
        <v>341</v>
      </c>
      <c r="C16" s="24" t="s">
        <v>342</v>
      </c>
      <c r="D16" s="27" t="s">
        <v>71</v>
      </c>
      <c r="E16" s="27" t="s">
        <v>161</v>
      </c>
      <c r="F16" s="22" t="s">
        <v>162</v>
      </c>
      <c r="G16" s="22" t="s">
        <v>331</v>
      </c>
      <c r="H16" s="22" t="s">
        <v>332</v>
      </c>
      <c r="I16" s="25">
        <v>10000</v>
      </c>
      <c r="J16" s="25">
        <v>10000</v>
      </c>
      <c r="K16" s="25">
        <v>10000</v>
      </c>
      <c r="L16" s="97"/>
      <c r="M16" s="97"/>
      <c r="N16" s="97"/>
      <c r="O16" s="97"/>
      <c r="P16" s="97"/>
      <c r="Q16" s="97"/>
      <c r="R16" s="97"/>
      <c r="S16" s="97"/>
      <c r="T16" s="97"/>
      <c r="U16" s="27"/>
      <c r="V16" s="97"/>
      <c r="W16" s="27"/>
    </row>
    <row r="17" ht="20.25" customHeight="1" spans="1:23">
      <c r="A17" s="23" t="s">
        <v>321</v>
      </c>
      <c r="B17" s="275" t="s">
        <v>343</v>
      </c>
      <c r="C17" s="24" t="s">
        <v>344</v>
      </c>
      <c r="D17" s="27" t="s">
        <v>71</v>
      </c>
      <c r="E17" s="27" t="s">
        <v>161</v>
      </c>
      <c r="F17" s="22" t="s">
        <v>162</v>
      </c>
      <c r="G17" s="22" t="s">
        <v>331</v>
      </c>
      <c r="H17" s="22" t="s">
        <v>332</v>
      </c>
      <c r="I17" s="25">
        <v>180000</v>
      </c>
      <c r="J17" s="25">
        <v>180000</v>
      </c>
      <c r="K17" s="25">
        <v>180000</v>
      </c>
      <c r="L17" s="97"/>
      <c r="M17" s="97"/>
      <c r="N17" s="97"/>
      <c r="O17" s="97"/>
      <c r="P17" s="97"/>
      <c r="Q17" s="97"/>
      <c r="R17" s="97"/>
      <c r="S17" s="97"/>
      <c r="T17" s="97"/>
      <c r="U17" s="27"/>
      <c r="V17" s="97"/>
      <c r="W17" s="27"/>
    </row>
    <row r="18" ht="20.25" customHeight="1" spans="1:23">
      <c r="A18" s="23" t="s">
        <v>345</v>
      </c>
      <c r="B18" s="275" t="s">
        <v>346</v>
      </c>
      <c r="C18" s="24" t="s">
        <v>347</v>
      </c>
      <c r="D18" s="27" t="s">
        <v>71</v>
      </c>
      <c r="E18" s="27" t="s">
        <v>154</v>
      </c>
      <c r="F18" s="22" t="s">
        <v>155</v>
      </c>
      <c r="G18" s="22" t="s">
        <v>244</v>
      </c>
      <c r="H18" s="22" t="s">
        <v>245</v>
      </c>
      <c r="I18" s="25">
        <v>30000</v>
      </c>
      <c r="J18" s="25">
        <v>30000</v>
      </c>
      <c r="K18" s="25">
        <v>30000</v>
      </c>
      <c r="L18" s="97"/>
      <c r="M18" s="97"/>
      <c r="N18" s="97"/>
      <c r="O18" s="97"/>
      <c r="P18" s="97"/>
      <c r="Q18" s="97"/>
      <c r="R18" s="97"/>
      <c r="S18" s="97"/>
      <c r="T18" s="97"/>
      <c r="U18" s="27"/>
      <c r="V18" s="97"/>
      <c r="W18" s="27"/>
    </row>
    <row r="19" ht="20.25" customHeight="1" spans="1:23">
      <c r="A19" s="23" t="s">
        <v>321</v>
      </c>
      <c r="B19" s="275" t="s">
        <v>348</v>
      </c>
      <c r="C19" s="24" t="s">
        <v>349</v>
      </c>
      <c r="D19" s="27" t="s">
        <v>71</v>
      </c>
      <c r="E19" s="27" t="s">
        <v>159</v>
      </c>
      <c r="F19" s="22" t="s">
        <v>160</v>
      </c>
      <c r="G19" s="22" t="s">
        <v>331</v>
      </c>
      <c r="H19" s="22" t="s">
        <v>332</v>
      </c>
      <c r="I19" s="25">
        <v>269000</v>
      </c>
      <c r="J19" s="25">
        <v>269000</v>
      </c>
      <c r="K19" s="25">
        <v>269000</v>
      </c>
      <c r="L19" s="97"/>
      <c r="M19" s="97"/>
      <c r="N19" s="97"/>
      <c r="O19" s="97"/>
      <c r="P19" s="97"/>
      <c r="Q19" s="97"/>
      <c r="R19" s="97"/>
      <c r="S19" s="97"/>
      <c r="T19" s="97"/>
      <c r="U19" s="27"/>
      <c r="V19" s="97"/>
      <c r="W19" s="27"/>
    </row>
    <row r="20" ht="20.25" customHeight="1" spans="1:23">
      <c r="A20" s="23" t="s">
        <v>326</v>
      </c>
      <c r="B20" s="275" t="s">
        <v>350</v>
      </c>
      <c r="C20" s="24" t="s">
        <v>351</v>
      </c>
      <c r="D20" s="27" t="s">
        <v>71</v>
      </c>
      <c r="E20" s="27" t="s">
        <v>161</v>
      </c>
      <c r="F20" s="22" t="s">
        <v>162</v>
      </c>
      <c r="G20" s="22" t="s">
        <v>331</v>
      </c>
      <c r="H20" s="22" t="s">
        <v>332</v>
      </c>
      <c r="I20" s="25">
        <v>10000</v>
      </c>
      <c r="J20" s="25">
        <v>10000</v>
      </c>
      <c r="K20" s="25">
        <v>10000</v>
      </c>
      <c r="L20" s="97"/>
      <c r="M20" s="97"/>
      <c r="N20" s="97"/>
      <c r="O20" s="97"/>
      <c r="P20" s="97"/>
      <c r="Q20" s="97"/>
      <c r="R20" s="97"/>
      <c r="S20" s="97"/>
      <c r="T20" s="97"/>
      <c r="U20" s="27"/>
      <c r="V20" s="97"/>
      <c r="W20" s="27"/>
    </row>
    <row r="21" ht="20.25" customHeight="1" spans="1:23">
      <c r="A21" s="23" t="s">
        <v>326</v>
      </c>
      <c r="B21" s="275" t="s">
        <v>352</v>
      </c>
      <c r="C21" s="24" t="s">
        <v>353</v>
      </c>
      <c r="D21" s="27" t="s">
        <v>71</v>
      </c>
      <c r="E21" s="27" t="s">
        <v>161</v>
      </c>
      <c r="F21" s="22" t="s">
        <v>162</v>
      </c>
      <c r="G21" s="22" t="s">
        <v>244</v>
      </c>
      <c r="H21" s="22" t="s">
        <v>245</v>
      </c>
      <c r="I21" s="25">
        <v>70000</v>
      </c>
      <c r="J21" s="25">
        <v>70000</v>
      </c>
      <c r="K21" s="25">
        <v>70000</v>
      </c>
      <c r="L21" s="97"/>
      <c r="M21" s="97"/>
      <c r="N21" s="97"/>
      <c r="O21" s="97"/>
      <c r="P21" s="97"/>
      <c r="Q21" s="97"/>
      <c r="R21" s="97"/>
      <c r="S21" s="97"/>
      <c r="T21" s="97"/>
      <c r="U21" s="27"/>
      <c r="V21" s="97"/>
      <c r="W21" s="27"/>
    </row>
    <row r="22" ht="20.25" customHeight="1" spans="1:23">
      <c r="A22" s="23" t="s">
        <v>326</v>
      </c>
      <c r="B22" s="275" t="s">
        <v>354</v>
      </c>
      <c r="C22" s="24" t="s">
        <v>355</v>
      </c>
      <c r="D22" s="27" t="s">
        <v>71</v>
      </c>
      <c r="E22" s="27" t="s">
        <v>161</v>
      </c>
      <c r="F22" s="22" t="s">
        <v>162</v>
      </c>
      <c r="G22" s="22" t="s">
        <v>331</v>
      </c>
      <c r="H22" s="22" t="s">
        <v>332</v>
      </c>
      <c r="I22" s="25">
        <v>550000</v>
      </c>
      <c r="J22" s="25">
        <v>550000</v>
      </c>
      <c r="K22" s="25">
        <v>550000</v>
      </c>
      <c r="L22" s="97"/>
      <c r="M22" s="97"/>
      <c r="N22" s="97"/>
      <c r="O22" s="97"/>
      <c r="P22" s="97"/>
      <c r="Q22" s="97"/>
      <c r="R22" s="97"/>
      <c r="S22" s="97"/>
      <c r="T22" s="97"/>
      <c r="U22" s="27"/>
      <c r="V22" s="97"/>
      <c r="W22" s="27"/>
    </row>
    <row r="23" ht="20.25" customHeight="1" spans="1:23">
      <c r="A23" s="23" t="s">
        <v>326</v>
      </c>
      <c r="B23" s="275" t="s">
        <v>356</v>
      </c>
      <c r="C23" s="24" t="s">
        <v>357</v>
      </c>
      <c r="D23" s="27" t="s">
        <v>71</v>
      </c>
      <c r="E23" s="27" t="s">
        <v>104</v>
      </c>
      <c r="F23" s="22" t="s">
        <v>105</v>
      </c>
      <c r="G23" s="22" t="s">
        <v>244</v>
      </c>
      <c r="H23" s="22" t="s">
        <v>245</v>
      </c>
      <c r="I23" s="25">
        <v>143200</v>
      </c>
      <c r="J23" s="25">
        <v>143200</v>
      </c>
      <c r="K23" s="25">
        <v>143200</v>
      </c>
      <c r="L23" s="97"/>
      <c r="M23" s="97"/>
      <c r="N23" s="97"/>
      <c r="O23" s="97"/>
      <c r="P23" s="97"/>
      <c r="Q23" s="97"/>
      <c r="R23" s="97"/>
      <c r="S23" s="97"/>
      <c r="T23" s="97"/>
      <c r="U23" s="27"/>
      <c r="V23" s="97"/>
      <c r="W23" s="27"/>
    </row>
    <row r="24" ht="20.25" customHeight="1" spans="1:23">
      <c r="A24" s="23" t="s">
        <v>326</v>
      </c>
      <c r="B24" s="275" t="s">
        <v>356</v>
      </c>
      <c r="C24" s="24" t="s">
        <v>357</v>
      </c>
      <c r="D24" s="27" t="s">
        <v>71</v>
      </c>
      <c r="E24" s="27" t="s">
        <v>104</v>
      </c>
      <c r="F24" s="22" t="s">
        <v>105</v>
      </c>
      <c r="G24" s="22" t="s">
        <v>358</v>
      </c>
      <c r="H24" s="22" t="s">
        <v>359</v>
      </c>
      <c r="I24" s="25">
        <v>6000</v>
      </c>
      <c r="J24" s="25">
        <v>6000</v>
      </c>
      <c r="K24" s="25">
        <v>6000</v>
      </c>
      <c r="L24" s="97"/>
      <c r="M24" s="97"/>
      <c r="N24" s="97"/>
      <c r="O24" s="97"/>
      <c r="P24" s="97"/>
      <c r="Q24" s="97"/>
      <c r="R24" s="97"/>
      <c r="S24" s="97"/>
      <c r="T24" s="97"/>
      <c r="U24" s="27"/>
      <c r="V24" s="97"/>
      <c r="W24" s="27"/>
    </row>
    <row r="25" ht="20.25" customHeight="1" spans="1:23">
      <c r="A25" s="23" t="s">
        <v>326</v>
      </c>
      <c r="B25" s="275" t="s">
        <v>360</v>
      </c>
      <c r="C25" s="24" t="s">
        <v>361</v>
      </c>
      <c r="D25" s="27" t="s">
        <v>71</v>
      </c>
      <c r="E25" s="27" t="s">
        <v>161</v>
      </c>
      <c r="F25" s="22" t="s">
        <v>162</v>
      </c>
      <c r="G25" s="22">
        <v>30227</v>
      </c>
      <c r="H25" s="22" t="s">
        <v>332</v>
      </c>
      <c r="I25" s="25">
        <v>350000</v>
      </c>
      <c r="J25" s="25">
        <v>350000</v>
      </c>
      <c r="K25" s="25">
        <v>350000</v>
      </c>
      <c r="L25" s="97"/>
      <c r="M25" s="97"/>
      <c r="N25" s="97"/>
      <c r="O25" s="97"/>
      <c r="P25" s="97"/>
      <c r="Q25" s="97"/>
      <c r="R25" s="97"/>
      <c r="S25" s="97"/>
      <c r="T25" s="97"/>
      <c r="U25" s="27"/>
      <c r="V25" s="97"/>
      <c r="W25" s="27"/>
    </row>
    <row r="26" ht="20.25" customHeight="1" spans="1:23">
      <c r="A26" s="23" t="s">
        <v>326</v>
      </c>
      <c r="B26" s="275" t="s">
        <v>362</v>
      </c>
      <c r="C26" s="24" t="s">
        <v>363</v>
      </c>
      <c r="D26" s="27" t="s">
        <v>71</v>
      </c>
      <c r="E26" s="27" t="s">
        <v>161</v>
      </c>
      <c r="F26" s="22" t="s">
        <v>162</v>
      </c>
      <c r="G26" s="22" t="s">
        <v>331</v>
      </c>
      <c r="H26" s="22" t="s">
        <v>332</v>
      </c>
      <c r="I26" s="25">
        <v>180000</v>
      </c>
      <c r="J26" s="25">
        <v>180000</v>
      </c>
      <c r="K26" s="25">
        <v>180000</v>
      </c>
      <c r="L26" s="97"/>
      <c r="M26" s="97"/>
      <c r="N26" s="97"/>
      <c r="O26" s="97"/>
      <c r="P26" s="97"/>
      <c r="Q26" s="97"/>
      <c r="R26" s="97"/>
      <c r="S26" s="97"/>
      <c r="T26" s="97"/>
      <c r="U26" s="27"/>
      <c r="V26" s="97"/>
      <c r="W26" s="27"/>
    </row>
    <row r="27" ht="20.25" customHeight="1" spans="1:23">
      <c r="A27" s="23" t="s">
        <v>326</v>
      </c>
      <c r="B27" s="275" t="s">
        <v>364</v>
      </c>
      <c r="C27" s="24" t="s">
        <v>365</v>
      </c>
      <c r="D27" s="27" t="s">
        <v>71</v>
      </c>
      <c r="E27" s="27" t="s">
        <v>161</v>
      </c>
      <c r="F27" s="22" t="s">
        <v>162</v>
      </c>
      <c r="G27" s="22">
        <v>30201</v>
      </c>
      <c r="H27" s="22" t="s">
        <v>245</v>
      </c>
      <c r="I27" s="25">
        <v>56000</v>
      </c>
      <c r="J27" s="27"/>
      <c r="K27" s="27"/>
      <c r="L27" s="97"/>
      <c r="M27" s="97"/>
      <c r="N27" s="97"/>
      <c r="O27" s="97"/>
      <c r="P27" s="97"/>
      <c r="Q27" s="97"/>
      <c r="R27" s="25">
        <v>56000</v>
      </c>
      <c r="S27" s="97"/>
      <c r="T27" s="97"/>
      <c r="U27" s="27"/>
      <c r="V27" s="97"/>
      <c r="W27" s="25">
        <v>56000</v>
      </c>
    </row>
    <row r="28" ht="20.25" customHeight="1" spans="1:23">
      <c r="A28" s="27" t="s">
        <v>326</v>
      </c>
      <c r="B28" s="275" t="s">
        <v>366</v>
      </c>
      <c r="C28" s="24" t="s">
        <v>367</v>
      </c>
      <c r="D28" s="27" t="s">
        <v>71</v>
      </c>
      <c r="E28" s="27">
        <v>2130199</v>
      </c>
      <c r="F28" s="22" t="s">
        <v>162</v>
      </c>
      <c r="G28" s="22">
        <v>30227</v>
      </c>
      <c r="H28" s="22" t="s">
        <v>332</v>
      </c>
      <c r="I28" s="25">
        <v>5135.24</v>
      </c>
      <c r="J28" s="27"/>
      <c r="K28" s="27"/>
      <c r="L28" s="97"/>
      <c r="M28" s="97"/>
      <c r="N28" s="25">
        <v>5135.24</v>
      </c>
      <c r="O28" s="97"/>
      <c r="P28" s="97"/>
      <c r="Q28" s="97"/>
      <c r="R28" s="97"/>
      <c r="S28" s="97"/>
      <c r="T28" s="97"/>
      <c r="U28" s="27"/>
      <c r="V28" s="97"/>
      <c r="W28" s="27"/>
    </row>
    <row r="29" ht="20.25" customHeight="1" spans="1:23">
      <c r="A29" s="27" t="s">
        <v>326</v>
      </c>
      <c r="B29" s="275" t="s">
        <v>368</v>
      </c>
      <c r="C29" s="24" t="s">
        <v>369</v>
      </c>
      <c r="D29" s="27" t="s">
        <v>71</v>
      </c>
      <c r="E29" s="27">
        <v>2130199</v>
      </c>
      <c r="F29" s="22" t="s">
        <v>162</v>
      </c>
      <c r="G29" s="22">
        <v>30227</v>
      </c>
      <c r="H29" s="22" t="s">
        <v>332</v>
      </c>
      <c r="I29" s="25">
        <v>51000</v>
      </c>
      <c r="J29" s="27"/>
      <c r="K29" s="27"/>
      <c r="L29" s="97"/>
      <c r="M29" s="97"/>
      <c r="N29" s="25">
        <v>51000</v>
      </c>
      <c r="O29" s="97"/>
      <c r="P29" s="97"/>
      <c r="Q29" s="97"/>
      <c r="R29" s="97"/>
      <c r="S29" s="97"/>
      <c r="T29" s="97"/>
      <c r="U29" s="27"/>
      <c r="V29" s="97"/>
      <c r="W29" s="27"/>
    </row>
    <row r="30" ht="20.25" customHeight="1" spans="1:23">
      <c r="A30" s="27" t="s">
        <v>326</v>
      </c>
      <c r="B30" s="275" t="s">
        <v>370</v>
      </c>
      <c r="C30" s="24" t="s">
        <v>371</v>
      </c>
      <c r="D30" s="27" t="s">
        <v>71</v>
      </c>
      <c r="E30" s="27">
        <v>2130108</v>
      </c>
      <c r="F30" s="22" t="s">
        <v>153</v>
      </c>
      <c r="G30" s="22" t="s">
        <v>324</v>
      </c>
      <c r="H30" s="22" t="s">
        <v>325</v>
      </c>
      <c r="I30" s="25">
        <v>110442.2</v>
      </c>
      <c r="J30" s="27"/>
      <c r="K30" s="27"/>
      <c r="L30" s="97"/>
      <c r="M30" s="97"/>
      <c r="N30" s="25">
        <v>110442.2</v>
      </c>
      <c r="O30" s="97"/>
      <c r="P30" s="97"/>
      <c r="Q30" s="97"/>
      <c r="R30" s="97"/>
      <c r="S30" s="97"/>
      <c r="T30" s="97"/>
      <c r="U30" s="27"/>
      <c r="V30" s="97"/>
      <c r="W30" s="27"/>
    </row>
    <row r="31" ht="20.25" customHeight="1" spans="1:23">
      <c r="A31" s="27" t="s">
        <v>326</v>
      </c>
      <c r="B31" s="275" t="s">
        <v>372</v>
      </c>
      <c r="C31" s="24" t="s">
        <v>373</v>
      </c>
      <c r="D31" s="27" t="s">
        <v>71</v>
      </c>
      <c r="E31" s="27">
        <v>2130199</v>
      </c>
      <c r="F31" s="22" t="s">
        <v>162</v>
      </c>
      <c r="G31" s="22" t="s">
        <v>244</v>
      </c>
      <c r="H31" s="22" t="s">
        <v>245</v>
      </c>
      <c r="I31" s="25">
        <v>2890</v>
      </c>
      <c r="J31" s="27"/>
      <c r="K31" s="27"/>
      <c r="L31" s="97"/>
      <c r="M31" s="97"/>
      <c r="N31" s="25">
        <v>2890</v>
      </c>
      <c r="O31" s="97"/>
      <c r="P31" s="97"/>
      <c r="Q31" s="97"/>
      <c r="R31" s="97"/>
      <c r="S31" s="97"/>
      <c r="T31" s="97"/>
      <c r="U31" s="27"/>
      <c r="V31" s="97"/>
      <c r="W31" s="27"/>
    </row>
    <row r="32" ht="20.25" customHeight="1" spans="1:23">
      <c r="A32" s="27" t="s">
        <v>326</v>
      </c>
      <c r="B32" s="275" t="s">
        <v>374</v>
      </c>
      <c r="C32" s="24" t="s">
        <v>375</v>
      </c>
      <c r="D32" s="27" t="s">
        <v>71</v>
      </c>
      <c r="E32" s="27">
        <v>2130199</v>
      </c>
      <c r="F32" s="22" t="s">
        <v>162</v>
      </c>
      <c r="G32" s="22" t="s">
        <v>324</v>
      </c>
      <c r="H32" s="22" t="s">
        <v>325</v>
      </c>
      <c r="I32" s="25">
        <v>300000</v>
      </c>
      <c r="J32" s="27"/>
      <c r="K32" s="27"/>
      <c r="L32" s="97"/>
      <c r="M32" s="97"/>
      <c r="N32" s="25">
        <v>300000</v>
      </c>
      <c r="O32" s="97"/>
      <c r="P32" s="97"/>
      <c r="Q32" s="97"/>
      <c r="R32" s="97"/>
      <c r="S32" s="97"/>
      <c r="T32" s="97"/>
      <c r="U32" s="27"/>
      <c r="V32" s="97"/>
      <c r="W32" s="27"/>
    </row>
    <row r="33" ht="20.25" customHeight="1" spans="1:23">
      <c r="A33" s="27" t="s">
        <v>326</v>
      </c>
      <c r="B33" s="275" t="s">
        <v>376</v>
      </c>
      <c r="C33" s="24" t="s">
        <v>377</v>
      </c>
      <c r="D33" s="27" t="s">
        <v>71</v>
      </c>
      <c r="E33" s="27">
        <v>2130199</v>
      </c>
      <c r="F33" s="22" t="s">
        <v>162</v>
      </c>
      <c r="G33" s="22">
        <v>30227</v>
      </c>
      <c r="H33" s="22" t="s">
        <v>332</v>
      </c>
      <c r="I33" s="25">
        <v>8124.79</v>
      </c>
      <c r="J33" s="27"/>
      <c r="K33" s="27"/>
      <c r="L33" s="97"/>
      <c r="M33" s="97"/>
      <c r="N33" s="25">
        <v>8124.79</v>
      </c>
      <c r="O33" s="97"/>
      <c r="P33" s="97"/>
      <c r="Q33" s="97"/>
      <c r="R33" s="97"/>
      <c r="S33" s="97"/>
      <c r="T33" s="97"/>
      <c r="U33" s="27"/>
      <c r="V33" s="97"/>
      <c r="W33" s="27"/>
    </row>
    <row r="34" ht="20.25" customHeight="1" spans="1:23">
      <c r="A34" s="27" t="s">
        <v>326</v>
      </c>
      <c r="B34" s="275" t="s">
        <v>378</v>
      </c>
      <c r="C34" s="24" t="s">
        <v>379</v>
      </c>
      <c r="D34" s="27" t="s">
        <v>71</v>
      </c>
      <c r="E34" s="27">
        <v>2130199</v>
      </c>
      <c r="F34" s="22" t="s">
        <v>162</v>
      </c>
      <c r="G34" s="22">
        <v>30227</v>
      </c>
      <c r="H34" s="22" t="s">
        <v>332</v>
      </c>
      <c r="I34" s="25">
        <v>10200</v>
      </c>
      <c r="J34" s="27"/>
      <c r="K34" s="27"/>
      <c r="L34" s="97"/>
      <c r="M34" s="97"/>
      <c r="N34" s="25">
        <v>10200</v>
      </c>
      <c r="O34" s="97"/>
      <c r="P34" s="97"/>
      <c r="Q34" s="97"/>
      <c r="R34" s="97"/>
      <c r="S34" s="97"/>
      <c r="T34" s="97"/>
      <c r="U34" s="27"/>
      <c r="V34" s="97"/>
      <c r="W34" s="27"/>
    </row>
    <row r="35" ht="20.25" customHeight="1" spans="1:23">
      <c r="A35" s="27" t="s">
        <v>326</v>
      </c>
      <c r="B35" s="275" t="s">
        <v>380</v>
      </c>
      <c r="C35" s="24" t="s">
        <v>381</v>
      </c>
      <c r="D35" s="27" t="s">
        <v>71</v>
      </c>
      <c r="E35" s="27">
        <v>2130122</v>
      </c>
      <c r="F35" s="165" t="s">
        <v>157</v>
      </c>
      <c r="G35" s="22">
        <v>30310</v>
      </c>
      <c r="H35" s="22" t="s">
        <v>382</v>
      </c>
      <c r="I35" s="25">
        <v>32850</v>
      </c>
      <c r="J35" s="27"/>
      <c r="K35" s="27"/>
      <c r="L35" s="97"/>
      <c r="M35" s="97"/>
      <c r="N35" s="25">
        <v>32850</v>
      </c>
      <c r="O35" s="97"/>
      <c r="P35" s="97"/>
      <c r="Q35" s="97"/>
      <c r="R35" s="97"/>
      <c r="S35" s="97"/>
      <c r="T35" s="97"/>
      <c r="U35" s="27"/>
      <c r="V35" s="97"/>
      <c r="W35" s="27"/>
    </row>
    <row r="36" ht="20.25" customHeight="1" spans="1:23">
      <c r="A36" s="27" t="s">
        <v>326</v>
      </c>
      <c r="B36" s="275" t="s">
        <v>383</v>
      </c>
      <c r="C36" s="24" t="s">
        <v>384</v>
      </c>
      <c r="D36" s="27" t="s">
        <v>71</v>
      </c>
      <c r="E36" s="27">
        <v>2130108</v>
      </c>
      <c r="F36" s="22" t="s">
        <v>153</v>
      </c>
      <c r="G36" s="22" t="s">
        <v>324</v>
      </c>
      <c r="H36" s="22" t="s">
        <v>325</v>
      </c>
      <c r="I36" s="25">
        <v>70876</v>
      </c>
      <c r="J36" s="27"/>
      <c r="K36" s="27"/>
      <c r="L36" s="97"/>
      <c r="M36" s="97"/>
      <c r="N36" s="25">
        <v>70876</v>
      </c>
      <c r="O36" s="97"/>
      <c r="P36" s="97"/>
      <c r="Q36" s="97"/>
      <c r="R36" s="97"/>
      <c r="S36" s="97"/>
      <c r="T36" s="97"/>
      <c r="U36" s="27"/>
      <c r="V36" s="97"/>
      <c r="W36" s="27"/>
    </row>
    <row r="37" ht="20.25" customHeight="1" spans="1:23">
      <c r="A37" s="27" t="s">
        <v>326</v>
      </c>
      <c r="B37" s="275" t="s">
        <v>385</v>
      </c>
      <c r="C37" s="24" t="s">
        <v>386</v>
      </c>
      <c r="D37" s="27" t="s">
        <v>71</v>
      </c>
      <c r="E37" s="27">
        <v>2130199</v>
      </c>
      <c r="F37" s="22" t="s">
        <v>162</v>
      </c>
      <c r="G37" s="22" t="s">
        <v>324</v>
      </c>
      <c r="H37" s="22" t="s">
        <v>325</v>
      </c>
      <c r="I37" s="25">
        <v>40000</v>
      </c>
      <c r="J37" s="27"/>
      <c r="K37" s="27"/>
      <c r="L37" s="97"/>
      <c r="M37" s="97"/>
      <c r="N37" s="25">
        <v>40000</v>
      </c>
      <c r="O37" s="97"/>
      <c r="P37" s="97"/>
      <c r="Q37" s="97"/>
      <c r="R37" s="97"/>
      <c r="S37" s="97"/>
      <c r="T37" s="97"/>
      <c r="U37" s="27"/>
      <c r="V37" s="97"/>
      <c r="W37" s="27"/>
    </row>
    <row r="38" ht="20.25" customHeight="1" spans="1:23">
      <c r="A38" s="27" t="s">
        <v>326</v>
      </c>
      <c r="B38" s="275" t="s">
        <v>387</v>
      </c>
      <c r="C38" s="24" t="s">
        <v>388</v>
      </c>
      <c r="D38" s="27" t="s">
        <v>71</v>
      </c>
      <c r="E38" s="27">
        <v>2130199</v>
      </c>
      <c r="F38" s="22" t="s">
        <v>162</v>
      </c>
      <c r="G38" s="22">
        <v>30227</v>
      </c>
      <c r="H38" s="22" t="s">
        <v>332</v>
      </c>
      <c r="I38" s="25">
        <v>260800</v>
      </c>
      <c r="J38" s="27"/>
      <c r="K38" s="27"/>
      <c r="L38" s="97"/>
      <c r="M38" s="97"/>
      <c r="N38" s="25">
        <v>260800</v>
      </c>
      <c r="O38" s="97"/>
      <c r="P38" s="97"/>
      <c r="Q38" s="97"/>
      <c r="R38" s="97"/>
      <c r="S38" s="97"/>
      <c r="T38" s="97"/>
      <c r="U38" s="27"/>
      <c r="V38" s="97"/>
      <c r="W38" s="27"/>
    </row>
    <row r="39" ht="20.25" customHeight="1" spans="1:23">
      <c r="A39" s="27" t="s">
        <v>326</v>
      </c>
      <c r="B39" s="275" t="s">
        <v>389</v>
      </c>
      <c r="C39" s="24" t="s">
        <v>390</v>
      </c>
      <c r="D39" s="27" t="s">
        <v>71</v>
      </c>
      <c r="E39" s="27">
        <v>2130122</v>
      </c>
      <c r="F39" s="165" t="s">
        <v>157</v>
      </c>
      <c r="G39" s="22">
        <v>30310</v>
      </c>
      <c r="H39" s="22" t="s">
        <v>382</v>
      </c>
      <c r="I39" s="25">
        <v>4030</v>
      </c>
      <c r="J39" s="27"/>
      <c r="K39" s="27"/>
      <c r="L39" s="97"/>
      <c r="M39" s="97"/>
      <c r="N39" s="25">
        <v>4030</v>
      </c>
      <c r="O39" s="97"/>
      <c r="P39" s="97"/>
      <c r="Q39" s="97"/>
      <c r="R39" s="97"/>
      <c r="S39" s="97"/>
      <c r="T39" s="97"/>
      <c r="U39" s="27"/>
      <c r="V39" s="97"/>
      <c r="W39" s="27"/>
    </row>
    <row r="40" ht="20.25" customHeight="1" spans="1:23">
      <c r="A40" s="27" t="s">
        <v>326</v>
      </c>
      <c r="B40" s="275" t="s">
        <v>391</v>
      </c>
      <c r="C40" s="24" t="s">
        <v>392</v>
      </c>
      <c r="D40" s="27" t="s">
        <v>71</v>
      </c>
      <c r="E40" s="27">
        <v>2130199</v>
      </c>
      <c r="F40" s="22" t="s">
        <v>162</v>
      </c>
      <c r="G40" s="22">
        <v>30227</v>
      </c>
      <c r="H40" s="22" t="s">
        <v>332</v>
      </c>
      <c r="I40" s="25">
        <v>30000</v>
      </c>
      <c r="J40" s="27"/>
      <c r="K40" s="27"/>
      <c r="L40" s="97"/>
      <c r="M40" s="97"/>
      <c r="N40" s="25">
        <v>30000</v>
      </c>
      <c r="O40" s="97"/>
      <c r="P40" s="97"/>
      <c r="Q40" s="97"/>
      <c r="R40" s="97"/>
      <c r="S40" s="97"/>
      <c r="T40" s="97"/>
      <c r="U40" s="27"/>
      <c r="V40" s="97"/>
      <c r="W40" s="27"/>
    </row>
    <row r="41" ht="20.25" customHeight="1" spans="1:23">
      <c r="A41" s="27" t="s">
        <v>326</v>
      </c>
      <c r="B41" s="275" t="s">
        <v>393</v>
      </c>
      <c r="C41" s="24" t="s">
        <v>394</v>
      </c>
      <c r="D41" s="27" t="s">
        <v>71</v>
      </c>
      <c r="E41" s="27">
        <v>2130199</v>
      </c>
      <c r="F41" s="22" t="s">
        <v>162</v>
      </c>
      <c r="G41" s="22">
        <v>30227</v>
      </c>
      <c r="H41" s="22" t="s">
        <v>332</v>
      </c>
      <c r="I41" s="25">
        <v>1450000</v>
      </c>
      <c r="J41" s="27"/>
      <c r="K41" s="27"/>
      <c r="L41" s="97"/>
      <c r="M41" s="97"/>
      <c r="N41" s="25">
        <v>1450000</v>
      </c>
      <c r="O41" s="97"/>
      <c r="P41" s="97"/>
      <c r="Q41" s="97"/>
      <c r="R41" s="97"/>
      <c r="S41" s="97"/>
      <c r="T41" s="97"/>
      <c r="U41" s="27"/>
      <c r="V41" s="97"/>
      <c r="W41" s="27"/>
    </row>
    <row r="42" ht="20.25" customHeight="1" spans="1:23">
      <c r="A42" s="27" t="s">
        <v>326</v>
      </c>
      <c r="B42" s="275" t="s">
        <v>395</v>
      </c>
      <c r="C42" s="24" t="s">
        <v>396</v>
      </c>
      <c r="D42" s="27" t="s">
        <v>71</v>
      </c>
      <c r="E42" s="27">
        <v>2130122</v>
      </c>
      <c r="F42" s="165" t="s">
        <v>157</v>
      </c>
      <c r="G42" s="22">
        <v>30310</v>
      </c>
      <c r="H42" s="22" t="s">
        <v>382</v>
      </c>
      <c r="I42" s="25">
        <v>150000</v>
      </c>
      <c r="J42" s="27"/>
      <c r="K42" s="27"/>
      <c r="L42" s="97"/>
      <c r="M42" s="97"/>
      <c r="N42" s="25">
        <v>150000</v>
      </c>
      <c r="O42" s="97"/>
      <c r="P42" s="97"/>
      <c r="Q42" s="97"/>
      <c r="R42" s="97"/>
      <c r="S42" s="97"/>
      <c r="T42" s="97"/>
      <c r="U42" s="27"/>
      <c r="V42" s="97"/>
      <c r="W42" s="27"/>
    </row>
    <row r="43" ht="20.25" customHeight="1" spans="1:23">
      <c r="A43" s="27" t="s">
        <v>326</v>
      </c>
      <c r="B43" s="275" t="s">
        <v>370</v>
      </c>
      <c r="C43" s="24" t="s">
        <v>371</v>
      </c>
      <c r="D43" s="27" t="s">
        <v>71</v>
      </c>
      <c r="E43" s="27">
        <v>2130108</v>
      </c>
      <c r="F43" s="22" t="s">
        <v>153</v>
      </c>
      <c r="G43" s="22" t="s">
        <v>324</v>
      </c>
      <c r="H43" s="22" t="s">
        <v>325</v>
      </c>
      <c r="I43" s="25">
        <v>362000</v>
      </c>
      <c r="J43" s="27"/>
      <c r="K43" s="27"/>
      <c r="L43" s="97"/>
      <c r="M43" s="97"/>
      <c r="N43" s="25">
        <v>362000</v>
      </c>
      <c r="O43" s="97"/>
      <c r="P43" s="97"/>
      <c r="Q43" s="97"/>
      <c r="R43" s="97"/>
      <c r="S43" s="97"/>
      <c r="T43" s="97"/>
      <c r="U43" s="27"/>
      <c r="V43" s="97"/>
      <c r="W43" s="27"/>
    </row>
    <row r="44" ht="20.25" customHeight="1" spans="1:23">
      <c r="A44" s="27" t="s">
        <v>326</v>
      </c>
      <c r="B44" s="275" t="s">
        <v>387</v>
      </c>
      <c r="C44" s="24" t="s">
        <v>388</v>
      </c>
      <c r="D44" s="27" t="s">
        <v>71</v>
      </c>
      <c r="E44" s="27">
        <v>2130199</v>
      </c>
      <c r="F44" s="22" t="s">
        <v>162</v>
      </c>
      <c r="G44" s="22">
        <v>30227</v>
      </c>
      <c r="H44" s="22" t="s">
        <v>332</v>
      </c>
      <c r="I44" s="25">
        <v>69600</v>
      </c>
      <c r="J44" s="27"/>
      <c r="K44" s="27"/>
      <c r="L44" s="97"/>
      <c r="M44" s="97"/>
      <c r="N44" s="25">
        <v>69600</v>
      </c>
      <c r="O44" s="97"/>
      <c r="P44" s="97"/>
      <c r="Q44" s="97"/>
      <c r="R44" s="97"/>
      <c r="S44" s="97"/>
      <c r="T44" s="97"/>
      <c r="U44" s="27"/>
      <c r="V44" s="97"/>
      <c r="W44" s="27"/>
    </row>
    <row r="45" ht="20.25" customHeight="1" spans="1:23">
      <c r="A45" s="27" t="s">
        <v>326</v>
      </c>
      <c r="B45" s="27"/>
      <c r="C45" s="24" t="s">
        <v>397</v>
      </c>
      <c r="D45" s="27" t="s">
        <v>71</v>
      </c>
      <c r="E45" s="27">
        <v>2130199</v>
      </c>
      <c r="F45" s="22" t="s">
        <v>162</v>
      </c>
      <c r="G45" s="22">
        <v>30227</v>
      </c>
      <c r="H45" s="22" t="s">
        <v>332</v>
      </c>
      <c r="I45" s="25">
        <v>15000</v>
      </c>
      <c r="J45" s="27"/>
      <c r="K45" s="27"/>
      <c r="L45" s="97"/>
      <c r="M45" s="97"/>
      <c r="N45" s="25">
        <v>15000</v>
      </c>
      <c r="O45" s="97"/>
      <c r="P45" s="97"/>
      <c r="Q45" s="97"/>
      <c r="R45" s="97"/>
      <c r="S45" s="97"/>
      <c r="T45" s="97"/>
      <c r="U45" s="27"/>
      <c r="V45" s="97"/>
      <c r="W45" s="27"/>
    </row>
    <row r="46" ht="20.25" customHeight="1" spans="1:23">
      <c r="A46" s="160" t="s">
        <v>326</v>
      </c>
      <c r="B46" s="160"/>
      <c r="C46" s="166" t="s">
        <v>398</v>
      </c>
      <c r="D46" s="160" t="s">
        <v>71</v>
      </c>
      <c r="E46" s="160">
        <v>2130126</v>
      </c>
      <c r="F46" s="167" t="s">
        <v>399</v>
      </c>
      <c r="G46" s="168">
        <v>30227</v>
      </c>
      <c r="H46" s="168" t="s">
        <v>332</v>
      </c>
      <c r="I46" s="25">
        <v>1400000</v>
      </c>
      <c r="J46" s="27"/>
      <c r="K46" s="27"/>
      <c r="L46" s="97"/>
      <c r="M46" s="97"/>
      <c r="N46" s="25">
        <v>1400000</v>
      </c>
      <c r="O46" s="97"/>
      <c r="P46" s="97"/>
      <c r="Q46" s="97"/>
      <c r="R46" s="97"/>
      <c r="S46" s="97"/>
      <c r="T46" s="97"/>
      <c r="U46" s="27"/>
      <c r="V46" s="97"/>
      <c r="W46" s="27"/>
    </row>
    <row r="47" ht="20.25" customHeight="1" spans="1:23">
      <c r="A47" s="160" t="s">
        <v>326</v>
      </c>
      <c r="B47" s="27" t="s">
        <v>400</v>
      </c>
      <c r="C47" s="169" t="s">
        <v>401</v>
      </c>
      <c r="D47" s="160" t="s">
        <v>71</v>
      </c>
      <c r="E47" s="160">
        <v>2130106</v>
      </c>
      <c r="F47" s="167" t="s">
        <v>151</v>
      </c>
      <c r="G47" s="170">
        <v>30227</v>
      </c>
      <c r="H47" s="170" t="s">
        <v>332</v>
      </c>
      <c r="I47" s="181">
        <v>560000</v>
      </c>
      <c r="J47" s="181">
        <v>560000</v>
      </c>
      <c r="K47" s="181">
        <v>560000</v>
      </c>
      <c r="L47" s="97"/>
      <c r="M47" s="97"/>
      <c r="N47" s="25"/>
      <c r="O47" s="97"/>
      <c r="P47" s="97"/>
      <c r="Q47" s="97"/>
      <c r="R47" s="97"/>
      <c r="S47" s="97"/>
      <c r="T47" s="97"/>
      <c r="U47" s="27"/>
      <c r="V47" s="97"/>
      <c r="W47" s="27"/>
    </row>
    <row r="48" ht="20.25" customHeight="1" spans="1:23">
      <c r="A48" s="160" t="s">
        <v>326</v>
      </c>
      <c r="B48" s="27" t="s">
        <v>402</v>
      </c>
      <c r="C48" s="169" t="s">
        <v>403</v>
      </c>
      <c r="D48" s="160" t="s">
        <v>71</v>
      </c>
      <c r="E48" s="160">
        <v>2130120</v>
      </c>
      <c r="F48" s="167" t="s">
        <v>156</v>
      </c>
      <c r="G48" s="170">
        <v>30227</v>
      </c>
      <c r="H48" s="170" t="s">
        <v>332</v>
      </c>
      <c r="I48" s="181">
        <v>2450000</v>
      </c>
      <c r="J48" s="181">
        <v>2450000</v>
      </c>
      <c r="K48" s="181">
        <v>2450000</v>
      </c>
      <c r="L48" s="97"/>
      <c r="M48" s="97"/>
      <c r="N48" s="25"/>
      <c r="O48" s="97"/>
      <c r="P48" s="97"/>
      <c r="Q48" s="97"/>
      <c r="R48" s="97"/>
      <c r="S48" s="97"/>
      <c r="T48" s="97"/>
      <c r="U48" s="27"/>
      <c r="V48" s="97"/>
      <c r="W48" s="27"/>
    </row>
    <row r="49" ht="36" customHeight="1" spans="1:23">
      <c r="A49" s="160" t="s">
        <v>326</v>
      </c>
      <c r="B49" s="27" t="s">
        <v>404</v>
      </c>
      <c r="C49" s="169" t="s">
        <v>405</v>
      </c>
      <c r="D49" s="160" t="s">
        <v>71</v>
      </c>
      <c r="E49" s="160">
        <v>2130135</v>
      </c>
      <c r="F49" s="167" t="s">
        <v>160</v>
      </c>
      <c r="G49" s="170">
        <v>30227</v>
      </c>
      <c r="H49" s="170" t="s">
        <v>332</v>
      </c>
      <c r="I49" s="181">
        <v>240000</v>
      </c>
      <c r="J49" s="181">
        <v>240000</v>
      </c>
      <c r="K49" s="181">
        <v>240000</v>
      </c>
      <c r="L49" s="97"/>
      <c r="M49" s="97"/>
      <c r="N49" s="25"/>
      <c r="O49" s="97"/>
      <c r="P49" s="97"/>
      <c r="Q49" s="97"/>
      <c r="R49" s="97"/>
      <c r="S49" s="97"/>
      <c r="T49" s="97"/>
      <c r="U49" s="27"/>
      <c r="V49" s="97"/>
      <c r="W49" s="27"/>
    </row>
    <row r="50" ht="36" customHeight="1" spans="1:23">
      <c r="A50" s="160" t="s">
        <v>326</v>
      </c>
      <c r="B50" s="160" t="s">
        <v>406</v>
      </c>
      <c r="C50" s="171" t="s">
        <v>407</v>
      </c>
      <c r="D50" s="160" t="s">
        <v>71</v>
      </c>
      <c r="E50" s="160">
        <v>2130135</v>
      </c>
      <c r="F50" s="167" t="s">
        <v>160</v>
      </c>
      <c r="G50" s="172">
        <v>30227</v>
      </c>
      <c r="H50" s="172" t="s">
        <v>332</v>
      </c>
      <c r="I50" s="182">
        <v>360000</v>
      </c>
      <c r="J50" s="182">
        <v>360000</v>
      </c>
      <c r="K50" s="182">
        <v>360000</v>
      </c>
      <c r="L50" s="156"/>
      <c r="M50" s="97"/>
      <c r="N50" s="25"/>
      <c r="O50" s="97"/>
      <c r="P50" s="97"/>
      <c r="Q50" s="97"/>
      <c r="R50" s="97"/>
      <c r="S50" s="97"/>
      <c r="T50" s="97"/>
      <c r="U50" s="27"/>
      <c r="V50" s="97"/>
      <c r="W50" s="27"/>
    </row>
    <row r="51" ht="39" customHeight="1" spans="1:23">
      <c r="A51" s="173" t="s">
        <v>326</v>
      </c>
      <c r="B51" s="173" t="s">
        <v>408</v>
      </c>
      <c r="C51" s="174" t="s">
        <v>409</v>
      </c>
      <c r="D51" s="173" t="s">
        <v>71</v>
      </c>
      <c r="E51" s="173">
        <v>2130599</v>
      </c>
      <c r="F51" s="175" t="s">
        <v>163</v>
      </c>
      <c r="G51" s="176">
        <v>30227</v>
      </c>
      <c r="H51" s="176" t="s">
        <v>332</v>
      </c>
      <c r="I51" s="183">
        <v>410000</v>
      </c>
      <c r="J51" s="183">
        <v>410000</v>
      </c>
      <c r="K51" s="183">
        <v>410000</v>
      </c>
      <c r="L51" s="184"/>
      <c r="M51" s="97"/>
      <c r="N51" s="25"/>
      <c r="O51" s="97"/>
      <c r="P51" s="97"/>
      <c r="Q51" s="97"/>
      <c r="R51" s="97"/>
      <c r="S51" s="97"/>
      <c r="T51" s="97"/>
      <c r="U51" s="27"/>
      <c r="V51" s="97"/>
      <c r="W51" s="27"/>
    </row>
    <row r="52" ht="18.75" customHeight="1" spans="1:23">
      <c r="A52" s="177" t="s">
        <v>313</v>
      </c>
      <c r="B52" s="123"/>
      <c r="C52" s="123"/>
      <c r="D52" s="123"/>
      <c r="E52" s="123"/>
      <c r="F52" s="123"/>
      <c r="G52" s="123"/>
      <c r="H52" s="133"/>
      <c r="I52" s="185">
        <f>SUM(I10:I51)</f>
        <v>11448948.23</v>
      </c>
      <c r="J52" s="185">
        <f>SUM(J10:J51)</f>
        <v>7020000</v>
      </c>
      <c r="K52" s="185">
        <f>SUM(K10:K51)</f>
        <v>7020000</v>
      </c>
      <c r="L52" s="185"/>
      <c r="M52" s="109"/>
      <c r="N52" s="109">
        <f>SUM(N27:N46)</f>
        <v>4372948.23</v>
      </c>
      <c r="O52" s="109"/>
      <c r="P52" s="109"/>
      <c r="Q52" s="109"/>
      <c r="R52" s="109">
        <f>SUM(R27:R46)</f>
        <v>56000</v>
      </c>
      <c r="S52" s="109"/>
      <c r="T52" s="109"/>
      <c r="U52" s="109"/>
      <c r="V52" s="109"/>
      <c r="W52" s="109">
        <f>SUM(W27:W46)</f>
        <v>56000</v>
      </c>
    </row>
  </sheetData>
  <mergeCells count="28">
    <mergeCell ref="A3:W3"/>
    <mergeCell ref="A4:H4"/>
    <mergeCell ref="J5:M5"/>
    <mergeCell ref="N5:P5"/>
    <mergeCell ref="R5:W5"/>
    <mergeCell ref="A52:H5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9"/>
  <sheetViews>
    <sheetView showZeros="0" topLeftCell="D1" workbookViewId="0">
      <pane ySplit="1" topLeftCell="A67" activePane="bottomLeft" state="frozen"/>
      <selection/>
      <selection pane="bottomLeft" activeCell="G82" sqref="G82"/>
    </sheetView>
  </sheetViews>
  <sheetFormatPr defaultColWidth="9.14166666666667" defaultRowHeight="12" customHeight="1"/>
  <cols>
    <col min="1" max="1" width="31.5" customWidth="1"/>
    <col min="2" max="2" width="42.7583333333333" customWidth="1"/>
    <col min="3" max="4" width="23.575" customWidth="1"/>
    <col min="5" max="5" width="29.8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32.1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56" t="s">
        <v>410</v>
      </c>
    </row>
    <row r="3" ht="39.75" customHeight="1" spans="1:10">
      <c r="A3" s="94" t="str">
        <f>"2025"&amp;"年部门项目支出绩效目标表"</f>
        <v>2025年部门项目支出绩效目标表</v>
      </c>
      <c r="B3" s="5"/>
      <c r="C3" s="5"/>
      <c r="D3" s="5"/>
      <c r="E3" s="5"/>
      <c r="F3" s="95"/>
      <c r="G3" s="5"/>
      <c r="H3" s="95"/>
      <c r="I3" s="95"/>
      <c r="J3" s="5"/>
    </row>
    <row r="4" ht="17.25" customHeight="1" spans="1:8">
      <c r="A4" s="6" t="s">
        <v>53</v>
      </c>
      <c r="B4" s="2"/>
      <c r="C4" s="2"/>
      <c r="D4" s="2"/>
      <c r="E4" s="2"/>
      <c r="F4" s="2"/>
      <c r="G4" s="2"/>
      <c r="H4" s="2"/>
    </row>
    <row r="5" ht="44.25" customHeight="1" spans="1:10">
      <c r="A5" s="96" t="s">
        <v>221</v>
      </c>
      <c r="B5" s="96" t="s">
        <v>411</v>
      </c>
      <c r="C5" s="96" t="s">
        <v>412</v>
      </c>
      <c r="D5" s="96" t="s">
        <v>413</v>
      </c>
      <c r="E5" s="96" t="s">
        <v>414</v>
      </c>
      <c r="F5" s="97" t="s">
        <v>415</v>
      </c>
      <c r="G5" s="96" t="s">
        <v>416</v>
      </c>
      <c r="H5" s="97" t="s">
        <v>417</v>
      </c>
      <c r="I5" s="97" t="s">
        <v>418</v>
      </c>
      <c r="J5" s="96" t="s">
        <v>419</v>
      </c>
    </row>
    <row r="6" ht="18.75" customHeight="1" spans="1:10">
      <c r="A6" s="162">
        <v>1</v>
      </c>
      <c r="B6" s="162">
        <v>2</v>
      </c>
      <c r="C6" s="162">
        <v>3</v>
      </c>
      <c r="D6" s="162">
        <v>4</v>
      </c>
      <c r="E6" s="162">
        <v>5</v>
      </c>
      <c r="F6" s="61">
        <v>6</v>
      </c>
      <c r="G6" s="162">
        <v>7</v>
      </c>
      <c r="H6" s="61">
        <v>8</v>
      </c>
      <c r="I6" s="61">
        <v>9</v>
      </c>
      <c r="J6" s="162">
        <v>10</v>
      </c>
    </row>
    <row r="7" ht="33" customHeight="1" spans="1:10">
      <c r="A7" s="163" t="s">
        <v>334</v>
      </c>
      <c r="B7" s="163" t="s">
        <v>420</v>
      </c>
      <c r="C7" s="163" t="s">
        <v>421</v>
      </c>
      <c r="D7" s="163" t="s">
        <v>422</v>
      </c>
      <c r="E7" s="163" t="s">
        <v>423</v>
      </c>
      <c r="F7" s="163" t="s">
        <v>424</v>
      </c>
      <c r="G7" s="163" t="s">
        <v>85</v>
      </c>
      <c r="H7" s="163" t="s">
        <v>425</v>
      </c>
      <c r="I7" s="163" t="s">
        <v>426</v>
      </c>
      <c r="J7" s="163" t="s">
        <v>423</v>
      </c>
    </row>
    <row r="8" ht="32" customHeight="1" spans="1:10">
      <c r="A8" s="163"/>
      <c r="B8" s="163" t="s">
        <v>420</v>
      </c>
      <c r="C8" s="163" t="s">
        <v>427</v>
      </c>
      <c r="D8" s="163" t="s">
        <v>428</v>
      </c>
      <c r="E8" s="163" t="s">
        <v>429</v>
      </c>
      <c r="F8" s="163" t="s">
        <v>424</v>
      </c>
      <c r="G8" s="163" t="s">
        <v>430</v>
      </c>
      <c r="H8" s="163" t="s">
        <v>431</v>
      </c>
      <c r="I8" s="163" t="s">
        <v>432</v>
      </c>
      <c r="J8" s="163" t="s">
        <v>429</v>
      </c>
    </row>
    <row r="9" ht="75" customHeight="1" spans="1:10">
      <c r="A9" s="163"/>
      <c r="B9" s="163" t="s">
        <v>420</v>
      </c>
      <c r="C9" s="163" t="s">
        <v>427</v>
      </c>
      <c r="D9" s="163" t="s">
        <v>433</v>
      </c>
      <c r="E9" s="163" t="s">
        <v>434</v>
      </c>
      <c r="F9" s="163" t="s">
        <v>435</v>
      </c>
      <c r="G9" s="163" t="s">
        <v>436</v>
      </c>
      <c r="H9" s="163" t="s">
        <v>431</v>
      </c>
      <c r="I9" s="163" t="s">
        <v>432</v>
      </c>
      <c r="J9" s="163" t="s">
        <v>437</v>
      </c>
    </row>
    <row r="10" ht="20.25" customHeight="1" spans="1:10">
      <c r="A10" s="163"/>
      <c r="B10" s="163" t="s">
        <v>420</v>
      </c>
      <c r="C10" s="163" t="s">
        <v>438</v>
      </c>
      <c r="D10" s="163" t="s">
        <v>439</v>
      </c>
      <c r="E10" s="163" t="s">
        <v>440</v>
      </c>
      <c r="F10" s="163" t="s">
        <v>435</v>
      </c>
      <c r="G10" s="163" t="s">
        <v>441</v>
      </c>
      <c r="H10" s="163" t="s">
        <v>431</v>
      </c>
      <c r="I10" s="163" t="s">
        <v>432</v>
      </c>
      <c r="J10" s="163" t="s">
        <v>439</v>
      </c>
    </row>
    <row r="11" ht="20.25" customHeight="1" spans="1:10">
      <c r="A11" s="163" t="s">
        <v>347</v>
      </c>
      <c r="B11" s="163" t="s">
        <v>442</v>
      </c>
      <c r="C11" s="163" t="s">
        <v>421</v>
      </c>
      <c r="D11" s="163" t="s">
        <v>422</v>
      </c>
      <c r="E11" s="163" t="s">
        <v>443</v>
      </c>
      <c r="F11" s="163" t="s">
        <v>435</v>
      </c>
      <c r="G11" s="163" t="s">
        <v>87</v>
      </c>
      <c r="H11" s="163" t="s">
        <v>444</v>
      </c>
      <c r="I11" s="163" t="s">
        <v>426</v>
      </c>
      <c r="J11" s="163" t="s">
        <v>443</v>
      </c>
    </row>
    <row r="12" ht="20.25" customHeight="1" spans="1:10">
      <c r="A12" s="163"/>
      <c r="B12" s="163" t="s">
        <v>442</v>
      </c>
      <c r="C12" s="163" t="s">
        <v>427</v>
      </c>
      <c r="D12" s="163" t="s">
        <v>433</v>
      </c>
      <c r="E12" s="163" t="s">
        <v>445</v>
      </c>
      <c r="F12" s="163" t="s">
        <v>424</v>
      </c>
      <c r="G12" s="163" t="s">
        <v>446</v>
      </c>
      <c r="H12" s="163" t="s">
        <v>431</v>
      </c>
      <c r="I12" s="163" t="s">
        <v>432</v>
      </c>
      <c r="J12" s="163" t="s">
        <v>445</v>
      </c>
    </row>
    <row r="13" ht="50" customHeight="1" spans="1:10">
      <c r="A13" s="163"/>
      <c r="B13" s="163" t="s">
        <v>442</v>
      </c>
      <c r="C13" s="163" t="s">
        <v>427</v>
      </c>
      <c r="D13" s="163" t="s">
        <v>433</v>
      </c>
      <c r="E13" s="163" t="s">
        <v>447</v>
      </c>
      <c r="F13" s="163" t="s">
        <v>424</v>
      </c>
      <c r="G13" s="163" t="s">
        <v>448</v>
      </c>
      <c r="H13" s="163" t="s">
        <v>449</v>
      </c>
      <c r="I13" s="163" t="s">
        <v>426</v>
      </c>
      <c r="J13" s="163" t="s">
        <v>450</v>
      </c>
    </row>
    <row r="14" ht="37" customHeight="1" spans="1:10">
      <c r="A14" s="163"/>
      <c r="B14" s="163" t="s">
        <v>442</v>
      </c>
      <c r="C14" s="163" t="s">
        <v>438</v>
      </c>
      <c r="D14" s="163" t="s">
        <v>439</v>
      </c>
      <c r="E14" s="163" t="s">
        <v>451</v>
      </c>
      <c r="F14" s="163" t="s">
        <v>435</v>
      </c>
      <c r="G14" s="163" t="s">
        <v>446</v>
      </c>
      <c r="H14" s="163" t="s">
        <v>431</v>
      </c>
      <c r="I14" s="163" t="s">
        <v>426</v>
      </c>
      <c r="J14" s="163" t="s">
        <v>452</v>
      </c>
    </row>
    <row r="15" ht="25" customHeight="1" spans="1:10">
      <c r="A15" s="163" t="s">
        <v>344</v>
      </c>
      <c r="B15" s="163" t="s">
        <v>453</v>
      </c>
      <c r="C15" s="163" t="s">
        <v>421</v>
      </c>
      <c r="D15" s="163" t="s">
        <v>422</v>
      </c>
      <c r="E15" s="163" t="s">
        <v>454</v>
      </c>
      <c r="F15" s="163" t="s">
        <v>424</v>
      </c>
      <c r="G15" s="163" t="s">
        <v>87</v>
      </c>
      <c r="H15" s="163" t="s">
        <v>455</v>
      </c>
      <c r="I15" s="163" t="s">
        <v>426</v>
      </c>
      <c r="J15" s="163" t="s">
        <v>454</v>
      </c>
    </row>
    <row r="16" ht="35" customHeight="1" spans="1:10">
      <c r="A16" s="163"/>
      <c r="B16" s="163" t="s">
        <v>453</v>
      </c>
      <c r="C16" s="163" t="s">
        <v>427</v>
      </c>
      <c r="D16" s="163" t="s">
        <v>433</v>
      </c>
      <c r="E16" s="163" t="s">
        <v>456</v>
      </c>
      <c r="F16" s="163" t="s">
        <v>424</v>
      </c>
      <c r="G16" s="163" t="s">
        <v>457</v>
      </c>
      <c r="H16" s="163" t="s">
        <v>431</v>
      </c>
      <c r="I16" s="163" t="s">
        <v>432</v>
      </c>
      <c r="J16" s="163" t="s">
        <v>456</v>
      </c>
    </row>
    <row r="17" ht="20.25" customHeight="1" spans="1:10">
      <c r="A17" s="163"/>
      <c r="B17" s="163" t="s">
        <v>453</v>
      </c>
      <c r="C17" s="163" t="s">
        <v>438</v>
      </c>
      <c r="D17" s="163" t="s">
        <v>439</v>
      </c>
      <c r="E17" s="163" t="s">
        <v>458</v>
      </c>
      <c r="F17" s="163" t="s">
        <v>435</v>
      </c>
      <c r="G17" s="163" t="s">
        <v>446</v>
      </c>
      <c r="H17" s="163" t="s">
        <v>431</v>
      </c>
      <c r="I17" s="163" t="s">
        <v>426</v>
      </c>
      <c r="J17" s="163" t="s">
        <v>459</v>
      </c>
    </row>
    <row r="18" ht="20.25" customHeight="1" spans="1:10">
      <c r="A18" s="163" t="s">
        <v>357</v>
      </c>
      <c r="B18" s="163" t="s">
        <v>460</v>
      </c>
      <c r="C18" s="163" t="s">
        <v>421</v>
      </c>
      <c r="D18" s="163" t="s">
        <v>422</v>
      </c>
      <c r="E18" s="163" t="s">
        <v>461</v>
      </c>
      <c r="F18" s="163" t="s">
        <v>435</v>
      </c>
      <c r="G18" s="163" t="s">
        <v>462</v>
      </c>
      <c r="H18" s="163" t="s">
        <v>449</v>
      </c>
      <c r="I18" s="163" t="s">
        <v>426</v>
      </c>
      <c r="J18" s="163" t="s">
        <v>463</v>
      </c>
    </row>
    <row r="19" ht="20.25" customHeight="1" spans="1:10">
      <c r="A19" s="163"/>
      <c r="B19" s="163" t="s">
        <v>460</v>
      </c>
      <c r="C19" s="163" t="s">
        <v>421</v>
      </c>
      <c r="D19" s="163" t="s">
        <v>422</v>
      </c>
      <c r="E19" s="163" t="s">
        <v>464</v>
      </c>
      <c r="F19" s="163" t="s">
        <v>435</v>
      </c>
      <c r="G19" s="163" t="s">
        <v>462</v>
      </c>
      <c r="H19" s="163" t="s">
        <v>465</v>
      </c>
      <c r="I19" s="163" t="s">
        <v>426</v>
      </c>
      <c r="J19" s="163" t="s">
        <v>466</v>
      </c>
    </row>
    <row r="20" ht="20.25" customHeight="1" spans="1:10">
      <c r="A20" s="163"/>
      <c r="B20" s="163" t="s">
        <v>460</v>
      </c>
      <c r="C20" s="163" t="s">
        <v>427</v>
      </c>
      <c r="D20" s="163" t="s">
        <v>428</v>
      </c>
      <c r="E20" s="163" t="s">
        <v>467</v>
      </c>
      <c r="F20" s="163" t="s">
        <v>435</v>
      </c>
      <c r="G20" s="163" t="s">
        <v>462</v>
      </c>
      <c r="H20" s="163" t="s">
        <v>425</v>
      </c>
      <c r="I20" s="163" t="s">
        <v>426</v>
      </c>
      <c r="J20" s="163" t="s">
        <v>468</v>
      </c>
    </row>
    <row r="21" ht="39" customHeight="1" spans="1:10">
      <c r="A21" s="163"/>
      <c r="B21" s="163" t="s">
        <v>460</v>
      </c>
      <c r="C21" s="163" t="s">
        <v>438</v>
      </c>
      <c r="D21" s="163" t="s">
        <v>439</v>
      </c>
      <c r="E21" s="163" t="s">
        <v>469</v>
      </c>
      <c r="F21" s="163" t="s">
        <v>435</v>
      </c>
      <c r="G21" s="163" t="s">
        <v>446</v>
      </c>
      <c r="H21" s="163" t="s">
        <v>431</v>
      </c>
      <c r="I21" s="163" t="s">
        <v>426</v>
      </c>
      <c r="J21" s="163" t="s">
        <v>470</v>
      </c>
    </row>
    <row r="22" ht="39" customHeight="1" spans="1:10">
      <c r="A22" s="163" t="s">
        <v>353</v>
      </c>
      <c r="B22" s="163" t="s">
        <v>471</v>
      </c>
      <c r="C22" s="163" t="s">
        <v>421</v>
      </c>
      <c r="D22" s="163" t="s">
        <v>472</v>
      </c>
      <c r="E22" s="163" t="s">
        <v>473</v>
      </c>
      <c r="F22" s="163" t="s">
        <v>474</v>
      </c>
      <c r="G22" s="163" t="s">
        <v>448</v>
      </c>
      <c r="H22" s="163" t="s">
        <v>449</v>
      </c>
      <c r="I22" s="163" t="s">
        <v>426</v>
      </c>
      <c r="J22" s="163" t="s">
        <v>475</v>
      </c>
    </row>
    <row r="23" ht="20.25" customHeight="1" spans="1:10">
      <c r="A23" s="163"/>
      <c r="B23" s="163" t="s">
        <v>471</v>
      </c>
      <c r="C23" s="163" t="s">
        <v>421</v>
      </c>
      <c r="D23" s="163" t="s">
        <v>476</v>
      </c>
      <c r="E23" s="163" t="s">
        <v>477</v>
      </c>
      <c r="F23" s="163" t="s">
        <v>424</v>
      </c>
      <c r="G23" s="163" t="s">
        <v>478</v>
      </c>
      <c r="H23" s="163" t="s">
        <v>479</v>
      </c>
      <c r="I23" s="163" t="s">
        <v>432</v>
      </c>
      <c r="J23" s="163" t="s">
        <v>477</v>
      </c>
    </row>
    <row r="24" ht="27" customHeight="1" spans="1:10">
      <c r="A24" s="163"/>
      <c r="B24" s="163" t="s">
        <v>471</v>
      </c>
      <c r="C24" s="163" t="s">
        <v>427</v>
      </c>
      <c r="D24" s="163" t="s">
        <v>433</v>
      </c>
      <c r="E24" s="163" t="s">
        <v>480</v>
      </c>
      <c r="F24" s="163" t="s">
        <v>424</v>
      </c>
      <c r="G24" s="163" t="s">
        <v>481</v>
      </c>
      <c r="H24" s="163" t="s">
        <v>431</v>
      </c>
      <c r="I24" s="163" t="s">
        <v>432</v>
      </c>
      <c r="J24" s="163" t="s">
        <v>480</v>
      </c>
    </row>
    <row r="25" ht="250" customHeight="1" spans="1:10">
      <c r="A25" s="163"/>
      <c r="B25" s="163" t="s">
        <v>471</v>
      </c>
      <c r="C25" s="163" t="s">
        <v>438</v>
      </c>
      <c r="D25" s="163" t="s">
        <v>439</v>
      </c>
      <c r="E25" s="163" t="s">
        <v>439</v>
      </c>
      <c r="F25" s="163" t="s">
        <v>435</v>
      </c>
      <c r="G25" s="163" t="s">
        <v>446</v>
      </c>
      <c r="H25" s="163" t="s">
        <v>431</v>
      </c>
      <c r="I25" s="163" t="s">
        <v>426</v>
      </c>
      <c r="J25" s="163" t="s">
        <v>482</v>
      </c>
    </row>
    <row r="26" ht="29" customHeight="1" spans="1:10">
      <c r="A26" s="163" t="s">
        <v>323</v>
      </c>
      <c r="B26" s="163" t="s">
        <v>483</v>
      </c>
      <c r="C26" s="163" t="s">
        <v>421</v>
      </c>
      <c r="D26" s="163" t="s">
        <v>472</v>
      </c>
      <c r="E26" s="163" t="s">
        <v>484</v>
      </c>
      <c r="F26" s="163" t="s">
        <v>424</v>
      </c>
      <c r="G26" s="163" t="s">
        <v>446</v>
      </c>
      <c r="H26" s="163" t="s">
        <v>431</v>
      </c>
      <c r="I26" s="163" t="s">
        <v>426</v>
      </c>
      <c r="J26" s="163" t="s">
        <v>484</v>
      </c>
    </row>
    <row r="27" ht="33" customHeight="1" spans="1:10">
      <c r="A27" s="163"/>
      <c r="B27" s="163" t="s">
        <v>483</v>
      </c>
      <c r="C27" s="163" t="s">
        <v>421</v>
      </c>
      <c r="D27" s="163" t="s">
        <v>472</v>
      </c>
      <c r="E27" s="163" t="s">
        <v>485</v>
      </c>
      <c r="F27" s="163" t="s">
        <v>424</v>
      </c>
      <c r="G27" s="163" t="s">
        <v>430</v>
      </c>
      <c r="H27" s="163" t="s">
        <v>431</v>
      </c>
      <c r="I27" s="163" t="s">
        <v>426</v>
      </c>
      <c r="J27" s="163" t="s">
        <v>485</v>
      </c>
    </row>
    <row r="28" ht="72" customHeight="1" spans="1:10">
      <c r="A28" s="163"/>
      <c r="B28" s="163" t="s">
        <v>483</v>
      </c>
      <c r="C28" s="163" t="s">
        <v>421</v>
      </c>
      <c r="D28" s="163" t="s">
        <v>476</v>
      </c>
      <c r="E28" s="163" t="s">
        <v>486</v>
      </c>
      <c r="F28" s="163" t="s">
        <v>424</v>
      </c>
      <c r="G28" s="163" t="s">
        <v>487</v>
      </c>
      <c r="H28" s="163" t="s">
        <v>479</v>
      </c>
      <c r="I28" s="163" t="s">
        <v>432</v>
      </c>
      <c r="J28" s="163" t="s">
        <v>488</v>
      </c>
    </row>
    <row r="29" ht="84" customHeight="1" spans="1:10">
      <c r="A29" s="163"/>
      <c r="B29" s="163" t="s">
        <v>483</v>
      </c>
      <c r="C29" s="163" t="s">
        <v>427</v>
      </c>
      <c r="D29" s="163" t="s">
        <v>489</v>
      </c>
      <c r="E29" s="163" t="s">
        <v>490</v>
      </c>
      <c r="F29" s="163" t="s">
        <v>435</v>
      </c>
      <c r="G29" s="163" t="s">
        <v>446</v>
      </c>
      <c r="H29" s="163" t="s">
        <v>431</v>
      </c>
      <c r="I29" s="163" t="s">
        <v>432</v>
      </c>
      <c r="J29" s="163" t="s">
        <v>491</v>
      </c>
    </row>
    <row r="30" ht="67" customHeight="1" spans="1:10">
      <c r="A30" s="163"/>
      <c r="B30" s="163" t="s">
        <v>483</v>
      </c>
      <c r="C30" s="163" t="s">
        <v>427</v>
      </c>
      <c r="D30" s="163" t="s">
        <v>489</v>
      </c>
      <c r="E30" s="163" t="s">
        <v>492</v>
      </c>
      <c r="F30" s="163" t="s">
        <v>435</v>
      </c>
      <c r="G30" s="163" t="s">
        <v>446</v>
      </c>
      <c r="H30" s="163" t="s">
        <v>431</v>
      </c>
      <c r="I30" s="163" t="s">
        <v>432</v>
      </c>
      <c r="J30" s="163" t="s">
        <v>493</v>
      </c>
    </row>
    <row r="31" ht="36" customHeight="1" spans="1:10">
      <c r="A31" s="163"/>
      <c r="B31" s="163" t="s">
        <v>483</v>
      </c>
      <c r="C31" s="163" t="s">
        <v>438</v>
      </c>
      <c r="D31" s="163" t="s">
        <v>439</v>
      </c>
      <c r="E31" s="163" t="s">
        <v>494</v>
      </c>
      <c r="F31" s="163" t="s">
        <v>435</v>
      </c>
      <c r="G31" s="163" t="s">
        <v>446</v>
      </c>
      <c r="H31" s="163" t="s">
        <v>431</v>
      </c>
      <c r="I31" s="163" t="s">
        <v>426</v>
      </c>
      <c r="J31" s="163" t="s">
        <v>494</v>
      </c>
    </row>
    <row r="32" ht="27" customHeight="1" spans="1:10">
      <c r="A32" s="163" t="s">
        <v>361</v>
      </c>
      <c r="B32" s="163" t="s">
        <v>495</v>
      </c>
      <c r="C32" s="163" t="s">
        <v>421</v>
      </c>
      <c r="D32" s="163" t="s">
        <v>496</v>
      </c>
      <c r="E32" s="163" t="s">
        <v>497</v>
      </c>
      <c r="F32" s="163" t="s">
        <v>424</v>
      </c>
      <c r="G32" s="163" t="s">
        <v>498</v>
      </c>
      <c r="H32" s="163" t="s">
        <v>499</v>
      </c>
      <c r="I32" s="163" t="s">
        <v>426</v>
      </c>
      <c r="J32" s="163" t="s">
        <v>500</v>
      </c>
    </row>
    <row r="33" ht="30" customHeight="1" spans="1:10">
      <c r="A33" s="163"/>
      <c r="B33" s="163" t="s">
        <v>495</v>
      </c>
      <c r="C33" s="163" t="s">
        <v>427</v>
      </c>
      <c r="D33" s="163" t="s">
        <v>433</v>
      </c>
      <c r="E33" s="163" t="s">
        <v>501</v>
      </c>
      <c r="F33" s="163" t="s">
        <v>424</v>
      </c>
      <c r="G33" s="163" t="s">
        <v>94</v>
      </c>
      <c r="H33" s="163" t="s">
        <v>431</v>
      </c>
      <c r="I33" s="163" t="s">
        <v>426</v>
      </c>
      <c r="J33" s="163" t="s">
        <v>502</v>
      </c>
    </row>
    <row r="34" ht="104" customHeight="1" spans="1:10">
      <c r="A34" s="163"/>
      <c r="B34" s="163" t="s">
        <v>495</v>
      </c>
      <c r="C34" s="163" t="s">
        <v>438</v>
      </c>
      <c r="D34" s="163" t="s">
        <v>439</v>
      </c>
      <c r="E34" s="163" t="s">
        <v>439</v>
      </c>
      <c r="F34" s="163" t="s">
        <v>435</v>
      </c>
      <c r="G34" s="163" t="s">
        <v>446</v>
      </c>
      <c r="H34" s="163" t="s">
        <v>431</v>
      </c>
      <c r="I34" s="163" t="s">
        <v>426</v>
      </c>
      <c r="J34" s="163" t="s">
        <v>503</v>
      </c>
    </row>
    <row r="35" ht="20.25" customHeight="1" spans="1:10">
      <c r="A35" s="163" t="s">
        <v>330</v>
      </c>
      <c r="B35" s="163" t="s">
        <v>504</v>
      </c>
      <c r="C35" s="163" t="s">
        <v>421</v>
      </c>
      <c r="D35" s="163" t="s">
        <v>422</v>
      </c>
      <c r="E35" s="163" t="s">
        <v>505</v>
      </c>
      <c r="F35" s="163" t="s">
        <v>424</v>
      </c>
      <c r="G35" s="163" t="s">
        <v>85</v>
      </c>
      <c r="H35" s="163" t="s">
        <v>425</v>
      </c>
      <c r="I35" s="163" t="s">
        <v>426</v>
      </c>
      <c r="J35" s="163" t="s">
        <v>506</v>
      </c>
    </row>
    <row r="36" ht="20.25" customHeight="1" spans="1:10">
      <c r="A36" s="163"/>
      <c r="B36" s="163" t="s">
        <v>504</v>
      </c>
      <c r="C36" s="163" t="s">
        <v>421</v>
      </c>
      <c r="D36" s="163" t="s">
        <v>472</v>
      </c>
      <c r="E36" s="163" t="s">
        <v>507</v>
      </c>
      <c r="F36" s="163" t="s">
        <v>424</v>
      </c>
      <c r="G36" s="163" t="s">
        <v>430</v>
      </c>
      <c r="H36" s="163" t="s">
        <v>431</v>
      </c>
      <c r="I36" s="163" t="s">
        <v>432</v>
      </c>
      <c r="J36" s="163" t="s">
        <v>507</v>
      </c>
    </row>
    <row r="37" ht="20.25" customHeight="1" spans="1:10">
      <c r="A37" s="163"/>
      <c r="B37" s="163" t="s">
        <v>504</v>
      </c>
      <c r="C37" s="163" t="s">
        <v>427</v>
      </c>
      <c r="D37" s="163" t="s">
        <v>433</v>
      </c>
      <c r="E37" s="163" t="s">
        <v>508</v>
      </c>
      <c r="F37" s="163" t="s">
        <v>424</v>
      </c>
      <c r="G37" s="163" t="s">
        <v>430</v>
      </c>
      <c r="H37" s="163" t="s">
        <v>431</v>
      </c>
      <c r="I37" s="163" t="s">
        <v>432</v>
      </c>
      <c r="J37" s="163" t="s">
        <v>508</v>
      </c>
    </row>
    <row r="38" ht="20.25" customHeight="1" spans="1:10">
      <c r="A38" s="163"/>
      <c r="B38" s="163" t="s">
        <v>504</v>
      </c>
      <c r="C38" s="163" t="s">
        <v>438</v>
      </c>
      <c r="D38" s="163" t="s">
        <v>439</v>
      </c>
      <c r="E38" s="163" t="s">
        <v>439</v>
      </c>
      <c r="F38" s="163" t="s">
        <v>435</v>
      </c>
      <c r="G38" s="163" t="s">
        <v>446</v>
      </c>
      <c r="H38" s="163" t="s">
        <v>431</v>
      </c>
      <c r="I38" s="163" t="s">
        <v>432</v>
      </c>
      <c r="J38" s="163" t="s">
        <v>509</v>
      </c>
    </row>
    <row r="39" ht="20.25" customHeight="1" spans="1:10">
      <c r="A39" s="163" t="s">
        <v>365</v>
      </c>
      <c r="B39" s="163" t="s">
        <v>510</v>
      </c>
      <c r="C39" s="163" t="s">
        <v>421</v>
      </c>
      <c r="D39" s="163" t="s">
        <v>476</v>
      </c>
      <c r="E39" s="163" t="s">
        <v>511</v>
      </c>
      <c r="F39" s="163" t="s">
        <v>424</v>
      </c>
      <c r="G39" s="163" t="s">
        <v>512</v>
      </c>
      <c r="H39" s="163" t="s">
        <v>479</v>
      </c>
      <c r="I39" s="163" t="s">
        <v>432</v>
      </c>
      <c r="J39" s="163" t="s">
        <v>486</v>
      </c>
    </row>
    <row r="40" ht="20.25" customHeight="1" spans="1:10">
      <c r="A40" s="163"/>
      <c r="B40" s="163" t="s">
        <v>510</v>
      </c>
      <c r="C40" s="163" t="s">
        <v>427</v>
      </c>
      <c r="D40" s="163" t="s">
        <v>433</v>
      </c>
      <c r="E40" s="163" t="s">
        <v>513</v>
      </c>
      <c r="F40" s="163" t="s">
        <v>424</v>
      </c>
      <c r="G40" s="163" t="s">
        <v>430</v>
      </c>
      <c r="H40" s="163" t="s">
        <v>431</v>
      </c>
      <c r="I40" s="163" t="s">
        <v>432</v>
      </c>
      <c r="J40" s="163" t="s">
        <v>513</v>
      </c>
    </row>
    <row r="41" ht="20.25" customHeight="1" spans="1:10">
      <c r="A41" s="163"/>
      <c r="B41" s="163" t="s">
        <v>510</v>
      </c>
      <c r="C41" s="163" t="s">
        <v>438</v>
      </c>
      <c r="D41" s="163" t="s">
        <v>439</v>
      </c>
      <c r="E41" s="163" t="s">
        <v>514</v>
      </c>
      <c r="F41" s="163" t="s">
        <v>435</v>
      </c>
      <c r="G41" s="163" t="s">
        <v>446</v>
      </c>
      <c r="H41" s="163" t="s">
        <v>431</v>
      </c>
      <c r="I41" s="163" t="s">
        <v>432</v>
      </c>
      <c r="J41" s="163" t="s">
        <v>514</v>
      </c>
    </row>
    <row r="42" ht="20.25" customHeight="1" spans="1:10">
      <c r="A42" s="163" t="s">
        <v>363</v>
      </c>
      <c r="B42" s="163" t="s">
        <v>515</v>
      </c>
      <c r="C42" s="163" t="s">
        <v>421</v>
      </c>
      <c r="D42" s="163" t="s">
        <v>422</v>
      </c>
      <c r="E42" s="163" t="s">
        <v>516</v>
      </c>
      <c r="F42" s="163" t="s">
        <v>424</v>
      </c>
      <c r="G42" s="163" t="s">
        <v>462</v>
      </c>
      <c r="H42" s="163" t="s">
        <v>517</v>
      </c>
      <c r="I42" s="163" t="s">
        <v>426</v>
      </c>
      <c r="J42" s="163" t="s">
        <v>516</v>
      </c>
    </row>
    <row r="43" ht="20.25" customHeight="1" spans="1:10">
      <c r="A43" s="163"/>
      <c r="B43" s="163" t="s">
        <v>515</v>
      </c>
      <c r="C43" s="163" t="s">
        <v>421</v>
      </c>
      <c r="D43" s="163" t="s">
        <v>422</v>
      </c>
      <c r="E43" s="163" t="s">
        <v>518</v>
      </c>
      <c r="F43" s="163" t="s">
        <v>424</v>
      </c>
      <c r="G43" s="163" t="s">
        <v>519</v>
      </c>
      <c r="H43" s="163" t="s">
        <v>499</v>
      </c>
      <c r="I43" s="163" t="s">
        <v>426</v>
      </c>
      <c r="J43" s="163" t="s">
        <v>520</v>
      </c>
    </row>
    <row r="44" ht="33" customHeight="1" spans="1:10">
      <c r="A44" s="163"/>
      <c r="B44" s="163" t="s">
        <v>515</v>
      </c>
      <c r="C44" s="163" t="s">
        <v>421</v>
      </c>
      <c r="D44" s="163" t="s">
        <v>472</v>
      </c>
      <c r="E44" s="163" t="s">
        <v>521</v>
      </c>
      <c r="F44" s="163" t="s">
        <v>424</v>
      </c>
      <c r="G44" s="163" t="s">
        <v>448</v>
      </c>
      <c r="H44" s="163" t="s">
        <v>449</v>
      </c>
      <c r="I44" s="163" t="s">
        <v>426</v>
      </c>
      <c r="J44" s="163" t="s">
        <v>522</v>
      </c>
    </row>
    <row r="45" ht="56" customHeight="1" spans="1:10">
      <c r="A45" s="163"/>
      <c r="B45" s="163" t="s">
        <v>515</v>
      </c>
      <c r="C45" s="163" t="s">
        <v>427</v>
      </c>
      <c r="D45" s="163" t="s">
        <v>433</v>
      </c>
      <c r="E45" s="163" t="s">
        <v>523</v>
      </c>
      <c r="F45" s="163" t="s">
        <v>435</v>
      </c>
      <c r="G45" s="163" t="s">
        <v>524</v>
      </c>
      <c r="H45" s="163" t="s">
        <v>525</v>
      </c>
      <c r="I45" s="163" t="s">
        <v>426</v>
      </c>
      <c r="J45" s="163" t="s">
        <v>526</v>
      </c>
    </row>
    <row r="46" ht="52" customHeight="1" spans="1:10">
      <c r="A46" s="163"/>
      <c r="B46" s="163" t="s">
        <v>515</v>
      </c>
      <c r="C46" s="163" t="s">
        <v>427</v>
      </c>
      <c r="D46" s="163" t="s">
        <v>433</v>
      </c>
      <c r="E46" s="163" t="s">
        <v>527</v>
      </c>
      <c r="F46" s="163" t="s">
        <v>435</v>
      </c>
      <c r="G46" s="163" t="s">
        <v>528</v>
      </c>
      <c r="H46" s="163" t="s">
        <v>529</v>
      </c>
      <c r="I46" s="163" t="s">
        <v>426</v>
      </c>
      <c r="J46" s="163" t="s">
        <v>530</v>
      </c>
    </row>
    <row r="47" ht="87" customHeight="1" spans="1:10">
      <c r="A47" s="163"/>
      <c r="B47" s="163" t="s">
        <v>515</v>
      </c>
      <c r="C47" s="163" t="s">
        <v>438</v>
      </c>
      <c r="D47" s="163" t="s">
        <v>439</v>
      </c>
      <c r="E47" s="163" t="s">
        <v>531</v>
      </c>
      <c r="F47" s="163" t="s">
        <v>435</v>
      </c>
      <c r="G47" s="163" t="s">
        <v>436</v>
      </c>
      <c r="H47" s="163" t="s">
        <v>431</v>
      </c>
      <c r="I47" s="163" t="s">
        <v>432</v>
      </c>
      <c r="J47" s="163" t="s">
        <v>532</v>
      </c>
    </row>
    <row r="48" ht="20.25" customHeight="1" spans="1:10">
      <c r="A48" s="163" t="s">
        <v>351</v>
      </c>
      <c r="B48" s="163" t="s">
        <v>533</v>
      </c>
      <c r="C48" s="163" t="s">
        <v>421</v>
      </c>
      <c r="D48" s="163" t="s">
        <v>472</v>
      </c>
      <c r="E48" s="163" t="s">
        <v>534</v>
      </c>
      <c r="F48" s="163" t="s">
        <v>424</v>
      </c>
      <c r="G48" s="163" t="s">
        <v>430</v>
      </c>
      <c r="H48" s="163" t="s">
        <v>431</v>
      </c>
      <c r="I48" s="163" t="s">
        <v>426</v>
      </c>
      <c r="J48" s="163" t="s">
        <v>535</v>
      </c>
    </row>
    <row r="49" ht="20.25" customHeight="1" spans="1:10">
      <c r="A49" s="163"/>
      <c r="B49" s="163" t="s">
        <v>533</v>
      </c>
      <c r="C49" s="163" t="s">
        <v>421</v>
      </c>
      <c r="D49" s="163" t="s">
        <v>476</v>
      </c>
      <c r="E49" s="163" t="s">
        <v>477</v>
      </c>
      <c r="F49" s="163" t="s">
        <v>424</v>
      </c>
      <c r="G49" s="163" t="s">
        <v>487</v>
      </c>
      <c r="H49" s="163" t="s">
        <v>479</v>
      </c>
      <c r="I49" s="163" t="s">
        <v>432</v>
      </c>
      <c r="J49" s="163" t="s">
        <v>477</v>
      </c>
    </row>
    <row r="50" ht="20.25" customHeight="1" spans="1:10">
      <c r="A50" s="163"/>
      <c r="B50" s="163" t="s">
        <v>533</v>
      </c>
      <c r="C50" s="163" t="s">
        <v>427</v>
      </c>
      <c r="D50" s="163" t="s">
        <v>433</v>
      </c>
      <c r="E50" s="163" t="s">
        <v>536</v>
      </c>
      <c r="F50" s="163" t="s">
        <v>424</v>
      </c>
      <c r="G50" s="163" t="s">
        <v>457</v>
      </c>
      <c r="H50" s="163" t="s">
        <v>431</v>
      </c>
      <c r="I50" s="163" t="s">
        <v>432</v>
      </c>
      <c r="J50" s="163" t="s">
        <v>536</v>
      </c>
    </row>
    <row r="51" ht="20.25" customHeight="1" spans="1:10">
      <c r="A51" s="163"/>
      <c r="B51" s="163" t="s">
        <v>533</v>
      </c>
      <c r="C51" s="163" t="s">
        <v>438</v>
      </c>
      <c r="D51" s="163" t="s">
        <v>439</v>
      </c>
      <c r="E51" s="163" t="s">
        <v>439</v>
      </c>
      <c r="F51" s="163" t="s">
        <v>424</v>
      </c>
      <c r="G51" s="163" t="s">
        <v>446</v>
      </c>
      <c r="H51" s="163" t="s">
        <v>431</v>
      </c>
      <c r="I51" s="163" t="s">
        <v>426</v>
      </c>
      <c r="J51" s="163" t="s">
        <v>482</v>
      </c>
    </row>
    <row r="52" ht="20.25" customHeight="1" spans="1:10">
      <c r="A52" s="163" t="s">
        <v>336</v>
      </c>
      <c r="B52" s="163" t="s">
        <v>537</v>
      </c>
      <c r="C52" s="163" t="s">
        <v>421</v>
      </c>
      <c r="D52" s="163" t="s">
        <v>422</v>
      </c>
      <c r="E52" s="163" t="s">
        <v>538</v>
      </c>
      <c r="F52" s="163" t="s">
        <v>424</v>
      </c>
      <c r="G52" s="163" t="s">
        <v>92</v>
      </c>
      <c r="H52" s="163" t="s">
        <v>539</v>
      </c>
      <c r="I52" s="163" t="s">
        <v>426</v>
      </c>
      <c r="J52" s="163" t="s">
        <v>538</v>
      </c>
    </row>
    <row r="53" ht="20.25" customHeight="1" spans="1:10">
      <c r="A53" s="163"/>
      <c r="B53" s="163" t="s">
        <v>537</v>
      </c>
      <c r="C53" s="163" t="s">
        <v>421</v>
      </c>
      <c r="D53" s="163" t="s">
        <v>422</v>
      </c>
      <c r="E53" s="163" t="s">
        <v>540</v>
      </c>
      <c r="F53" s="163" t="s">
        <v>424</v>
      </c>
      <c r="G53" s="163" t="s">
        <v>90</v>
      </c>
      <c r="H53" s="163" t="s">
        <v>425</v>
      </c>
      <c r="I53" s="163" t="s">
        <v>426</v>
      </c>
      <c r="J53" s="163" t="s">
        <v>540</v>
      </c>
    </row>
    <row r="54" ht="20.25" customHeight="1" spans="1:10">
      <c r="A54" s="163"/>
      <c r="B54" s="163" t="s">
        <v>537</v>
      </c>
      <c r="C54" s="163" t="s">
        <v>427</v>
      </c>
      <c r="D54" s="163" t="s">
        <v>489</v>
      </c>
      <c r="E54" s="163" t="s">
        <v>541</v>
      </c>
      <c r="F54" s="163" t="s">
        <v>424</v>
      </c>
      <c r="G54" s="163" t="s">
        <v>430</v>
      </c>
      <c r="H54" s="163" t="s">
        <v>431</v>
      </c>
      <c r="I54" s="163" t="s">
        <v>426</v>
      </c>
      <c r="J54" s="163" t="s">
        <v>542</v>
      </c>
    </row>
    <row r="55" ht="72" customHeight="1" spans="1:10">
      <c r="A55" s="163"/>
      <c r="B55" s="163" t="s">
        <v>537</v>
      </c>
      <c r="C55" s="163" t="s">
        <v>438</v>
      </c>
      <c r="D55" s="163" t="s">
        <v>439</v>
      </c>
      <c r="E55" s="163" t="s">
        <v>543</v>
      </c>
      <c r="F55" s="163" t="s">
        <v>435</v>
      </c>
      <c r="G55" s="163" t="s">
        <v>544</v>
      </c>
      <c r="H55" s="163" t="s">
        <v>431</v>
      </c>
      <c r="I55" s="163" t="s">
        <v>426</v>
      </c>
      <c r="J55" s="163" t="s">
        <v>545</v>
      </c>
    </row>
    <row r="56" ht="20.25" customHeight="1" spans="1:10">
      <c r="A56" s="163" t="s">
        <v>355</v>
      </c>
      <c r="B56" s="163" t="s">
        <v>546</v>
      </c>
      <c r="C56" s="163" t="s">
        <v>421</v>
      </c>
      <c r="D56" s="163" t="s">
        <v>422</v>
      </c>
      <c r="E56" s="163" t="s">
        <v>547</v>
      </c>
      <c r="F56" s="163" t="s">
        <v>424</v>
      </c>
      <c r="G56" s="163" t="s">
        <v>548</v>
      </c>
      <c r="H56" s="163" t="s">
        <v>425</v>
      </c>
      <c r="I56" s="163" t="s">
        <v>426</v>
      </c>
      <c r="J56" s="163" t="s">
        <v>549</v>
      </c>
    </row>
    <row r="57" ht="33" customHeight="1" spans="1:10">
      <c r="A57" s="163"/>
      <c r="B57" s="163" t="s">
        <v>546</v>
      </c>
      <c r="C57" s="163" t="s">
        <v>421</v>
      </c>
      <c r="D57" s="163" t="s">
        <v>476</v>
      </c>
      <c r="E57" s="163" t="s">
        <v>550</v>
      </c>
      <c r="F57" s="163" t="s">
        <v>424</v>
      </c>
      <c r="G57" s="163" t="s">
        <v>551</v>
      </c>
      <c r="H57" s="163" t="s">
        <v>431</v>
      </c>
      <c r="I57" s="163" t="s">
        <v>426</v>
      </c>
      <c r="J57" s="163" t="s">
        <v>552</v>
      </c>
    </row>
    <row r="58" ht="42" customHeight="1" spans="1:10">
      <c r="A58" s="163"/>
      <c r="B58" s="163" t="s">
        <v>546</v>
      </c>
      <c r="C58" s="163" t="s">
        <v>421</v>
      </c>
      <c r="D58" s="163" t="s">
        <v>496</v>
      </c>
      <c r="E58" s="163" t="s">
        <v>497</v>
      </c>
      <c r="F58" s="163" t="s">
        <v>553</v>
      </c>
      <c r="G58" s="163" t="s">
        <v>554</v>
      </c>
      <c r="H58" s="163" t="s">
        <v>499</v>
      </c>
      <c r="I58" s="163" t="s">
        <v>432</v>
      </c>
      <c r="J58" s="163" t="s">
        <v>555</v>
      </c>
    </row>
    <row r="59" ht="38" customHeight="1" spans="1:10">
      <c r="A59" s="163"/>
      <c r="B59" s="163" t="s">
        <v>546</v>
      </c>
      <c r="C59" s="163" t="s">
        <v>427</v>
      </c>
      <c r="D59" s="163" t="s">
        <v>433</v>
      </c>
      <c r="E59" s="163" t="s">
        <v>556</v>
      </c>
      <c r="F59" s="163" t="s">
        <v>435</v>
      </c>
      <c r="G59" s="163" t="s">
        <v>446</v>
      </c>
      <c r="H59" s="163" t="s">
        <v>431</v>
      </c>
      <c r="I59" s="163" t="s">
        <v>426</v>
      </c>
      <c r="J59" s="163" t="s">
        <v>556</v>
      </c>
    </row>
    <row r="60" ht="33" customHeight="1" spans="1:10">
      <c r="A60" s="163"/>
      <c r="B60" s="163" t="s">
        <v>546</v>
      </c>
      <c r="C60" s="163" t="s">
        <v>438</v>
      </c>
      <c r="D60" s="163" t="s">
        <v>439</v>
      </c>
      <c r="E60" s="163" t="s">
        <v>557</v>
      </c>
      <c r="F60" s="163" t="s">
        <v>435</v>
      </c>
      <c r="G60" s="163" t="s">
        <v>436</v>
      </c>
      <c r="H60" s="163" t="s">
        <v>431</v>
      </c>
      <c r="I60" s="163" t="s">
        <v>426</v>
      </c>
      <c r="J60" s="163" t="s">
        <v>558</v>
      </c>
    </row>
    <row r="61" ht="20.25" customHeight="1" spans="1:10">
      <c r="A61" s="163" t="s">
        <v>328</v>
      </c>
      <c r="B61" s="163" t="s">
        <v>559</v>
      </c>
      <c r="C61" s="163" t="s">
        <v>421</v>
      </c>
      <c r="D61" s="163" t="s">
        <v>422</v>
      </c>
      <c r="E61" s="163" t="s">
        <v>560</v>
      </c>
      <c r="F61" s="163" t="s">
        <v>424</v>
      </c>
      <c r="G61" s="163" t="s">
        <v>561</v>
      </c>
      <c r="H61" s="163" t="s">
        <v>562</v>
      </c>
      <c r="I61" s="163" t="s">
        <v>426</v>
      </c>
      <c r="J61" s="163" t="s">
        <v>563</v>
      </c>
    </row>
    <row r="62" ht="20.25" customHeight="1" spans="1:10">
      <c r="A62" s="163"/>
      <c r="B62" s="163" t="s">
        <v>559</v>
      </c>
      <c r="C62" s="163" t="s">
        <v>421</v>
      </c>
      <c r="D62" s="163" t="s">
        <v>472</v>
      </c>
      <c r="E62" s="163" t="s">
        <v>564</v>
      </c>
      <c r="F62" s="163" t="s">
        <v>424</v>
      </c>
      <c r="G62" s="163" t="s">
        <v>565</v>
      </c>
      <c r="H62" s="163" t="s">
        <v>431</v>
      </c>
      <c r="I62" s="163" t="s">
        <v>432</v>
      </c>
      <c r="J62" s="163" t="s">
        <v>564</v>
      </c>
    </row>
    <row r="63" ht="20.25" customHeight="1" spans="1:10">
      <c r="A63" s="163"/>
      <c r="B63" s="163" t="s">
        <v>559</v>
      </c>
      <c r="C63" s="163" t="s">
        <v>427</v>
      </c>
      <c r="D63" s="163" t="s">
        <v>428</v>
      </c>
      <c r="E63" s="163" t="s">
        <v>566</v>
      </c>
      <c r="F63" s="163" t="s">
        <v>553</v>
      </c>
      <c r="G63" s="163" t="s">
        <v>89</v>
      </c>
      <c r="H63" s="163" t="s">
        <v>431</v>
      </c>
      <c r="I63" s="163" t="s">
        <v>426</v>
      </c>
      <c r="J63" s="163" t="s">
        <v>566</v>
      </c>
    </row>
    <row r="64" ht="20.25" customHeight="1" spans="1:10">
      <c r="A64" s="163"/>
      <c r="B64" s="163" t="s">
        <v>559</v>
      </c>
      <c r="C64" s="163" t="s">
        <v>438</v>
      </c>
      <c r="D64" s="163" t="s">
        <v>439</v>
      </c>
      <c r="E64" s="163" t="s">
        <v>567</v>
      </c>
      <c r="F64" s="163" t="s">
        <v>435</v>
      </c>
      <c r="G64" s="163" t="s">
        <v>568</v>
      </c>
      <c r="H64" s="163" t="s">
        <v>431</v>
      </c>
      <c r="I64" s="163" t="s">
        <v>432</v>
      </c>
      <c r="J64" s="163" t="s">
        <v>569</v>
      </c>
    </row>
    <row r="65" ht="20.25" customHeight="1" spans="1:10">
      <c r="A65" s="163" t="s">
        <v>342</v>
      </c>
      <c r="B65" s="163" t="s">
        <v>570</v>
      </c>
      <c r="C65" s="163" t="s">
        <v>421</v>
      </c>
      <c r="D65" s="163" t="s">
        <v>422</v>
      </c>
      <c r="E65" s="163" t="s">
        <v>571</v>
      </c>
      <c r="F65" s="163" t="s">
        <v>435</v>
      </c>
      <c r="G65" s="163" t="s">
        <v>462</v>
      </c>
      <c r="H65" s="163" t="s">
        <v>449</v>
      </c>
      <c r="I65" s="163" t="s">
        <v>426</v>
      </c>
      <c r="J65" s="163" t="s">
        <v>572</v>
      </c>
    </row>
    <row r="66" ht="24" customHeight="1" spans="1:10">
      <c r="A66" s="163"/>
      <c r="B66" s="163" t="s">
        <v>570</v>
      </c>
      <c r="C66" s="163" t="s">
        <v>421</v>
      </c>
      <c r="D66" s="163" t="s">
        <v>476</v>
      </c>
      <c r="E66" s="163" t="s">
        <v>573</v>
      </c>
      <c r="F66" s="163" t="s">
        <v>424</v>
      </c>
      <c r="G66" s="163" t="s">
        <v>478</v>
      </c>
      <c r="H66" s="163" t="s">
        <v>479</v>
      </c>
      <c r="I66" s="163" t="s">
        <v>426</v>
      </c>
      <c r="J66" s="163" t="s">
        <v>477</v>
      </c>
    </row>
    <row r="67" ht="48" customHeight="1" spans="1:10">
      <c r="A67" s="163"/>
      <c r="B67" s="163" t="s">
        <v>570</v>
      </c>
      <c r="C67" s="163" t="s">
        <v>427</v>
      </c>
      <c r="D67" s="163" t="s">
        <v>433</v>
      </c>
      <c r="E67" s="163" t="s">
        <v>574</v>
      </c>
      <c r="F67" s="163" t="s">
        <v>424</v>
      </c>
      <c r="G67" s="163" t="s">
        <v>575</v>
      </c>
      <c r="H67" s="163" t="s">
        <v>576</v>
      </c>
      <c r="I67" s="163" t="s">
        <v>432</v>
      </c>
      <c r="J67" s="163" t="s">
        <v>577</v>
      </c>
    </row>
    <row r="68" ht="67" customHeight="1" spans="1:10">
      <c r="A68" s="163"/>
      <c r="B68" s="163" t="s">
        <v>570</v>
      </c>
      <c r="C68" s="163" t="s">
        <v>438</v>
      </c>
      <c r="D68" s="163" t="s">
        <v>439</v>
      </c>
      <c r="E68" s="163" t="s">
        <v>578</v>
      </c>
      <c r="F68" s="163" t="s">
        <v>435</v>
      </c>
      <c r="G68" s="163" t="s">
        <v>579</v>
      </c>
      <c r="H68" s="163" t="s">
        <v>431</v>
      </c>
      <c r="I68" s="163" t="s">
        <v>426</v>
      </c>
      <c r="J68" s="163" t="s">
        <v>580</v>
      </c>
    </row>
    <row r="69" ht="59" customHeight="1" spans="1:10">
      <c r="A69" s="163" t="s">
        <v>349</v>
      </c>
      <c r="B69" s="163" t="s">
        <v>581</v>
      </c>
      <c r="C69" s="163" t="s">
        <v>421</v>
      </c>
      <c r="D69" s="163" t="s">
        <v>472</v>
      </c>
      <c r="E69" s="163" t="s">
        <v>582</v>
      </c>
      <c r="F69" s="163" t="s">
        <v>424</v>
      </c>
      <c r="G69" s="163" t="s">
        <v>430</v>
      </c>
      <c r="H69" s="163" t="s">
        <v>431</v>
      </c>
      <c r="I69" s="163" t="s">
        <v>426</v>
      </c>
      <c r="J69" s="163" t="s">
        <v>583</v>
      </c>
    </row>
    <row r="70" ht="45" customHeight="1" spans="1:10">
      <c r="A70" s="163"/>
      <c r="B70" s="163" t="s">
        <v>581</v>
      </c>
      <c r="C70" s="163" t="s">
        <v>421</v>
      </c>
      <c r="D70" s="163" t="s">
        <v>476</v>
      </c>
      <c r="E70" s="163" t="s">
        <v>477</v>
      </c>
      <c r="F70" s="163" t="s">
        <v>424</v>
      </c>
      <c r="G70" s="163" t="s">
        <v>487</v>
      </c>
      <c r="H70" s="163" t="s">
        <v>479</v>
      </c>
      <c r="I70" s="163" t="s">
        <v>432</v>
      </c>
      <c r="J70" s="163" t="s">
        <v>477</v>
      </c>
    </row>
    <row r="71" ht="36" customHeight="1" spans="1:10">
      <c r="A71" s="163"/>
      <c r="B71" s="163" t="s">
        <v>581</v>
      </c>
      <c r="C71" s="163" t="s">
        <v>427</v>
      </c>
      <c r="D71" s="163" t="s">
        <v>489</v>
      </c>
      <c r="E71" s="163" t="s">
        <v>584</v>
      </c>
      <c r="F71" s="163" t="s">
        <v>424</v>
      </c>
      <c r="G71" s="163" t="s">
        <v>457</v>
      </c>
      <c r="H71" s="163" t="s">
        <v>431</v>
      </c>
      <c r="I71" s="163" t="s">
        <v>432</v>
      </c>
      <c r="J71" s="163" t="s">
        <v>584</v>
      </c>
    </row>
    <row r="72" ht="20.25" customHeight="1" spans="1:10">
      <c r="A72" s="163"/>
      <c r="B72" s="163" t="s">
        <v>581</v>
      </c>
      <c r="C72" s="163" t="s">
        <v>438</v>
      </c>
      <c r="D72" s="163" t="s">
        <v>439</v>
      </c>
      <c r="E72" s="163" t="s">
        <v>439</v>
      </c>
      <c r="F72" s="163" t="s">
        <v>435</v>
      </c>
      <c r="G72" s="163" t="s">
        <v>579</v>
      </c>
      <c r="H72" s="163" t="s">
        <v>431</v>
      </c>
      <c r="I72" s="163" t="s">
        <v>426</v>
      </c>
      <c r="J72" s="163" t="s">
        <v>585</v>
      </c>
    </row>
    <row r="73" ht="20.25" customHeight="1" spans="1:10">
      <c r="A73" s="163" t="s">
        <v>340</v>
      </c>
      <c r="B73" s="163" t="s">
        <v>586</v>
      </c>
      <c r="C73" s="163" t="s">
        <v>421</v>
      </c>
      <c r="D73" s="163" t="s">
        <v>422</v>
      </c>
      <c r="E73" s="163" t="s">
        <v>587</v>
      </c>
      <c r="F73" s="163" t="s">
        <v>424</v>
      </c>
      <c r="G73" s="163" t="s">
        <v>588</v>
      </c>
      <c r="H73" s="163" t="s">
        <v>589</v>
      </c>
      <c r="I73" s="163" t="s">
        <v>426</v>
      </c>
      <c r="J73" s="163" t="s">
        <v>590</v>
      </c>
    </row>
    <row r="74" ht="20.25" customHeight="1" spans="1:10">
      <c r="A74" s="163"/>
      <c r="B74" s="163" t="s">
        <v>586</v>
      </c>
      <c r="C74" s="163" t="s">
        <v>421</v>
      </c>
      <c r="D74" s="163" t="s">
        <v>422</v>
      </c>
      <c r="E74" s="163" t="s">
        <v>591</v>
      </c>
      <c r="F74" s="163" t="s">
        <v>424</v>
      </c>
      <c r="G74" s="163" t="s">
        <v>579</v>
      </c>
      <c r="H74" s="163" t="s">
        <v>589</v>
      </c>
      <c r="I74" s="163" t="s">
        <v>426</v>
      </c>
      <c r="J74" s="163" t="s">
        <v>592</v>
      </c>
    </row>
    <row r="75" ht="20.25" customHeight="1" spans="1:10">
      <c r="A75" s="163"/>
      <c r="B75" s="163" t="s">
        <v>586</v>
      </c>
      <c r="C75" s="163" t="s">
        <v>421</v>
      </c>
      <c r="D75" s="163" t="s">
        <v>422</v>
      </c>
      <c r="E75" s="163" t="s">
        <v>593</v>
      </c>
      <c r="F75" s="163" t="s">
        <v>424</v>
      </c>
      <c r="G75" s="163" t="s">
        <v>594</v>
      </c>
      <c r="H75" s="163" t="s">
        <v>589</v>
      </c>
      <c r="I75" s="163" t="s">
        <v>426</v>
      </c>
      <c r="J75" s="163" t="s">
        <v>595</v>
      </c>
    </row>
    <row r="76" ht="20.25" customHeight="1" spans="1:10">
      <c r="A76" s="163"/>
      <c r="B76" s="163" t="s">
        <v>586</v>
      </c>
      <c r="C76" s="163" t="s">
        <v>421</v>
      </c>
      <c r="D76" s="163" t="s">
        <v>422</v>
      </c>
      <c r="E76" s="163" t="s">
        <v>596</v>
      </c>
      <c r="F76" s="163" t="s">
        <v>424</v>
      </c>
      <c r="G76" s="163" t="s">
        <v>597</v>
      </c>
      <c r="H76" s="163" t="s">
        <v>589</v>
      </c>
      <c r="I76" s="163" t="s">
        <v>426</v>
      </c>
      <c r="J76" s="163" t="s">
        <v>598</v>
      </c>
    </row>
    <row r="77" ht="20.25" customHeight="1" spans="1:10">
      <c r="A77" s="163"/>
      <c r="B77" s="163" t="s">
        <v>586</v>
      </c>
      <c r="C77" s="163" t="s">
        <v>421</v>
      </c>
      <c r="D77" s="163" t="s">
        <v>472</v>
      </c>
      <c r="E77" s="163" t="s">
        <v>599</v>
      </c>
      <c r="F77" s="163" t="s">
        <v>435</v>
      </c>
      <c r="G77" s="163" t="s">
        <v>600</v>
      </c>
      <c r="H77" s="163" t="s">
        <v>431</v>
      </c>
      <c r="I77" s="163" t="s">
        <v>426</v>
      </c>
      <c r="J77" s="163" t="s">
        <v>601</v>
      </c>
    </row>
    <row r="78" ht="36" customHeight="1" spans="1:10">
      <c r="A78" s="163"/>
      <c r="B78" s="163" t="s">
        <v>586</v>
      </c>
      <c r="C78" s="163" t="s">
        <v>427</v>
      </c>
      <c r="D78" s="163" t="s">
        <v>433</v>
      </c>
      <c r="E78" s="163" t="s">
        <v>602</v>
      </c>
      <c r="F78" s="163" t="s">
        <v>424</v>
      </c>
      <c r="G78" s="163" t="s">
        <v>430</v>
      </c>
      <c r="H78" s="163" t="s">
        <v>431</v>
      </c>
      <c r="I78" s="163" t="s">
        <v>432</v>
      </c>
      <c r="J78" s="163" t="s">
        <v>602</v>
      </c>
    </row>
    <row r="79" ht="20.25" customHeight="1" spans="1:10">
      <c r="A79" s="163"/>
      <c r="B79" s="163" t="s">
        <v>586</v>
      </c>
      <c r="C79" s="163" t="s">
        <v>438</v>
      </c>
      <c r="D79" s="163" t="s">
        <v>439</v>
      </c>
      <c r="E79" s="163" t="s">
        <v>439</v>
      </c>
      <c r="F79" s="163" t="s">
        <v>435</v>
      </c>
      <c r="G79" s="163" t="s">
        <v>436</v>
      </c>
      <c r="H79" s="163" t="s">
        <v>431</v>
      </c>
      <c r="I79" s="163" t="s">
        <v>426</v>
      </c>
      <c r="J79" s="163" t="s">
        <v>503</v>
      </c>
    </row>
  </sheetData>
  <mergeCells count="36">
    <mergeCell ref="A3:J3"/>
    <mergeCell ref="A4:H4"/>
    <mergeCell ref="A7:A10"/>
    <mergeCell ref="A11:A14"/>
    <mergeCell ref="A15:A17"/>
    <mergeCell ref="A18:A21"/>
    <mergeCell ref="A22:A25"/>
    <mergeCell ref="A26:A31"/>
    <mergeCell ref="A32:A34"/>
    <mergeCell ref="A35:A38"/>
    <mergeCell ref="A39:A41"/>
    <mergeCell ref="A42:A47"/>
    <mergeCell ref="A48:A51"/>
    <mergeCell ref="A52:A55"/>
    <mergeCell ref="A56:A60"/>
    <mergeCell ref="A61:A64"/>
    <mergeCell ref="A65:A68"/>
    <mergeCell ref="A69:A72"/>
    <mergeCell ref="A73:A79"/>
    <mergeCell ref="B7:B10"/>
    <mergeCell ref="B11:B14"/>
    <mergeCell ref="B15:B17"/>
    <mergeCell ref="B18:B21"/>
    <mergeCell ref="B22:B25"/>
    <mergeCell ref="B26:B31"/>
    <mergeCell ref="B32:B34"/>
    <mergeCell ref="B35:B38"/>
    <mergeCell ref="B39:B41"/>
    <mergeCell ref="B42:B47"/>
    <mergeCell ref="B48:B51"/>
    <mergeCell ref="B52:B55"/>
    <mergeCell ref="B56:B60"/>
    <mergeCell ref="B61:B64"/>
    <mergeCell ref="B65:B68"/>
    <mergeCell ref="B69:B72"/>
    <mergeCell ref="B73:B7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  霍   哈</cp:lastModifiedBy>
  <dcterms:created xsi:type="dcterms:W3CDTF">2025-02-06T07:09:00Z</dcterms:created>
  <dcterms:modified xsi:type="dcterms:W3CDTF">2025-03-20T02:43:57Z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2052-11.1.0.10314</vt:lpwstr>
  </property>
</Properties>
</file>