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620" tabRatio="894" firstSheet="8" activeTab="13"/>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<sst xmlns="http://schemas.openxmlformats.org/spreadsheetml/2006/main" count="1116" uniqueCount="425">
  <si>
    <t>预算01-1表</t>
  </si>
  <si>
    <t>单位名称：昆明市呈贡区斗南花卉产业综合服务中心</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</si>
  <si>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</si>
  <si>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</si>
  <si>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</si>
  <si>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</si>
  <si>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</si>
  <si>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</si>
  <si>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</si>
  <si>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</si>
  <si>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</si>
  <si>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</si>
  <si>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</si>
  <si>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</si>
  <si>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</si>
  <si>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</si>
  <si>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</si>
  <si>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</si>
  <si>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</si>
  <si>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</si>
  <si>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</si>
  <si>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</si>
  <si>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</si>
  <si>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</si>
  <si>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</si>
  <si>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</si>
  <si>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</si>
  <si>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</si>
  <si>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</si>
  <si>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</si>
  <si>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十二、交通运输支出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</si>
  <si>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</si>
  <si>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</si>
  <si>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</si>
  <si>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</si>
  <si>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</si>
  <si>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</si>
  <si>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</si>
  <si>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</si>
  <si>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</si>
  <si>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</si>
  <si>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</si>
  <si>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</si>
  <si>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</si>
  <si>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</si>
  <si>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</si>
  <si>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</si>
  <si>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</si>
  <si>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</si>
  <si>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</si>
  <si>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</si>
  <si>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</si>
  <si>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</si>
  <si>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</si>
  <si>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</si>
  <si>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</si>
  <si>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</si>
  <si>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</si>
  <si>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</si>
  <si>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</si>
  <si>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</si>
  <si>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</si>
  <si>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</si>
  <si>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</si>
  <si>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</si>
  <si>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</si>
  <si>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</si>
  <si>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</si>
  <si>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</si>
  <si>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</si>
  <si>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昆明市呈贡区斗南花卉产业综合服务中心</t>
  </si>
  <si>
    <t>预算01-3表</t>
  </si>
  <si>
    <t>单位名称:昆明市呈贡区斗南花卉产业综合服务中心</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</si>
  <si>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</si>
  <si>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</si>
  <si>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</si>
  <si>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</si>
  <si>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</si>
  <si>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</si>
  <si>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</si>
  <si>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</si>
  <si>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</si>
  <si>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</si>
  <si>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</si>
  <si>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</si>
  <si>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</si>
  <si>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</si>
  <si>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</si>
  <si>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</si>
  <si>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</si>
  <si>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</si>
  <si>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</si>
  <si>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</si>
  <si>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</si>
  <si>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</si>
  <si>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</si>
  <si>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</si>
  <si>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</si>
  <si>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</si>
  <si>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</si>
  <si>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</si>
  <si>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</si>
  <si>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</si>
  <si>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</si>
  <si>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</si>
  <si>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</si>
  <si>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</si>
  <si>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</si>
  <si>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</si>
  <si>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</si>
  <si>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</si>
  <si>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</si>
  <si>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</si>
  <si>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</si>
  <si>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</si>
  <si>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</si>
  <si>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</si>
  <si>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</si>
  <si>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</si>
  <si>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</si>
  <si>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</si>
  <si>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</si>
  <si>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</si>
  <si>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</si>
  <si>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</si>
  <si>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</si>
  <si>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</si>
  <si>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</si>
  <si>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</si>
  <si>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</si>
  <si>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</si>
  <si>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3</t>
  </si>
  <si>
    <t>5</t>
  </si>
  <si>
    <t>6</t>
  </si>
  <si>
    <t>注：此表为空（单位无“三公”经费预算支出）</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</si>
  <si>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</si>
  <si>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</si>
  <si>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</si>
  <si>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</si>
  <si>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</si>
  <si>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</si>
  <si>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</si>
  <si>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</si>
  <si>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</si>
  <si>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</si>
  <si>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</si>
  <si>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</si>
  <si>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</si>
  <si>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</si>
  <si>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</si>
  <si>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</si>
  <si>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</si>
  <si>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</si>
  <si>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</si>
  <si>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事业人员绩效奖励</t>
  </si>
  <si>
    <t>2130104</t>
  </si>
  <si>
    <t>事业运行</t>
  </si>
  <si>
    <t>奖金</t>
  </si>
  <si>
    <t>社会保障缴费</t>
  </si>
  <si>
    <t>2080505</t>
  </si>
  <si>
    <t>机关事业单位基本养老保险缴费支出</t>
  </si>
  <si>
    <t>30108</t>
  </si>
  <si>
    <t>机关事业单位基本养老保险缴费</t>
  </si>
  <si>
    <t>事业单位医疗</t>
  </si>
  <si>
    <t>30110</t>
  </si>
  <si>
    <t>职工基本医疗保险缴费</t>
  </si>
  <si>
    <t>2101103</t>
  </si>
  <si>
    <t>公务员医疗补助</t>
  </si>
  <si>
    <t>30111</t>
  </si>
  <si>
    <t>公务员医疗补助缴费</t>
  </si>
  <si>
    <t>其他行政事业单位医疗支出</t>
  </si>
  <si>
    <t>30112</t>
  </si>
  <si>
    <t>其他社会保障缴费</t>
  </si>
  <si>
    <t>2101199</t>
  </si>
  <si>
    <t>其他人员支出</t>
  </si>
  <si>
    <t>30199</t>
  </si>
  <si>
    <t>其他工资福利支出</t>
  </si>
  <si>
    <t>编外人员公用经费</t>
  </si>
  <si>
    <t>30201</t>
  </si>
  <si>
    <t>办公费</t>
  </si>
  <si>
    <t>30229</t>
  </si>
  <si>
    <t>福利费</t>
  </si>
  <si>
    <t>住房公积金</t>
  </si>
  <si>
    <t>30113</t>
  </si>
  <si>
    <t>工会经费</t>
  </si>
  <si>
    <t>30228</t>
  </si>
  <si>
    <t>购房补贴</t>
  </si>
  <si>
    <t>2210203</t>
  </si>
  <si>
    <t>30102</t>
  </si>
  <si>
    <t>津贴补贴</t>
  </si>
  <si>
    <t>事业人员工资支出</t>
  </si>
  <si>
    <t>30101</t>
  </si>
  <si>
    <t>基本工资</t>
  </si>
  <si>
    <t>30103</t>
  </si>
  <si>
    <t>30107</t>
  </si>
  <si>
    <t>绩效工资</t>
  </si>
  <si>
    <t>一般公用运转支出</t>
  </si>
  <si>
    <t>30205</t>
  </si>
  <si>
    <t>水费</t>
  </si>
  <si>
    <t>30206</t>
  </si>
  <si>
    <t>电费</t>
  </si>
  <si>
    <t>30207</t>
  </si>
  <si>
    <t>邮电费</t>
  </si>
  <si>
    <t>30209</t>
  </si>
  <si>
    <t>物业管理费</t>
  </si>
  <si>
    <t>30211</t>
  </si>
  <si>
    <t>差旅费</t>
  </si>
  <si>
    <t>30213</t>
  </si>
  <si>
    <t>维修（护）费</t>
  </si>
  <si>
    <t>2050803</t>
  </si>
  <si>
    <t>培训支出</t>
  </si>
  <si>
    <t>30216</t>
  </si>
  <si>
    <t>培训费</t>
  </si>
  <si>
    <t>预算05-1表</t>
  </si>
  <si>
    <t>项目分类</t>
  </si>
  <si>
    <t>项目单位</t>
  </si>
  <si>
    <t>经济科目编码</t>
  </si>
  <si>
    <t>经济科目名称</t>
  </si>
  <si>
    <t>本年拨款</t>
  </si>
  <si>
    <t>其中：本次下达</t>
  </si>
  <si>
    <t>313 事业发展类</t>
  </si>
  <si>
    <t>呈贡区斗南花卉产业综合服务中心项目经费</t>
  </si>
  <si>
    <t>2129999</t>
  </si>
  <si>
    <t>其他城乡社区支出</t>
  </si>
  <si>
    <t>31002</t>
  </si>
  <si>
    <t>办公设备购置</t>
  </si>
  <si>
    <t>31013</t>
  </si>
  <si>
    <t>公务用车购置</t>
  </si>
  <si>
    <t>党建工作经费</t>
  </si>
  <si>
    <t>精品企业集聚中心运营经费</t>
  </si>
  <si>
    <t>30214</t>
  </si>
  <si>
    <t>租赁费</t>
  </si>
  <si>
    <t>斗南花卉产业精品企业集聚展示中心工作经费</t>
  </si>
  <si>
    <t>江云1栋6楼办公场所租金及物业管理经费</t>
  </si>
  <si>
    <t>“滇品慧”综合服务平台白名单核验经费</t>
  </si>
  <si>
    <t>30227</t>
  </si>
  <si>
    <t>委托业务费</t>
  </si>
  <si>
    <t>斗南花卉产业招商推介活动经费</t>
  </si>
  <si>
    <t>呈贡区“十五五”花卉产业课题研究和转型发展规划经费</t>
  </si>
  <si>
    <t>预算05-2表</t>
  </si>
  <si>
    <t>项目年度绩效目标</t>
  </si>
  <si>
    <t>一级指标</t>
  </si>
  <si>
    <t>二级指标</t>
  </si>
  <si>
    <t>三级指标</t>
  </si>
  <si>
    <t>指标性质</t>
  </si>
  <si>
    <t>指标值</t>
  </si>
  <si>
    <t>度量单位</t>
  </si>
  <si>
    <t>指标属性</t>
  </si>
  <si>
    <t>指标内容</t>
  </si>
  <si>
    <t>1、完成江云酒店用品博览中心2、3号通道绿化美化提升，园区内部摆放花箱提升通道绿化美化，园区标识标牌提升改造。2、完成斗南花卉产业精品企业集聚展示中心装修。</t>
  </si>
  <si>
    <t>产出指标</t>
  </si>
  <si>
    <t>数量指标</t>
  </si>
  <si>
    <t>通道绿化美化提升</t>
  </si>
  <si>
    <t>&gt;=</t>
  </si>
  <si>
    <t>90</t>
  </si>
  <si>
    <t>%</t>
  </si>
  <si>
    <t>定量指标</t>
  </si>
  <si>
    <t>质量指标</t>
  </si>
  <si>
    <t>斗南花卉产业精品企业集聚展示中心装修</t>
  </si>
  <si>
    <t>=</t>
  </si>
  <si>
    <t>100</t>
  </si>
  <si>
    <t>定性指标</t>
  </si>
  <si>
    <t>效益指标</t>
  </si>
  <si>
    <t>社会效益</t>
  </si>
  <si>
    <t>完成花卉产业提质升级</t>
  </si>
  <si>
    <t>满意度指标</t>
  </si>
  <si>
    <t>服务对象满意度</t>
  </si>
  <si>
    <t>服务对象满意</t>
  </si>
  <si>
    <t>92</t>
  </si>
  <si>
    <t>开展花卉招商推介会，吸引花卉研发、物流、外贸电商等上下游企业入驻呈贡，为斗南花卉产业发展注入新活力。不断扩大斗南花卉在全国乃至全世界的影响力和知名度，不断巩固斗南花卉交易的核心地位。</t>
  </si>
  <si>
    <t>中国国际花卉园艺展览会参展</t>
  </si>
  <si>
    <t>1.00</t>
  </si>
  <si>
    <t>场</t>
  </si>
  <si>
    <t>为推进呈贡区花卉产业高质量发展，扩大斗南花卉在全国乃至全世界的影响力和知名度，拟开展花卉招商推介会，吸引产业上下游企业前往呈贡投资兴业，为斗南花卉产业发展注入新活力。</t>
  </si>
  <si>
    <t>赴江苏省无锡市开展招商推介会</t>
  </si>
  <si>
    <t>中花大会（无锡展）斗南花卉产业招商推介会</t>
  </si>
  <si>
    <t>推进呈贡区花卉产业高质量发展</t>
  </si>
  <si>
    <t>参展人员满意</t>
  </si>
  <si>
    <t>为保障单位正常运转，用于日常办公水费、电费、培训费、差旅费、通信网络费、办公场所日常维修等开支，申请项目经费57.1万元。</t>
  </si>
  <si>
    <t>项目金额</t>
  </si>
  <si>
    <t>57.1</t>
  </si>
  <si>
    <t>万元</t>
  </si>
  <si>
    <t>项目金额用于保障中心正常运转</t>
  </si>
  <si>
    <t>为保障单位正常运转，用于采购办公桌椅、电脑、家具、音响设备及新能源车购置、日常办公水费、电费、培训费、差旅费、通信网络费、办公场所日常维修等开支，申请项目经费57.1万元。</t>
  </si>
  <si>
    <t>办公用纸采购</t>
  </si>
  <si>
    <t>20</t>
  </si>
  <si>
    <t>箱</t>
  </si>
  <si>
    <t>办公用纸采购20箱，预算200元/箱</t>
  </si>
  <si>
    <t>时效指标</t>
  </si>
  <si>
    <t>完成时效</t>
  </si>
  <si>
    <t>2025年12月31日</t>
  </si>
  <si>
    <t>年-月-日</t>
  </si>
  <si>
    <t>项目于2025年12月31日前完成</t>
  </si>
  <si>
    <t>保障单位正常运转</t>
  </si>
  <si>
    <t>深入推进斗南花卉产业转型升级</t>
  </si>
  <si>
    <t>昆明市呈贡区斗南花卉产业综合服务中心租赁斗南江云花卉配套用品博览中心1栋6楼为办公用地，租期2024年1月1日-2027年12月31日。本年预算租金63.81万元，付水电费、物业管理费、垃圾清运费、电梯使用费等小计6.3万元。共计70.11万元</t>
  </si>
  <si>
    <t>租金</t>
  </si>
  <si>
    <t>63.81</t>
  </si>
  <si>
    <t>2025年江云1栋6楼办公场所租金</t>
  </si>
  <si>
    <t>江云1栋6楼物业管理费用</t>
  </si>
  <si>
    <t>6.3</t>
  </si>
  <si>
    <t>水费0.1万元，电费1万元，物业费3.5448万元，垃圾清运费0.8862万元，电梯使用费：0.70896万元，二次加压费：140元，</t>
  </si>
  <si>
    <t>场地、物业服务需求保障程度</t>
  </si>
  <si>
    <t>95</t>
  </si>
  <si>
    <t>保障工作正常开展</t>
  </si>
  <si>
    <t>办公场地使用人员满意</t>
  </si>
  <si>
    <t>综合分析呈贡区斗南花卉产业发展现状、核心优势、面临的挑战及困难，明确发展定位和目标。围绕巩固斗南花卉交易核心地位及斗南花卉产业园区空间布局，提出“十五五”期间包括但不限于花卉科研、冷链物流、花卉金融、花卉标准，品种保护、数据资产化、花卉三产、人才培养等方面切实可行的发展举措和路径。</t>
  </si>
  <si>
    <t>课题研究</t>
  </si>
  <si>
    <t>个</t>
  </si>
  <si>
    <t>根据昆明市呈贡区人民政府办公室关于印发《呈贡区经济和社会发展“十五五规划编制工作方案》的通知，本年预算花卉产业课题研究10万元，花卉产业转型发展专规划20万元。</t>
  </si>
  <si>
    <t>产业规划</t>
  </si>
  <si>
    <t>类</t>
  </si>
  <si>
    <t>花卉产业规划</t>
  </si>
  <si>
    <t>成本指标</t>
  </si>
  <si>
    <t>经济成本指标</t>
  </si>
  <si>
    <t>30</t>
  </si>
  <si>
    <t>花卉产业课题研究10万元，花卉产业转型发展专规划20万元。</t>
  </si>
  <si>
    <t>促进呈贡区“十五五”花卉产业课题研究和转型发展规划</t>
  </si>
  <si>
    <t>80</t>
  </si>
  <si>
    <t>服务人员满意</t>
  </si>
  <si>
    <t>昆明市呈贡区斗南花卉产业综合服务中心共5名党员，按1000元/人计算，2025年申请党建工作经费共计5000元。</t>
  </si>
  <si>
    <t>党员人数</t>
  </si>
  <si>
    <t>人</t>
  </si>
  <si>
    <t>党员5人</t>
  </si>
  <si>
    <t>党员活动经费</t>
  </si>
  <si>
    <t>1000</t>
  </si>
  <si>
    <t>元/人年</t>
  </si>
  <si>
    <t>1000元/人/年</t>
  </si>
  <si>
    <t>保障2025年度党建工作正常开展</t>
  </si>
  <si>
    <t>元</t>
  </si>
  <si>
    <t>党员满意</t>
  </si>
  <si>
    <t>保障精品企业集聚中心正常运营：完成精品企业招商、包括项目咨询、政策推介、场地及设施支持、融资和资金扶持、市场推广和品牌建设合作对接。完成斗南花卉会客厅管理、品牌展示、策划、设计、推广等。</t>
  </si>
  <si>
    <t>2025年精品企业集聚中心租金</t>
  </si>
  <si>
    <t>49.50</t>
  </si>
  <si>
    <t>专款专用</t>
  </si>
  <si>
    <t>精品企业集聚中心租金</t>
  </si>
  <si>
    <t>租期</t>
  </si>
  <si>
    <t>年</t>
  </si>
  <si>
    <t>租期为2025年3月25日至2026年3月24日</t>
  </si>
  <si>
    <t>保障精品企业集聚中心正常运营</t>
  </si>
  <si>
    <t>企业满意度</t>
  </si>
  <si>
    <t>企业满意度90%以上</t>
  </si>
  <si>
    <t>以培育世界级鲜切花企业为目标，与第三方企业签订项目投资合作协议，全面整合斗南优势资源，有效解决花卉收购企业获票难及数据统计不全面等实际问题，助力涉花企业快速成长，激发花卉产业创新发展活力，推动呈贡区花卉产业高质量发展。通过惠企平台建设优化市场交易环境，提升市场信息化水平，建设完善的花卉产业联用服务系统，实现信息共享和数据交换，为企业做大做强提供有力保障。</t>
  </si>
  <si>
    <t>花卉产业综合服务平台调研、开发、运营及系统维护</t>
  </si>
  <si>
    <t>全面整合斗南优势资源，搭建花卉产业综合服务平台，促进斗南花卉产业健康规范发展，激发花卉产业创新发展活力，助力涉花企业快速成长，推进呈贡区花卉产业高质量提质发展。与重庆中链农科级有限公司签订项目投资合作框架协议，成立子公司负责云南省花卉产业综合服务平台的挑檐、开发、运营、徐彤运维及服务创新工作等，本年预算50万元。</t>
  </si>
  <si>
    <t>省外注册资本金实缴</t>
  </si>
  <si>
    <t>万</t>
  </si>
  <si>
    <t>省外注册资本金实缴不少于1000万元人民币</t>
  </si>
  <si>
    <t>预期税收额</t>
  </si>
  <si>
    <t>10</t>
  </si>
  <si>
    <t>预期税收额不少于10万元</t>
  </si>
  <si>
    <t>吸纳就业人员</t>
  </si>
  <si>
    <t>吸纳就业人员不少于5人</t>
  </si>
  <si>
    <t>50</t>
  </si>
  <si>
    <t>本项目预算金额50万</t>
  </si>
  <si>
    <t>推进呈贡区花卉产业高质量提质发展</t>
  </si>
  <si>
    <t>预算06表</t>
  </si>
  <si>
    <t>政府性基金预算支出预算表</t>
  </si>
  <si>
    <t>单位名称：昆明市发展和改革委员会</t>
  </si>
  <si>
    <t>政府性基金预算支出</t>
  </si>
  <si>
    <t>注：此表为空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</si>
  <si>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</si>
  <si>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</si>
  <si>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</si>
  <si>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</si>
  <si>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</si>
  <si>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</si>
  <si>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</si>
  <si>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</si>
  <si>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</si>
  <si>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</si>
  <si>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</si>
  <si>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</si>
  <si>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</si>
  <si>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</si>
  <si>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</si>
  <si>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</si>
  <si>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</si>
  <si>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</si>
  <si>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</si>
  <si>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</si>
  <si>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注：此表为空（单位无政府购买服务）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</si>
  <si>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</si>
  <si>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</si>
  <si>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</si>
  <si>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</si>
  <si>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</si>
  <si>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</si>
  <si>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</si>
  <si>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</si>
  <si>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</si>
  <si>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</si>
  <si>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</si>
  <si>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</si>
  <si>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</si>
  <si>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</si>
  <si>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</si>
  <si>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</si>
  <si>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</si>
  <si>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</si>
  <si>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</si>
  <si>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</si>
  <si>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</si>
  <si>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</si>
  <si>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</si>
  <si>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注：此表为空（单位无对下转移支付单位）</t>
  </si>
  <si>
    <t>预算09-2表</t>
  </si>
  <si>
    <t xml:space="preserve">预算10表
</t>
  </si>
  <si>
    <t>资产类别</t>
  </si>
  <si>
    <t>资产分类代码.名称</t>
  </si>
  <si>
    <t>资产名称</t>
  </si>
  <si>
    <t>计量单位</t>
  </si>
  <si>
    <t>财政部门批复数（元）</t>
  </si>
  <si>
    <t>单价</t>
  </si>
  <si>
    <t>金额</t>
  </si>
  <si>
    <t>4</t>
  </si>
  <si>
    <t>7</t>
  </si>
  <si>
    <t>8</t>
  </si>
  <si>
    <t>注：此表为空（单位无新增资产）</t>
  </si>
  <si>
    <t>预算11表</t>
  </si>
  <si>
    <t>上级补助</t>
  </si>
  <si>
    <t>预算12表</t>
  </si>
  <si>
    <t>项目级次</t>
  </si>
  <si>
    <t/>
  </si>
  <si>
    <t>此表为空（注：单位无中期规划项目）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</si>
</sst>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 numFmtId="181" formatCode="0.00_ "/>
  </numFmts>
  <fonts count="37">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1.25"/>
      <color rgb="FF000000"/>
      <name val="SimSun"/>
      <charset val="134"/>
    </font>
    <font>
      <sz val="10"/>
      <color rgb="FFFFFFFF"/>
      <name val="宋体"/>
      <charset val="134"/>
    </font>
    <font>
      <b/>
      <sz val="21"/>
      <color rgb="FF000000"/>
      <name val="宋体"/>
      <charset val="134"/>
    </font>
    <font>
      <sz val="12"/>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4" borderId="17" applyNumberFormat="0" applyAlignment="0" applyProtection="0">
      <alignment vertical="center"/>
    </xf>
    <xf numFmtId="0" fontId="27" fillId="5" borderId="18" applyNumberFormat="0" applyAlignment="0" applyProtection="0">
      <alignment vertical="center"/>
    </xf>
    <xf numFmtId="0" fontId="28" fillId="5" borderId="17" applyNumberFormat="0" applyAlignment="0" applyProtection="0">
      <alignment vertical="center"/>
    </xf>
    <xf numFmtId="0" fontId="29" fillId="6"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176" fontId="13" fillId="0" borderId="4">
      <alignment horizontal="right" vertical="center"/>
    </xf>
    <xf numFmtId="177" fontId="13" fillId="0" borderId="4">
      <alignment horizontal="right" vertical="center"/>
    </xf>
    <xf numFmtId="10" fontId="13" fillId="0" borderId="4">
      <alignment horizontal="right" vertical="center"/>
    </xf>
    <xf numFmtId="178" fontId="13" fillId="0" borderId="4">
      <alignment horizontal="right" vertical="center"/>
    </xf>
    <xf numFmtId="49" fontId="13" fillId="0" borderId="4">
      <alignment horizontal="left" vertical="center" wrapText="1"/>
    </xf>
    <xf numFmtId="178" fontId="13" fillId="0" borderId="4">
      <alignment horizontal="right" vertical="center"/>
    </xf>
    <xf numFmtId="179" fontId="13" fillId="0" borderId="4">
      <alignment horizontal="right" vertical="center"/>
    </xf>
    <xf numFmtId="180" fontId="13" fillId="0" borderId="4">
      <alignment horizontal="right" vertical="center"/>
    </xf>
  </cellStyleXfs>
  <cellXfs count="202">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2" borderId="3" xfId="0" applyFont="1" applyFill="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1" fillId="0" borderId="4" xfId="0" applyFont="1" applyBorder="1" applyAlignment="1">
      <alignment horizontal="center" vertical="center"/>
    </xf>
    <xf numFmtId="0" fontId="3" fillId="2" borderId="4" xfId="0" applyFont="1" applyFill="1" applyBorder="1" applyAlignment="1" applyProtection="1">
      <alignment horizontal="left" vertical="center" wrapText="1"/>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4" fillId="0" borderId="0" xfId="0" applyFont="1" applyBorder="1"/>
    <xf numFmtId="0" fontId="3" fillId="0" borderId="0" xfId="0" applyFont="1" applyBorder="1" applyAlignment="1" applyProtection="1">
      <alignment horizontal="right"/>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4" fontId="3" fillId="0" borderId="4" xfId="0" applyNumberFormat="1" applyFont="1" applyBorder="1" applyAlignment="1" applyProtection="1">
      <alignment horizontal="right" vertical="center" wrapText="1"/>
      <protection locked="0"/>
    </xf>
    <xf numFmtId="0" fontId="3" fillId="0" borderId="4" xfId="0" applyFont="1" applyBorder="1" applyAlignment="1">
      <alignment horizontal="left" vertical="center" wrapText="1"/>
    </xf>
    <xf numFmtId="0" fontId="3" fillId="0" borderId="4" xfId="0" applyFont="1" applyBorder="1" applyAlignment="1" applyProtection="1">
      <alignment horizontal="left" vertical="center" wrapText="1"/>
      <protection locked="0"/>
    </xf>
    <xf numFmtId="0" fontId="1" fillId="0" borderId="5" xfId="0" applyFont="1" applyBorder="1" applyAlignment="1" applyProtection="1">
      <alignment horizontal="center" vertical="center" wrapText="1"/>
      <protection locked="0"/>
    </xf>
    <xf numFmtId="0" fontId="3" fillId="0" borderId="6" xfId="0" applyFont="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4" fontId="3" fillId="0" borderId="4" xfId="0" applyNumberFormat="1" applyFont="1" applyBorder="1" applyAlignment="1">
      <alignment horizontal="right" vertical="center" wrapText="1"/>
    </xf>
    <xf numFmtId="0" fontId="3" fillId="2" borderId="7" xfId="0" applyFont="1" applyFill="1" applyBorder="1" applyAlignment="1">
      <alignment horizontal="left" vertical="center"/>
    </xf>
    <xf numFmtId="0" fontId="1" fillId="0" borderId="4" xfId="0" applyFont="1" applyBorder="1" applyAlignment="1" applyProtection="1">
      <alignment horizontal="center" vertical="center"/>
      <protection locked="0"/>
    </xf>
    <xf numFmtId="4" fontId="5" fillId="0" borderId="4" xfId="54" applyNumberFormat="1" applyFont="1" applyBorder="1">
      <alignment horizontal="right" vertical="center"/>
    </xf>
    <xf numFmtId="0" fontId="3"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3"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4" xfId="0" applyFont="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right" vertical="center"/>
      <protection locked="0"/>
    </xf>
    <xf numFmtId="0" fontId="1" fillId="2" borderId="4" xfId="0" applyFont="1" applyFill="1" applyBorder="1" applyAlignment="1" applyProtection="1">
      <alignment horizontal="right" vertical="center" wrapText="1"/>
      <protection locked="0"/>
    </xf>
    <xf numFmtId="0" fontId="3" fillId="2" borderId="4" xfId="0" applyFont="1" applyFill="1" applyBorder="1" applyAlignment="1">
      <alignment horizontal="center" vertical="center" wrapText="1"/>
    </xf>
    <xf numFmtId="0" fontId="3" fillId="0" borderId="4" xfId="0" applyFont="1" applyBorder="1" applyAlignment="1" applyProtection="1">
      <alignment horizontal="center"/>
      <protection locked="0"/>
    </xf>
    <xf numFmtId="0" fontId="3" fillId="0" borderId="4" xfId="0" applyFont="1" applyBorder="1" applyAlignment="1" applyProtection="1">
      <alignment horizontal="center" wrapText="1"/>
      <protection locked="0"/>
    </xf>
    <xf numFmtId="0" fontId="3" fillId="2" borderId="4" xfId="0" applyFont="1" applyFill="1" applyBorder="1" applyAlignment="1">
      <alignment horizontal="left" vertical="center" wrapText="1"/>
    </xf>
    <xf numFmtId="0" fontId="3" fillId="0" borderId="4" xfId="0" applyFont="1" applyBorder="1" applyAlignment="1">
      <alignment horizontal="center" vertical="center"/>
    </xf>
    <xf numFmtId="0" fontId="3" fillId="0" borderId="4" xfId="0" applyFont="1" applyBorder="1" applyAlignment="1" applyProtection="1">
      <alignment horizontal="left"/>
      <protection locked="0"/>
    </xf>
    <xf numFmtId="0" fontId="3" fillId="0" borderId="4" xfId="0" applyFont="1" applyBorder="1" applyAlignment="1">
      <alignment horizontal="left"/>
    </xf>
    <xf numFmtId="0" fontId="3" fillId="0" borderId="4" xfId="0" applyFont="1" applyBorder="1" applyAlignment="1">
      <alignment horizontal="center" wrapText="1"/>
    </xf>
    <xf numFmtId="0" fontId="3" fillId="2" borderId="4" xfId="0" applyFont="1" applyFill="1" applyBorder="1" applyAlignment="1" applyProtection="1">
      <alignment horizontal="center" vertical="center" wrapText="1"/>
      <protection locked="0"/>
    </xf>
    <xf numFmtId="3" fontId="3" fillId="2" borderId="4" xfId="0" applyNumberFormat="1" applyFont="1" applyFill="1" applyBorder="1" applyAlignment="1" applyProtection="1">
      <alignment horizontal="right" vertical="center"/>
      <protection locked="0"/>
    </xf>
    <xf numFmtId="4" fontId="3" fillId="0" borderId="4" xfId="0" applyNumberFormat="1" applyFont="1" applyBorder="1" applyAlignment="1" applyProtection="1">
      <alignment horizontal="right" vertical="center"/>
      <protection locked="0"/>
    </xf>
    <xf numFmtId="0" fontId="3" fillId="2" borderId="4" xfId="0" applyFont="1" applyFill="1" applyBorder="1" applyAlignment="1">
      <alignment horizontal="right" vertical="center"/>
    </xf>
    <xf numFmtId="0" fontId="3"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4" fillId="0" borderId="4" xfId="0" applyFont="1" applyBorder="1" applyAlignment="1">
      <alignment horizontal="center" vertical="center" wrapText="1"/>
    </xf>
    <xf numFmtId="0" fontId="3" fillId="0" borderId="4" xfId="0" applyFont="1" applyBorder="1" applyAlignment="1">
      <alignment vertical="center" wrapText="1"/>
    </xf>
    <xf numFmtId="0" fontId="2" fillId="0" borderId="0"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3" fillId="0" borderId="4" xfId="0" applyFont="1" applyBorder="1" applyAlignment="1">
      <alignment horizontal="center" vertical="center" wrapText="1"/>
    </xf>
    <xf numFmtId="0" fontId="3" fillId="2" borderId="4"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4" fillId="0" borderId="8" xfId="0" applyFont="1" applyBorder="1" applyAlignment="1">
      <alignment horizontal="center" vertical="center" wrapText="1"/>
    </xf>
    <xf numFmtId="0" fontId="1" fillId="0" borderId="5" xfId="0" applyFont="1" applyBorder="1" applyAlignment="1">
      <alignment horizontal="center" vertical="center"/>
    </xf>
    <xf numFmtId="178" fontId="5" fillId="0" borderId="4" xfId="0" applyNumberFormat="1" applyFont="1" applyBorder="1" applyAlignment="1">
      <alignment horizontal="right" vertical="center"/>
    </xf>
    <xf numFmtId="0" fontId="1" fillId="0" borderId="0" xfId="0" applyFont="1" applyBorder="1" applyAlignment="1">
      <alignment wrapText="1"/>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0" xfId="0" applyFont="1" applyBorder="1" applyProtection="1">
      <protection locked="0"/>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3" fillId="0" borderId="3" xfId="0" applyFont="1" applyBorder="1" applyAlignment="1">
      <alignment horizontal="left" vertical="center" wrapText="1"/>
    </xf>
    <xf numFmtId="0" fontId="3" fillId="0" borderId="11" xfId="0" applyFont="1" applyBorder="1" applyAlignment="1" applyProtection="1">
      <alignment horizontal="left" vertical="center"/>
      <protection locked="0"/>
    </xf>
    <xf numFmtId="0" fontId="3" fillId="0" borderId="12" xfId="0" applyFont="1" applyBorder="1" applyAlignment="1">
      <alignment horizontal="center" vertical="center"/>
    </xf>
    <xf numFmtId="0" fontId="3" fillId="0" borderId="13" xfId="0" applyFont="1" applyBorder="1" applyAlignment="1" applyProtection="1">
      <alignment horizontal="left" vertical="center"/>
      <protection locked="0"/>
    </xf>
    <xf numFmtId="0" fontId="2"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xf>
    <xf numFmtId="0" fontId="4" fillId="0" borderId="6" xfId="0" applyFont="1" applyBorder="1" applyAlignment="1">
      <alignment horizontal="center" vertical="center" wrapText="1"/>
    </xf>
    <xf numFmtId="0" fontId="3" fillId="2" borderId="11" xfId="0" applyFont="1" applyFill="1" applyBorder="1" applyAlignment="1">
      <alignment horizontal="left" vertical="center"/>
    </xf>
    <xf numFmtId="0" fontId="3" fillId="0" borderId="0" xfId="0" applyFont="1" applyBorder="1" applyAlignment="1" applyProtection="1">
      <alignment vertical="top" wrapText="1"/>
      <protection locked="0"/>
    </xf>
    <xf numFmtId="0" fontId="2" fillId="0" borderId="0"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3" fillId="0" borderId="0" xfId="0" applyFont="1" applyBorder="1" applyAlignment="1">
      <alignment horizontal="left" vertical="center"/>
    </xf>
    <xf numFmtId="180" fontId="5" fillId="0" borderId="4" xfId="56" applyNumberFormat="1" applyFont="1" applyBorder="1" applyAlignment="1">
      <alignment horizontal="center" vertical="center"/>
    </xf>
    <xf numFmtId="180" fontId="5" fillId="0" borderId="4" xfId="0" applyNumberFormat="1" applyFont="1" applyBorder="1" applyAlignment="1">
      <alignment horizontal="center" vertical="center"/>
    </xf>
    <xf numFmtId="49" fontId="9" fillId="0" borderId="4" xfId="53" applyFont="1">
      <alignment horizontal="left" vertical="center" wrapText="1"/>
    </xf>
    <xf numFmtId="3" fontId="3" fillId="0" borderId="11" xfId="0" applyNumberFormat="1" applyFont="1" applyBorder="1" applyAlignment="1">
      <alignment horizontal="right" vertical="center"/>
    </xf>
    <xf numFmtId="0" fontId="3" fillId="2" borderId="11" xfId="0" applyFont="1" applyFill="1" applyBorder="1" applyAlignment="1">
      <alignment horizontal="right" vertical="center"/>
    </xf>
    <xf numFmtId="0" fontId="3"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3"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wrapText="1"/>
      <protection locked="0"/>
    </xf>
    <xf numFmtId="49" fontId="4" fillId="0" borderId="4" xfId="0" applyNumberFormat="1" applyFont="1" applyBorder="1" applyAlignment="1" applyProtection="1">
      <alignment horizontal="center" vertical="center"/>
      <protection locked="0"/>
    </xf>
    <xf numFmtId="0" fontId="4" fillId="0" borderId="4" xfId="0" applyFont="1" applyBorder="1" applyAlignment="1">
      <alignment horizontal="center" vertical="center"/>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0" fillId="0" borderId="0" xfId="0"/>
    <xf numFmtId="0" fontId="1" fillId="0" borderId="4" xfId="0" applyFont="1" applyBorder="1" applyAlignment="1">
      <alignment horizontal="center" vertical="center" wrapText="1"/>
    </xf>
    <xf numFmtId="49" fontId="12" fillId="0" borderId="4" xfId="0" applyNumberFormat="1" applyFont="1" applyBorder="1" applyAlignment="1">
      <alignment horizontal="left" vertical="center" wrapText="1"/>
    </xf>
    <xf numFmtId="0" fontId="1" fillId="0" borderId="0" xfId="0" applyFont="1" applyBorder="1" applyAlignment="1">
      <alignment vertical="top"/>
    </xf>
    <xf numFmtId="0" fontId="3" fillId="2" borderId="4" xfId="0" applyFont="1" applyFill="1" applyBorder="1" applyAlignment="1" applyProtection="1">
      <alignment horizontal="left" vertical="center"/>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4" fontId="3" fillId="2" borderId="4" xfId="0" applyNumberFormat="1" applyFont="1" applyFill="1" applyBorder="1" applyAlignment="1" applyProtection="1">
      <alignment horizontal="right" vertical="center"/>
      <protection locked="0"/>
    </xf>
    <xf numFmtId="0" fontId="3" fillId="0" borderId="0" xfId="0" applyFont="1" applyBorder="1" applyAlignment="1">
      <alignment horizontal="right" vertical="center"/>
    </xf>
    <xf numFmtId="0" fontId="1" fillId="0" borderId="0" xfId="0" applyFont="1" applyBorder="1" applyAlignment="1" applyProtection="1">
      <alignment vertical="top"/>
      <protection locked="0"/>
    </xf>
    <xf numFmtId="0" fontId="4" fillId="0" borderId="0" xfId="0" applyFont="1" applyBorder="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13" fillId="0" borderId="4" xfId="0" applyFont="1" applyBorder="1" applyAlignment="1" applyProtection="1">
      <alignment horizontal="left" vertical="center"/>
      <protection locked="0"/>
    </xf>
    <xf numFmtId="0" fontId="3" fillId="0" borderId="4" xfId="0" applyFont="1" applyBorder="1" applyAlignment="1">
      <alignment horizontal="left" vertical="center"/>
    </xf>
    <xf numFmtId="0" fontId="3" fillId="0" borderId="6" xfId="0" applyFont="1" applyBorder="1" applyAlignment="1" applyProtection="1">
      <alignment horizontal="left" vertical="center"/>
      <protection locked="0"/>
    </xf>
    <xf numFmtId="49" fontId="1" fillId="0" borderId="0" xfId="0" applyNumberFormat="1" applyFont="1" applyBorder="1" applyProtection="1">
      <protection locked="0"/>
    </xf>
    <xf numFmtId="0" fontId="3" fillId="0" borderId="7"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5"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178" fontId="13" fillId="0" borderId="4" xfId="0" applyNumberFormat="1" applyFont="1" applyBorder="1" applyAlignment="1" applyProtection="1">
      <alignment horizontal="right" vertical="center"/>
      <protection locked="0"/>
    </xf>
    <xf numFmtId="0" fontId="4" fillId="0" borderId="7" xfId="0" applyFont="1" applyBorder="1" applyAlignment="1" applyProtection="1">
      <alignment horizontal="center" vertical="center" wrapText="1"/>
      <protection locked="0"/>
    </xf>
    <xf numFmtId="0" fontId="14" fillId="0" borderId="0" xfId="0" applyFont="1" applyBorder="1" applyAlignment="1">
      <alignment horizontal="center" vertical="center"/>
    </xf>
    <xf numFmtId="49" fontId="3" fillId="0" borderId="0" xfId="0" applyNumberFormat="1" applyFont="1" applyBorder="1" applyAlignment="1">
      <alignment horizontal="left" vertical="center"/>
    </xf>
    <xf numFmtId="49" fontId="1" fillId="2" borderId="0" xfId="0" applyNumberFormat="1" applyFont="1" applyFill="1" applyBorder="1" applyAlignment="1" applyProtection="1">
      <alignment horizontal="left" vertical="center" wrapText="1"/>
      <protection locked="0"/>
    </xf>
    <xf numFmtId="0" fontId="6" fillId="2" borderId="4" xfId="0" applyFont="1" applyFill="1" applyBorder="1" applyAlignment="1" applyProtection="1">
      <alignment vertical="top" wrapText="1"/>
      <protection locked="0"/>
    </xf>
    <xf numFmtId="0" fontId="3" fillId="0" borderId="0" xfId="0" applyFont="1" applyBorder="1" applyAlignment="1">
      <alignment horizontal="right" vertical="center" wrapText="1"/>
    </xf>
    <xf numFmtId="49" fontId="4" fillId="0" borderId="5"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4" xfId="0" applyNumberFormat="1" applyFont="1" applyBorder="1" applyAlignment="1">
      <alignment horizontal="center" vertical="center"/>
    </xf>
    <xf numFmtId="0" fontId="1" fillId="0" borderId="7" xfId="0" applyFont="1" applyBorder="1" applyAlignment="1">
      <alignment horizontal="center" vertical="center"/>
    </xf>
    <xf numFmtId="181" fontId="3" fillId="0" borderId="4" xfId="0" applyNumberFormat="1" applyFont="1" applyBorder="1" applyAlignment="1">
      <alignment horizontal="center" vertical="center"/>
    </xf>
    <xf numFmtId="0" fontId="6" fillId="2" borderId="0" xfId="0" applyFont="1" applyFill="1" applyBorder="1" applyAlignment="1">
      <alignment horizontal="left" vertical="center"/>
    </xf>
    <xf numFmtId="0" fontId="15" fillId="0" borderId="4" xfId="0" applyFont="1" applyBorder="1" applyAlignment="1" applyProtection="1">
      <alignment horizontal="center" vertical="center" wrapText="1"/>
      <protection locked="0"/>
    </xf>
    <xf numFmtId="0" fontId="15" fillId="0" borderId="4" xfId="0" applyFont="1" applyBorder="1" applyAlignment="1" applyProtection="1">
      <alignment vertical="top" wrapText="1"/>
      <protection locked="0"/>
    </xf>
    <xf numFmtId="0" fontId="3" fillId="0" borderId="4" xfId="0" applyFont="1" applyBorder="1" applyAlignment="1" applyProtection="1">
      <alignment vertical="center" wrapText="1"/>
      <protection locked="0"/>
    </xf>
    <xf numFmtId="0" fontId="16" fillId="0" borderId="4" xfId="0" applyFont="1" applyBorder="1" applyAlignment="1">
      <alignment horizontal="center" vertical="center"/>
    </xf>
    <xf numFmtId="0" fontId="16" fillId="0" borderId="4" xfId="0" applyFont="1" applyBorder="1" applyAlignment="1" applyProtection="1">
      <alignment horizontal="center" vertical="center" wrapText="1"/>
      <protection locked="0"/>
    </xf>
    <xf numFmtId="178" fontId="17" fillId="0" borderId="4" xfId="0" applyNumberFormat="1" applyFont="1" applyBorder="1" applyAlignment="1">
      <alignment horizontal="right" vertical="center"/>
    </xf>
    <xf numFmtId="0" fontId="15" fillId="2" borderId="1" xfId="0" applyFont="1" applyFill="1" applyBorder="1" applyAlignment="1">
      <alignment horizontal="center" vertical="center"/>
    </xf>
    <xf numFmtId="0" fontId="15" fillId="0" borderId="5" xfId="0" applyFont="1" applyBorder="1" applyAlignment="1" applyProtection="1">
      <alignment horizontal="center" vertical="center"/>
      <protection locked="0"/>
    </xf>
    <xf numFmtId="0" fontId="15" fillId="2" borderId="3" xfId="0" applyFont="1" applyFill="1" applyBorder="1" applyAlignment="1" applyProtection="1">
      <alignment horizontal="center" vertical="center" wrapText="1"/>
      <protection locked="0"/>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3" fillId="2" borderId="5" xfId="0" applyFont="1" applyFill="1" applyBorder="1" applyAlignment="1">
      <alignment horizontal="center" vertical="center" wrapText="1"/>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3" xfId="0" applyFont="1" applyBorder="1" applyAlignment="1" applyProtection="1">
      <alignment horizontal="center" vertical="center" wrapText="1"/>
      <protection locked="0"/>
    </xf>
    <xf numFmtId="181" fontId="3" fillId="2" borderId="4" xfId="0" applyNumberFormat="1" applyFont="1" applyFill="1" applyBorder="1" applyAlignment="1" applyProtection="1">
      <alignment horizontal="center" vertical="center" wrapText="1"/>
      <protection locked="0"/>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3" fillId="2" borderId="3" xfId="0" applyFont="1" applyFill="1" applyBorder="1" applyAlignment="1">
      <alignment horizontal="left" vertical="center"/>
    </xf>
    <xf numFmtId="0" fontId="3" fillId="2" borderId="4" xfId="0" applyFont="1" applyFill="1" applyBorder="1" applyAlignment="1">
      <alignment horizontal="center" vertical="center"/>
    </xf>
    <xf numFmtId="0" fontId="3" fillId="2" borderId="4" xfId="0" applyFont="1" applyFill="1" applyBorder="1" applyAlignment="1" applyProtection="1">
      <alignment horizontal="left" vertical="center" wrapText="1" indent="1"/>
      <protection locked="0"/>
    </xf>
    <xf numFmtId="0" fontId="6" fillId="0" borderId="4" xfId="0" applyFont="1" applyBorder="1" applyAlignment="1" applyProtection="1">
      <alignment vertical="top"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3" fillId="2" borderId="11" xfId="0" applyFont="1" applyFill="1" applyBorder="1" applyAlignment="1" applyProtection="1">
      <alignment horizontal="right" vertical="center"/>
      <protection locked="0"/>
    </xf>
    <xf numFmtId="0" fontId="3" fillId="0" borderId="4"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3" activePane="bottomLeft" state="frozen"/>
      <selection/>
      <selection pane="bottomLeft" activeCell="D33" sqref="D33"/>
    </sheetView>
  </sheetViews>
  <sheetFormatPr defaultColWidth="8.57407407407407" defaultRowHeight="12.75" customHeight="1" outlineLevelCol="3"/>
  <cols>
    <col min="1" max="4" width="41" customWidth="1"/>
  </cols>
  <sheetData>
    <row r="1" customHeight="1" spans="1:4">
      <c r="A1" s="1"/>
      <c r="B1" s="1"/>
      <c r="C1" s="1"/>
      <c r="D1" s="1"/>
    </row>
    <row r="2" ht="15" customHeight="1" spans="1:4">
      <c r="A2" s="45"/>
      <c r="B2" s="45"/>
      <c r="C2" s="45"/>
      <c r="D2" s="63" t="s">
        <v>0</v>
      </c>
    </row>
    <row r="3" ht="41.25" customHeight="1" spans="1:1">
      <c r="A3" s="40" t="str">
        <f>"2025"&amp;"年财务收支预算总表"</f>
        <v>2025年财务收支预算总表</v>
      </c>
    </row>
    <row r="4" ht="17.25" customHeight="1" spans="1:4">
      <c r="A4" s="43" t="s">
        <v>1</v>
      </c>
      <c r="B4" s="167"/>
      <c r="D4" s="143" t="s">
        <v>2</v>
      </c>
    </row>
    <row r="5" ht="23.25" customHeight="1" spans="1:4">
      <c r="A5" s="168" t="s">
        <v>3</v>
      </c>
      <c r="B5" s="169"/>
      <c r="C5" s="168" t="s">
        <v>4</v>
      </c>
      <c r="D5" s="169"/>
    </row>
    <row r="6" ht="24" customHeight="1" spans="1:4">
      <c r="A6" s="168" t="s">
        <v>5</v>
      </c>
      <c r="B6" s="168" t="s">
        <v>6</v>
      </c>
      <c r="C6" s="168" t="s">
        <v>7</v>
      </c>
      <c r="D6" s="168" t="s">
        <v>6</v>
      </c>
    </row>
    <row r="7" ht="17.25" customHeight="1" spans="1:4">
      <c r="A7" s="170" t="s">
        <v>8</v>
      </c>
      <c r="B7" s="78">
        <v>4729267.08</v>
      </c>
      <c r="C7" s="170" t="s">
        <v>9</v>
      </c>
      <c r="D7" s="78"/>
    </row>
    <row r="8" ht="17.25" customHeight="1" spans="1:4">
      <c r="A8" s="170" t="s">
        <v>10</v>
      </c>
      <c r="B8" s="78">
        <v>0</v>
      </c>
      <c r="C8" s="170" t="s">
        <v>11</v>
      </c>
      <c r="D8" s="78"/>
    </row>
    <row r="9" ht="17.25" customHeight="1" spans="1:4">
      <c r="A9" s="170" t="s">
        <v>12</v>
      </c>
      <c r="B9" s="78">
        <v>0</v>
      </c>
      <c r="C9" s="201" t="s">
        <v>13</v>
      </c>
      <c r="D9" s="78"/>
    </row>
    <row r="10" ht="17.25" customHeight="1" spans="1:4">
      <c r="A10" s="170" t="s">
        <v>14</v>
      </c>
      <c r="B10" s="78"/>
      <c r="C10" s="201" t="s">
        <v>15</v>
      </c>
      <c r="D10" s="78"/>
    </row>
    <row r="11" ht="17.25" customHeight="1" spans="1:4">
      <c r="A11" s="170" t="s">
        <v>16</v>
      </c>
      <c r="B11" s="78"/>
      <c r="C11" s="201" t="s">
        <v>17</v>
      </c>
      <c r="D11" s="78">
        <v>2100</v>
      </c>
    </row>
    <row r="12" ht="17.25" customHeight="1" spans="1:4">
      <c r="A12" s="170" t="s">
        <v>18</v>
      </c>
      <c r="B12" s="78"/>
      <c r="C12" s="201" t="s">
        <v>19</v>
      </c>
      <c r="D12" s="78"/>
    </row>
    <row r="13" ht="17.25" customHeight="1" spans="1:4">
      <c r="A13" s="170" t="s">
        <v>20</v>
      </c>
      <c r="B13" s="78"/>
      <c r="C13" s="28" t="s">
        <v>21</v>
      </c>
      <c r="D13" s="78"/>
    </row>
    <row r="14" ht="17.25" customHeight="1" spans="1:4">
      <c r="A14" s="170" t="s">
        <v>22</v>
      </c>
      <c r="B14" s="78"/>
      <c r="C14" s="28" t="s">
        <v>23</v>
      </c>
      <c r="D14" s="78">
        <v>140840</v>
      </c>
    </row>
    <row r="15" ht="17.25" customHeight="1" spans="1:4">
      <c r="A15" s="170" t="s">
        <v>24</v>
      </c>
      <c r="B15" s="78"/>
      <c r="C15" s="28" t="s">
        <v>25</v>
      </c>
      <c r="D15" s="78">
        <v>121205</v>
      </c>
    </row>
    <row r="16" ht="17.25" customHeight="1" spans="1:4">
      <c r="A16" s="170" t="s">
        <v>26</v>
      </c>
      <c r="B16" s="78"/>
      <c r="C16" s="28" t="s">
        <v>27</v>
      </c>
      <c r="D16" s="78"/>
    </row>
    <row r="17" ht="17.25" customHeight="1" spans="1:4">
      <c r="A17" s="148"/>
      <c r="B17" s="78"/>
      <c r="C17" s="28" t="s">
        <v>28</v>
      </c>
      <c r="D17" s="78">
        <v>2744682.12</v>
      </c>
    </row>
    <row r="18" ht="17.25" customHeight="1" spans="1:4">
      <c r="A18" s="171"/>
      <c r="B18" s="78"/>
      <c r="C18" s="28" t="s">
        <v>29</v>
      </c>
      <c r="D18" s="78">
        <v>1615364.96</v>
      </c>
    </row>
    <row r="19" ht="17.25" customHeight="1" spans="1:4">
      <c r="A19" s="171"/>
      <c r="B19" s="78"/>
      <c r="C19" s="28" t="s">
        <v>30</v>
      </c>
      <c r="D19" s="78"/>
    </row>
    <row r="20" ht="17.25" customHeight="1" spans="1:4">
      <c r="A20" s="171"/>
      <c r="B20" s="78"/>
      <c r="C20" s="28" t="s">
        <v>31</v>
      </c>
      <c r="D20" s="78"/>
    </row>
    <row r="21" ht="17.25" customHeight="1" spans="1:4">
      <c r="A21" s="171"/>
      <c r="B21" s="78"/>
      <c r="C21" s="28" t="s">
        <v>32</v>
      </c>
      <c r="D21" s="78"/>
    </row>
    <row r="22" ht="17.25" customHeight="1" spans="1:4">
      <c r="A22" s="171"/>
      <c r="B22" s="78"/>
      <c r="C22" s="28" t="s">
        <v>33</v>
      </c>
      <c r="D22" s="78"/>
    </row>
    <row r="23" ht="17.25" customHeight="1" spans="1:4">
      <c r="A23" s="171"/>
      <c r="B23" s="78"/>
      <c r="C23" s="28" t="s">
        <v>34</v>
      </c>
      <c r="D23" s="78"/>
    </row>
    <row r="24" ht="17.25" customHeight="1" spans="1:4">
      <c r="A24" s="171"/>
      <c r="B24" s="78"/>
      <c r="C24" s="28" t="s">
        <v>35</v>
      </c>
      <c r="D24" s="78"/>
    </row>
    <row r="25" ht="17.25" customHeight="1" spans="1:4">
      <c r="A25" s="171"/>
      <c r="B25" s="78"/>
      <c r="C25" s="28" t="s">
        <v>36</v>
      </c>
      <c r="D25" s="78">
        <v>105075</v>
      </c>
    </row>
    <row r="26" ht="17.25" customHeight="1" spans="1:4">
      <c r="A26" s="171"/>
      <c r="B26" s="78"/>
      <c r="C26" s="28" t="s">
        <v>37</v>
      </c>
      <c r="D26" s="78"/>
    </row>
    <row r="27" ht="17.25" customHeight="1" spans="1:4">
      <c r="A27" s="171"/>
      <c r="B27" s="78"/>
      <c r="C27" s="148" t="s">
        <v>38</v>
      </c>
      <c r="D27" s="78"/>
    </row>
    <row r="28" ht="17.25" customHeight="1" spans="1:4">
      <c r="A28" s="171"/>
      <c r="B28" s="78"/>
      <c r="C28" s="28" t="s">
        <v>39</v>
      </c>
      <c r="D28" s="78"/>
    </row>
    <row r="29" ht="16.5" customHeight="1" spans="1:4">
      <c r="A29" s="171"/>
      <c r="B29" s="78"/>
      <c r="C29" s="28" t="s">
        <v>40</v>
      </c>
      <c r="D29" s="78"/>
    </row>
    <row r="30" ht="16.5" customHeight="1" spans="1:4">
      <c r="A30" s="171"/>
      <c r="B30" s="78"/>
      <c r="C30" s="148" t="s">
        <v>41</v>
      </c>
      <c r="D30" s="78"/>
    </row>
    <row r="31" ht="17.25" customHeight="1" spans="1:4">
      <c r="A31" s="171"/>
      <c r="B31" s="78"/>
      <c r="C31" s="148" t="s">
        <v>42</v>
      </c>
      <c r="D31" s="78"/>
    </row>
    <row r="32" ht="17.25" customHeight="1" spans="1:4">
      <c r="A32" s="171"/>
      <c r="B32" s="78"/>
      <c r="C32" s="28" t="s">
        <v>43</v>
      </c>
      <c r="D32" s="78"/>
    </row>
    <row r="33" ht="16.5" customHeight="1" spans="1:4">
      <c r="A33" s="171" t="s">
        <v>44</v>
      </c>
      <c r="B33" s="78">
        <v>4729267.08</v>
      </c>
      <c r="C33" s="171" t="s">
        <v>45</v>
      </c>
      <c r="D33" s="78">
        <v>4729267.08</v>
      </c>
    </row>
    <row r="34" ht="16.5" customHeight="1" spans="1:4">
      <c r="A34" s="148" t="s">
        <v>46</v>
      </c>
      <c r="B34" s="78">
        <v>0</v>
      </c>
      <c r="C34" s="148" t="s">
        <v>47</v>
      </c>
      <c r="D34" s="78"/>
    </row>
    <row r="35" ht="16.5" customHeight="1" spans="1:4">
      <c r="A35" s="28" t="s">
        <v>48</v>
      </c>
      <c r="B35" s="78">
        <v>0</v>
      </c>
      <c r="C35" s="28" t="s">
        <v>48</v>
      </c>
      <c r="D35" s="78"/>
    </row>
    <row r="36" ht="16.5" customHeight="1" spans="1:4">
      <c r="A36" s="28" t="s">
        <v>49</v>
      </c>
      <c r="B36" s="78">
        <v>0</v>
      </c>
      <c r="C36" s="28" t="s">
        <v>50</v>
      </c>
      <c r="D36" s="78"/>
    </row>
    <row r="37" ht="16.5" customHeight="1" spans="1:4">
      <c r="A37" s="172" t="s">
        <v>51</v>
      </c>
      <c r="B37" s="78">
        <v>4729267.08</v>
      </c>
      <c r="C37" s="172" t="s">
        <v>52</v>
      </c>
      <c r="D37" s="78">
        <v>4729267.08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B13" sqref="B13"/>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037037037037" customWidth="1"/>
  </cols>
  <sheetData>
    <row r="1" customHeight="1" spans="1:6">
      <c r="A1" s="1"/>
      <c r="B1" s="1"/>
      <c r="C1" s="1"/>
      <c r="D1" s="1"/>
      <c r="E1" s="1"/>
      <c r="F1" s="1"/>
    </row>
    <row r="2" ht="12" customHeight="1" spans="1:6">
      <c r="A2" s="119">
        <v>1</v>
      </c>
      <c r="B2" s="120">
        <v>0</v>
      </c>
      <c r="C2" s="119">
        <v>1</v>
      </c>
      <c r="D2" s="121"/>
      <c r="E2" s="121"/>
      <c r="F2" s="118" t="s">
        <v>356</v>
      </c>
    </row>
    <row r="3" ht="42" customHeight="1" spans="1:6">
      <c r="A3" s="122" t="str">
        <f>"2025"&amp;"年部门政府性基金预算支出预算表"</f>
        <v>2025年部门政府性基金预算支出预算表</v>
      </c>
      <c r="B3" s="122" t="s">
        <v>357</v>
      </c>
      <c r="C3" s="123"/>
      <c r="D3" s="124"/>
      <c r="E3" s="124"/>
      <c r="F3" s="124"/>
    </row>
    <row r="4" ht="13.5" customHeight="1" spans="1:6">
      <c r="A4" s="4" t="s">
        <v>1</v>
      </c>
      <c r="B4" s="4" t="s">
        <v>358</v>
      </c>
      <c r="C4" s="119"/>
      <c r="D4" s="121"/>
      <c r="E4" s="121"/>
      <c r="F4" s="118" t="s">
        <v>2</v>
      </c>
    </row>
    <row r="5" ht="19.5" customHeight="1" spans="1:6">
      <c r="A5" s="125" t="s">
        <v>137</v>
      </c>
      <c r="B5" s="126" t="s">
        <v>73</v>
      </c>
      <c r="C5" s="125" t="s">
        <v>74</v>
      </c>
      <c r="D5" s="21" t="s">
        <v>359</v>
      </c>
      <c r="E5" s="22"/>
      <c r="F5" s="23"/>
    </row>
    <row r="6" ht="18.75" customHeight="1" spans="1:6">
      <c r="A6" s="127"/>
      <c r="B6" s="128"/>
      <c r="C6" s="127"/>
      <c r="D6" s="24" t="s">
        <v>56</v>
      </c>
      <c r="E6" s="21" t="s">
        <v>76</v>
      </c>
      <c r="F6" s="24" t="s">
        <v>77</v>
      </c>
    </row>
    <row r="7" ht="18.75" customHeight="1" spans="1:6">
      <c r="A7" s="68">
        <v>1</v>
      </c>
      <c r="B7" s="129" t="s">
        <v>84</v>
      </c>
      <c r="C7" s="68">
        <v>3</v>
      </c>
      <c r="D7" s="130">
        <v>4</v>
      </c>
      <c r="E7" s="130">
        <v>5</v>
      </c>
      <c r="F7" s="130">
        <v>6</v>
      </c>
    </row>
    <row r="8" ht="21" customHeight="1" spans="1:6">
      <c r="A8" s="13"/>
      <c r="B8" s="13"/>
      <c r="C8" s="13"/>
      <c r="D8" s="78"/>
      <c r="E8" s="78"/>
      <c r="F8" s="78"/>
    </row>
    <row r="9" ht="21" customHeight="1" spans="1:6">
      <c r="A9" s="13"/>
      <c r="B9" s="13"/>
      <c r="C9" s="13"/>
      <c r="D9" s="78"/>
      <c r="E9" s="78"/>
      <c r="F9" s="78"/>
    </row>
    <row r="10" ht="18.75" customHeight="1" spans="1:6">
      <c r="A10" s="131" t="s">
        <v>123</v>
      </c>
      <c r="B10" s="131" t="s">
        <v>123</v>
      </c>
      <c r="C10" s="132" t="s">
        <v>123</v>
      </c>
      <c r="D10" s="78"/>
      <c r="E10" s="78"/>
      <c r="F10" s="78"/>
    </row>
    <row r="11" customHeight="1" spans="1:1">
      <c r="A11" t="s">
        <v>360</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J10" sqref="J10"/>
    </sheetView>
  </sheetViews>
  <sheetFormatPr defaultColWidth="9.13888888888889" defaultRowHeight="14.25" customHeight="1"/>
  <cols>
    <col min="1" max="2" width="32.5740740740741" customWidth="1"/>
    <col min="3" max="3" width="41.1388888888889" customWidth="1"/>
    <col min="4" max="4" width="21.712962962963" customWidth="1"/>
    <col min="5" max="5" width="35.287037037037" customWidth="1"/>
    <col min="6" max="6" width="7.71296296296296" customWidth="1"/>
    <col min="7" max="7" width="11.1388888888889" customWidth="1"/>
    <col min="8" max="8" width="13.287037037037" customWidth="1"/>
    <col min="9" max="18" width="20" customWidth="1"/>
    <col min="19" max="19" width="19.8518518518519" customWidth="1"/>
  </cols>
  <sheetData>
    <row r="1" customHeight="1" spans="1:19">
      <c r="A1" s="1"/>
      <c r="B1" s="1"/>
      <c r="C1" s="1"/>
      <c r="D1" s="1"/>
      <c r="E1" s="1"/>
      <c r="F1" s="1"/>
      <c r="G1" s="1"/>
      <c r="H1" s="1"/>
      <c r="I1" s="1"/>
      <c r="J1" s="1"/>
      <c r="K1" s="1"/>
      <c r="L1" s="1"/>
      <c r="M1" s="1"/>
      <c r="N1" s="1"/>
      <c r="O1" s="1"/>
      <c r="P1" s="1"/>
      <c r="Q1" s="1"/>
      <c r="R1" s="1"/>
      <c r="S1" s="1"/>
    </row>
    <row r="2" ht="15.75" customHeight="1" spans="2:19">
      <c r="B2" s="83"/>
      <c r="C2" s="83"/>
      <c r="R2" s="18"/>
      <c r="S2" s="18" t="s">
        <v>361</v>
      </c>
    </row>
    <row r="3" ht="41.25" customHeight="1" spans="1:19">
      <c r="A3" s="72" t="str">
        <f>"2025"&amp;"年部门政府采购预算表"</f>
        <v>2025年部门政府采购预算表</v>
      </c>
      <c r="B3" s="67"/>
      <c r="C3" s="67"/>
      <c r="D3" s="3"/>
      <c r="E3" s="3"/>
      <c r="F3" s="3"/>
      <c r="G3" s="3"/>
      <c r="H3" s="3"/>
      <c r="I3" s="3"/>
      <c r="J3" s="3"/>
      <c r="K3" s="3"/>
      <c r="L3" s="3"/>
      <c r="M3" s="67"/>
      <c r="N3" s="3"/>
      <c r="O3" s="3"/>
      <c r="P3" s="67"/>
      <c r="Q3" s="3"/>
      <c r="R3" s="67"/>
      <c r="S3" s="67"/>
    </row>
    <row r="4" ht="18.75" customHeight="1" spans="1:19">
      <c r="A4" s="110" t="s">
        <v>1</v>
      </c>
      <c r="B4" s="84"/>
      <c r="C4" s="84"/>
      <c r="D4" s="19"/>
      <c r="E4" s="19"/>
      <c r="F4" s="19"/>
      <c r="G4" s="19"/>
      <c r="H4" s="19"/>
      <c r="I4" s="19"/>
      <c r="J4" s="19"/>
      <c r="K4" s="19"/>
      <c r="L4" s="19"/>
      <c r="R4" s="20"/>
      <c r="S4" s="118" t="s">
        <v>2</v>
      </c>
    </row>
    <row r="5" ht="15.75" customHeight="1" spans="1:19">
      <c r="A5" s="7" t="s">
        <v>136</v>
      </c>
      <c r="B5" s="85" t="s">
        <v>137</v>
      </c>
      <c r="C5" s="85" t="s">
        <v>362</v>
      </c>
      <c r="D5" s="93" t="s">
        <v>363</v>
      </c>
      <c r="E5" s="93" t="s">
        <v>364</v>
      </c>
      <c r="F5" s="93" t="s">
        <v>365</v>
      </c>
      <c r="G5" s="93" t="s">
        <v>366</v>
      </c>
      <c r="H5" s="93" t="s">
        <v>367</v>
      </c>
      <c r="I5" s="98" t="s">
        <v>144</v>
      </c>
      <c r="J5" s="98"/>
      <c r="K5" s="98"/>
      <c r="L5" s="98"/>
      <c r="M5" s="102"/>
      <c r="N5" s="98"/>
      <c r="O5" s="98"/>
      <c r="P5" s="80"/>
      <c r="Q5" s="98"/>
      <c r="R5" s="102"/>
      <c r="S5" s="81"/>
    </row>
    <row r="6" ht="17.25" customHeight="1" spans="1:19">
      <c r="A6" s="9"/>
      <c r="B6" s="86"/>
      <c r="C6" s="86"/>
      <c r="D6" s="94"/>
      <c r="E6" s="94"/>
      <c r="F6" s="94"/>
      <c r="G6" s="94"/>
      <c r="H6" s="94"/>
      <c r="I6" s="94" t="s">
        <v>56</v>
      </c>
      <c r="J6" s="94" t="s">
        <v>59</v>
      </c>
      <c r="K6" s="94" t="s">
        <v>368</v>
      </c>
      <c r="L6" s="94" t="s">
        <v>369</v>
      </c>
      <c r="M6" s="103" t="s">
        <v>370</v>
      </c>
      <c r="N6" s="104" t="s">
        <v>371</v>
      </c>
      <c r="O6" s="104"/>
      <c r="P6" s="108"/>
      <c r="Q6" s="104"/>
      <c r="R6" s="109"/>
      <c r="S6" s="87"/>
    </row>
    <row r="7" ht="54" customHeight="1" spans="1:19">
      <c r="A7" s="11"/>
      <c r="B7" s="87"/>
      <c r="C7" s="87"/>
      <c r="D7" s="95"/>
      <c r="E7" s="95"/>
      <c r="F7" s="95"/>
      <c r="G7" s="95"/>
      <c r="H7" s="95"/>
      <c r="I7" s="95"/>
      <c r="J7" s="95" t="s">
        <v>58</v>
      </c>
      <c r="K7" s="95"/>
      <c r="L7" s="95"/>
      <c r="M7" s="105"/>
      <c r="N7" s="95" t="s">
        <v>58</v>
      </c>
      <c r="O7" s="95" t="s">
        <v>65</v>
      </c>
      <c r="P7" s="87" t="s">
        <v>66</v>
      </c>
      <c r="Q7" s="95" t="s">
        <v>67</v>
      </c>
      <c r="R7" s="105" t="s">
        <v>68</v>
      </c>
      <c r="S7" s="87" t="s">
        <v>69</v>
      </c>
    </row>
    <row r="8" ht="18" customHeight="1" spans="1:19">
      <c r="A8" s="111"/>
      <c r="B8" s="111" t="s">
        <v>70</v>
      </c>
      <c r="C8" s="112" t="s">
        <v>221</v>
      </c>
      <c r="D8" s="112" t="s">
        <v>284</v>
      </c>
      <c r="E8" s="112" t="s">
        <v>372</v>
      </c>
      <c r="F8" s="113" t="s">
        <v>329</v>
      </c>
      <c r="G8" s="112">
        <v>20</v>
      </c>
      <c r="H8" s="112">
        <v>4000</v>
      </c>
      <c r="I8" s="112">
        <v>4000</v>
      </c>
      <c r="J8" s="112">
        <v>4000</v>
      </c>
      <c r="K8" s="111">
        <v>11</v>
      </c>
      <c r="L8" s="111">
        <v>12</v>
      </c>
      <c r="M8" s="111">
        <v>13</v>
      </c>
      <c r="N8" s="111">
        <v>14</v>
      </c>
      <c r="O8" s="111">
        <v>15</v>
      </c>
      <c r="P8" s="111">
        <v>16</v>
      </c>
      <c r="Q8" s="111">
        <v>17</v>
      </c>
      <c r="R8" s="111">
        <v>18</v>
      </c>
      <c r="S8" s="111">
        <v>19</v>
      </c>
    </row>
    <row r="9" ht="21" customHeight="1" spans="1:19">
      <c r="A9" s="88"/>
      <c r="B9" s="89"/>
      <c r="C9" s="89"/>
      <c r="D9" s="96"/>
      <c r="E9" s="96"/>
      <c r="F9" s="96"/>
      <c r="G9" s="114"/>
      <c r="H9" s="78"/>
      <c r="I9" s="112"/>
      <c r="J9" s="112"/>
      <c r="K9" s="78"/>
      <c r="L9" s="78"/>
      <c r="M9" s="78"/>
      <c r="N9" s="78"/>
      <c r="O9" s="78"/>
      <c r="P9" s="78"/>
      <c r="Q9" s="78"/>
      <c r="R9" s="78"/>
      <c r="S9" s="78"/>
    </row>
    <row r="10" ht="21" customHeight="1" spans="1:19">
      <c r="A10" s="90" t="s">
        <v>123</v>
      </c>
      <c r="B10" s="91"/>
      <c r="C10" s="91"/>
      <c r="D10" s="97"/>
      <c r="E10" s="97"/>
      <c r="F10" s="97"/>
      <c r="G10" s="115"/>
      <c r="H10" s="78"/>
      <c r="I10" s="112">
        <v>4000</v>
      </c>
      <c r="J10" s="112">
        <v>4000</v>
      </c>
      <c r="K10" s="78"/>
      <c r="L10" s="78"/>
      <c r="M10" s="78"/>
      <c r="N10" s="78"/>
      <c r="O10" s="78"/>
      <c r="P10" s="78"/>
      <c r="Q10" s="78"/>
      <c r="R10" s="78"/>
      <c r="S10" s="78"/>
    </row>
    <row r="11" ht="21" customHeight="1" spans="1:19">
      <c r="A11" s="110" t="s">
        <v>373</v>
      </c>
      <c r="B11" s="4"/>
      <c r="C11" s="4"/>
      <c r="D11" s="110"/>
      <c r="E11" s="110"/>
      <c r="F11" s="110"/>
      <c r="G11" s="116"/>
      <c r="H11" s="117"/>
      <c r="I11" s="117"/>
      <c r="J11" s="117"/>
      <c r="K11" s="117"/>
      <c r="L11" s="117"/>
      <c r="M11" s="117"/>
      <c r="N11" s="117"/>
      <c r="O11" s="117"/>
      <c r="P11" s="117"/>
      <c r="Q11" s="117"/>
      <c r="R11" s="117"/>
      <c r="S11" s="117"/>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C29" sqref="C29"/>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87037037037"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9"/>
      <c r="B2" s="83"/>
      <c r="C2" s="83"/>
      <c r="D2" s="83"/>
      <c r="E2" s="83"/>
      <c r="F2" s="83"/>
      <c r="G2" s="83"/>
      <c r="H2" s="79"/>
      <c r="I2" s="79"/>
      <c r="J2" s="79"/>
      <c r="K2" s="79"/>
      <c r="L2" s="79"/>
      <c r="M2" s="79"/>
      <c r="N2" s="100"/>
      <c r="O2" s="79"/>
      <c r="P2" s="79"/>
      <c r="Q2" s="83"/>
      <c r="R2" s="79"/>
      <c r="S2" s="106"/>
      <c r="T2" s="106" t="s">
        <v>374</v>
      </c>
    </row>
    <row r="3" ht="41.25" customHeight="1" spans="1:20">
      <c r="A3" s="72" t="str">
        <f>"2025"&amp;"年部门政府购买服务预算表"</f>
        <v>2025年部门政府购买服务预算表</v>
      </c>
      <c r="B3" s="67"/>
      <c r="C3" s="67"/>
      <c r="D3" s="67"/>
      <c r="E3" s="67"/>
      <c r="F3" s="67"/>
      <c r="G3" s="67"/>
      <c r="H3" s="92"/>
      <c r="I3" s="92"/>
      <c r="J3" s="92"/>
      <c r="K3" s="92"/>
      <c r="L3" s="92"/>
      <c r="M3" s="92"/>
      <c r="N3" s="101"/>
      <c r="O3" s="92"/>
      <c r="P3" s="92"/>
      <c r="Q3" s="67"/>
      <c r="R3" s="92"/>
      <c r="S3" s="101"/>
      <c r="T3" s="67"/>
    </row>
    <row r="4" ht="22.5" customHeight="1" spans="1:20">
      <c r="A4" s="73" t="s">
        <v>1</v>
      </c>
      <c r="B4" s="84"/>
      <c r="C4" s="84"/>
      <c r="D4" s="84"/>
      <c r="E4" s="84"/>
      <c r="F4" s="84"/>
      <c r="G4" s="84"/>
      <c r="H4" s="74"/>
      <c r="I4" s="74"/>
      <c r="J4" s="74"/>
      <c r="K4" s="74"/>
      <c r="L4" s="74"/>
      <c r="M4" s="74"/>
      <c r="N4" s="100"/>
      <c r="O4" s="79"/>
      <c r="P4" s="79"/>
      <c r="Q4" s="83"/>
      <c r="R4" s="79"/>
      <c r="S4" s="107"/>
      <c r="T4" s="106" t="s">
        <v>2</v>
      </c>
    </row>
    <row r="5" ht="24" customHeight="1" spans="1:20">
      <c r="A5" s="7" t="s">
        <v>136</v>
      </c>
      <c r="B5" s="85" t="s">
        <v>137</v>
      </c>
      <c r="C5" s="85" t="s">
        <v>362</v>
      </c>
      <c r="D5" s="85" t="s">
        <v>375</v>
      </c>
      <c r="E5" s="85" t="s">
        <v>376</v>
      </c>
      <c r="F5" s="85" t="s">
        <v>377</v>
      </c>
      <c r="G5" s="85" t="s">
        <v>378</v>
      </c>
      <c r="H5" s="93" t="s">
        <v>379</v>
      </c>
      <c r="I5" s="93" t="s">
        <v>380</v>
      </c>
      <c r="J5" s="98" t="s">
        <v>144</v>
      </c>
      <c r="K5" s="98"/>
      <c r="L5" s="98"/>
      <c r="M5" s="98"/>
      <c r="N5" s="102"/>
      <c r="O5" s="98"/>
      <c r="P5" s="98"/>
      <c r="Q5" s="80"/>
      <c r="R5" s="98"/>
      <c r="S5" s="102"/>
      <c r="T5" s="81"/>
    </row>
    <row r="6" ht="24" customHeight="1" spans="1:20">
      <c r="A6" s="9"/>
      <c r="B6" s="86"/>
      <c r="C6" s="86"/>
      <c r="D6" s="86"/>
      <c r="E6" s="86"/>
      <c r="F6" s="86"/>
      <c r="G6" s="86"/>
      <c r="H6" s="94"/>
      <c r="I6" s="94"/>
      <c r="J6" s="94" t="s">
        <v>56</v>
      </c>
      <c r="K6" s="94" t="s">
        <v>59</v>
      </c>
      <c r="L6" s="94" t="s">
        <v>368</v>
      </c>
      <c r="M6" s="94" t="s">
        <v>369</v>
      </c>
      <c r="N6" s="103" t="s">
        <v>370</v>
      </c>
      <c r="O6" s="104" t="s">
        <v>371</v>
      </c>
      <c r="P6" s="104"/>
      <c r="Q6" s="108"/>
      <c r="R6" s="104"/>
      <c r="S6" s="109"/>
      <c r="T6" s="87"/>
    </row>
    <row r="7" ht="54" customHeight="1" spans="1:20">
      <c r="A7" s="11"/>
      <c r="B7" s="87"/>
      <c r="C7" s="87"/>
      <c r="D7" s="87"/>
      <c r="E7" s="87"/>
      <c r="F7" s="87"/>
      <c r="G7" s="87"/>
      <c r="H7" s="95"/>
      <c r="I7" s="95"/>
      <c r="J7" s="95"/>
      <c r="K7" s="95" t="s">
        <v>58</v>
      </c>
      <c r="L7" s="95"/>
      <c r="M7" s="95"/>
      <c r="N7" s="105"/>
      <c r="O7" s="95" t="s">
        <v>58</v>
      </c>
      <c r="P7" s="95" t="s">
        <v>65</v>
      </c>
      <c r="Q7" s="87" t="s">
        <v>66</v>
      </c>
      <c r="R7" s="95" t="s">
        <v>67</v>
      </c>
      <c r="S7" s="105" t="s">
        <v>68</v>
      </c>
      <c r="T7" s="87" t="s">
        <v>69</v>
      </c>
    </row>
    <row r="8" ht="17.25" customHeight="1" spans="1:20">
      <c r="A8" s="25">
        <v>1</v>
      </c>
      <c r="B8" s="87">
        <v>2</v>
      </c>
      <c r="C8" s="25">
        <v>3</v>
      </c>
      <c r="D8" s="25">
        <v>4</v>
      </c>
      <c r="E8" s="87">
        <v>5</v>
      </c>
      <c r="F8" s="25">
        <v>6</v>
      </c>
      <c r="G8" s="25">
        <v>7</v>
      </c>
      <c r="H8" s="87">
        <v>8</v>
      </c>
      <c r="I8" s="25">
        <v>9</v>
      </c>
      <c r="J8" s="25">
        <v>10</v>
      </c>
      <c r="K8" s="87">
        <v>11</v>
      </c>
      <c r="L8" s="25">
        <v>12</v>
      </c>
      <c r="M8" s="25">
        <v>13</v>
      </c>
      <c r="N8" s="87">
        <v>14</v>
      </c>
      <c r="O8" s="25">
        <v>15</v>
      </c>
      <c r="P8" s="25">
        <v>16</v>
      </c>
      <c r="Q8" s="87">
        <v>17</v>
      </c>
      <c r="R8" s="25">
        <v>18</v>
      </c>
      <c r="S8" s="25">
        <v>19</v>
      </c>
      <c r="T8" s="25">
        <v>20</v>
      </c>
    </row>
    <row r="9" ht="21" customHeight="1" spans="1:20">
      <c r="A9" s="88"/>
      <c r="B9" s="89"/>
      <c r="C9" s="89"/>
      <c r="D9" s="89"/>
      <c r="E9" s="89"/>
      <c r="F9" s="89"/>
      <c r="G9" s="89"/>
      <c r="H9" s="96"/>
      <c r="I9" s="96"/>
      <c r="J9" s="78"/>
      <c r="K9" s="78"/>
      <c r="L9" s="78"/>
      <c r="M9" s="78"/>
      <c r="N9" s="78"/>
      <c r="O9" s="78"/>
      <c r="P9" s="78"/>
      <c r="Q9" s="78"/>
      <c r="R9" s="78"/>
      <c r="S9" s="78"/>
      <c r="T9" s="78"/>
    </row>
    <row r="10" ht="21" customHeight="1" spans="1:20">
      <c r="A10" s="90" t="s">
        <v>123</v>
      </c>
      <c r="B10" s="91"/>
      <c r="C10" s="91"/>
      <c r="D10" s="91"/>
      <c r="E10" s="91"/>
      <c r="F10" s="91"/>
      <c r="G10" s="91"/>
      <c r="H10" s="97"/>
      <c r="I10" s="99"/>
      <c r="J10" s="78"/>
      <c r="K10" s="78"/>
      <c r="L10" s="78"/>
      <c r="M10" s="78"/>
      <c r="N10" s="78"/>
      <c r="O10" s="78"/>
      <c r="P10" s="78"/>
      <c r="Q10" s="78"/>
      <c r="R10" s="78"/>
      <c r="S10" s="78"/>
      <c r="T10" s="78"/>
    </row>
    <row r="11" customHeight="1" spans="1:1">
      <c r="A11" t="s">
        <v>381</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B10" sqref="B10"/>
    </sheetView>
  </sheetViews>
  <sheetFormatPr defaultColWidth="9.13888888888889" defaultRowHeight="14.25" customHeight="1"/>
  <cols>
    <col min="1" max="1" width="37.7037037037037"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1"/>
      <c r="W2" s="18"/>
      <c r="X2" s="18" t="s">
        <v>382</v>
      </c>
    </row>
    <row r="3" ht="41.25" customHeight="1" spans="1:24">
      <c r="A3" s="72" t="str">
        <f>"2025"&amp;"年对下转移支付预算表"</f>
        <v>2025年对下转移支付预算表</v>
      </c>
      <c r="B3" s="3"/>
      <c r="C3" s="3"/>
      <c r="D3" s="3"/>
      <c r="E3" s="3"/>
      <c r="F3" s="3"/>
      <c r="G3" s="3"/>
      <c r="H3" s="3"/>
      <c r="I3" s="3"/>
      <c r="J3" s="3"/>
      <c r="K3" s="3"/>
      <c r="L3" s="3"/>
      <c r="M3" s="3"/>
      <c r="N3" s="3"/>
      <c r="O3" s="3"/>
      <c r="P3" s="3"/>
      <c r="Q3" s="3"/>
      <c r="R3" s="3"/>
      <c r="S3" s="3"/>
      <c r="T3" s="3"/>
      <c r="U3" s="3"/>
      <c r="V3" s="3"/>
      <c r="W3" s="67"/>
      <c r="X3" s="67"/>
    </row>
    <row r="4" ht="18" customHeight="1" spans="1:24">
      <c r="A4" s="73" t="s">
        <v>1</v>
      </c>
      <c r="B4" s="74"/>
      <c r="C4" s="74"/>
      <c r="D4" s="75"/>
      <c r="E4" s="79"/>
      <c r="F4" s="79"/>
      <c r="G4" s="79"/>
      <c r="H4" s="79"/>
      <c r="I4" s="79"/>
      <c r="W4" s="20"/>
      <c r="X4" s="20" t="s">
        <v>2</v>
      </c>
    </row>
    <row r="5" ht="19.5" customHeight="1" spans="1:24">
      <c r="A5" s="31" t="s">
        <v>383</v>
      </c>
      <c r="B5" s="21" t="s">
        <v>144</v>
      </c>
      <c r="C5" s="22"/>
      <c r="D5" s="22"/>
      <c r="E5" s="21" t="s">
        <v>384</v>
      </c>
      <c r="F5" s="22"/>
      <c r="G5" s="22"/>
      <c r="H5" s="22"/>
      <c r="I5" s="22"/>
      <c r="J5" s="22"/>
      <c r="K5" s="22"/>
      <c r="L5" s="22"/>
      <c r="M5" s="22"/>
      <c r="N5" s="22"/>
      <c r="O5" s="22"/>
      <c r="P5" s="22"/>
      <c r="Q5" s="22"/>
      <c r="R5" s="22"/>
      <c r="S5" s="22"/>
      <c r="T5" s="22"/>
      <c r="U5" s="22"/>
      <c r="V5" s="22"/>
      <c r="W5" s="80"/>
      <c r="X5" s="81"/>
    </row>
    <row r="6" ht="40.5" customHeight="1" spans="1:24">
      <c r="A6" s="25"/>
      <c r="B6" s="32" t="s">
        <v>56</v>
      </c>
      <c r="C6" s="7" t="s">
        <v>59</v>
      </c>
      <c r="D6" s="76" t="s">
        <v>368</v>
      </c>
      <c r="E6" s="47" t="s">
        <v>385</v>
      </c>
      <c r="F6" s="47" t="s">
        <v>386</v>
      </c>
      <c r="G6" s="47" t="s">
        <v>387</v>
      </c>
      <c r="H6" s="47" t="s">
        <v>388</v>
      </c>
      <c r="I6" s="47" t="s">
        <v>389</v>
      </c>
      <c r="J6" s="47" t="s">
        <v>390</v>
      </c>
      <c r="K6" s="47" t="s">
        <v>391</v>
      </c>
      <c r="L6" s="47" t="s">
        <v>392</v>
      </c>
      <c r="M6" s="47" t="s">
        <v>393</v>
      </c>
      <c r="N6" s="47" t="s">
        <v>394</v>
      </c>
      <c r="O6" s="47" t="s">
        <v>395</v>
      </c>
      <c r="P6" s="47" t="s">
        <v>396</v>
      </c>
      <c r="Q6" s="47" t="s">
        <v>397</v>
      </c>
      <c r="R6" s="47" t="s">
        <v>398</v>
      </c>
      <c r="S6" s="47" t="s">
        <v>399</v>
      </c>
      <c r="T6" s="47" t="s">
        <v>400</v>
      </c>
      <c r="U6" s="47" t="s">
        <v>401</v>
      </c>
      <c r="V6" s="47" t="s">
        <v>402</v>
      </c>
      <c r="W6" s="47" t="s">
        <v>403</v>
      </c>
      <c r="X6" s="82" t="s">
        <v>404</v>
      </c>
    </row>
    <row r="7" ht="19.5" customHeight="1" spans="1:24">
      <c r="A7" s="12">
        <v>0</v>
      </c>
      <c r="B7" s="12">
        <v>0</v>
      </c>
      <c r="C7" s="12">
        <v>0</v>
      </c>
      <c r="D7" s="77">
        <v>0</v>
      </c>
      <c r="E7" s="35">
        <v>0</v>
      </c>
      <c r="F7" s="12">
        <v>0</v>
      </c>
      <c r="G7" s="12">
        <v>0</v>
      </c>
      <c r="H7" s="77">
        <v>0</v>
      </c>
      <c r="I7" s="12">
        <v>0</v>
      </c>
      <c r="J7" s="12"/>
      <c r="K7" s="12"/>
      <c r="L7" s="77"/>
      <c r="M7" s="12"/>
      <c r="N7" s="12"/>
      <c r="O7" s="12"/>
      <c r="P7" s="77"/>
      <c r="Q7" s="12"/>
      <c r="R7" s="12"/>
      <c r="S7" s="12"/>
      <c r="T7" s="77"/>
      <c r="U7" s="77">
        <v>21</v>
      </c>
      <c r="V7" s="77">
        <v>22</v>
      </c>
      <c r="W7" s="35">
        <v>23</v>
      </c>
      <c r="X7" s="35">
        <v>24</v>
      </c>
    </row>
    <row r="8" ht="19.5" customHeight="1" spans="1:24">
      <c r="A8" s="27"/>
      <c r="B8" s="78"/>
      <c r="C8" s="78"/>
      <c r="D8" s="78"/>
      <c r="E8" s="78"/>
      <c r="F8" s="78"/>
      <c r="G8" s="78"/>
      <c r="H8" s="78"/>
      <c r="I8" s="78"/>
      <c r="J8" s="78"/>
      <c r="K8" s="78"/>
      <c r="L8" s="78"/>
      <c r="M8" s="78"/>
      <c r="N8" s="78"/>
      <c r="O8" s="78"/>
      <c r="P8" s="78"/>
      <c r="Q8" s="78"/>
      <c r="R8" s="78"/>
      <c r="S8" s="78"/>
      <c r="T8" s="78"/>
      <c r="U8" s="78"/>
      <c r="V8" s="78"/>
      <c r="W8" s="78"/>
      <c r="X8" s="78"/>
    </row>
    <row r="9" ht="19.5" customHeight="1" spans="1:24">
      <c r="A9" s="66"/>
      <c r="B9" s="78"/>
      <c r="C9" s="78"/>
      <c r="D9" s="78"/>
      <c r="E9" s="78"/>
      <c r="F9" s="78"/>
      <c r="G9" s="78"/>
      <c r="H9" s="78"/>
      <c r="I9" s="78"/>
      <c r="J9" s="78"/>
      <c r="K9" s="78"/>
      <c r="L9" s="78"/>
      <c r="M9" s="78"/>
      <c r="N9" s="78"/>
      <c r="O9" s="78"/>
      <c r="P9" s="78"/>
      <c r="Q9" s="78"/>
      <c r="R9" s="78"/>
      <c r="S9" s="78"/>
      <c r="T9" s="78"/>
      <c r="U9" s="78"/>
      <c r="V9" s="78"/>
      <c r="W9" s="78"/>
      <c r="X9" s="78"/>
    </row>
    <row r="10" customHeight="1" spans="1:1">
      <c r="A10" t="s">
        <v>405</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tabSelected="1" workbookViewId="0">
      <pane ySplit="1" topLeftCell="A2" activePane="bottomLeft" state="frozen"/>
      <selection/>
      <selection pane="bottomLeft" activeCell="A9" sqref="A9"/>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customHeight="1" spans="1:10">
      <c r="A1" s="1"/>
      <c r="B1" s="1"/>
      <c r="C1" s="1"/>
      <c r="D1" s="1"/>
      <c r="E1" s="1"/>
      <c r="F1" s="1"/>
      <c r="G1" s="1"/>
      <c r="H1" s="1"/>
      <c r="I1" s="1"/>
      <c r="J1" s="1"/>
    </row>
    <row r="2" ht="16.5" customHeight="1" spans="10:10">
      <c r="J2" s="18" t="s">
        <v>406</v>
      </c>
    </row>
    <row r="3" ht="41.25" customHeight="1" spans="1:10">
      <c r="A3" s="64" t="str">
        <f>"2025"&amp;"年对下转移支付绩效目标表"</f>
        <v>2025年对下转移支付绩效目标表</v>
      </c>
      <c r="B3" s="3"/>
      <c r="C3" s="3"/>
      <c r="D3" s="3"/>
      <c r="E3" s="3"/>
      <c r="F3" s="67"/>
      <c r="G3" s="3"/>
      <c r="H3" s="67"/>
      <c r="I3" s="67"/>
      <c r="J3" s="3"/>
    </row>
    <row r="4" ht="17.25" customHeight="1" spans="1:1">
      <c r="A4" s="4" t="s">
        <v>1</v>
      </c>
    </row>
    <row r="5" ht="44.25" customHeight="1" spans="1:10">
      <c r="A5" s="65" t="s">
        <v>383</v>
      </c>
      <c r="B5" s="65" t="s">
        <v>240</v>
      </c>
      <c r="C5" s="65" t="s">
        <v>241</v>
      </c>
      <c r="D5" s="65" t="s">
        <v>242</v>
      </c>
      <c r="E5" s="65" t="s">
        <v>243</v>
      </c>
      <c r="F5" s="68" t="s">
        <v>244</v>
      </c>
      <c r="G5" s="65" t="s">
        <v>245</v>
      </c>
      <c r="H5" s="68" t="s">
        <v>246</v>
      </c>
      <c r="I5" s="68" t="s">
        <v>247</v>
      </c>
      <c r="J5" s="65" t="s">
        <v>248</v>
      </c>
    </row>
    <row r="6" ht="14.25" customHeight="1" spans="1:10">
      <c r="A6" s="65">
        <v>1</v>
      </c>
      <c r="B6" s="65">
        <v>2</v>
      </c>
      <c r="C6" s="65">
        <v>3</v>
      </c>
      <c r="D6" s="65">
        <v>4</v>
      </c>
      <c r="E6" s="65">
        <v>5</v>
      </c>
      <c r="F6" s="68">
        <v>6</v>
      </c>
      <c r="G6" s="65">
        <v>7</v>
      </c>
      <c r="H6" s="68">
        <v>8</v>
      </c>
      <c r="I6" s="68">
        <v>9</v>
      </c>
      <c r="J6" s="65">
        <v>10</v>
      </c>
    </row>
    <row r="7" ht="42" customHeight="1" spans="1:10">
      <c r="A7" s="27"/>
      <c r="B7" s="66"/>
      <c r="C7" s="66"/>
      <c r="D7" s="66"/>
      <c r="E7" s="69"/>
      <c r="F7" s="70"/>
      <c r="G7" s="69"/>
      <c r="H7" s="70"/>
      <c r="I7" s="70"/>
      <c r="J7" s="69"/>
    </row>
    <row r="8" ht="42" customHeight="1" spans="1:10">
      <c r="A8" s="27"/>
      <c r="B8" s="13"/>
      <c r="C8" s="13"/>
      <c r="D8" s="13"/>
      <c r="E8" s="27"/>
      <c r="F8" s="13"/>
      <c r="G8" s="27"/>
      <c r="H8" s="13"/>
      <c r="I8" s="13"/>
      <c r="J8" s="27"/>
    </row>
    <row r="9" customHeight="1" spans="1:1">
      <c r="A9" t="s">
        <v>360</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4" sqref="A14"/>
    </sheetView>
  </sheetViews>
  <sheetFormatPr defaultColWidth="10.4259259259259" defaultRowHeight="14.25" customHeight="1"/>
  <cols>
    <col min="1" max="3" width="33.7037037037037" customWidth="1"/>
    <col min="4" max="4" width="45.5740740740741" customWidth="1"/>
    <col min="5" max="5" width="27.5740740740741" customWidth="1"/>
    <col min="6" max="6" width="21.712962962963" customWidth="1"/>
    <col min="7" max="9" width="26.287037037037" customWidth="1"/>
  </cols>
  <sheetData>
    <row r="1" customHeight="1" spans="1:9">
      <c r="A1" s="1"/>
      <c r="B1" s="1"/>
      <c r="C1" s="1"/>
      <c r="D1" s="1"/>
      <c r="E1" s="1"/>
      <c r="F1" s="1"/>
      <c r="G1" s="1"/>
      <c r="H1" s="1"/>
      <c r="I1" s="1"/>
    </row>
    <row r="2" customHeight="1" spans="1:9">
      <c r="A2" s="37" t="s">
        <v>407</v>
      </c>
      <c r="B2" s="38"/>
      <c r="C2" s="38"/>
      <c r="D2" s="39"/>
      <c r="E2" s="39"/>
      <c r="F2" s="39"/>
      <c r="G2" s="38"/>
      <c r="H2" s="38"/>
      <c r="I2" s="39"/>
    </row>
    <row r="3" ht="41.25" customHeight="1" spans="1:9">
      <c r="A3" s="40" t="str">
        <f>"2025"&amp;"年新增资产配置预算表"</f>
        <v>2025年新增资产配置预算表</v>
      </c>
      <c r="B3" s="41"/>
      <c r="C3" s="41"/>
      <c r="D3" s="42"/>
      <c r="E3" s="42"/>
      <c r="F3" s="42"/>
      <c r="G3" s="41"/>
      <c r="H3" s="41"/>
      <c r="I3" s="42"/>
    </row>
    <row r="4" customHeight="1" spans="1:9">
      <c r="A4" s="43" t="s">
        <v>1</v>
      </c>
      <c r="B4" s="44"/>
      <c r="C4" s="44"/>
      <c r="D4" s="45"/>
      <c r="F4" s="42"/>
      <c r="G4" s="41"/>
      <c r="H4" s="41"/>
      <c r="I4" s="63" t="s">
        <v>2</v>
      </c>
    </row>
    <row r="5" ht="28.5" customHeight="1" spans="1:9">
      <c r="A5" s="46" t="s">
        <v>136</v>
      </c>
      <c r="B5" s="47" t="s">
        <v>137</v>
      </c>
      <c r="C5" s="48" t="s">
        <v>408</v>
      </c>
      <c r="D5" s="46" t="s">
        <v>409</v>
      </c>
      <c r="E5" s="46" t="s">
        <v>410</v>
      </c>
      <c r="F5" s="46" t="s">
        <v>411</v>
      </c>
      <c r="G5" s="47" t="s">
        <v>412</v>
      </c>
      <c r="H5" s="35"/>
      <c r="I5" s="46"/>
    </row>
    <row r="6" ht="21" customHeight="1" spans="1:9">
      <c r="A6" s="48"/>
      <c r="B6" s="49"/>
      <c r="C6" s="49"/>
      <c r="D6" s="50"/>
      <c r="E6" s="49"/>
      <c r="F6" s="49"/>
      <c r="G6" s="47" t="s">
        <v>366</v>
      </c>
      <c r="H6" s="47" t="s">
        <v>413</v>
      </c>
      <c r="I6" s="47" t="s">
        <v>414</v>
      </c>
    </row>
    <row r="7" ht="17.25" customHeight="1" spans="1:9">
      <c r="A7" s="51" t="s">
        <v>83</v>
      </c>
      <c r="B7" s="52"/>
      <c r="C7" s="53" t="s">
        <v>84</v>
      </c>
      <c r="D7" s="51" t="s">
        <v>131</v>
      </c>
      <c r="E7" s="58" t="s">
        <v>415</v>
      </c>
      <c r="F7" s="51" t="s">
        <v>132</v>
      </c>
      <c r="G7" s="53" t="s">
        <v>133</v>
      </c>
      <c r="H7" s="59" t="s">
        <v>416</v>
      </c>
      <c r="I7" s="58" t="s">
        <v>417</v>
      </c>
    </row>
    <row r="8" ht="19.5" customHeight="1" spans="1:9">
      <c r="A8" s="54"/>
      <c r="B8" s="28"/>
      <c r="C8" s="28"/>
      <c r="D8" s="27"/>
      <c r="E8" s="13"/>
      <c r="F8" s="59"/>
      <c r="G8" s="60"/>
      <c r="H8" s="61"/>
      <c r="I8" s="61"/>
    </row>
    <row r="9" ht="19.5" customHeight="1" spans="1:9">
      <c r="A9" s="55" t="s">
        <v>56</v>
      </c>
      <c r="B9" s="56"/>
      <c r="C9" s="56"/>
      <c r="D9" s="57"/>
      <c r="E9" s="62"/>
      <c r="F9" s="62"/>
      <c r="G9" s="60"/>
      <c r="H9" s="61"/>
      <c r="I9" s="61"/>
    </row>
    <row r="10" customHeight="1" spans="1:1">
      <c r="A10" t="s">
        <v>418</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B12" sqref="B12"/>
    </sheetView>
  </sheetViews>
  <sheetFormatPr defaultColWidth="9.13888888888889" defaultRowHeight="14.25" customHeight="1"/>
  <cols>
    <col min="1" max="1" width="19.287037037037" customWidth="1"/>
    <col min="2" max="2" width="33.8518518518519"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1:11">
      <c r="A1" s="1"/>
      <c r="B1" s="1"/>
      <c r="C1" s="1"/>
      <c r="D1" s="1"/>
      <c r="E1" s="1"/>
      <c r="F1" s="1"/>
      <c r="G1" s="1"/>
      <c r="H1" s="1"/>
      <c r="I1" s="1"/>
      <c r="J1" s="1"/>
      <c r="K1" s="1"/>
    </row>
    <row r="2" customHeight="1" spans="4:11">
      <c r="D2" s="2"/>
      <c r="E2" s="2"/>
      <c r="F2" s="2"/>
      <c r="G2" s="2"/>
      <c r="K2" s="18" t="s">
        <v>419</v>
      </c>
    </row>
    <row r="3" ht="41.25" customHeight="1" spans="1:11">
      <c r="A3" s="3" t="str">
        <f>"2025"&amp;"年上级转移支付补助项目支出预算表"</f>
        <v>2025年上级转移支付补助项目支出预算表</v>
      </c>
      <c r="B3" s="3"/>
      <c r="C3" s="3"/>
      <c r="D3" s="3"/>
      <c r="E3" s="3"/>
      <c r="F3" s="3"/>
      <c r="G3" s="3"/>
      <c r="H3" s="3"/>
      <c r="I3" s="3"/>
      <c r="J3" s="3"/>
      <c r="K3" s="3"/>
    </row>
    <row r="4" ht="13.5" customHeight="1" spans="1:11">
      <c r="A4" s="4" t="s">
        <v>1</v>
      </c>
      <c r="B4" s="5"/>
      <c r="C4" s="5"/>
      <c r="D4" s="5"/>
      <c r="E4" s="5"/>
      <c r="F4" s="5"/>
      <c r="G4" s="5"/>
      <c r="H4" s="19"/>
      <c r="I4" s="19"/>
      <c r="J4" s="19"/>
      <c r="K4" s="20" t="s">
        <v>2</v>
      </c>
    </row>
    <row r="5" ht="21.75" customHeight="1" spans="1:11">
      <c r="A5" s="6" t="s">
        <v>214</v>
      </c>
      <c r="B5" s="6" t="s">
        <v>139</v>
      </c>
      <c r="C5" s="6" t="s">
        <v>215</v>
      </c>
      <c r="D5" s="7" t="s">
        <v>140</v>
      </c>
      <c r="E5" s="7" t="s">
        <v>141</v>
      </c>
      <c r="F5" s="7" t="s">
        <v>216</v>
      </c>
      <c r="G5" s="7" t="s">
        <v>217</v>
      </c>
      <c r="H5" s="31" t="s">
        <v>56</v>
      </c>
      <c r="I5" s="21" t="s">
        <v>420</v>
      </c>
      <c r="J5" s="22"/>
      <c r="K5" s="23"/>
    </row>
    <row r="6" ht="21.75" customHeight="1" spans="1:11">
      <c r="A6" s="8"/>
      <c r="B6" s="8"/>
      <c r="C6" s="8"/>
      <c r="D6" s="9"/>
      <c r="E6" s="9"/>
      <c r="F6" s="9"/>
      <c r="G6" s="9"/>
      <c r="H6" s="32"/>
      <c r="I6" s="7" t="s">
        <v>59</v>
      </c>
      <c r="J6" s="7" t="s">
        <v>60</v>
      </c>
      <c r="K6" s="7" t="s">
        <v>61</v>
      </c>
    </row>
    <row r="7" ht="40.5" customHeight="1" spans="1:11">
      <c r="A7" s="10"/>
      <c r="B7" s="10"/>
      <c r="C7" s="10"/>
      <c r="D7" s="11"/>
      <c r="E7" s="11"/>
      <c r="F7" s="11"/>
      <c r="G7" s="11"/>
      <c r="H7" s="25"/>
      <c r="I7" s="11" t="s">
        <v>58</v>
      </c>
      <c r="J7" s="11"/>
      <c r="K7" s="11"/>
    </row>
    <row r="8" ht="15" customHeight="1" spans="1:11">
      <c r="A8" s="12">
        <v>1</v>
      </c>
      <c r="B8" s="12">
        <v>2</v>
      </c>
      <c r="C8" s="12">
        <v>3</v>
      </c>
      <c r="D8" s="12">
        <v>4</v>
      </c>
      <c r="E8" s="12">
        <v>5</v>
      </c>
      <c r="F8" s="12">
        <v>6</v>
      </c>
      <c r="G8" s="12">
        <v>7</v>
      </c>
      <c r="H8" s="12">
        <v>8</v>
      </c>
      <c r="I8" s="12">
        <v>9</v>
      </c>
      <c r="J8" s="35">
        <v>10</v>
      </c>
      <c r="K8" s="35">
        <v>11</v>
      </c>
    </row>
    <row r="9" ht="18.75" customHeight="1" spans="1:11">
      <c r="A9" s="27"/>
      <c r="B9" s="13"/>
      <c r="C9" s="27"/>
      <c r="D9" s="27"/>
      <c r="E9" s="27"/>
      <c r="F9" s="27"/>
      <c r="G9" s="27"/>
      <c r="H9" s="33"/>
      <c r="I9" s="36"/>
      <c r="J9" s="36"/>
      <c r="K9" s="33"/>
    </row>
    <row r="10" ht="18.75" customHeight="1" spans="1:11">
      <c r="A10" s="28"/>
      <c r="B10" s="13"/>
      <c r="C10" s="13"/>
      <c r="D10" s="13"/>
      <c r="E10" s="13"/>
      <c r="F10" s="13"/>
      <c r="G10" s="13"/>
      <c r="H10" s="26"/>
      <c r="I10" s="26"/>
      <c r="J10" s="26"/>
      <c r="K10" s="33"/>
    </row>
    <row r="11" ht="18.75" customHeight="1" spans="1:11">
      <c r="A11" s="29" t="s">
        <v>123</v>
      </c>
      <c r="B11" s="30"/>
      <c r="C11" s="30"/>
      <c r="D11" s="30"/>
      <c r="E11" s="30"/>
      <c r="F11" s="30"/>
      <c r="G11" s="34"/>
      <c r="H11" s="26"/>
      <c r="I11" s="26"/>
      <c r="J11" s="26"/>
      <c r="K11" s="33"/>
    </row>
    <row r="12" customHeight="1" spans="1:1">
      <c r="A12" t="s">
        <v>360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pane ySplit="1" topLeftCell="A14" activePane="bottomLeft" state="frozen"/>
      <selection/>
      <selection pane="bottomLeft" activeCell="D8" sqref="D8"/>
    </sheetView>
  </sheetViews>
  <sheetFormatPr defaultColWidth="9.13888888888889" defaultRowHeight="14.25" customHeight="1" outlineLevelCol="6"/>
  <cols>
    <col min="1" max="1" width="35.287037037037" customWidth="1"/>
    <col min="2" max="4" width="28" customWidth="1"/>
    <col min="5" max="7" width="23.8518518518519" customWidth="1"/>
  </cols>
  <sheetData>
    <row r="1" customHeight="1" spans="1:7">
      <c r="A1" s="1"/>
      <c r="B1" s="1"/>
      <c r="C1" s="1"/>
      <c r="D1" s="1"/>
      <c r="E1" s="1"/>
      <c r="F1" s="1"/>
      <c r="G1" s="1"/>
    </row>
    <row r="2" ht="13.5" customHeight="1" spans="4:7">
      <c r="D2" s="2"/>
      <c r="G2" s="18" t="s">
        <v>421</v>
      </c>
    </row>
    <row r="3" ht="41.25" customHeight="1" spans="1:7">
      <c r="A3" s="3" t="str">
        <f>"2025"&amp;"年部门项目中期规划预算表"</f>
        <v>2025年部门项目中期规划预算表</v>
      </c>
      <c r="B3" s="3"/>
      <c r="C3" s="3"/>
      <c r="D3" s="3"/>
      <c r="E3" s="3"/>
      <c r="F3" s="3"/>
      <c r="G3" s="3"/>
    </row>
    <row r="4" ht="13.5" customHeight="1" spans="1:7">
      <c r="A4" s="4" t="s">
        <v>1</v>
      </c>
      <c r="B4" s="5"/>
      <c r="C4" s="5"/>
      <c r="D4" s="5"/>
      <c r="E4" s="19"/>
      <c r="F4" s="19"/>
      <c r="G4" s="20" t="s">
        <v>2</v>
      </c>
    </row>
    <row r="5" ht="21.75" customHeight="1" spans="1:7">
      <c r="A5" s="6" t="s">
        <v>215</v>
      </c>
      <c r="B5" s="6" t="s">
        <v>214</v>
      </c>
      <c r="C5" s="6" t="s">
        <v>139</v>
      </c>
      <c r="D5" s="7" t="s">
        <v>422</v>
      </c>
      <c r="E5" s="21" t="s">
        <v>59</v>
      </c>
      <c r="F5" s="22"/>
      <c r="G5" s="23"/>
    </row>
    <row r="6" ht="21.75" customHeight="1" spans="1:7">
      <c r="A6" s="8"/>
      <c r="B6" s="8"/>
      <c r="C6" s="8"/>
      <c r="D6" s="9"/>
      <c r="E6" s="24" t="str">
        <f>"2025"&amp;"年"</f>
        <v>2025年</v>
      </c>
      <c r="F6" s="7" t="str">
        <f>("2025"+1)&amp;"年"</f>
        <v>2026年</v>
      </c>
      <c r="G6" s="7" t="str">
        <f>("2025"+2)&amp;"年"</f>
        <v>2027年</v>
      </c>
    </row>
    <row r="7" ht="40.5" customHeight="1" spans="1:7">
      <c r="A7" s="10"/>
      <c r="B7" s="10"/>
      <c r="C7" s="10"/>
      <c r="D7" s="11"/>
      <c r="E7" s="25"/>
      <c r="F7" s="11" t="s">
        <v>58</v>
      </c>
      <c r="G7" s="11"/>
    </row>
    <row r="8" ht="15" customHeight="1" spans="1:7">
      <c r="A8" s="12">
        <v>1</v>
      </c>
      <c r="B8" s="12">
        <v>2</v>
      </c>
      <c r="C8" s="12">
        <v>3</v>
      </c>
      <c r="D8" s="12">
        <v>4</v>
      </c>
      <c r="E8" s="12">
        <v>5</v>
      </c>
      <c r="F8" s="12">
        <v>6</v>
      </c>
      <c r="G8" s="12">
        <v>7</v>
      </c>
    </row>
    <row r="9" ht="17.25" customHeight="1" spans="1:7">
      <c r="A9" s="13"/>
      <c r="B9" s="14"/>
      <c r="C9" s="14"/>
      <c r="D9" s="13"/>
      <c r="E9" s="26"/>
      <c r="F9" s="26"/>
      <c r="G9" s="26"/>
    </row>
    <row r="10" ht="18.75" customHeight="1" spans="1:7">
      <c r="A10" s="13"/>
      <c r="B10" s="13"/>
      <c r="C10" s="13"/>
      <c r="D10" s="13"/>
      <c r="E10" s="26"/>
      <c r="F10" s="26"/>
      <c r="G10" s="26"/>
    </row>
    <row r="11" ht="18.75" customHeight="1" spans="1:7">
      <c r="A11" s="15" t="s">
        <v>56</v>
      </c>
      <c r="B11" s="16" t="s">
        <v>423</v>
      </c>
      <c r="C11" s="16"/>
      <c r="D11" s="17"/>
      <c r="E11" s="26"/>
      <c r="F11" s="26"/>
      <c r="G11" s="26"/>
    </row>
    <row r="12" customHeight="1" spans="1:1">
      <c r="A12" t="s">
        <v>424</v>
      </c>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J11" sqref="J11"/>
    </sheetView>
  </sheetViews>
  <sheetFormatPr defaultColWidth="8.57407407407407" defaultRowHeight="12.75" customHeight="1"/>
  <cols>
    <col min="1" max="1" width="15.8888888888889"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3" t="s">
        <v>53</v>
      </c>
    </row>
    <row r="3" ht="41.25" customHeight="1" spans="1:1">
      <c r="A3" s="40" t="str">
        <f>"2025"&amp;"年部门收入预算表"</f>
        <v>2025年部门收入预算表</v>
      </c>
    </row>
    <row r="4" ht="17.25" customHeight="1" spans="1:19">
      <c r="A4" s="43" t="s">
        <v>1</v>
      </c>
      <c r="S4" s="45" t="s">
        <v>2</v>
      </c>
    </row>
    <row r="5" ht="21.75" customHeight="1" spans="1:19">
      <c r="A5" s="187" t="s">
        <v>54</v>
      </c>
      <c r="B5" s="188" t="s">
        <v>55</v>
      </c>
      <c r="C5" s="188" t="s">
        <v>56</v>
      </c>
      <c r="D5" s="189" t="s">
        <v>57</v>
      </c>
      <c r="E5" s="189"/>
      <c r="F5" s="189"/>
      <c r="G5" s="189"/>
      <c r="H5" s="189"/>
      <c r="I5" s="131"/>
      <c r="J5" s="189"/>
      <c r="K5" s="189"/>
      <c r="L5" s="189"/>
      <c r="M5" s="189"/>
      <c r="N5" s="199"/>
      <c r="O5" s="189" t="s">
        <v>46</v>
      </c>
      <c r="P5" s="189"/>
      <c r="Q5" s="189"/>
      <c r="R5" s="189"/>
      <c r="S5" s="199"/>
    </row>
    <row r="6" ht="27" customHeight="1" spans="1:19">
      <c r="A6" s="190"/>
      <c r="B6" s="191"/>
      <c r="C6" s="191"/>
      <c r="D6" s="191" t="s">
        <v>58</v>
      </c>
      <c r="E6" s="191" t="s">
        <v>59</v>
      </c>
      <c r="F6" s="191" t="s">
        <v>60</v>
      </c>
      <c r="G6" s="191" t="s">
        <v>61</v>
      </c>
      <c r="H6" s="191" t="s">
        <v>62</v>
      </c>
      <c r="I6" s="196" t="s">
        <v>63</v>
      </c>
      <c r="J6" s="197"/>
      <c r="K6" s="197"/>
      <c r="L6" s="197"/>
      <c r="M6" s="197"/>
      <c r="N6" s="198"/>
      <c r="O6" s="191" t="s">
        <v>58</v>
      </c>
      <c r="P6" s="191" t="s">
        <v>59</v>
      </c>
      <c r="Q6" s="191" t="s">
        <v>60</v>
      </c>
      <c r="R6" s="191" t="s">
        <v>61</v>
      </c>
      <c r="S6" s="191" t="s">
        <v>64</v>
      </c>
    </row>
    <row r="7" ht="30" customHeight="1" spans="1:19">
      <c r="A7" s="192"/>
      <c r="B7" s="99"/>
      <c r="C7" s="115"/>
      <c r="D7" s="115"/>
      <c r="E7" s="115"/>
      <c r="F7" s="115"/>
      <c r="G7" s="115"/>
      <c r="H7" s="115"/>
      <c r="I7" s="70" t="s">
        <v>58</v>
      </c>
      <c r="J7" s="198" t="s">
        <v>65</v>
      </c>
      <c r="K7" s="198" t="s">
        <v>66</v>
      </c>
      <c r="L7" s="198" t="s">
        <v>67</v>
      </c>
      <c r="M7" s="198" t="s">
        <v>68</v>
      </c>
      <c r="N7" s="198" t="s">
        <v>69</v>
      </c>
      <c r="O7" s="200"/>
      <c r="P7" s="200"/>
      <c r="Q7" s="200"/>
      <c r="R7" s="200"/>
      <c r="S7" s="115"/>
    </row>
    <row r="8" ht="15" customHeight="1" spans="1:19">
      <c r="A8" s="193">
        <v>658001</v>
      </c>
      <c r="B8" s="193" t="s">
        <v>70</v>
      </c>
      <c r="C8" s="193">
        <v>4729267.08</v>
      </c>
      <c r="D8" s="193">
        <v>4729267.08</v>
      </c>
      <c r="E8" s="193">
        <v>4729267.08</v>
      </c>
      <c r="F8" s="193">
        <v>0</v>
      </c>
      <c r="G8" s="193">
        <v>0</v>
      </c>
      <c r="H8" s="193">
        <v>0</v>
      </c>
      <c r="I8" s="70">
        <v>0</v>
      </c>
      <c r="J8" s="193">
        <v>0</v>
      </c>
      <c r="K8" s="193">
        <v>0</v>
      </c>
      <c r="L8" s="193">
        <v>0</v>
      </c>
      <c r="M8" s="193">
        <v>0</v>
      </c>
      <c r="N8" s="193">
        <v>0</v>
      </c>
      <c r="O8" s="193">
        <v>0</v>
      </c>
      <c r="P8" s="193">
        <v>0</v>
      </c>
      <c r="Q8" s="193">
        <v>0</v>
      </c>
      <c r="R8" s="193">
        <v>0</v>
      </c>
      <c r="S8" s="193">
        <v>0</v>
      </c>
    </row>
    <row r="9" ht="18" customHeight="1" spans="1:19">
      <c r="A9" s="13"/>
      <c r="B9" s="13"/>
      <c r="C9" s="78"/>
      <c r="D9" s="78"/>
      <c r="E9" s="78"/>
      <c r="F9" s="78"/>
      <c r="G9" s="78"/>
      <c r="H9" s="78"/>
      <c r="I9" s="78"/>
      <c r="J9" s="78"/>
      <c r="K9" s="78"/>
      <c r="L9" s="78"/>
      <c r="M9" s="78"/>
      <c r="N9" s="78"/>
      <c r="O9" s="78"/>
      <c r="P9" s="78"/>
      <c r="Q9" s="78"/>
      <c r="R9" s="78"/>
      <c r="S9" s="78"/>
    </row>
    <row r="10" ht="18" customHeight="1" spans="1:19">
      <c r="A10" s="194"/>
      <c r="B10" s="194"/>
      <c r="C10" s="78"/>
      <c r="D10" s="78"/>
      <c r="E10" s="78"/>
      <c r="F10" s="78"/>
      <c r="G10" s="78"/>
      <c r="H10" s="78"/>
      <c r="I10" s="78"/>
      <c r="J10" s="78"/>
      <c r="K10" s="78"/>
      <c r="L10" s="78"/>
      <c r="M10" s="78"/>
      <c r="N10" s="78"/>
      <c r="O10" s="78"/>
      <c r="P10" s="78"/>
      <c r="Q10" s="78"/>
      <c r="R10" s="78"/>
      <c r="S10" s="78"/>
    </row>
    <row r="11" ht="18" customHeight="1" spans="1:19">
      <c r="A11" s="194"/>
      <c r="B11" s="194"/>
      <c r="C11" s="78"/>
      <c r="D11" s="78"/>
      <c r="E11" s="78"/>
      <c r="F11" s="78"/>
      <c r="G11" s="78"/>
      <c r="H11" s="78"/>
      <c r="I11" s="78"/>
      <c r="J11" s="78"/>
      <c r="K11" s="78"/>
      <c r="L11" s="78"/>
      <c r="M11" s="78"/>
      <c r="N11" s="78"/>
      <c r="O11" s="78"/>
      <c r="P11" s="78"/>
      <c r="Q11" s="78"/>
      <c r="R11" s="78"/>
      <c r="S11" s="78"/>
    </row>
    <row r="12" ht="18" customHeight="1" spans="1:19">
      <c r="A12" s="194"/>
      <c r="B12" s="194"/>
      <c r="C12" s="78"/>
      <c r="D12" s="78"/>
      <c r="E12" s="78"/>
      <c r="F12" s="78"/>
      <c r="G12" s="78"/>
      <c r="H12" s="78"/>
      <c r="I12" s="78"/>
      <c r="J12" s="78"/>
      <c r="K12" s="78"/>
      <c r="L12" s="78"/>
      <c r="M12" s="78"/>
      <c r="N12" s="78"/>
      <c r="O12" s="78"/>
      <c r="P12" s="78"/>
      <c r="Q12" s="78"/>
      <c r="R12" s="78"/>
      <c r="S12" s="78"/>
    </row>
    <row r="13" ht="18" customHeight="1" spans="1:19">
      <c r="A13" s="48" t="s">
        <v>56</v>
      </c>
      <c r="B13" s="195"/>
      <c r="C13" s="193">
        <v>4729267.08</v>
      </c>
      <c r="D13" s="78"/>
      <c r="E13" s="78"/>
      <c r="F13" s="78"/>
      <c r="G13" s="78"/>
      <c r="H13" s="78"/>
      <c r="I13" s="78"/>
      <c r="J13" s="78"/>
      <c r="K13" s="78"/>
      <c r="L13" s="78"/>
      <c r="M13" s="78"/>
      <c r="N13" s="78"/>
      <c r="O13" s="78"/>
      <c r="P13" s="78"/>
      <c r="Q13" s="78"/>
      <c r="R13" s="78"/>
      <c r="S13" s="78"/>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9"/>
  <sheetViews>
    <sheetView showGridLines="0" showZeros="0" zoomScale="80" zoomScaleNormal="80" topLeftCell="F1" workbookViewId="0">
      <pane ySplit="1" topLeftCell="A2" activePane="bottomLeft" state="frozen"/>
      <selection/>
      <selection pane="bottomLeft" activeCell="O9" sqref="O9"/>
    </sheetView>
  </sheetViews>
  <sheetFormatPr defaultColWidth="8.57407407407407" defaultRowHeight="12.75" customHeight="1"/>
  <cols>
    <col min="1" max="1" width="14.287037037037" customWidth="1"/>
    <col min="2" max="2" width="37.5740740740741" customWidth="1"/>
    <col min="3" max="8" width="24.5740740740741" customWidth="1"/>
    <col min="9" max="9" width="26.712962962963" customWidth="1"/>
    <col min="10" max="11" width="24.4259259259259" customWidth="1"/>
    <col min="12" max="15" width="24.5740740740741" customWidth="1"/>
  </cols>
  <sheetData>
    <row r="1" customHeight="1" spans="1:15">
      <c r="A1" s="1"/>
      <c r="B1" s="1"/>
      <c r="C1" s="1"/>
      <c r="D1" s="1"/>
      <c r="E1" s="1"/>
      <c r="F1" s="1"/>
      <c r="G1" s="1"/>
      <c r="H1" s="1"/>
      <c r="I1" s="1"/>
      <c r="J1" s="1"/>
      <c r="K1" s="1"/>
      <c r="L1" s="1"/>
      <c r="M1" s="1"/>
      <c r="N1" s="1"/>
      <c r="O1" s="1"/>
    </row>
    <row r="2" ht="17.25" customHeight="1" spans="1:1">
      <c r="A2" s="45" t="s">
        <v>71</v>
      </c>
    </row>
    <row r="3" ht="41.25" customHeight="1" spans="1:1">
      <c r="A3" s="40" t="str">
        <f>"2025"&amp;"年部门支出预算表"</f>
        <v>2025年部门支出预算表</v>
      </c>
    </row>
    <row r="4" ht="17.25" customHeight="1" spans="1:15">
      <c r="A4" s="43" t="s">
        <v>72</v>
      </c>
      <c r="O4" s="45" t="s">
        <v>2</v>
      </c>
    </row>
    <row r="5" ht="27" customHeight="1" spans="1:15">
      <c r="A5" s="174" t="s">
        <v>73</v>
      </c>
      <c r="B5" s="174" t="s">
        <v>74</v>
      </c>
      <c r="C5" s="174" t="s">
        <v>56</v>
      </c>
      <c r="D5" s="175" t="s">
        <v>59</v>
      </c>
      <c r="E5" s="180"/>
      <c r="F5" s="181"/>
      <c r="G5" s="182" t="s">
        <v>60</v>
      </c>
      <c r="H5" s="182" t="s">
        <v>61</v>
      </c>
      <c r="I5" s="182" t="s">
        <v>75</v>
      </c>
      <c r="J5" s="175" t="s">
        <v>63</v>
      </c>
      <c r="K5" s="180"/>
      <c r="L5" s="180"/>
      <c r="M5" s="180"/>
      <c r="N5" s="185"/>
      <c r="O5" s="186"/>
    </row>
    <row r="6" ht="42" customHeight="1" spans="1:15">
      <c r="A6" s="176"/>
      <c r="B6" s="176"/>
      <c r="C6" s="177"/>
      <c r="D6" s="178" t="s">
        <v>58</v>
      </c>
      <c r="E6" s="178" t="s">
        <v>76</v>
      </c>
      <c r="F6" s="178" t="s">
        <v>77</v>
      </c>
      <c r="G6" s="177"/>
      <c r="H6" s="177"/>
      <c r="I6" s="183"/>
      <c r="J6" s="178" t="s">
        <v>58</v>
      </c>
      <c r="K6" s="168" t="s">
        <v>78</v>
      </c>
      <c r="L6" s="168" t="s">
        <v>79</v>
      </c>
      <c r="M6" s="168" t="s">
        <v>80</v>
      </c>
      <c r="N6" s="168" t="s">
        <v>81</v>
      </c>
      <c r="O6" s="168" t="s">
        <v>82</v>
      </c>
    </row>
    <row r="7" ht="18" customHeight="1" spans="1:15">
      <c r="A7" s="51" t="s">
        <v>83</v>
      </c>
      <c r="B7" s="51" t="s">
        <v>84</v>
      </c>
      <c r="C7" s="51">
        <v>4729267.08</v>
      </c>
      <c r="D7" s="59">
        <v>4729267.08</v>
      </c>
      <c r="E7" s="59">
        <v>1984584.96</v>
      </c>
      <c r="F7" s="59">
        <v>2744682.12</v>
      </c>
      <c r="G7" s="59">
        <v>0</v>
      </c>
      <c r="H7" s="59">
        <v>0</v>
      </c>
      <c r="I7" s="59">
        <v>0</v>
      </c>
      <c r="J7" s="51">
        <v>0</v>
      </c>
      <c r="K7" s="184">
        <v>0</v>
      </c>
      <c r="L7" s="59">
        <v>0</v>
      </c>
      <c r="M7" s="59">
        <v>0</v>
      </c>
      <c r="N7" s="51">
        <v>0</v>
      </c>
      <c r="O7" s="59">
        <v>0</v>
      </c>
    </row>
    <row r="8" ht="21" customHeight="1" spans="1:15">
      <c r="A8" s="54"/>
      <c r="B8" s="54"/>
      <c r="C8" s="78"/>
      <c r="D8" s="78"/>
      <c r="E8" s="78"/>
      <c r="F8" s="78"/>
      <c r="G8" s="78"/>
      <c r="H8" s="78"/>
      <c r="I8" s="78"/>
      <c r="J8" s="78"/>
      <c r="K8" s="78"/>
      <c r="L8" s="78"/>
      <c r="M8" s="78"/>
      <c r="N8" s="78"/>
      <c r="O8" s="78"/>
    </row>
    <row r="9" ht="21" customHeight="1" spans="1:15">
      <c r="A9" s="179" t="s">
        <v>56</v>
      </c>
      <c r="B9" s="34"/>
      <c r="C9" s="51">
        <v>4729267.08</v>
      </c>
      <c r="D9" s="51">
        <v>4729267.08</v>
      </c>
      <c r="E9" s="51">
        <v>1984584.96</v>
      </c>
      <c r="F9" s="51">
        <v>2744682.12</v>
      </c>
      <c r="G9" s="51"/>
      <c r="H9" s="51"/>
      <c r="I9" s="51"/>
      <c r="J9" s="51">
        <v>0</v>
      </c>
      <c r="K9" s="184">
        <v>0</v>
      </c>
      <c r="L9" s="51">
        <v>0</v>
      </c>
      <c r="M9" s="78"/>
      <c r="N9" s="78"/>
      <c r="O9" s="59">
        <v>0</v>
      </c>
    </row>
  </sheetData>
  <mergeCells count="12">
    <mergeCell ref="A2:O2"/>
    <mergeCell ref="A3:O3"/>
    <mergeCell ref="A4:B4"/>
    <mergeCell ref="D5:F5"/>
    <mergeCell ref="J5:O5"/>
    <mergeCell ref="A9:B9"/>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7" activePane="bottomLeft" state="frozen"/>
      <selection/>
      <selection pane="bottomLeft" activeCell="D28" sqref="D28"/>
    </sheetView>
  </sheetViews>
  <sheetFormatPr defaultColWidth="8.57407407407407" defaultRowHeight="12.75" customHeight="1" outlineLevelCol="3"/>
  <cols>
    <col min="1" max="4" width="35.5740740740741" customWidth="1"/>
  </cols>
  <sheetData>
    <row r="1" customHeight="1" spans="1:4">
      <c r="A1" s="1"/>
      <c r="B1" s="1"/>
      <c r="C1" s="1"/>
      <c r="D1" s="1"/>
    </row>
    <row r="2" ht="15" customHeight="1" spans="1:4">
      <c r="A2" s="41"/>
      <c r="B2" s="45"/>
      <c r="C2" s="45"/>
      <c r="D2" s="45" t="s">
        <v>85</v>
      </c>
    </row>
    <row r="3" ht="41.25" customHeight="1" spans="1:1">
      <c r="A3" s="40" t="str">
        <f>"2025"&amp;"年部门财政拨款收支预算总表"</f>
        <v>2025年部门财政拨款收支预算总表</v>
      </c>
    </row>
    <row r="4" ht="17.25" customHeight="1" spans="1:4">
      <c r="A4" s="43" t="s">
        <v>1</v>
      </c>
      <c r="B4" s="167"/>
      <c r="D4" s="45" t="s">
        <v>2</v>
      </c>
    </row>
    <row r="5" ht="17.25" customHeight="1" spans="1:4">
      <c r="A5" s="168" t="s">
        <v>3</v>
      </c>
      <c r="B5" s="169"/>
      <c r="C5" s="168" t="s">
        <v>4</v>
      </c>
      <c r="D5" s="169"/>
    </row>
    <row r="6" ht="18.75" customHeight="1" spans="1:4">
      <c r="A6" s="168" t="s">
        <v>5</v>
      </c>
      <c r="B6" s="168" t="s">
        <v>6</v>
      </c>
      <c r="C6" s="168" t="s">
        <v>7</v>
      </c>
      <c r="D6" s="168" t="s">
        <v>6</v>
      </c>
    </row>
    <row r="7" ht="16.5" customHeight="1" spans="1:4">
      <c r="A7" s="170" t="s">
        <v>86</v>
      </c>
      <c r="B7" s="78">
        <v>4729267.08</v>
      </c>
      <c r="C7" s="170" t="s">
        <v>87</v>
      </c>
      <c r="D7" s="78">
        <v>4729267.08</v>
      </c>
    </row>
    <row r="8" ht="16.5" customHeight="1" spans="1:4">
      <c r="A8" s="170" t="s">
        <v>88</v>
      </c>
      <c r="B8" s="78"/>
      <c r="C8" s="170" t="s">
        <v>89</v>
      </c>
      <c r="D8" s="78"/>
    </row>
    <row r="9" ht="16.5" customHeight="1" spans="1:4">
      <c r="A9" s="170" t="s">
        <v>90</v>
      </c>
      <c r="B9" s="78"/>
      <c r="C9" s="170" t="s">
        <v>91</v>
      </c>
      <c r="D9" s="78"/>
    </row>
    <row r="10" ht="16.5" customHeight="1" spans="1:4">
      <c r="A10" s="170" t="s">
        <v>92</v>
      </c>
      <c r="B10" s="78"/>
      <c r="C10" s="170" t="s">
        <v>93</v>
      </c>
      <c r="D10" s="78"/>
    </row>
    <row r="11" ht="16.5" customHeight="1" spans="1:4">
      <c r="A11" s="170" t="s">
        <v>94</v>
      </c>
      <c r="B11" s="78"/>
      <c r="C11" s="170" t="s">
        <v>95</v>
      </c>
      <c r="D11" s="78"/>
    </row>
    <row r="12" ht="16.5" customHeight="1" spans="1:4">
      <c r="A12" s="170" t="s">
        <v>88</v>
      </c>
      <c r="B12" s="78"/>
      <c r="C12" s="170" t="s">
        <v>96</v>
      </c>
      <c r="D12" s="78">
        <v>2100</v>
      </c>
    </row>
    <row r="13" ht="16.5" customHeight="1" spans="1:4">
      <c r="A13" s="148" t="s">
        <v>90</v>
      </c>
      <c r="B13" s="78"/>
      <c r="C13" s="66" t="s">
        <v>97</v>
      </c>
      <c r="D13" s="78"/>
    </row>
    <row r="14" ht="16.5" customHeight="1" spans="1:4">
      <c r="A14" s="148" t="s">
        <v>92</v>
      </c>
      <c r="B14" s="78"/>
      <c r="C14" s="66" t="s">
        <v>98</v>
      </c>
      <c r="D14" s="78"/>
    </row>
    <row r="15" ht="16.5" customHeight="1" spans="1:4">
      <c r="A15" s="171"/>
      <c r="B15" s="78"/>
      <c r="C15" s="66" t="s">
        <v>99</v>
      </c>
      <c r="D15" s="78">
        <v>140840</v>
      </c>
    </row>
    <row r="16" ht="16.5" customHeight="1" spans="1:4">
      <c r="A16" s="171"/>
      <c r="B16" s="78"/>
      <c r="C16" s="66" t="s">
        <v>100</v>
      </c>
      <c r="D16" s="78">
        <v>121205</v>
      </c>
    </row>
    <row r="17" ht="16.5" customHeight="1" spans="1:4">
      <c r="A17" s="171"/>
      <c r="B17" s="78"/>
      <c r="C17" s="66" t="s">
        <v>101</v>
      </c>
      <c r="D17" s="78"/>
    </row>
    <row r="18" ht="16.5" customHeight="1" spans="1:4">
      <c r="A18" s="171"/>
      <c r="B18" s="78"/>
      <c r="C18" s="66" t="s">
        <v>102</v>
      </c>
      <c r="D18" s="78">
        <v>2744682.12</v>
      </c>
    </row>
    <row r="19" ht="16.5" customHeight="1" spans="1:4">
      <c r="A19" s="171"/>
      <c r="B19" s="78"/>
      <c r="C19" s="66" t="s">
        <v>103</v>
      </c>
      <c r="D19" s="78">
        <v>1615364.96</v>
      </c>
    </row>
    <row r="20" ht="16.5" customHeight="1" spans="1:4">
      <c r="A20" s="171"/>
      <c r="B20" s="78"/>
      <c r="C20" s="66" t="s">
        <v>104</v>
      </c>
      <c r="D20" s="78"/>
    </row>
    <row r="21" ht="16.5" customHeight="1" spans="1:4">
      <c r="A21" s="171"/>
      <c r="B21" s="78"/>
      <c r="C21" s="66" t="s">
        <v>105</v>
      </c>
      <c r="D21" s="78"/>
    </row>
    <row r="22" ht="16.5" customHeight="1" spans="1:4">
      <c r="A22" s="171"/>
      <c r="B22" s="78"/>
      <c r="C22" s="66" t="s">
        <v>106</v>
      </c>
      <c r="D22" s="78"/>
    </row>
    <row r="23" ht="16.5" customHeight="1" spans="1:4">
      <c r="A23" s="171"/>
      <c r="B23" s="78"/>
      <c r="C23" s="66" t="s">
        <v>107</v>
      </c>
      <c r="D23" s="78"/>
    </row>
    <row r="24" ht="16.5" customHeight="1" spans="1:4">
      <c r="A24" s="171"/>
      <c r="B24" s="78"/>
      <c r="C24" s="66" t="s">
        <v>108</v>
      </c>
      <c r="D24" s="78"/>
    </row>
    <row r="25" ht="16.5" customHeight="1" spans="1:4">
      <c r="A25" s="171"/>
      <c r="B25" s="78"/>
      <c r="C25" s="66" t="s">
        <v>109</v>
      </c>
      <c r="D25" s="78"/>
    </row>
    <row r="26" ht="16.5" customHeight="1" spans="1:4">
      <c r="A26" s="171"/>
      <c r="B26" s="78"/>
      <c r="C26" s="66" t="s">
        <v>110</v>
      </c>
      <c r="D26" s="78">
        <v>105075</v>
      </c>
    </row>
    <row r="27" ht="16.5" customHeight="1" spans="1:4">
      <c r="A27" s="171"/>
      <c r="B27" s="78"/>
      <c r="C27" s="66" t="s">
        <v>111</v>
      </c>
      <c r="D27" s="78"/>
    </row>
    <row r="28" ht="16.5" customHeight="1" spans="1:4">
      <c r="A28" s="171"/>
      <c r="B28" s="78"/>
      <c r="C28" s="66" t="s">
        <v>112</v>
      </c>
      <c r="D28" s="78"/>
    </row>
    <row r="29" ht="16.5" customHeight="1" spans="1:4">
      <c r="A29" s="171"/>
      <c r="B29" s="78"/>
      <c r="C29" s="66" t="s">
        <v>113</v>
      </c>
      <c r="D29" s="78"/>
    </row>
    <row r="30" ht="16.5" customHeight="1" spans="1:4">
      <c r="A30" s="171"/>
      <c r="B30" s="78"/>
      <c r="C30" s="66" t="s">
        <v>114</v>
      </c>
      <c r="D30" s="78"/>
    </row>
    <row r="31" ht="16.5" customHeight="1" spans="1:4">
      <c r="A31" s="171"/>
      <c r="B31" s="78"/>
      <c r="C31" s="66" t="s">
        <v>115</v>
      </c>
      <c r="D31" s="78"/>
    </row>
    <row r="32" ht="16.5" customHeight="1" spans="1:4">
      <c r="A32" s="171"/>
      <c r="B32" s="78"/>
      <c r="C32" s="148" t="s">
        <v>116</v>
      </c>
      <c r="D32" s="78"/>
    </row>
    <row r="33" ht="16.5" customHeight="1" spans="1:4">
      <c r="A33" s="171"/>
      <c r="B33" s="78"/>
      <c r="C33" s="148" t="s">
        <v>117</v>
      </c>
      <c r="D33" s="78"/>
    </row>
    <row r="34" ht="16.5" customHeight="1" spans="1:4">
      <c r="A34" s="171"/>
      <c r="B34" s="78"/>
      <c r="C34" s="27" t="s">
        <v>118</v>
      </c>
      <c r="D34" s="78"/>
    </row>
    <row r="35" ht="15" customHeight="1" spans="1:4">
      <c r="A35" s="172" t="s">
        <v>51</v>
      </c>
      <c r="B35" s="173">
        <v>4729267.08</v>
      </c>
      <c r="C35" s="172" t="s">
        <v>52</v>
      </c>
      <c r="D35" s="173">
        <v>4729267.08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9"/>
  <sheetViews>
    <sheetView showZeros="0" workbookViewId="0">
      <pane ySplit="1" topLeftCell="A2" activePane="bottomLeft" state="frozen"/>
      <selection/>
      <selection pane="bottomLeft" activeCell="D9" sqref="D9"/>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1:7">
      <c r="A1" s="1"/>
      <c r="B1" s="1"/>
      <c r="C1" s="1"/>
      <c r="D1" s="1"/>
      <c r="E1" s="1"/>
      <c r="F1" s="1"/>
      <c r="G1" s="1"/>
    </row>
    <row r="2" customHeight="1" spans="4:7">
      <c r="D2" s="136"/>
      <c r="F2" s="71"/>
      <c r="G2" s="143" t="s">
        <v>119</v>
      </c>
    </row>
    <row r="3" ht="41.25" customHeight="1" spans="1:7">
      <c r="A3" s="124" t="str">
        <f>"2025"&amp;"年一般公共预算支出预算表（按功能科目分类）"</f>
        <v>2025年一般公共预算支出预算表（按功能科目分类）</v>
      </c>
      <c r="B3" s="124"/>
      <c r="C3" s="124"/>
      <c r="D3" s="124"/>
      <c r="E3" s="124"/>
      <c r="F3" s="124"/>
      <c r="G3" s="124"/>
    </row>
    <row r="4" ht="18" customHeight="1" spans="1:7">
      <c r="A4" s="4" t="s">
        <v>1</v>
      </c>
      <c r="F4" s="121"/>
      <c r="G4" s="143" t="s">
        <v>2</v>
      </c>
    </row>
    <row r="5" ht="20.25" customHeight="1" spans="1:7">
      <c r="A5" s="162" t="s">
        <v>120</v>
      </c>
      <c r="B5" s="163"/>
      <c r="C5" s="125" t="s">
        <v>56</v>
      </c>
      <c r="D5" s="152" t="s">
        <v>76</v>
      </c>
      <c r="E5" s="22"/>
      <c r="F5" s="23"/>
      <c r="G5" s="139" t="s">
        <v>77</v>
      </c>
    </row>
    <row r="6" ht="20.25" customHeight="1" spans="1:7">
      <c r="A6" s="164" t="s">
        <v>73</v>
      </c>
      <c r="B6" s="164" t="s">
        <v>74</v>
      </c>
      <c r="C6" s="25"/>
      <c r="D6" s="130" t="s">
        <v>58</v>
      </c>
      <c r="E6" s="130" t="s">
        <v>121</v>
      </c>
      <c r="F6" s="130" t="s">
        <v>122</v>
      </c>
      <c r="G6" s="141"/>
    </row>
    <row r="7" ht="15" customHeight="1" spans="1:7">
      <c r="A7" s="55">
        <v>658001</v>
      </c>
      <c r="B7" s="55">
        <v>2</v>
      </c>
      <c r="C7" s="55">
        <v>4729267.08</v>
      </c>
      <c r="D7" s="55">
        <v>1984584.96</v>
      </c>
      <c r="E7" s="166">
        <v>1859868</v>
      </c>
      <c r="F7" s="55">
        <v>124716.96</v>
      </c>
      <c r="G7" s="55">
        <v>2744682.12</v>
      </c>
    </row>
    <row r="8" ht="18" customHeight="1" spans="1:7">
      <c r="A8" s="27"/>
      <c r="B8" s="27"/>
      <c r="C8" s="78"/>
      <c r="D8" s="78"/>
      <c r="E8" s="78"/>
      <c r="F8" s="78"/>
      <c r="G8" s="78"/>
    </row>
    <row r="9" ht="18" customHeight="1" spans="1:7">
      <c r="A9" s="77" t="s">
        <v>123</v>
      </c>
      <c r="B9" s="165" t="s">
        <v>123</v>
      </c>
      <c r="C9" s="55">
        <v>4729267.08</v>
      </c>
      <c r="D9" s="55">
        <v>1984584.96</v>
      </c>
      <c r="E9" s="166">
        <v>1859868</v>
      </c>
      <c r="F9" s="55">
        <v>124716.96</v>
      </c>
      <c r="G9" s="55">
        <v>2744682.12</v>
      </c>
    </row>
  </sheetData>
  <mergeCells count="6">
    <mergeCell ref="A3:G3"/>
    <mergeCell ref="A5:B5"/>
    <mergeCell ref="D5:F5"/>
    <mergeCell ref="A9:B9"/>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C9" sqref="C9"/>
    </sheetView>
  </sheetViews>
  <sheetFormatPr defaultColWidth="10.4259259259259" defaultRowHeight="14.25" customHeight="1" outlineLevelCol="5"/>
  <cols>
    <col min="1" max="1" width="44.1296296296296" customWidth="1"/>
    <col min="2" max="6" width="28.1388888888889" customWidth="1"/>
  </cols>
  <sheetData>
    <row r="1" customHeight="1" spans="1:6">
      <c r="A1" s="1"/>
      <c r="B1" s="1"/>
      <c r="C1" s="1"/>
      <c r="D1" s="1"/>
      <c r="E1" s="1"/>
      <c r="F1" s="1"/>
    </row>
    <row r="2" customHeight="1" spans="1:6">
      <c r="A2" s="42"/>
      <c r="B2" s="42"/>
      <c r="C2" s="42"/>
      <c r="D2" s="42"/>
      <c r="E2" s="41"/>
      <c r="F2" s="161" t="s">
        <v>124</v>
      </c>
    </row>
    <row r="3" ht="41.25" customHeight="1" spans="1:6">
      <c r="A3" s="157" t="str">
        <f>"2025"&amp;"年一般公共预算“三公”经费支出预算表"</f>
        <v>2025年一般公共预算“三公”经费支出预算表</v>
      </c>
      <c r="B3" s="42"/>
      <c r="C3" s="42"/>
      <c r="D3" s="42"/>
      <c r="E3" s="41"/>
      <c r="F3" s="42"/>
    </row>
    <row r="4" customHeight="1" spans="1:6">
      <c r="A4" s="158" t="s">
        <v>72</v>
      </c>
      <c r="B4" s="159"/>
      <c r="D4" s="42"/>
      <c r="E4" s="41"/>
      <c r="F4" s="63" t="s">
        <v>2</v>
      </c>
    </row>
    <row r="5" ht="27" customHeight="1" spans="1:6">
      <c r="A5" s="46" t="s">
        <v>125</v>
      </c>
      <c r="B5" s="46" t="s">
        <v>126</v>
      </c>
      <c r="C5" s="48" t="s">
        <v>127</v>
      </c>
      <c r="D5" s="46"/>
      <c r="E5" s="47"/>
      <c r="F5" s="46" t="s">
        <v>128</v>
      </c>
    </row>
    <row r="6" ht="28.5" customHeight="1" spans="1:6">
      <c r="A6" s="160"/>
      <c r="B6" s="50"/>
      <c r="C6" s="47" t="s">
        <v>58</v>
      </c>
      <c r="D6" s="47" t="s">
        <v>129</v>
      </c>
      <c r="E6" s="47" t="s">
        <v>130</v>
      </c>
      <c r="F6" s="49"/>
    </row>
    <row r="7" ht="17.25" customHeight="1" spans="1:6">
      <c r="A7" s="59" t="s">
        <v>83</v>
      </c>
      <c r="B7" s="59" t="s">
        <v>84</v>
      </c>
      <c r="C7" s="59" t="s">
        <v>131</v>
      </c>
      <c r="D7" s="59">
        <v>4</v>
      </c>
      <c r="E7" s="59" t="s">
        <v>132</v>
      </c>
      <c r="F7" s="59" t="s">
        <v>133</v>
      </c>
    </row>
    <row r="8" ht="17.25" customHeight="1" spans="1:6">
      <c r="A8" s="78"/>
      <c r="B8" s="78"/>
      <c r="C8" s="78"/>
      <c r="D8" s="78"/>
      <c r="E8" s="78"/>
      <c r="F8" s="78"/>
    </row>
    <row r="9" customHeight="1" spans="1:1">
      <c r="A9" t="s">
        <v>134</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9"/>
  <sheetViews>
    <sheetView showZeros="0" topLeftCell="F1" workbookViewId="0">
      <pane ySplit="1" topLeftCell="A9" activePane="bottomLeft" state="frozen"/>
      <selection/>
      <selection pane="bottomLeft" activeCell="G14" sqref="G14"/>
    </sheetView>
  </sheetViews>
  <sheetFormatPr defaultColWidth="9.13888888888889" defaultRowHeight="14.25" customHeight="1"/>
  <cols>
    <col min="1" max="2" width="32.8518518518519" customWidth="1"/>
    <col min="3" max="3" width="20.712962962963" customWidth="1"/>
    <col min="4" max="4" width="23.75" customWidth="1"/>
    <col min="5" max="5" width="10.1388888888889" customWidth="1"/>
    <col min="6" max="6" width="23.75" customWidth="1"/>
    <col min="7" max="7" width="10.287037037037" customWidth="1"/>
    <col min="8" max="8" width="23" customWidth="1"/>
    <col min="9" max="24" width="18.71296296296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6"/>
      <c r="C2" s="144"/>
      <c r="E2" s="150"/>
      <c r="F2" s="150"/>
      <c r="G2" s="150"/>
      <c r="H2" s="150"/>
      <c r="I2" s="83"/>
      <c r="J2" s="83"/>
      <c r="K2" s="83"/>
      <c r="L2" s="83"/>
      <c r="M2" s="83"/>
      <c r="N2" s="83"/>
      <c r="R2" s="83"/>
      <c r="V2" s="144"/>
      <c r="X2" s="18" t="s">
        <v>135</v>
      </c>
    </row>
    <row r="3" ht="45.75" customHeight="1" spans="1:24">
      <c r="A3" s="67" t="str">
        <f>"2025"&amp;"年部门基本支出预算表"</f>
        <v>2025年部门基本支出预算表</v>
      </c>
      <c r="B3" s="3"/>
      <c r="C3" s="67"/>
      <c r="D3" s="67"/>
      <c r="E3" s="67"/>
      <c r="F3" s="67"/>
      <c r="G3" s="67"/>
      <c r="H3" s="67"/>
      <c r="I3" s="67"/>
      <c r="J3" s="67"/>
      <c r="K3" s="67"/>
      <c r="L3" s="67"/>
      <c r="M3" s="67"/>
      <c r="N3" s="67"/>
      <c r="O3" s="3"/>
      <c r="P3" s="3"/>
      <c r="Q3" s="3"/>
      <c r="R3" s="67"/>
      <c r="S3" s="67"/>
      <c r="T3" s="67"/>
      <c r="U3" s="67"/>
      <c r="V3" s="67"/>
      <c r="W3" s="67"/>
      <c r="X3" s="67"/>
    </row>
    <row r="4" ht="18.75" customHeight="1" spans="1:24">
      <c r="A4" s="4" t="s">
        <v>1</v>
      </c>
      <c r="B4" s="5"/>
      <c r="C4" s="145"/>
      <c r="D4" s="145"/>
      <c r="E4" s="145"/>
      <c r="F4" s="145"/>
      <c r="G4" s="145"/>
      <c r="H4" s="145"/>
      <c r="I4" s="84"/>
      <c r="J4" s="84"/>
      <c r="K4" s="84"/>
      <c r="L4" s="84"/>
      <c r="M4" s="84"/>
      <c r="N4" s="84"/>
      <c r="O4" s="19"/>
      <c r="P4" s="19"/>
      <c r="Q4" s="19"/>
      <c r="R4" s="84"/>
      <c r="V4" s="144"/>
      <c r="X4" s="18" t="s">
        <v>2</v>
      </c>
    </row>
    <row r="5" ht="18" customHeight="1" spans="1:24">
      <c r="A5" s="6" t="s">
        <v>136</v>
      </c>
      <c r="B5" s="6" t="s">
        <v>137</v>
      </c>
      <c r="C5" s="6" t="s">
        <v>138</v>
      </c>
      <c r="D5" s="6" t="s">
        <v>139</v>
      </c>
      <c r="E5" s="6" t="s">
        <v>140</v>
      </c>
      <c r="F5" s="6" t="s">
        <v>141</v>
      </c>
      <c r="G5" s="6" t="s">
        <v>142</v>
      </c>
      <c r="H5" s="6" t="s">
        <v>143</v>
      </c>
      <c r="I5" s="152" t="s">
        <v>144</v>
      </c>
      <c r="J5" s="80" t="s">
        <v>144</v>
      </c>
      <c r="K5" s="80"/>
      <c r="L5" s="80"/>
      <c r="M5" s="80"/>
      <c r="N5" s="80"/>
      <c r="O5" s="22"/>
      <c r="P5" s="22"/>
      <c r="Q5" s="22"/>
      <c r="R5" s="102" t="s">
        <v>62</v>
      </c>
      <c r="S5" s="80" t="s">
        <v>63</v>
      </c>
      <c r="T5" s="80"/>
      <c r="U5" s="80"/>
      <c r="V5" s="80"/>
      <c r="W5" s="80"/>
      <c r="X5" s="81"/>
    </row>
    <row r="6" ht="18" customHeight="1" spans="1:24">
      <c r="A6" s="8"/>
      <c r="B6" s="32"/>
      <c r="C6" s="127"/>
      <c r="D6" s="8"/>
      <c r="E6" s="8"/>
      <c r="F6" s="8"/>
      <c r="G6" s="8"/>
      <c r="H6" s="8"/>
      <c r="I6" s="125" t="s">
        <v>145</v>
      </c>
      <c r="J6" s="152" t="s">
        <v>59</v>
      </c>
      <c r="K6" s="80"/>
      <c r="L6" s="80"/>
      <c r="M6" s="80"/>
      <c r="N6" s="81"/>
      <c r="O6" s="21" t="s">
        <v>146</v>
      </c>
      <c r="P6" s="22"/>
      <c r="Q6" s="23"/>
      <c r="R6" s="6" t="s">
        <v>62</v>
      </c>
      <c r="S6" s="152" t="s">
        <v>63</v>
      </c>
      <c r="T6" s="102" t="s">
        <v>65</v>
      </c>
      <c r="U6" s="80" t="s">
        <v>63</v>
      </c>
      <c r="V6" s="102" t="s">
        <v>67</v>
      </c>
      <c r="W6" s="102" t="s">
        <v>68</v>
      </c>
      <c r="X6" s="156" t="s">
        <v>69</v>
      </c>
    </row>
    <row r="7" ht="19.5" customHeight="1" spans="1:24">
      <c r="A7" s="32"/>
      <c r="B7" s="32"/>
      <c r="C7" s="32"/>
      <c r="D7" s="32"/>
      <c r="E7" s="32"/>
      <c r="F7" s="32"/>
      <c r="G7" s="32"/>
      <c r="H7" s="32"/>
      <c r="I7" s="32"/>
      <c r="J7" s="153" t="s">
        <v>147</v>
      </c>
      <c r="K7" s="6" t="s">
        <v>148</v>
      </c>
      <c r="L7" s="6" t="s">
        <v>149</v>
      </c>
      <c r="M7" s="6" t="s">
        <v>150</v>
      </c>
      <c r="N7" s="6" t="s">
        <v>151</v>
      </c>
      <c r="O7" s="6" t="s">
        <v>59</v>
      </c>
      <c r="P7" s="6" t="s">
        <v>60</v>
      </c>
      <c r="Q7" s="6" t="s">
        <v>61</v>
      </c>
      <c r="R7" s="32"/>
      <c r="S7" s="6" t="s">
        <v>58</v>
      </c>
      <c r="T7" s="6" t="s">
        <v>65</v>
      </c>
      <c r="U7" s="6" t="s">
        <v>152</v>
      </c>
      <c r="V7" s="6" t="s">
        <v>67</v>
      </c>
      <c r="W7" s="6" t="s">
        <v>68</v>
      </c>
      <c r="X7" s="6" t="s">
        <v>69</v>
      </c>
    </row>
    <row r="8" ht="37.5" customHeight="1" spans="1:24">
      <c r="A8" s="146"/>
      <c r="B8" s="25"/>
      <c r="C8" s="146"/>
      <c r="D8" s="146"/>
      <c r="E8" s="146"/>
      <c r="F8" s="146"/>
      <c r="G8" s="146"/>
      <c r="H8" s="146"/>
      <c r="I8" s="146"/>
      <c r="J8" s="154" t="s">
        <v>58</v>
      </c>
      <c r="K8" s="10" t="s">
        <v>153</v>
      </c>
      <c r="L8" s="10" t="s">
        <v>149</v>
      </c>
      <c r="M8" s="10" t="s">
        <v>150</v>
      </c>
      <c r="N8" s="10" t="s">
        <v>151</v>
      </c>
      <c r="O8" s="10" t="s">
        <v>149</v>
      </c>
      <c r="P8" s="10" t="s">
        <v>150</v>
      </c>
      <c r="Q8" s="10" t="s">
        <v>151</v>
      </c>
      <c r="R8" s="10" t="s">
        <v>62</v>
      </c>
      <c r="S8" s="10" t="s">
        <v>58</v>
      </c>
      <c r="T8" s="10" t="s">
        <v>65</v>
      </c>
      <c r="U8" s="10" t="s">
        <v>152</v>
      </c>
      <c r="V8" s="10" t="s">
        <v>67</v>
      </c>
      <c r="W8" s="10" t="s">
        <v>68</v>
      </c>
      <c r="X8" s="10" t="s">
        <v>69</v>
      </c>
    </row>
    <row r="9" customHeight="1" spans="1:24">
      <c r="A9" s="35">
        <v>0</v>
      </c>
      <c r="B9" s="35" t="s">
        <v>70</v>
      </c>
      <c r="C9" s="35">
        <v>0</v>
      </c>
      <c r="D9" s="147" t="s">
        <v>154</v>
      </c>
      <c r="E9" s="147" t="s">
        <v>155</v>
      </c>
      <c r="F9" s="147" t="s">
        <v>156</v>
      </c>
      <c r="G9" s="147">
        <v>30103</v>
      </c>
      <c r="H9" s="147" t="s">
        <v>157</v>
      </c>
      <c r="I9" s="155">
        <v>266000</v>
      </c>
      <c r="J9" s="35"/>
      <c r="K9" s="35">
        <v>11</v>
      </c>
      <c r="L9" s="35">
        <v>12</v>
      </c>
      <c r="M9" s="155">
        <v>266000</v>
      </c>
      <c r="N9" s="35">
        <v>14</v>
      </c>
      <c r="O9" s="35">
        <v>15</v>
      </c>
      <c r="P9" s="35">
        <v>16</v>
      </c>
      <c r="Q9" s="35">
        <v>17</v>
      </c>
      <c r="R9" s="35">
        <v>18</v>
      </c>
      <c r="S9" s="35">
        <v>19</v>
      </c>
      <c r="T9" s="35">
        <v>20</v>
      </c>
      <c r="U9" s="35">
        <v>21</v>
      </c>
      <c r="V9" s="35">
        <v>22</v>
      </c>
      <c r="W9" s="35">
        <v>23</v>
      </c>
      <c r="X9" s="35">
        <v>24</v>
      </c>
    </row>
    <row r="10" ht="20.25" customHeight="1" spans="1:24">
      <c r="A10" s="148"/>
      <c r="B10" s="35" t="s">
        <v>70</v>
      </c>
      <c r="C10" s="148"/>
      <c r="D10" s="147" t="s">
        <v>158</v>
      </c>
      <c r="E10" s="147" t="s">
        <v>159</v>
      </c>
      <c r="F10" s="147" t="s">
        <v>160</v>
      </c>
      <c r="G10" s="147" t="s">
        <v>161</v>
      </c>
      <c r="H10" s="147" t="s">
        <v>162</v>
      </c>
      <c r="I10" s="155">
        <v>140840</v>
      </c>
      <c r="J10" s="78"/>
      <c r="K10" s="78"/>
      <c r="L10" s="78"/>
      <c r="M10" s="155">
        <v>140840</v>
      </c>
      <c r="N10" s="78"/>
      <c r="O10" s="78"/>
      <c r="P10" s="78"/>
      <c r="Q10" s="78"/>
      <c r="R10" s="78"/>
      <c r="S10" s="78"/>
      <c r="T10" s="78"/>
      <c r="U10" s="78"/>
      <c r="V10" s="78"/>
      <c r="W10" s="78"/>
      <c r="X10" s="78"/>
    </row>
    <row r="11" ht="20.25" customHeight="1" spans="1:24">
      <c r="A11" s="148"/>
      <c r="B11" s="35" t="s">
        <v>70</v>
      </c>
      <c r="C11" s="148"/>
      <c r="D11" s="147" t="s">
        <v>158</v>
      </c>
      <c r="E11" s="147">
        <v>2101102</v>
      </c>
      <c r="F11" s="147" t="s">
        <v>163</v>
      </c>
      <c r="G11" s="147" t="s">
        <v>164</v>
      </c>
      <c r="H11" s="147" t="s">
        <v>165</v>
      </c>
      <c r="I11" s="155">
        <v>69510</v>
      </c>
      <c r="J11" s="78"/>
      <c r="K11" s="35"/>
      <c r="L11" s="35"/>
      <c r="M11" s="155">
        <v>69510</v>
      </c>
      <c r="N11" s="35"/>
      <c r="O11" s="35"/>
      <c r="P11" s="35"/>
      <c r="Q11" s="35"/>
      <c r="R11" s="78"/>
      <c r="S11" s="78"/>
      <c r="T11" s="78"/>
      <c r="U11" s="78"/>
      <c r="V11" s="78"/>
      <c r="W11" s="78"/>
      <c r="X11" s="78"/>
    </row>
    <row r="12" ht="17.25" customHeight="1" spans="1:24">
      <c r="A12" s="29"/>
      <c r="B12" s="35" t="s">
        <v>70</v>
      </c>
      <c r="C12" s="149"/>
      <c r="D12" s="147" t="s">
        <v>158</v>
      </c>
      <c r="E12" s="147" t="s">
        <v>166</v>
      </c>
      <c r="F12" s="147" t="s">
        <v>167</v>
      </c>
      <c r="G12" s="147" t="s">
        <v>168</v>
      </c>
      <c r="H12" s="147" t="s">
        <v>169</v>
      </c>
      <c r="I12" s="155">
        <v>44800</v>
      </c>
      <c r="J12" s="78"/>
      <c r="K12" s="78"/>
      <c r="L12" s="78"/>
      <c r="M12" s="155">
        <v>44800</v>
      </c>
      <c r="N12" s="78"/>
      <c r="O12" s="78"/>
      <c r="P12" s="78"/>
      <c r="Q12" s="78"/>
      <c r="R12" s="78"/>
      <c r="S12" s="78"/>
      <c r="T12" s="78"/>
      <c r="U12" s="78"/>
      <c r="V12" s="78"/>
      <c r="W12" s="78"/>
      <c r="X12" s="78"/>
    </row>
    <row r="13" ht="17.25" customHeight="1" spans="1:24">
      <c r="A13" s="29"/>
      <c r="B13" s="35" t="s">
        <v>70</v>
      </c>
      <c r="C13" s="149"/>
      <c r="D13" s="147" t="s">
        <v>158</v>
      </c>
      <c r="E13" s="147">
        <v>2101199</v>
      </c>
      <c r="F13" s="147" t="s">
        <v>170</v>
      </c>
      <c r="G13" s="147" t="s">
        <v>171</v>
      </c>
      <c r="H13" s="147" t="s">
        <v>172</v>
      </c>
      <c r="I13" s="155">
        <v>3619</v>
      </c>
      <c r="J13" s="78"/>
      <c r="K13" s="78"/>
      <c r="L13" s="78"/>
      <c r="M13" s="155">
        <v>3619</v>
      </c>
      <c r="N13" s="78"/>
      <c r="O13" s="78"/>
      <c r="P13" s="78"/>
      <c r="Q13" s="78"/>
      <c r="R13" s="78"/>
      <c r="S13" s="78"/>
      <c r="T13" s="78"/>
      <c r="U13" s="78"/>
      <c r="V13" s="78"/>
      <c r="W13" s="78"/>
      <c r="X13" s="78"/>
    </row>
    <row r="14" ht="17.25" customHeight="1" spans="1:24">
      <c r="A14" s="29"/>
      <c r="B14" s="35" t="s">
        <v>70</v>
      </c>
      <c r="C14" s="149"/>
      <c r="D14" s="147" t="s">
        <v>158</v>
      </c>
      <c r="E14" s="147" t="s">
        <v>173</v>
      </c>
      <c r="F14" s="147" t="s">
        <v>170</v>
      </c>
      <c r="G14" s="147" t="s">
        <v>171</v>
      </c>
      <c r="H14" s="147" t="s">
        <v>172</v>
      </c>
      <c r="I14" s="155">
        <v>3276</v>
      </c>
      <c r="J14" s="78"/>
      <c r="K14" s="78"/>
      <c r="L14" s="78"/>
      <c r="M14" s="155">
        <v>3276</v>
      </c>
      <c r="N14" s="78"/>
      <c r="O14" s="78"/>
      <c r="P14" s="78"/>
      <c r="Q14" s="78"/>
      <c r="R14" s="78"/>
      <c r="S14" s="78"/>
      <c r="T14" s="78"/>
      <c r="U14" s="78"/>
      <c r="V14" s="78"/>
      <c r="W14" s="78"/>
      <c r="X14" s="78"/>
    </row>
    <row r="15" ht="17.25" customHeight="1" spans="1:24">
      <c r="A15" s="29"/>
      <c r="B15" s="35" t="s">
        <v>70</v>
      </c>
      <c r="C15" s="149"/>
      <c r="D15" s="147" t="s">
        <v>158</v>
      </c>
      <c r="E15" s="147">
        <v>2130104</v>
      </c>
      <c r="F15" s="147" t="s">
        <v>156</v>
      </c>
      <c r="G15" s="147" t="s">
        <v>171</v>
      </c>
      <c r="H15" s="147" t="s">
        <v>172</v>
      </c>
      <c r="I15" s="155">
        <v>6300</v>
      </c>
      <c r="J15" s="78"/>
      <c r="K15" s="78"/>
      <c r="L15" s="78"/>
      <c r="M15" s="155">
        <v>6300</v>
      </c>
      <c r="N15" s="78"/>
      <c r="O15" s="78"/>
      <c r="P15" s="78"/>
      <c r="Q15" s="78"/>
      <c r="R15" s="78"/>
      <c r="S15" s="78"/>
      <c r="T15" s="78"/>
      <c r="U15" s="78"/>
      <c r="V15" s="78"/>
      <c r="W15" s="78"/>
      <c r="X15" s="78"/>
    </row>
    <row r="16" ht="17.25" customHeight="1" spans="1:24">
      <c r="A16" s="29"/>
      <c r="B16" s="35" t="s">
        <v>70</v>
      </c>
      <c r="C16" s="149"/>
      <c r="D16" s="147" t="s">
        <v>174</v>
      </c>
      <c r="E16" s="147" t="s">
        <v>155</v>
      </c>
      <c r="F16" s="147" t="s">
        <v>156</v>
      </c>
      <c r="G16" s="147" t="s">
        <v>175</v>
      </c>
      <c r="H16" s="147" t="s">
        <v>176</v>
      </c>
      <c r="I16" s="155">
        <v>402000</v>
      </c>
      <c r="J16" s="78"/>
      <c r="K16" s="78"/>
      <c r="L16" s="78"/>
      <c r="M16" s="155">
        <v>402000</v>
      </c>
      <c r="N16" s="78"/>
      <c r="O16" s="78"/>
      <c r="P16" s="78"/>
      <c r="Q16" s="78"/>
      <c r="R16" s="78"/>
      <c r="S16" s="78"/>
      <c r="T16" s="78"/>
      <c r="U16" s="78"/>
      <c r="V16" s="78"/>
      <c r="W16" s="78"/>
      <c r="X16" s="78"/>
    </row>
    <row r="17" ht="17.25" customHeight="1" spans="1:24">
      <c r="A17" s="29"/>
      <c r="B17" s="35" t="s">
        <v>70</v>
      </c>
      <c r="C17" s="149"/>
      <c r="D17" s="147" t="s">
        <v>174</v>
      </c>
      <c r="E17" s="147" t="s">
        <v>155</v>
      </c>
      <c r="F17" s="147" t="s">
        <v>156</v>
      </c>
      <c r="G17" s="147" t="s">
        <v>175</v>
      </c>
      <c r="H17" s="147" t="s">
        <v>176</v>
      </c>
      <c r="I17" s="155">
        <v>20100</v>
      </c>
      <c r="J17" s="78"/>
      <c r="K17" s="78"/>
      <c r="L17" s="78"/>
      <c r="M17" s="155">
        <v>20100</v>
      </c>
      <c r="N17" s="78"/>
      <c r="O17" s="78"/>
      <c r="P17" s="78"/>
      <c r="Q17" s="78"/>
      <c r="R17" s="78"/>
      <c r="S17" s="78"/>
      <c r="T17" s="78"/>
      <c r="U17" s="78"/>
      <c r="V17" s="78"/>
      <c r="W17" s="78"/>
      <c r="X17" s="78"/>
    </row>
    <row r="18" ht="17.25" customHeight="1" spans="1:24">
      <c r="A18" s="29"/>
      <c r="B18" s="35" t="s">
        <v>70</v>
      </c>
      <c r="C18" s="149"/>
      <c r="D18" s="147" t="s">
        <v>174</v>
      </c>
      <c r="E18" s="147" t="s">
        <v>155</v>
      </c>
      <c r="F18" s="147" t="s">
        <v>156</v>
      </c>
      <c r="G18" s="147" t="s">
        <v>175</v>
      </c>
      <c r="H18" s="147" t="s">
        <v>176</v>
      </c>
      <c r="I18" s="155">
        <v>99200</v>
      </c>
      <c r="J18" s="78"/>
      <c r="K18" s="78"/>
      <c r="L18" s="78"/>
      <c r="M18" s="155">
        <v>99200</v>
      </c>
      <c r="N18" s="78"/>
      <c r="O18" s="78"/>
      <c r="P18" s="78"/>
      <c r="Q18" s="78"/>
      <c r="R18" s="78"/>
      <c r="S18" s="78"/>
      <c r="T18" s="78"/>
      <c r="U18" s="78"/>
      <c r="V18" s="78"/>
      <c r="W18" s="78"/>
      <c r="X18" s="78"/>
    </row>
    <row r="19" ht="17.25" customHeight="1" spans="1:24">
      <c r="A19" s="29"/>
      <c r="B19" s="35" t="s">
        <v>70</v>
      </c>
      <c r="C19" s="149"/>
      <c r="D19" s="147" t="s">
        <v>177</v>
      </c>
      <c r="E19" s="147" t="s">
        <v>155</v>
      </c>
      <c r="F19" s="147" t="s">
        <v>156</v>
      </c>
      <c r="G19" s="147" t="s">
        <v>178</v>
      </c>
      <c r="H19" s="147" t="s">
        <v>179</v>
      </c>
      <c r="I19" s="155">
        <v>5760</v>
      </c>
      <c r="J19" s="78"/>
      <c r="K19" s="78"/>
      <c r="L19" s="78"/>
      <c r="M19" s="155">
        <v>5760</v>
      </c>
      <c r="N19" s="78"/>
      <c r="O19" s="78"/>
      <c r="P19" s="78"/>
      <c r="Q19" s="78"/>
      <c r="R19" s="78"/>
      <c r="S19" s="78"/>
      <c r="T19" s="78"/>
      <c r="U19" s="78"/>
      <c r="V19" s="78"/>
      <c r="W19" s="78"/>
      <c r="X19" s="78"/>
    </row>
    <row r="20" ht="17.25" customHeight="1" spans="1:24">
      <c r="A20" s="29"/>
      <c r="B20" s="35" t="s">
        <v>70</v>
      </c>
      <c r="C20" s="149"/>
      <c r="D20" s="147" t="s">
        <v>177</v>
      </c>
      <c r="E20" s="147" t="s">
        <v>155</v>
      </c>
      <c r="F20" s="147" t="s">
        <v>156</v>
      </c>
      <c r="G20" s="147" t="s">
        <v>178</v>
      </c>
      <c r="H20" s="147" t="s">
        <v>179</v>
      </c>
      <c r="I20" s="155">
        <v>8000</v>
      </c>
      <c r="J20" s="78"/>
      <c r="K20" s="78"/>
      <c r="L20" s="78"/>
      <c r="M20" s="155">
        <v>8000</v>
      </c>
      <c r="N20" s="78"/>
      <c r="O20" s="78"/>
      <c r="P20" s="78"/>
      <c r="Q20" s="78"/>
      <c r="R20" s="78"/>
      <c r="S20" s="78"/>
      <c r="T20" s="78"/>
      <c r="U20" s="78"/>
      <c r="V20" s="78"/>
      <c r="W20" s="78"/>
      <c r="X20" s="78"/>
    </row>
    <row r="21" ht="17.25" customHeight="1" spans="1:24">
      <c r="A21" s="29"/>
      <c r="B21" s="35" t="s">
        <v>70</v>
      </c>
      <c r="C21" s="149"/>
      <c r="D21" s="147" t="s">
        <v>177</v>
      </c>
      <c r="E21" s="147" t="s">
        <v>155</v>
      </c>
      <c r="F21" s="147" t="s">
        <v>156</v>
      </c>
      <c r="G21" s="147" t="s">
        <v>180</v>
      </c>
      <c r="H21" s="147" t="s">
        <v>181</v>
      </c>
      <c r="I21" s="155">
        <v>19200</v>
      </c>
      <c r="J21" s="78"/>
      <c r="K21" s="78"/>
      <c r="L21" s="78"/>
      <c r="M21" s="155">
        <v>19200</v>
      </c>
      <c r="N21" s="78"/>
      <c r="O21" s="78"/>
      <c r="P21" s="78"/>
      <c r="Q21" s="78"/>
      <c r="R21" s="78"/>
      <c r="S21" s="78"/>
      <c r="T21" s="78"/>
      <c r="U21" s="78"/>
      <c r="V21" s="78"/>
      <c r="W21" s="78"/>
      <c r="X21" s="78"/>
    </row>
    <row r="22" ht="17.25" customHeight="1" spans="1:24">
      <c r="A22" s="29"/>
      <c r="B22" s="35" t="s">
        <v>70</v>
      </c>
      <c r="C22" s="149"/>
      <c r="D22" s="147" t="s">
        <v>182</v>
      </c>
      <c r="E22" s="147">
        <v>2210201</v>
      </c>
      <c r="F22" s="147" t="s">
        <v>182</v>
      </c>
      <c r="G22" s="147" t="s">
        <v>183</v>
      </c>
      <c r="H22" s="147" t="s">
        <v>182</v>
      </c>
      <c r="I22" s="155">
        <v>96675</v>
      </c>
      <c r="J22" s="78"/>
      <c r="K22" s="78"/>
      <c r="L22" s="78"/>
      <c r="M22" s="155">
        <v>96675</v>
      </c>
      <c r="N22" s="78"/>
      <c r="O22" s="78"/>
      <c r="P22" s="78"/>
      <c r="Q22" s="78"/>
      <c r="R22" s="78"/>
      <c r="S22" s="78"/>
      <c r="T22" s="78"/>
      <c r="U22" s="78"/>
      <c r="V22" s="78"/>
      <c r="W22" s="78"/>
      <c r="X22" s="78"/>
    </row>
    <row r="23" ht="17.25" customHeight="1" spans="1:24">
      <c r="A23" s="29"/>
      <c r="B23" s="35" t="s">
        <v>70</v>
      </c>
      <c r="C23" s="149"/>
      <c r="D23" s="147" t="s">
        <v>184</v>
      </c>
      <c r="E23" s="147" t="s">
        <v>155</v>
      </c>
      <c r="F23" s="147" t="s">
        <v>156</v>
      </c>
      <c r="G23" s="147" t="s">
        <v>185</v>
      </c>
      <c r="H23" s="147" t="s">
        <v>184</v>
      </c>
      <c r="I23" s="155">
        <v>8040</v>
      </c>
      <c r="J23" s="78"/>
      <c r="K23" s="78"/>
      <c r="L23" s="78"/>
      <c r="M23" s="155">
        <v>8040</v>
      </c>
      <c r="N23" s="78"/>
      <c r="O23" s="78"/>
      <c r="P23" s="78"/>
      <c r="Q23" s="78"/>
      <c r="R23" s="78"/>
      <c r="S23" s="78"/>
      <c r="T23" s="78"/>
      <c r="U23" s="78"/>
      <c r="V23" s="78"/>
      <c r="W23" s="78"/>
      <c r="X23" s="78"/>
    </row>
    <row r="24" ht="17.25" customHeight="1" spans="1:24">
      <c r="A24" s="29"/>
      <c r="B24" s="35" t="s">
        <v>70</v>
      </c>
      <c r="C24" s="149"/>
      <c r="D24" s="147" t="s">
        <v>184</v>
      </c>
      <c r="E24" s="147" t="s">
        <v>155</v>
      </c>
      <c r="F24" s="147" t="s">
        <v>156</v>
      </c>
      <c r="G24" s="147" t="s">
        <v>185</v>
      </c>
      <c r="H24" s="147" t="s">
        <v>184</v>
      </c>
      <c r="I24" s="155">
        <v>13422.96</v>
      </c>
      <c r="J24" s="78"/>
      <c r="K24" s="78"/>
      <c r="L24" s="78"/>
      <c r="M24" s="155">
        <v>13422.96</v>
      </c>
      <c r="N24" s="78"/>
      <c r="O24" s="78"/>
      <c r="P24" s="78"/>
      <c r="Q24" s="78"/>
      <c r="R24" s="78"/>
      <c r="S24" s="78"/>
      <c r="T24" s="78"/>
      <c r="U24" s="78"/>
      <c r="V24" s="78"/>
      <c r="W24" s="78"/>
      <c r="X24" s="78"/>
    </row>
    <row r="25" ht="17.25" customHeight="1" spans="1:24">
      <c r="A25" s="29"/>
      <c r="B25" s="35" t="s">
        <v>70</v>
      </c>
      <c r="C25" s="149"/>
      <c r="D25" s="147" t="s">
        <v>186</v>
      </c>
      <c r="E25" s="147" t="s">
        <v>187</v>
      </c>
      <c r="F25" s="147" t="s">
        <v>186</v>
      </c>
      <c r="G25" s="147" t="s">
        <v>188</v>
      </c>
      <c r="H25" s="147" t="s">
        <v>189</v>
      </c>
      <c r="I25" s="155">
        <v>8400</v>
      </c>
      <c r="J25" s="78"/>
      <c r="K25" s="78"/>
      <c r="L25" s="78"/>
      <c r="M25" s="155">
        <v>8400</v>
      </c>
      <c r="N25" s="78"/>
      <c r="O25" s="78"/>
      <c r="P25" s="78"/>
      <c r="Q25" s="78"/>
      <c r="R25" s="78"/>
      <c r="S25" s="78"/>
      <c r="T25" s="78"/>
      <c r="U25" s="78"/>
      <c r="V25" s="78"/>
      <c r="W25" s="78"/>
      <c r="X25" s="78"/>
    </row>
    <row r="26" ht="17.25" customHeight="1" spans="1:24">
      <c r="A26" s="29"/>
      <c r="B26" s="35" t="s">
        <v>70</v>
      </c>
      <c r="C26" s="149"/>
      <c r="D26" s="147" t="s">
        <v>190</v>
      </c>
      <c r="E26" s="147" t="s">
        <v>155</v>
      </c>
      <c r="F26" s="147" t="s">
        <v>156</v>
      </c>
      <c r="G26" s="147" t="s">
        <v>191</v>
      </c>
      <c r="H26" s="147" t="s">
        <v>192</v>
      </c>
      <c r="I26" s="155">
        <v>230364</v>
      </c>
      <c r="J26" s="78"/>
      <c r="K26" s="78"/>
      <c r="L26" s="78"/>
      <c r="M26" s="155">
        <v>230364</v>
      </c>
      <c r="N26" s="78"/>
      <c r="O26" s="78"/>
      <c r="P26" s="78"/>
      <c r="Q26" s="78"/>
      <c r="R26" s="78"/>
      <c r="S26" s="78"/>
      <c r="T26" s="78"/>
      <c r="U26" s="78"/>
      <c r="V26" s="78"/>
      <c r="W26" s="78"/>
      <c r="X26" s="78"/>
    </row>
    <row r="27" ht="17.25" customHeight="1" spans="1:24">
      <c r="A27" s="29"/>
      <c r="B27" s="35" t="s">
        <v>70</v>
      </c>
      <c r="C27" s="149"/>
      <c r="D27" s="147" t="s">
        <v>190</v>
      </c>
      <c r="E27" s="147" t="s">
        <v>155</v>
      </c>
      <c r="F27" s="147" t="s">
        <v>156</v>
      </c>
      <c r="G27" s="147" t="s">
        <v>193</v>
      </c>
      <c r="H27" s="147" t="s">
        <v>157</v>
      </c>
      <c r="I27" s="155">
        <v>28000</v>
      </c>
      <c r="J27" s="78"/>
      <c r="K27" s="78"/>
      <c r="L27" s="78"/>
      <c r="M27" s="155">
        <v>28000</v>
      </c>
      <c r="N27" s="78"/>
      <c r="O27" s="78"/>
      <c r="P27" s="78"/>
      <c r="Q27" s="78"/>
      <c r="R27" s="78"/>
      <c r="S27" s="78"/>
      <c r="T27" s="78"/>
      <c r="U27" s="78"/>
      <c r="V27" s="78"/>
      <c r="W27" s="78"/>
      <c r="X27" s="78"/>
    </row>
    <row r="28" ht="17.25" customHeight="1" spans="1:24">
      <c r="A28" s="29"/>
      <c r="B28" s="35" t="s">
        <v>70</v>
      </c>
      <c r="C28" s="149"/>
      <c r="D28" s="147" t="s">
        <v>190</v>
      </c>
      <c r="E28" s="147" t="s">
        <v>155</v>
      </c>
      <c r="F28" s="147" t="s">
        <v>156</v>
      </c>
      <c r="G28" s="147" t="s">
        <v>194</v>
      </c>
      <c r="H28" s="147" t="s">
        <v>195</v>
      </c>
      <c r="I28" s="155">
        <v>250464</v>
      </c>
      <c r="J28" s="78"/>
      <c r="K28" s="78"/>
      <c r="L28" s="78"/>
      <c r="M28" s="155">
        <v>250464</v>
      </c>
      <c r="N28" s="78"/>
      <c r="O28" s="78"/>
      <c r="P28" s="78"/>
      <c r="Q28" s="78"/>
      <c r="R28" s="78"/>
      <c r="S28" s="78"/>
      <c r="T28" s="78"/>
      <c r="U28" s="78"/>
      <c r="V28" s="78"/>
      <c r="W28" s="78"/>
      <c r="X28" s="78"/>
    </row>
    <row r="29" ht="17.25" customHeight="1" spans="1:24">
      <c r="A29" s="29"/>
      <c r="B29" s="35" t="s">
        <v>70</v>
      </c>
      <c r="C29" s="149"/>
      <c r="D29" s="147" t="s">
        <v>190</v>
      </c>
      <c r="E29" s="147" t="s">
        <v>155</v>
      </c>
      <c r="F29" s="147" t="s">
        <v>156</v>
      </c>
      <c r="G29" s="147" t="s">
        <v>194</v>
      </c>
      <c r="H29" s="147" t="s">
        <v>195</v>
      </c>
      <c r="I29" s="155">
        <v>190320</v>
      </c>
      <c r="J29" s="78"/>
      <c r="K29" s="78"/>
      <c r="L29" s="78"/>
      <c r="M29" s="155">
        <v>190320</v>
      </c>
      <c r="N29" s="78"/>
      <c r="O29" s="78"/>
      <c r="P29" s="78"/>
      <c r="Q29" s="78"/>
      <c r="R29" s="78"/>
      <c r="S29" s="78"/>
      <c r="T29" s="78"/>
      <c r="U29" s="78"/>
      <c r="V29" s="78"/>
      <c r="W29" s="78"/>
      <c r="X29" s="78"/>
    </row>
    <row r="30" ht="17.25" customHeight="1" spans="1:24">
      <c r="A30" s="29"/>
      <c r="B30" s="35" t="s">
        <v>70</v>
      </c>
      <c r="C30" s="149"/>
      <c r="D30" s="147" t="s">
        <v>196</v>
      </c>
      <c r="E30" s="147" t="s">
        <v>155</v>
      </c>
      <c r="F30" s="147" t="s">
        <v>156</v>
      </c>
      <c r="G30" s="147" t="s">
        <v>178</v>
      </c>
      <c r="H30" s="147" t="s">
        <v>179</v>
      </c>
      <c r="I30" s="155">
        <v>21756</v>
      </c>
      <c r="J30" s="78"/>
      <c r="K30" s="78"/>
      <c r="L30" s="78"/>
      <c r="M30" s="155">
        <v>21756</v>
      </c>
      <c r="N30" s="78"/>
      <c r="O30" s="78"/>
      <c r="P30" s="78"/>
      <c r="Q30" s="78"/>
      <c r="R30" s="78"/>
      <c r="S30" s="78"/>
      <c r="T30" s="78"/>
      <c r="U30" s="78"/>
      <c r="V30" s="78"/>
      <c r="W30" s="78"/>
      <c r="X30" s="78"/>
    </row>
    <row r="31" ht="17.25" customHeight="1" spans="1:24">
      <c r="A31" s="29"/>
      <c r="B31" s="35" t="s">
        <v>70</v>
      </c>
      <c r="C31" s="149"/>
      <c r="D31" s="147" t="s">
        <v>196</v>
      </c>
      <c r="E31" s="147" t="s">
        <v>155</v>
      </c>
      <c r="F31" s="147" t="s">
        <v>156</v>
      </c>
      <c r="G31" s="147" t="s">
        <v>197</v>
      </c>
      <c r="H31" s="147" t="s">
        <v>198</v>
      </c>
      <c r="I31" s="155">
        <v>2569</v>
      </c>
      <c r="J31" s="78"/>
      <c r="K31" s="78"/>
      <c r="L31" s="78"/>
      <c r="M31" s="155">
        <v>2569</v>
      </c>
      <c r="N31" s="78"/>
      <c r="O31" s="78"/>
      <c r="P31" s="78"/>
      <c r="Q31" s="78"/>
      <c r="R31" s="78"/>
      <c r="S31" s="78"/>
      <c r="T31" s="78"/>
      <c r="U31" s="78"/>
      <c r="V31" s="78"/>
      <c r="W31" s="78"/>
      <c r="X31" s="78"/>
    </row>
    <row r="32" ht="17.25" customHeight="1" spans="1:24">
      <c r="A32" s="29"/>
      <c r="B32" s="35" t="s">
        <v>70</v>
      </c>
      <c r="C32" s="149"/>
      <c r="D32" s="147" t="s">
        <v>196</v>
      </c>
      <c r="E32" s="147" t="s">
        <v>155</v>
      </c>
      <c r="F32" s="147" t="s">
        <v>156</v>
      </c>
      <c r="G32" s="147" t="s">
        <v>199</v>
      </c>
      <c r="H32" s="147" t="s">
        <v>200</v>
      </c>
      <c r="I32" s="155">
        <v>3969</v>
      </c>
      <c r="J32" s="78"/>
      <c r="K32" s="78"/>
      <c r="L32" s="78"/>
      <c r="M32" s="155">
        <v>3969</v>
      </c>
      <c r="N32" s="78"/>
      <c r="O32" s="78"/>
      <c r="P32" s="78"/>
      <c r="Q32" s="78"/>
      <c r="R32" s="78"/>
      <c r="S32" s="78"/>
      <c r="T32" s="78"/>
      <c r="U32" s="78"/>
      <c r="V32" s="78"/>
      <c r="W32" s="78"/>
      <c r="X32" s="78"/>
    </row>
    <row r="33" ht="17.25" customHeight="1" spans="1:24">
      <c r="A33" s="29"/>
      <c r="B33" s="35" t="s">
        <v>70</v>
      </c>
      <c r="C33" s="149"/>
      <c r="D33" s="147" t="s">
        <v>196</v>
      </c>
      <c r="E33" s="147" t="s">
        <v>155</v>
      </c>
      <c r="F33" s="147" t="s">
        <v>156</v>
      </c>
      <c r="G33" s="147" t="s">
        <v>201</v>
      </c>
      <c r="H33" s="147" t="s">
        <v>202</v>
      </c>
      <c r="I33" s="155">
        <v>3500</v>
      </c>
      <c r="J33" s="78"/>
      <c r="K33" s="78"/>
      <c r="L33" s="78"/>
      <c r="M33" s="155">
        <v>3500</v>
      </c>
      <c r="N33" s="78"/>
      <c r="O33" s="78"/>
      <c r="P33" s="78"/>
      <c r="Q33" s="78"/>
      <c r="R33" s="78"/>
      <c r="S33" s="78"/>
      <c r="T33" s="78"/>
      <c r="U33" s="78"/>
      <c r="V33" s="78"/>
      <c r="W33" s="78"/>
      <c r="X33" s="78"/>
    </row>
    <row r="34" ht="17.25" customHeight="1" spans="1:24">
      <c r="A34" s="29"/>
      <c r="B34" s="35" t="s">
        <v>70</v>
      </c>
      <c r="C34" s="149"/>
      <c r="D34" s="147" t="s">
        <v>196</v>
      </c>
      <c r="E34" s="147" t="s">
        <v>155</v>
      </c>
      <c r="F34" s="147" t="s">
        <v>156</v>
      </c>
      <c r="G34" s="147" t="s">
        <v>203</v>
      </c>
      <c r="H34" s="147" t="s">
        <v>204</v>
      </c>
      <c r="I34" s="155">
        <v>4200</v>
      </c>
      <c r="J34" s="78"/>
      <c r="K34" s="78"/>
      <c r="L34" s="78"/>
      <c r="M34" s="155">
        <v>4200</v>
      </c>
      <c r="N34" s="78"/>
      <c r="O34" s="78"/>
      <c r="P34" s="78"/>
      <c r="Q34" s="78"/>
      <c r="R34" s="78"/>
      <c r="S34" s="78"/>
      <c r="T34" s="78"/>
      <c r="U34" s="78"/>
      <c r="V34" s="78"/>
      <c r="W34" s="78"/>
      <c r="X34" s="78"/>
    </row>
    <row r="35" ht="17.25" customHeight="1" spans="1:24">
      <c r="A35" s="29"/>
      <c r="B35" s="35" t="s">
        <v>70</v>
      </c>
      <c r="C35" s="149"/>
      <c r="D35" s="147" t="s">
        <v>196</v>
      </c>
      <c r="E35" s="147" t="s">
        <v>155</v>
      </c>
      <c r="F35" s="147" t="s">
        <v>156</v>
      </c>
      <c r="G35" s="147" t="s">
        <v>205</v>
      </c>
      <c r="H35" s="147" t="s">
        <v>206</v>
      </c>
      <c r="I35" s="155">
        <v>4200</v>
      </c>
      <c r="J35" s="78"/>
      <c r="K35" s="78"/>
      <c r="L35" s="78"/>
      <c r="M35" s="155">
        <v>4200</v>
      </c>
      <c r="N35" s="78"/>
      <c r="O35" s="78"/>
      <c r="P35" s="78"/>
      <c r="Q35" s="78"/>
      <c r="R35" s="78"/>
      <c r="S35" s="78"/>
      <c r="T35" s="78"/>
      <c r="U35" s="78"/>
      <c r="V35" s="78"/>
      <c r="W35" s="78"/>
      <c r="X35" s="78"/>
    </row>
    <row r="36" ht="17.25" customHeight="1" spans="1:24">
      <c r="A36" s="29"/>
      <c r="B36" s="35" t="s">
        <v>70</v>
      </c>
      <c r="C36" s="149"/>
      <c r="D36" s="147" t="s">
        <v>196</v>
      </c>
      <c r="E36" s="147" t="s">
        <v>155</v>
      </c>
      <c r="F36" s="147" t="s">
        <v>156</v>
      </c>
      <c r="G36" s="147" t="s">
        <v>207</v>
      </c>
      <c r="H36" s="147" t="s">
        <v>208</v>
      </c>
      <c r="I36" s="155">
        <v>7000</v>
      </c>
      <c r="J36" s="78"/>
      <c r="K36" s="78"/>
      <c r="L36" s="78"/>
      <c r="M36" s="155">
        <v>7000</v>
      </c>
      <c r="N36" s="78"/>
      <c r="O36" s="78"/>
      <c r="P36" s="78"/>
      <c r="Q36" s="78"/>
      <c r="R36" s="78"/>
      <c r="S36" s="78"/>
      <c r="T36" s="78"/>
      <c r="U36" s="78"/>
      <c r="V36" s="78"/>
      <c r="W36" s="78"/>
      <c r="X36" s="78"/>
    </row>
    <row r="37" ht="17.25" customHeight="1" spans="1:24">
      <c r="A37" s="29"/>
      <c r="B37" s="35" t="s">
        <v>70</v>
      </c>
      <c r="C37" s="149"/>
      <c r="D37" s="147" t="s">
        <v>196</v>
      </c>
      <c r="E37" s="147" t="s">
        <v>209</v>
      </c>
      <c r="F37" s="147" t="s">
        <v>210</v>
      </c>
      <c r="G37" s="147" t="s">
        <v>211</v>
      </c>
      <c r="H37" s="147" t="s">
        <v>212</v>
      </c>
      <c r="I37" s="155">
        <v>2100</v>
      </c>
      <c r="J37" s="78"/>
      <c r="K37" s="78"/>
      <c r="L37" s="78"/>
      <c r="M37" s="155">
        <v>2100</v>
      </c>
      <c r="N37" s="78"/>
      <c r="O37" s="78"/>
      <c r="P37" s="78"/>
      <c r="Q37" s="78"/>
      <c r="R37" s="78"/>
      <c r="S37" s="78"/>
      <c r="T37" s="78"/>
      <c r="U37" s="78"/>
      <c r="V37" s="78"/>
      <c r="W37" s="78"/>
      <c r="X37" s="78"/>
    </row>
    <row r="38" ht="17.25" customHeight="1" spans="1:24">
      <c r="A38" s="29"/>
      <c r="B38" s="35" t="s">
        <v>70</v>
      </c>
      <c r="C38" s="149"/>
      <c r="D38" s="147" t="s">
        <v>196</v>
      </c>
      <c r="E38" s="147" t="s">
        <v>155</v>
      </c>
      <c r="F38" s="147" t="s">
        <v>156</v>
      </c>
      <c r="G38" s="147" t="s">
        <v>180</v>
      </c>
      <c r="H38" s="147" t="s">
        <v>181</v>
      </c>
      <c r="I38" s="155">
        <v>21000</v>
      </c>
      <c r="J38" s="78"/>
      <c r="K38" s="78"/>
      <c r="L38" s="78"/>
      <c r="M38" s="155">
        <v>21000</v>
      </c>
      <c r="N38" s="78"/>
      <c r="O38" s="78"/>
      <c r="P38" s="78"/>
      <c r="Q38" s="78"/>
      <c r="R38" s="78"/>
      <c r="S38" s="78"/>
      <c r="T38" s="78"/>
      <c r="U38" s="78"/>
      <c r="V38" s="78"/>
      <c r="W38" s="78"/>
      <c r="X38" s="78"/>
    </row>
    <row r="39" ht="17.25" customHeight="1" spans="1:24">
      <c r="A39" s="29" t="s">
        <v>123</v>
      </c>
      <c r="B39" s="30"/>
      <c r="C39" s="149"/>
      <c r="D39" s="149"/>
      <c r="E39" s="149"/>
      <c r="F39" s="149"/>
      <c r="G39" s="149"/>
      <c r="H39" s="151"/>
      <c r="I39" s="78">
        <v>1984584.96</v>
      </c>
      <c r="J39" s="78"/>
      <c r="K39" s="78"/>
      <c r="L39" s="78"/>
      <c r="M39" s="78">
        <v>1984584.96</v>
      </c>
      <c r="N39" s="78"/>
      <c r="O39" s="78"/>
      <c r="P39" s="78"/>
      <c r="Q39" s="78"/>
      <c r="R39" s="78"/>
      <c r="S39" s="78"/>
      <c r="T39" s="78"/>
      <c r="U39" s="78"/>
      <c r="V39" s="78"/>
      <c r="W39" s="78"/>
      <c r="X39" s="78"/>
    </row>
  </sheetData>
  <mergeCells count="31">
    <mergeCell ref="A3:X3"/>
    <mergeCell ref="A4:H4"/>
    <mergeCell ref="I5:X5"/>
    <mergeCell ref="J6:N6"/>
    <mergeCell ref="O6:Q6"/>
    <mergeCell ref="S6:X6"/>
    <mergeCell ref="A39:H39"/>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0"/>
  <sheetViews>
    <sheetView showZeros="0" workbookViewId="0">
      <pane ySplit="1" topLeftCell="A7" activePane="bottomLeft" state="frozen"/>
      <selection/>
      <selection pane="bottomLeft" activeCell="D19" sqref="D19"/>
    </sheetView>
  </sheetViews>
  <sheetFormatPr defaultColWidth="9.13888888888889" defaultRowHeight="14.25" customHeight="1"/>
  <cols>
    <col min="1" max="1" width="13.3796296296296" customWidth="1"/>
    <col min="2" max="2" width="13.4259259259259" customWidth="1"/>
    <col min="3" max="3" width="42.1296296296296" customWidth="1"/>
    <col min="4" max="4" width="32.8796296296296" customWidth="1"/>
    <col min="5" max="5" width="11.8796296296296" customWidth="1"/>
    <col min="6" max="6" width="17.712962962963" customWidth="1"/>
    <col min="7" max="7" width="9.85185185185185" customWidth="1"/>
    <col min="8" max="8" width="17.712962962963" customWidth="1"/>
    <col min="9" max="13" width="20" customWidth="1"/>
    <col min="14" max="14" width="12.287037037037" customWidth="1"/>
    <col min="15" max="15" width="12.7037037037037" customWidth="1"/>
    <col min="16" max="16" width="11.1388888888889" customWidth="1"/>
    <col min="17" max="21" width="19.8518518518519" customWidth="1"/>
    <col min="22" max="22" width="20" customWidth="1"/>
    <col min="23" max="23" width="19.8518518518519"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6"/>
      <c r="E2" s="2"/>
      <c r="F2" s="2"/>
      <c r="G2" s="2"/>
      <c r="H2" s="2"/>
      <c r="U2" s="136"/>
      <c r="W2" s="143" t="s">
        <v>213</v>
      </c>
    </row>
    <row r="3" ht="46.5" customHeight="1" spans="1:23">
      <c r="A3" s="3" t="str">
        <f>"2025"&amp;"年部门项目支出预算表"</f>
        <v>2025年部门项目支出预算表</v>
      </c>
      <c r="B3" s="3"/>
      <c r="C3" s="3"/>
      <c r="D3" s="3"/>
      <c r="E3" s="3"/>
      <c r="F3" s="3"/>
      <c r="G3" s="3"/>
      <c r="H3" s="3"/>
      <c r="I3" s="3"/>
      <c r="J3" s="3"/>
      <c r="K3" s="3"/>
      <c r="L3" s="3"/>
      <c r="M3" s="3"/>
      <c r="N3" s="3"/>
      <c r="O3" s="3"/>
      <c r="P3" s="3"/>
      <c r="Q3" s="3"/>
      <c r="R3" s="3"/>
      <c r="S3" s="3"/>
      <c r="T3" s="3"/>
      <c r="U3" s="3"/>
      <c r="V3" s="3"/>
      <c r="W3" s="3"/>
    </row>
    <row r="4" ht="13.5" customHeight="1" spans="1:23">
      <c r="A4" s="4" t="s">
        <v>1</v>
      </c>
      <c r="B4" s="5"/>
      <c r="C4" s="5"/>
      <c r="D4" s="5"/>
      <c r="E4" s="5"/>
      <c r="F4" s="5"/>
      <c r="G4" s="5"/>
      <c r="H4" s="5"/>
      <c r="I4" s="19"/>
      <c r="J4" s="19"/>
      <c r="K4" s="19"/>
      <c r="L4" s="19"/>
      <c r="M4" s="19"/>
      <c r="N4" s="19"/>
      <c r="O4" s="19"/>
      <c r="P4" s="19"/>
      <c r="Q4" s="19"/>
      <c r="U4" s="136"/>
      <c r="W4" s="118" t="s">
        <v>2</v>
      </c>
    </row>
    <row r="5" ht="21.75" customHeight="1" spans="1:23">
      <c r="A5" s="6" t="s">
        <v>214</v>
      </c>
      <c r="B5" s="7" t="s">
        <v>138</v>
      </c>
      <c r="C5" s="6" t="s">
        <v>139</v>
      </c>
      <c r="D5" s="6" t="s">
        <v>215</v>
      </c>
      <c r="E5" s="7" t="s">
        <v>140</v>
      </c>
      <c r="F5" s="7" t="s">
        <v>141</v>
      </c>
      <c r="G5" s="7" t="s">
        <v>216</v>
      </c>
      <c r="H5" s="7" t="s">
        <v>217</v>
      </c>
      <c r="I5" s="31" t="s">
        <v>56</v>
      </c>
      <c r="J5" s="21" t="s">
        <v>218</v>
      </c>
      <c r="K5" s="22"/>
      <c r="L5" s="22"/>
      <c r="M5" s="23"/>
      <c r="N5" s="21" t="s">
        <v>146</v>
      </c>
      <c r="O5" s="22"/>
      <c r="P5" s="23"/>
      <c r="Q5" s="7" t="s">
        <v>62</v>
      </c>
      <c r="R5" s="21" t="s">
        <v>63</v>
      </c>
      <c r="S5" s="22"/>
      <c r="T5" s="22"/>
      <c r="U5" s="22"/>
      <c r="V5" s="22"/>
      <c r="W5" s="23"/>
    </row>
    <row r="6" ht="21.75" customHeight="1" spans="1:23">
      <c r="A6" s="8"/>
      <c r="B6" s="32"/>
      <c r="C6" s="8"/>
      <c r="D6" s="8"/>
      <c r="E6" s="9"/>
      <c r="F6" s="9"/>
      <c r="G6" s="9"/>
      <c r="H6" s="9"/>
      <c r="I6" s="32"/>
      <c r="J6" s="138" t="s">
        <v>59</v>
      </c>
      <c r="K6" s="139"/>
      <c r="L6" s="7" t="s">
        <v>60</v>
      </c>
      <c r="M6" s="7" t="s">
        <v>61</v>
      </c>
      <c r="N6" s="7" t="s">
        <v>59</v>
      </c>
      <c r="O6" s="7" t="s">
        <v>60</v>
      </c>
      <c r="P6" s="7" t="s">
        <v>61</v>
      </c>
      <c r="Q6" s="9"/>
      <c r="R6" s="7" t="s">
        <v>58</v>
      </c>
      <c r="S6" s="7" t="s">
        <v>65</v>
      </c>
      <c r="T6" s="7" t="s">
        <v>152</v>
      </c>
      <c r="U6" s="7" t="s">
        <v>67</v>
      </c>
      <c r="V6" s="7" t="s">
        <v>68</v>
      </c>
      <c r="W6" s="7" t="s">
        <v>69</v>
      </c>
    </row>
    <row r="7" ht="21" customHeight="1" spans="1:23">
      <c r="A7" s="32"/>
      <c r="B7" s="32"/>
      <c r="C7" s="32"/>
      <c r="D7" s="32"/>
      <c r="E7" s="32"/>
      <c r="F7" s="32"/>
      <c r="G7" s="32"/>
      <c r="H7" s="32"/>
      <c r="I7" s="32"/>
      <c r="J7" s="140" t="s">
        <v>58</v>
      </c>
      <c r="K7" s="141"/>
      <c r="L7" s="32"/>
      <c r="M7" s="32"/>
      <c r="N7" s="32"/>
      <c r="O7" s="32"/>
      <c r="P7" s="32"/>
      <c r="Q7" s="32"/>
      <c r="R7" s="32"/>
      <c r="S7" s="32"/>
      <c r="T7" s="32"/>
      <c r="U7" s="32"/>
      <c r="V7" s="32"/>
      <c r="W7" s="32"/>
    </row>
    <row r="8" ht="39.75" customHeight="1" spans="1:23">
      <c r="A8" s="10"/>
      <c r="B8" s="25"/>
      <c r="C8" s="10"/>
      <c r="D8" s="10"/>
      <c r="E8" s="11"/>
      <c r="F8" s="11"/>
      <c r="G8" s="11"/>
      <c r="H8" s="11"/>
      <c r="I8" s="25"/>
      <c r="J8" s="65" t="s">
        <v>58</v>
      </c>
      <c r="K8" s="65" t="s">
        <v>219</v>
      </c>
      <c r="L8" s="11"/>
      <c r="M8" s="11"/>
      <c r="N8" s="11"/>
      <c r="O8" s="11"/>
      <c r="P8" s="11"/>
      <c r="Q8" s="11"/>
      <c r="R8" s="11"/>
      <c r="S8" s="11"/>
      <c r="T8" s="11"/>
      <c r="U8" s="25"/>
      <c r="V8" s="11"/>
      <c r="W8" s="11"/>
    </row>
    <row r="9" ht="15" customHeight="1" spans="1:23">
      <c r="A9" s="12" t="s">
        <v>220</v>
      </c>
      <c r="B9" s="12">
        <v>658001</v>
      </c>
      <c r="C9" s="137" t="s">
        <v>221</v>
      </c>
      <c r="D9" s="12" t="s">
        <v>70</v>
      </c>
      <c r="E9" s="13" t="s">
        <v>222</v>
      </c>
      <c r="F9" s="13" t="s">
        <v>223</v>
      </c>
      <c r="G9" s="13" t="s">
        <v>224</v>
      </c>
      <c r="H9" s="13" t="s">
        <v>225</v>
      </c>
      <c r="I9" s="142">
        <v>144000</v>
      </c>
      <c r="J9" s="142">
        <v>144000</v>
      </c>
      <c r="K9" s="78">
        <v>144000</v>
      </c>
      <c r="L9" s="35">
        <v>12</v>
      </c>
      <c r="M9" s="35">
        <v>13</v>
      </c>
      <c r="N9" s="35">
        <v>14</v>
      </c>
      <c r="O9" s="35">
        <v>15</v>
      </c>
      <c r="P9" s="35">
        <v>16</v>
      </c>
      <c r="Q9" s="35">
        <v>17</v>
      </c>
      <c r="R9" s="35">
        <v>18</v>
      </c>
      <c r="S9" s="35">
        <v>19</v>
      </c>
      <c r="T9" s="35">
        <v>20</v>
      </c>
      <c r="U9" s="12">
        <v>21</v>
      </c>
      <c r="V9" s="35">
        <v>22</v>
      </c>
      <c r="W9" s="12">
        <v>23</v>
      </c>
    </row>
    <row r="10" ht="21.75" customHeight="1" spans="1:23">
      <c r="A10" s="12" t="s">
        <v>220</v>
      </c>
      <c r="B10" s="12">
        <v>658001</v>
      </c>
      <c r="C10" s="137" t="s">
        <v>221</v>
      </c>
      <c r="D10" s="12" t="s">
        <v>70</v>
      </c>
      <c r="E10" s="13" t="s">
        <v>222</v>
      </c>
      <c r="F10" s="13" t="s">
        <v>223</v>
      </c>
      <c r="G10" s="13" t="s">
        <v>178</v>
      </c>
      <c r="H10" s="13" t="s">
        <v>179</v>
      </c>
      <c r="I10" s="142">
        <v>246582.12</v>
      </c>
      <c r="J10" s="142">
        <v>246582.12</v>
      </c>
      <c r="K10" s="78">
        <v>246582.12</v>
      </c>
      <c r="L10" s="78"/>
      <c r="M10" s="78"/>
      <c r="N10" s="78"/>
      <c r="O10" s="78"/>
      <c r="P10" s="78"/>
      <c r="Q10" s="78"/>
      <c r="R10" s="78"/>
      <c r="S10" s="78"/>
      <c r="T10" s="78"/>
      <c r="U10" s="78"/>
      <c r="V10" s="78"/>
      <c r="W10" s="78"/>
    </row>
    <row r="11" ht="21.75" customHeight="1" spans="1:23">
      <c r="A11" s="12" t="s">
        <v>220</v>
      </c>
      <c r="B11" s="12">
        <v>658001</v>
      </c>
      <c r="C11" s="137" t="s">
        <v>221</v>
      </c>
      <c r="D11" s="12" t="s">
        <v>70</v>
      </c>
      <c r="E11" s="13" t="s">
        <v>222</v>
      </c>
      <c r="F11" s="13" t="s">
        <v>223</v>
      </c>
      <c r="G11" s="13" t="s">
        <v>226</v>
      </c>
      <c r="H11" s="13" t="s">
        <v>227</v>
      </c>
      <c r="I11" s="142">
        <v>180000</v>
      </c>
      <c r="J11" s="142">
        <v>180000</v>
      </c>
      <c r="K11" s="78">
        <v>18000</v>
      </c>
      <c r="L11" s="78"/>
      <c r="M11" s="78"/>
      <c r="N11" s="78"/>
      <c r="O11" s="78"/>
      <c r="P11" s="78"/>
      <c r="Q11" s="78"/>
      <c r="R11" s="78"/>
      <c r="S11" s="78"/>
      <c r="T11" s="78"/>
      <c r="U11" s="78"/>
      <c r="V11" s="78"/>
      <c r="W11" s="78"/>
    </row>
    <row r="12" ht="21.75" customHeight="1" spans="1:23">
      <c r="A12" s="12" t="s">
        <v>220</v>
      </c>
      <c r="B12" s="12">
        <v>658001</v>
      </c>
      <c r="C12" s="137" t="s">
        <v>228</v>
      </c>
      <c r="D12" s="12" t="s">
        <v>70</v>
      </c>
      <c r="E12" s="13" t="s">
        <v>222</v>
      </c>
      <c r="F12" s="13" t="s">
        <v>223</v>
      </c>
      <c r="G12" s="13" t="s">
        <v>178</v>
      </c>
      <c r="H12" s="13" t="s">
        <v>179</v>
      </c>
      <c r="I12" s="142">
        <v>5000</v>
      </c>
      <c r="J12" s="142">
        <v>5000</v>
      </c>
      <c r="K12" s="78">
        <v>1500</v>
      </c>
      <c r="L12" s="78"/>
      <c r="M12" s="78"/>
      <c r="N12" s="78"/>
      <c r="O12" s="78"/>
      <c r="P12" s="78"/>
      <c r="Q12" s="78"/>
      <c r="R12" s="78"/>
      <c r="S12" s="78"/>
      <c r="T12" s="78"/>
      <c r="U12" s="78"/>
      <c r="V12" s="78"/>
      <c r="W12" s="78"/>
    </row>
    <row r="13" ht="21.75" customHeight="1" spans="1:23">
      <c r="A13" s="12" t="s">
        <v>220</v>
      </c>
      <c r="B13" s="12">
        <v>658001</v>
      </c>
      <c r="C13" s="137" t="s">
        <v>229</v>
      </c>
      <c r="D13" s="12" t="s">
        <v>70</v>
      </c>
      <c r="E13" s="13" t="s">
        <v>222</v>
      </c>
      <c r="F13" s="13" t="s">
        <v>223</v>
      </c>
      <c r="G13" s="13" t="s">
        <v>230</v>
      </c>
      <c r="H13" s="13" t="s">
        <v>231</v>
      </c>
      <c r="I13" s="142">
        <v>495000</v>
      </c>
      <c r="J13" s="142">
        <v>495000</v>
      </c>
      <c r="K13" s="78">
        <v>148500</v>
      </c>
      <c r="L13" s="78"/>
      <c r="M13" s="78"/>
      <c r="N13" s="78"/>
      <c r="O13" s="78"/>
      <c r="P13" s="78"/>
      <c r="Q13" s="78"/>
      <c r="R13" s="78"/>
      <c r="S13" s="78"/>
      <c r="T13" s="78"/>
      <c r="U13" s="78"/>
      <c r="V13" s="78"/>
      <c r="W13" s="78"/>
    </row>
    <row r="14" ht="21.75" customHeight="1" spans="1:23">
      <c r="A14" s="12" t="s">
        <v>220</v>
      </c>
      <c r="B14" s="12">
        <v>658001</v>
      </c>
      <c r="C14" s="137" t="s">
        <v>232</v>
      </c>
      <c r="D14" s="12" t="s">
        <v>70</v>
      </c>
      <c r="E14" s="13" t="s">
        <v>222</v>
      </c>
      <c r="F14" s="13" t="s">
        <v>223</v>
      </c>
      <c r="G14" s="13" t="s">
        <v>178</v>
      </c>
      <c r="H14" s="13" t="s">
        <v>179</v>
      </c>
      <c r="I14" s="142">
        <v>5000</v>
      </c>
      <c r="J14" s="142">
        <v>5000</v>
      </c>
      <c r="K14" s="78">
        <v>1500</v>
      </c>
      <c r="L14" s="78"/>
      <c r="M14" s="78"/>
      <c r="N14" s="78"/>
      <c r="O14" s="78"/>
      <c r="P14" s="78"/>
      <c r="Q14" s="78"/>
      <c r="R14" s="78"/>
      <c r="S14" s="78"/>
      <c r="T14" s="78"/>
      <c r="U14" s="78"/>
      <c r="V14" s="78"/>
      <c r="W14" s="78"/>
    </row>
    <row r="15" ht="21.75" customHeight="1" spans="1:23">
      <c r="A15" s="12" t="s">
        <v>220</v>
      </c>
      <c r="B15" s="12">
        <v>658001</v>
      </c>
      <c r="C15" s="137" t="s">
        <v>233</v>
      </c>
      <c r="D15" s="12" t="s">
        <v>70</v>
      </c>
      <c r="E15" s="13" t="s">
        <v>222</v>
      </c>
      <c r="F15" s="13" t="s">
        <v>223</v>
      </c>
      <c r="G15" s="13" t="s">
        <v>230</v>
      </c>
      <c r="H15" s="13" t="s">
        <v>231</v>
      </c>
      <c r="I15" s="142">
        <v>638100</v>
      </c>
      <c r="J15" s="142">
        <v>638100</v>
      </c>
      <c r="K15" s="78">
        <v>191430</v>
      </c>
      <c r="L15" s="78"/>
      <c r="M15" s="78"/>
      <c r="N15" s="78"/>
      <c r="O15" s="78"/>
      <c r="P15" s="78"/>
      <c r="Q15" s="78"/>
      <c r="R15" s="78"/>
      <c r="S15" s="78"/>
      <c r="T15" s="78"/>
      <c r="U15" s="78"/>
      <c r="V15" s="78"/>
      <c r="W15" s="78"/>
    </row>
    <row r="16" ht="21.75" customHeight="1" spans="1:23">
      <c r="A16" s="12" t="s">
        <v>220</v>
      </c>
      <c r="B16" s="12">
        <v>658001</v>
      </c>
      <c r="C16" s="137" t="s">
        <v>233</v>
      </c>
      <c r="D16" s="12" t="s">
        <v>70</v>
      </c>
      <c r="E16" s="13" t="s">
        <v>222</v>
      </c>
      <c r="F16" s="13" t="s">
        <v>223</v>
      </c>
      <c r="G16" s="13" t="s">
        <v>178</v>
      </c>
      <c r="H16" s="13" t="s">
        <v>179</v>
      </c>
      <c r="I16" s="142">
        <v>63000</v>
      </c>
      <c r="J16" s="142">
        <v>63000</v>
      </c>
      <c r="K16" s="78">
        <v>18900</v>
      </c>
      <c r="L16" s="78"/>
      <c r="M16" s="78"/>
      <c r="N16" s="78"/>
      <c r="O16" s="78"/>
      <c r="P16" s="78"/>
      <c r="Q16" s="78"/>
      <c r="R16" s="78"/>
      <c r="S16" s="78"/>
      <c r="T16" s="78"/>
      <c r="U16" s="78"/>
      <c r="V16" s="78"/>
      <c r="W16" s="78"/>
    </row>
    <row r="17" ht="21.75" customHeight="1" spans="1:23">
      <c r="A17" s="12" t="s">
        <v>220</v>
      </c>
      <c r="B17" s="12">
        <v>658001</v>
      </c>
      <c r="C17" s="137" t="s">
        <v>234</v>
      </c>
      <c r="D17" s="12" t="s">
        <v>70</v>
      </c>
      <c r="E17" s="13" t="s">
        <v>222</v>
      </c>
      <c r="F17" s="13" t="s">
        <v>223</v>
      </c>
      <c r="G17" s="13" t="s">
        <v>235</v>
      </c>
      <c r="H17" s="13" t="s">
        <v>236</v>
      </c>
      <c r="I17" s="142">
        <v>500000</v>
      </c>
      <c r="J17" s="142">
        <v>500000</v>
      </c>
      <c r="K17" s="78">
        <v>150000</v>
      </c>
      <c r="L17" s="78"/>
      <c r="M17" s="78"/>
      <c r="N17" s="78"/>
      <c r="O17" s="78"/>
      <c r="P17" s="78"/>
      <c r="Q17" s="78"/>
      <c r="R17" s="78"/>
      <c r="S17" s="78"/>
      <c r="T17" s="78"/>
      <c r="U17" s="78"/>
      <c r="V17" s="78"/>
      <c r="W17" s="78"/>
    </row>
    <row r="18" ht="21.75" customHeight="1" spans="1:23">
      <c r="A18" s="12" t="s">
        <v>220</v>
      </c>
      <c r="B18" s="12">
        <v>658001</v>
      </c>
      <c r="C18" s="137" t="s">
        <v>237</v>
      </c>
      <c r="D18" s="12" t="s">
        <v>70</v>
      </c>
      <c r="E18" s="13" t="s">
        <v>222</v>
      </c>
      <c r="F18" s="13" t="s">
        <v>223</v>
      </c>
      <c r="G18" s="13" t="s">
        <v>178</v>
      </c>
      <c r="H18" s="13" t="s">
        <v>179</v>
      </c>
      <c r="I18" s="142">
        <v>168000</v>
      </c>
      <c r="J18" s="142">
        <v>168000</v>
      </c>
      <c r="K18" s="78">
        <v>50400</v>
      </c>
      <c r="L18" s="78"/>
      <c r="M18" s="78"/>
      <c r="N18" s="78"/>
      <c r="O18" s="78"/>
      <c r="P18" s="78"/>
      <c r="Q18" s="78"/>
      <c r="R18" s="78"/>
      <c r="S18" s="78"/>
      <c r="T18" s="78"/>
      <c r="U18" s="78"/>
      <c r="V18" s="78"/>
      <c r="W18" s="78"/>
    </row>
    <row r="19" ht="21.75" customHeight="1" spans="1:23">
      <c r="A19" s="12" t="s">
        <v>220</v>
      </c>
      <c r="B19" s="12">
        <v>658001</v>
      </c>
      <c r="C19" s="137" t="s">
        <v>238</v>
      </c>
      <c r="D19" s="12" t="s">
        <v>70</v>
      </c>
      <c r="E19" s="13" t="s">
        <v>222</v>
      </c>
      <c r="F19" s="13" t="s">
        <v>223</v>
      </c>
      <c r="G19" s="13" t="s">
        <v>178</v>
      </c>
      <c r="H19" s="13" t="s">
        <v>179</v>
      </c>
      <c r="I19" s="142">
        <v>300000</v>
      </c>
      <c r="J19" s="142">
        <v>300000</v>
      </c>
      <c r="K19" s="78">
        <v>90000</v>
      </c>
      <c r="L19" s="78"/>
      <c r="M19" s="78"/>
      <c r="N19" s="78"/>
      <c r="O19" s="78"/>
      <c r="P19" s="78"/>
      <c r="Q19" s="78"/>
      <c r="R19" s="78"/>
      <c r="S19" s="78"/>
      <c r="T19" s="78"/>
      <c r="U19" s="78"/>
      <c r="V19" s="78"/>
      <c r="W19" s="78"/>
    </row>
    <row r="20" ht="18.75" customHeight="1" spans="1:23">
      <c r="A20" s="29" t="s">
        <v>123</v>
      </c>
      <c r="B20" s="30"/>
      <c r="C20" s="30"/>
      <c r="D20" s="30"/>
      <c r="E20" s="30"/>
      <c r="F20" s="30"/>
      <c r="G20" s="30"/>
      <c r="H20" s="34"/>
      <c r="I20" s="78"/>
      <c r="J20" s="78">
        <v>2744682.12</v>
      </c>
      <c r="K20" s="78">
        <v>1060812.12</v>
      </c>
      <c r="L20" s="78"/>
      <c r="M20" s="78"/>
      <c r="N20" s="78"/>
      <c r="O20" s="78"/>
      <c r="P20" s="78"/>
      <c r="Q20" s="78"/>
      <c r="R20" s="78"/>
      <c r="S20" s="78"/>
      <c r="T20" s="78"/>
      <c r="U20" s="78"/>
      <c r="V20" s="78"/>
      <c r="W20" s="78"/>
    </row>
  </sheetData>
  <mergeCells count="28">
    <mergeCell ref="A3:W3"/>
    <mergeCell ref="A4:H4"/>
    <mergeCell ref="J5:M5"/>
    <mergeCell ref="N5:P5"/>
    <mergeCell ref="R5:W5"/>
    <mergeCell ref="A20:H2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7"/>
  <sheetViews>
    <sheetView showZeros="0" workbookViewId="0">
      <pane ySplit="1" topLeftCell="A24" activePane="bottomLeft" state="frozen"/>
      <selection/>
      <selection pane="bottomLeft" activeCell="B11" sqref="B11:B15"/>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customHeight="1" spans="1:10">
      <c r="A1" s="1"/>
      <c r="B1" s="1"/>
      <c r="C1" s="1"/>
      <c r="D1" s="1"/>
      <c r="E1" s="1"/>
      <c r="F1" s="1"/>
      <c r="G1" s="1"/>
      <c r="H1" s="1"/>
      <c r="I1" s="1"/>
      <c r="J1" s="1"/>
    </row>
    <row r="2" ht="18" customHeight="1" spans="10:10">
      <c r="J2" s="18" t="s">
        <v>239</v>
      </c>
    </row>
    <row r="3" ht="39.75" customHeight="1" spans="1:10">
      <c r="A3" s="64" t="str">
        <f>"2025"&amp;"年部门项目支出绩效目标表"</f>
        <v>2025年部门项目支出绩效目标表</v>
      </c>
      <c r="B3" s="3"/>
      <c r="C3" s="3"/>
      <c r="D3" s="3"/>
      <c r="E3" s="3"/>
      <c r="F3" s="67"/>
      <c r="G3" s="3"/>
      <c r="H3" s="67"/>
      <c r="I3" s="67"/>
      <c r="J3" s="3"/>
    </row>
    <row r="4" ht="17.25" customHeight="1" spans="1:1">
      <c r="A4" s="4" t="s">
        <v>1</v>
      </c>
    </row>
    <row r="5" ht="44.25" customHeight="1" spans="1:10">
      <c r="A5" s="65" t="s">
        <v>139</v>
      </c>
      <c r="B5" s="65" t="s">
        <v>240</v>
      </c>
      <c r="C5" s="65" t="s">
        <v>241</v>
      </c>
      <c r="D5" s="65" t="s">
        <v>242</v>
      </c>
      <c r="E5" s="65" t="s">
        <v>243</v>
      </c>
      <c r="F5" s="68" t="s">
        <v>244</v>
      </c>
      <c r="G5" s="65" t="s">
        <v>245</v>
      </c>
      <c r="H5" s="68" t="s">
        <v>246</v>
      </c>
      <c r="I5" s="68" t="s">
        <v>247</v>
      </c>
      <c r="J5" s="65" t="s">
        <v>248</v>
      </c>
    </row>
    <row r="6" ht="18.75" customHeight="1" spans="1:10">
      <c r="A6" s="134">
        <v>1</v>
      </c>
      <c r="B6" s="134">
        <v>2</v>
      </c>
      <c r="C6" s="134">
        <v>3</v>
      </c>
      <c r="D6" s="134">
        <v>4</v>
      </c>
      <c r="E6" s="134">
        <v>5</v>
      </c>
      <c r="F6" s="35">
        <v>6</v>
      </c>
      <c r="G6" s="134">
        <v>7</v>
      </c>
      <c r="H6" s="35">
        <v>8</v>
      </c>
      <c r="I6" s="35">
        <v>9</v>
      </c>
      <c r="J6" s="134">
        <v>10</v>
      </c>
    </row>
    <row r="7" s="133" customFormat="1" ht="42" customHeight="1" spans="1:10">
      <c r="A7" s="135" t="s">
        <v>232</v>
      </c>
      <c r="B7" s="135" t="s">
        <v>249</v>
      </c>
      <c r="C7" s="135" t="s">
        <v>250</v>
      </c>
      <c r="D7" s="135" t="s">
        <v>251</v>
      </c>
      <c r="E7" s="135" t="s">
        <v>252</v>
      </c>
      <c r="F7" s="135" t="s">
        <v>253</v>
      </c>
      <c r="G7" s="135" t="s">
        <v>254</v>
      </c>
      <c r="H7" s="135" t="s">
        <v>255</v>
      </c>
      <c r="I7" s="135" t="s">
        <v>256</v>
      </c>
      <c r="J7" s="135" t="s">
        <v>252</v>
      </c>
    </row>
    <row r="8" s="133" customFormat="1" ht="42" customHeight="1" spans="1:10">
      <c r="A8" s="135" t="s">
        <v>232</v>
      </c>
      <c r="B8" s="135" t="s">
        <v>249</v>
      </c>
      <c r="C8" s="135" t="s">
        <v>250</v>
      </c>
      <c r="D8" s="135" t="s">
        <v>257</v>
      </c>
      <c r="E8" s="135" t="s">
        <v>258</v>
      </c>
      <c r="F8" s="135" t="s">
        <v>259</v>
      </c>
      <c r="G8" s="135" t="s">
        <v>260</v>
      </c>
      <c r="H8" s="135" t="s">
        <v>255</v>
      </c>
      <c r="I8" s="135" t="s">
        <v>261</v>
      </c>
      <c r="J8" s="135" t="s">
        <v>258</v>
      </c>
    </row>
    <row r="9" s="133" customFormat="1" ht="42" customHeight="1" spans="1:10">
      <c r="A9" s="135" t="s">
        <v>232</v>
      </c>
      <c r="B9" s="135" t="s">
        <v>249</v>
      </c>
      <c r="C9" s="135" t="s">
        <v>262</v>
      </c>
      <c r="D9" s="135" t="s">
        <v>263</v>
      </c>
      <c r="E9" s="135" t="s">
        <v>264</v>
      </c>
      <c r="F9" s="135" t="s">
        <v>253</v>
      </c>
      <c r="G9" s="135" t="s">
        <v>254</v>
      </c>
      <c r="H9" s="135" t="s">
        <v>255</v>
      </c>
      <c r="I9" s="135" t="s">
        <v>261</v>
      </c>
      <c r="J9" s="135" t="s">
        <v>264</v>
      </c>
    </row>
    <row r="10" s="133" customFormat="1" ht="42" customHeight="1" spans="1:10">
      <c r="A10" s="135" t="s">
        <v>232</v>
      </c>
      <c r="B10" s="135" t="s">
        <v>249</v>
      </c>
      <c r="C10" s="135" t="s">
        <v>265</v>
      </c>
      <c r="D10" s="135" t="s">
        <v>266</v>
      </c>
      <c r="E10" s="135" t="s">
        <v>267</v>
      </c>
      <c r="F10" s="135" t="s">
        <v>253</v>
      </c>
      <c r="G10" s="135" t="s">
        <v>268</v>
      </c>
      <c r="H10" s="135" t="s">
        <v>255</v>
      </c>
      <c r="I10" s="135" t="s">
        <v>261</v>
      </c>
      <c r="J10" s="135" t="s">
        <v>267</v>
      </c>
    </row>
    <row r="11" s="133" customFormat="1" ht="42" customHeight="1" spans="1:10">
      <c r="A11" s="135" t="s">
        <v>237</v>
      </c>
      <c r="B11" s="135" t="s">
        <v>269</v>
      </c>
      <c r="C11" s="135" t="s">
        <v>250</v>
      </c>
      <c r="D11" s="135" t="s">
        <v>251</v>
      </c>
      <c r="E11" s="135" t="s">
        <v>270</v>
      </c>
      <c r="F11" s="135" t="s">
        <v>253</v>
      </c>
      <c r="G11" s="135" t="s">
        <v>271</v>
      </c>
      <c r="H11" s="135" t="s">
        <v>272</v>
      </c>
      <c r="I11" s="135" t="s">
        <v>261</v>
      </c>
      <c r="J11" s="135" t="s">
        <v>270</v>
      </c>
    </row>
    <row r="12" s="133" customFormat="1" ht="42" customHeight="1" spans="1:10">
      <c r="A12" s="135" t="s">
        <v>237</v>
      </c>
      <c r="B12" s="135" t="s">
        <v>273</v>
      </c>
      <c r="C12" s="135" t="s">
        <v>250</v>
      </c>
      <c r="D12" s="135" t="s">
        <v>251</v>
      </c>
      <c r="E12" s="135" t="s">
        <v>274</v>
      </c>
      <c r="F12" s="135" t="s">
        <v>253</v>
      </c>
      <c r="G12" s="135" t="s">
        <v>271</v>
      </c>
      <c r="H12" s="135" t="s">
        <v>272</v>
      </c>
      <c r="I12" s="135" t="s">
        <v>261</v>
      </c>
      <c r="J12" s="135" t="s">
        <v>274</v>
      </c>
    </row>
    <row r="13" s="133" customFormat="1" ht="42" customHeight="1" spans="1:10">
      <c r="A13" s="135" t="s">
        <v>237</v>
      </c>
      <c r="B13" s="135" t="s">
        <v>273</v>
      </c>
      <c r="C13" s="135" t="s">
        <v>250</v>
      </c>
      <c r="D13" s="135" t="s">
        <v>251</v>
      </c>
      <c r="E13" s="135" t="s">
        <v>275</v>
      </c>
      <c r="F13" s="135" t="s">
        <v>259</v>
      </c>
      <c r="G13" s="135" t="s">
        <v>271</v>
      </c>
      <c r="H13" s="135" t="s">
        <v>272</v>
      </c>
      <c r="I13" s="135" t="s">
        <v>256</v>
      </c>
      <c r="J13" s="135" t="s">
        <v>275</v>
      </c>
    </row>
    <row r="14" s="133" customFormat="1" ht="42" customHeight="1" spans="1:10">
      <c r="A14" s="135" t="s">
        <v>237</v>
      </c>
      <c r="B14" s="135" t="s">
        <v>273</v>
      </c>
      <c r="C14" s="135" t="s">
        <v>262</v>
      </c>
      <c r="D14" s="135" t="s">
        <v>263</v>
      </c>
      <c r="E14" s="135" t="s">
        <v>276</v>
      </c>
      <c r="F14" s="135" t="s">
        <v>253</v>
      </c>
      <c r="G14" s="135" t="s">
        <v>254</v>
      </c>
      <c r="H14" s="135" t="s">
        <v>255</v>
      </c>
      <c r="I14" s="135" t="s">
        <v>261</v>
      </c>
      <c r="J14" s="135" t="s">
        <v>276</v>
      </c>
    </row>
    <row r="15" s="133" customFormat="1" ht="42" customHeight="1" spans="1:10">
      <c r="A15" s="135" t="s">
        <v>237</v>
      </c>
      <c r="B15" s="135" t="s">
        <v>273</v>
      </c>
      <c r="C15" s="135" t="s">
        <v>265</v>
      </c>
      <c r="D15" s="135" t="s">
        <v>266</v>
      </c>
      <c r="E15" s="135" t="s">
        <v>277</v>
      </c>
      <c r="F15" s="135" t="s">
        <v>253</v>
      </c>
      <c r="G15" s="135" t="s">
        <v>254</v>
      </c>
      <c r="H15" s="135" t="s">
        <v>255</v>
      </c>
      <c r="I15" s="135" t="s">
        <v>261</v>
      </c>
      <c r="J15" s="135" t="s">
        <v>277</v>
      </c>
    </row>
    <row r="16" s="133" customFormat="1" ht="42" customHeight="1" spans="1:10">
      <c r="A16" s="135" t="s">
        <v>221</v>
      </c>
      <c r="B16" s="135" t="s">
        <v>278</v>
      </c>
      <c r="C16" s="135" t="s">
        <v>250</v>
      </c>
      <c r="D16" s="135" t="s">
        <v>251</v>
      </c>
      <c r="E16" s="135" t="s">
        <v>279</v>
      </c>
      <c r="F16" s="135" t="s">
        <v>259</v>
      </c>
      <c r="G16" s="135" t="s">
        <v>280</v>
      </c>
      <c r="H16" s="135" t="s">
        <v>281</v>
      </c>
      <c r="I16" s="135" t="s">
        <v>256</v>
      </c>
      <c r="J16" s="135" t="s">
        <v>282</v>
      </c>
    </row>
    <row r="17" s="133" customFormat="1" ht="42" customHeight="1" spans="1:10">
      <c r="A17" s="135" t="s">
        <v>221</v>
      </c>
      <c r="B17" s="135" t="s">
        <v>283</v>
      </c>
      <c r="C17" s="135" t="s">
        <v>250</v>
      </c>
      <c r="D17" s="135" t="s">
        <v>251</v>
      </c>
      <c r="E17" s="135" t="s">
        <v>284</v>
      </c>
      <c r="F17" s="135" t="s">
        <v>259</v>
      </c>
      <c r="G17" s="135" t="s">
        <v>285</v>
      </c>
      <c r="H17" s="135" t="s">
        <v>286</v>
      </c>
      <c r="I17" s="135" t="s">
        <v>256</v>
      </c>
      <c r="J17" s="135" t="s">
        <v>287</v>
      </c>
    </row>
    <row r="18" s="133" customFormat="1" ht="42" customHeight="1" spans="1:10">
      <c r="A18" s="135" t="s">
        <v>221</v>
      </c>
      <c r="B18" s="135" t="s">
        <v>283</v>
      </c>
      <c r="C18" s="135" t="s">
        <v>250</v>
      </c>
      <c r="D18" s="135" t="s">
        <v>288</v>
      </c>
      <c r="E18" s="135" t="s">
        <v>289</v>
      </c>
      <c r="F18" s="135" t="s">
        <v>259</v>
      </c>
      <c r="G18" s="135" t="s">
        <v>290</v>
      </c>
      <c r="H18" s="135" t="s">
        <v>291</v>
      </c>
      <c r="I18" s="135" t="s">
        <v>256</v>
      </c>
      <c r="J18" s="135" t="s">
        <v>292</v>
      </c>
    </row>
    <row r="19" s="133" customFormat="1" ht="42" customHeight="1" spans="1:10">
      <c r="A19" s="135" t="s">
        <v>221</v>
      </c>
      <c r="B19" s="135" t="s">
        <v>283</v>
      </c>
      <c r="C19" s="135" t="s">
        <v>262</v>
      </c>
      <c r="D19" s="135" t="s">
        <v>263</v>
      </c>
      <c r="E19" s="135" t="s">
        <v>293</v>
      </c>
      <c r="F19" s="135" t="s">
        <v>253</v>
      </c>
      <c r="G19" s="135" t="s">
        <v>254</v>
      </c>
      <c r="H19" s="135" t="s">
        <v>255</v>
      </c>
      <c r="I19" s="135" t="s">
        <v>261</v>
      </c>
      <c r="J19" s="135" t="s">
        <v>293</v>
      </c>
    </row>
    <row r="20" s="133" customFormat="1" ht="42" customHeight="1" spans="1:10">
      <c r="A20" s="135" t="s">
        <v>221</v>
      </c>
      <c r="B20" s="135" t="s">
        <v>283</v>
      </c>
      <c r="C20" s="135" t="s">
        <v>262</v>
      </c>
      <c r="D20" s="135" t="s">
        <v>263</v>
      </c>
      <c r="E20" s="135" t="s">
        <v>294</v>
      </c>
      <c r="F20" s="135" t="s">
        <v>253</v>
      </c>
      <c r="G20" s="135" t="s">
        <v>254</v>
      </c>
      <c r="H20" s="135" t="s">
        <v>255</v>
      </c>
      <c r="I20" s="135" t="s">
        <v>261</v>
      </c>
      <c r="J20" s="135" t="s">
        <v>294</v>
      </c>
    </row>
    <row r="21" s="133" customFormat="1" ht="42" customHeight="1" spans="1:10">
      <c r="A21" s="135" t="s">
        <v>221</v>
      </c>
      <c r="B21" s="135" t="s">
        <v>283</v>
      </c>
      <c r="C21" s="135" t="s">
        <v>265</v>
      </c>
      <c r="D21" s="135" t="s">
        <v>266</v>
      </c>
      <c r="E21" s="135" t="s">
        <v>267</v>
      </c>
      <c r="F21" s="135" t="s">
        <v>253</v>
      </c>
      <c r="G21" s="135" t="s">
        <v>254</v>
      </c>
      <c r="H21" s="135" t="s">
        <v>255</v>
      </c>
      <c r="I21" s="135" t="s">
        <v>261</v>
      </c>
      <c r="J21" s="135" t="s">
        <v>267</v>
      </c>
    </row>
    <row r="22" s="133" customFormat="1" ht="42" customHeight="1" spans="1:10">
      <c r="A22" s="135" t="s">
        <v>233</v>
      </c>
      <c r="B22" s="135" t="s">
        <v>295</v>
      </c>
      <c r="C22" s="135" t="s">
        <v>250</v>
      </c>
      <c r="D22" s="135" t="s">
        <v>251</v>
      </c>
      <c r="E22" s="135" t="s">
        <v>296</v>
      </c>
      <c r="F22" s="135" t="s">
        <v>259</v>
      </c>
      <c r="G22" s="135" t="s">
        <v>297</v>
      </c>
      <c r="H22" s="135" t="s">
        <v>281</v>
      </c>
      <c r="I22" s="135" t="s">
        <v>256</v>
      </c>
      <c r="J22" s="135" t="s">
        <v>298</v>
      </c>
    </row>
    <row r="23" s="133" customFormat="1" ht="42" customHeight="1" spans="1:10">
      <c r="A23" s="135" t="s">
        <v>233</v>
      </c>
      <c r="B23" s="135" t="s">
        <v>295</v>
      </c>
      <c r="C23" s="135" t="s">
        <v>250</v>
      </c>
      <c r="D23" s="135" t="s">
        <v>251</v>
      </c>
      <c r="E23" s="135" t="s">
        <v>299</v>
      </c>
      <c r="F23" s="135" t="s">
        <v>259</v>
      </c>
      <c r="G23" s="135" t="s">
        <v>300</v>
      </c>
      <c r="H23" s="135" t="s">
        <v>281</v>
      </c>
      <c r="I23" s="135" t="s">
        <v>256</v>
      </c>
      <c r="J23" s="135" t="s">
        <v>301</v>
      </c>
    </row>
    <row r="24" s="133" customFormat="1" ht="42" customHeight="1" spans="1:10">
      <c r="A24" s="135" t="s">
        <v>233</v>
      </c>
      <c r="B24" s="135" t="s">
        <v>295</v>
      </c>
      <c r="C24" s="135" t="s">
        <v>262</v>
      </c>
      <c r="D24" s="135" t="s">
        <v>263</v>
      </c>
      <c r="E24" s="135" t="s">
        <v>302</v>
      </c>
      <c r="F24" s="135" t="s">
        <v>253</v>
      </c>
      <c r="G24" s="135" t="s">
        <v>303</v>
      </c>
      <c r="H24" s="135" t="s">
        <v>255</v>
      </c>
      <c r="I24" s="135" t="s">
        <v>261</v>
      </c>
      <c r="J24" s="135" t="s">
        <v>304</v>
      </c>
    </row>
    <row r="25" s="133" customFormat="1" ht="42" customHeight="1" spans="1:10">
      <c r="A25" s="135" t="s">
        <v>233</v>
      </c>
      <c r="B25" s="135" t="s">
        <v>295</v>
      </c>
      <c r="C25" s="135" t="s">
        <v>265</v>
      </c>
      <c r="D25" s="135" t="s">
        <v>266</v>
      </c>
      <c r="E25" s="135" t="s">
        <v>305</v>
      </c>
      <c r="F25" s="135" t="s">
        <v>253</v>
      </c>
      <c r="G25" s="135" t="s">
        <v>254</v>
      </c>
      <c r="H25" s="135" t="s">
        <v>255</v>
      </c>
      <c r="I25" s="135" t="s">
        <v>261</v>
      </c>
      <c r="J25" s="135" t="s">
        <v>305</v>
      </c>
    </row>
    <row r="26" s="133" customFormat="1" ht="42" customHeight="1" spans="1:10">
      <c r="A26" s="135" t="s">
        <v>238</v>
      </c>
      <c r="B26" s="135" t="s">
        <v>306</v>
      </c>
      <c r="C26" s="135" t="s">
        <v>250</v>
      </c>
      <c r="D26" s="135" t="s">
        <v>251</v>
      </c>
      <c r="E26" s="135" t="s">
        <v>307</v>
      </c>
      <c r="F26" s="135" t="s">
        <v>253</v>
      </c>
      <c r="G26" s="135" t="s">
        <v>271</v>
      </c>
      <c r="H26" s="135" t="s">
        <v>308</v>
      </c>
      <c r="I26" s="135" t="s">
        <v>256</v>
      </c>
      <c r="J26" s="135" t="s">
        <v>307</v>
      </c>
    </row>
    <row r="27" s="133" customFormat="1" ht="42" customHeight="1" spans="1:10">
      <c r="A27" s="135" t="s">
        <v>238</v>
      </c>
      <c r="B27" s="135" t="s">
        <v>309</v>
      </c>
      <c r="C27" s="135" t="s">
        <v>250</v>
      </c>
      <c r="D27" s="135" t="s">
        <v>251</v>
      </c>
      <c r="E27" s="135" t="s">
        <v>310</v>
      </c>
      <c r="F27" s="135" t="s">
        <v>253</v>
      </c>
      <c r="G27" s="135" t="s">
        <v>271</v>
      </c>
      <c r="H27" s="135" t="s">
        <v>311</v>
      </c>
      <c r="I27" s="135" t="s">
        <v>256</v>
      </c>
      <c r="J27" s="135" t="s">
        <v>312</v>
      </c>
    </row>
    <row r="28" s="133" customFormat="1" ht="42" customHeight="1" spans="1:10">
      <c r="A28" s="135" t="s">
        <v>238</v>
      </c>
      <c r="B28" s="135" t="s">
        <v>309</v>
      </c>
      <c r="C28" s="135" t="s">
        <v>250</v>
      </c>
      <c r="D28" s="135" t="s">
        <v>313</v>
      </c>
      <c r="E28" s="135" t="s">
        <v>314</v>
      </c>
      <c r="F28" s="135" t="s">
        <v>259</v>
      </c>
      <c r="G28" s="135" t="s">
        <v>315</v>
      </c>
      <c r="H28" s="135" t="s">
        <v>281</v>
      </c>
      <c r="I28" s="135" t="s">
        <v>256</v>
      </c>
      <c r="J28" s="135" t="s">
        <v>316</v>
      </c>
    </row>
    <row r="29" s="133" customFormat="1" ht="42" customHeight="1" spans="1:10">
      <c r="A29" s="135" t="s">
        <v>238</v>
      </c>
      <c r="B29" s="135" t="s">
        <v>309</v>
      </c>
      <c r="C29" s="135" t="s">
        <v>262</v>
      </c>
      <c r="D29" s="135" t="s">
        <v>263</v>
      </c>
      <c r="E29" s="135" t="s">
        <v>317</v>
      </c>
      <c r="F29" s="135" t="s">
        <v>253</v>
      </c>
      <c r="G29" s="135" t="s">
        <v>318</v>
      </c>
      <c r="H29" s="135" t="s">
        <v>255</v>
      </c>
      <c r="I29" s="135" t="s">
        <v>261</v>
      </c>
      <c r="J29" s="135" t="s">
        <v>317</v>
      </c>
    </row>
    <row r="30" s="133" customFormat="1" ht="42" customHeight="1" spans="1:10">
      <c r="A30" s="135" t="s">
        <v>238</v>
      </c>
      <c r="B30" s="135" t="s">
        <v>309</v>
      </c>
      <c r="C30" s="135" t="s">
        <v>265</v>
      </c>
      <c r="D30" s="135" t="s">
        <v>266</v>
      </c>
      <c r="E30" s="135" t="s">
        <v>319</v>
      </c>
      <c r="F30" s="135" t="s">
        <v>253</v>
      </c>
      <c r="G30" s="135" t="s">
        <v>254</v>
      </c>
      <c r="H30" s="135" t="s">
        <v>255</v>
      </c>
      <c r="I30" s="135" t="s">
        <v>261</v>
      </c>
      <c r="J30" s="135" t="s">
        <v>319</v>
      </c>
    </row>
    <row r="31" s="133" customFormat="1" ht="42" customHeight="1" spans="1:10">
      <c r="A31" s="135" t="s">
        <v>228</v>
      </c>
      <c r="B31" s="135" t="s">
        <v>320</v>
      </c>
      <c r="C31" s="135" t="s">
        <v>250</v>
      </c>
      <c r="D31" s="135" t="s">
        <v>251</v>
      </c>
      <c r="E31" s="135" t="s">
        <v>321</v>
      </c>
      <c r="F31" s="135" t="s">
        <v>259</v>
      </c>
      <c r="G31" s="135" t="s">
        <v>132</v>
      </c>
      <c r="H31" s="135" t="s">
        <v>322</v>
      </c>
      <c r="I31" s="135" t="s">
        <v>256</v>
      </c>
      <c r="J31" s="135" t="s">
        <v>323</v>
      </c>
    </row>
    <row r="32" s="133" customFormat="1" ht="42" customHeight="1" spans="1:10">
      <c r="A32" s="135" t="s">
        <v>228</v>
      </c>
      <c r="B32" s="135" t="s">
        <v>320</v>
      </c>
      <c r="C32" s="135" t="s">
        <v>250</v>
      </c>
      <c r="D32" s="135" t="s">
        <v>257</v>
      </c>
      <c r="E32" s="135" t="s">
        <v>324</v>
      </c>
      <c r="F32" s="135" t="s">
        <v>259</v>
      </c>
      <c r="G32" s="135" t="s">
        <v>325</v>
      </c>
      <c r="H32" s="135" t="s">
        <v>326</v>
      </c>
      <c r="I32" s="135" t="s">
        <v>256</v>
      </c>
      <c r="J32" s="135" t="s">
        <v>327</v>
      </c>
    </row>
    <row r="33" s="133" customFormat="1" ht="42" customHeight="1" spans="1:10">
      <c r="A33" s="135" t="s">
        <v>228</v>
      </c>
      <c r="B33" s="135" t="s">
        <v>320</v>
      </c>
      <c r="C33" s="135" t="s">
        <v>262</v>
      </c>
      <c r="D33" s="135" t="s">
        <v>263</v>
      </c>
      <c r="E33" s="135" t="s">
        <v>328</v>
      </c>
      <c r="F33" s="135" t="s">
        <v>253</v>
      </c>
      <c r="G33" s="135" t="s">
        <v>303</v>
      </c>
      <c r="H33" s="135" t="s">
        <v>329</v>
      </c>
      <c r="I33" s="135" t="s">
        <v>261</v>
      </c>
      <c r="J33" s="135" t="s">
        <v>328</v>
      </c>
    </row>
    <row r="34" s="133" customFormat="1" ht="42" customHeight="1" spans="1:10">
      <c r="A34" s="135" t="s">
        <v>228</v>
      </c>
      <c r="B34" s="135" t="s">
        <v>320</v>
      </c>
      <c r="C34" s="135" t="s">
        <v>265</v>
      </c>
      <c r="D34" s="135" t="s">
        <v>266</v>
      </c>
      <c r="E34" s="135" t="s">
        <v>330</v>
      </c>
      <c r="F34" s="135" t="s">
        <v>253</v>
      </c>
      <c r="G34" s="135" t="s">
        <v>303</v>
      </c>
      <c r="H34" s="135" t="s">
        <v>255</v>
      </c>
      <c r="I34" s="135" t="s">
        <v>261</v>
      </c>
      <c r="J34" s="135" t="s">
        <v>330</v>
      </c>
    </row>
    <row r="35" s="133" customFormat="1" ht="42" customHeight="1" spans="1:10">
      <c r="A35" s="135" t="s">
        <v>229</v>
      </c>
      <c r="B35" s="135" t="s">
        <v>331</v>
      </c>
      <c r="C35" s="135" t="s">
        <v>250</v>
      </c>
      <c r="D35" s="135" t="s">
        <v>251</v>
      </c>
      <c r="E35" s="135" t="s">
        <v>332</v>
      </c>
      <c r="F35" s="135" t="s">
        <v>259</v>
      </c>
      <c r="G35" s="135" t="s">
        <v>333</v>
      </c>
      <c r="H35" s="135" t="s">
        <v>281</v>
      </c>
      <c r="I35" s="135" t="s">
        <v>256</v>
      </c>
      <c r="J35" s="135" t="s">
        <v>332</v>
      </c>
    </row>
    <row r="36" s="133" customFormat="1" ht="42" customHeight="1" spans="1:10">
      <c r="A36" s="135" t="s">
        <v>229</v>
      </c>
      <c r="B36" s="135" t="s">
        <v>331</v>
      </c>
      <c r="C36" s="135" t="s">
        <v>250</v>
      </c>
      <c r="D36" s="135" t="s">
        <v>257</v>
      </c>
      <c r="E36" s="135" t="s">
        <v>334</v>
      </c>
      <c r="F36" s="135" t="s">
        <v>259</v>
      </c>
      <c r="G36" s="135" t="s">
        <v>260</v>
      </c>
      <c r="H36" s="135" t="s">
        <v>255</v>
      </c>
      <c r="I36" s="135" t="s">
        <v>261</v>
      </c>
      <c r="J36" s="135" t="s">
        <v>335</v>
      </c>
    </row>
    <row r="37" s="133" customFormat="1" ht="42" customHeight="1" spans="1:10">
      <c r="A37" s="135" t="s">
        <v>229</v>
      </c>
      <c r="B37" s="135" t="s">
        <v>331</v>
      </c>
      <c r="C37" s="135" t="s">
        <v>250</v>
      </c>
      <c r="D37" s="135" t="s">
        <v>288</v>
      </c>
      <c r="E37" s="135" t="s">
        <v>336</v>
      </c>
      <c r="F37" s="135" t="s">
        <v>259</v>
      </c>
      <c r="G37" s="135" t="s">
        <v>271</v>
      </c>
      <c r="H37" s="135" t="s">
        <v>337</v>
      </c>
      <c r="I37" s="135" t="s">
        <v>256</v>
      </c>
      <c r="J37" s="135" t="s">
        <v>338</v>
      </c>
    </row>
    <row r="38" s="133" customFormat="1" ht="42" customHeight="1" spans="1:10">
      <c r="A38" s="135" t="s">
        <v>229</v>
      </c>
      <c r="B38" s="135" t="s">
        <v>331</v>
      </c>
      <c r="C38" s="135" t="s">
        <v>262</v>
      </c>
      <c r="D38" s="135" t="s">
        <v>263</v>
      </c>
      <c r="E38" s="135" t="s">
        <v>339</v>
      </c>
      <c r="F38" s="135" t="s">
        <v>253</v>
      </c>
      <c r="G38" s="135" t="s">
        <v>303</v>
      </c>
      <c r="H38" s="135" t="s">
        <v>255</v>
      </c>
      <c r="I38" s="135" t="s">
        <v>261</v>
      </c>
      <c r="J38" s="135" t="s">
        <v>339</v>
      </c>
    </row>
    <row r="39" s="133" customFormat="1" ht="42" customHeight="1" spans="1:10">
      <c r="A39" s="135" t="s">
        <v>229</v>
      </c>
      <c r="B39" s="135" t="s">
        <v>331</v>
      </c>
      <c r="C39" s="135" t="s">
        <v>265</v>
      </c>
      <c r="D39" s="135" t="s">
        <v>266</v>
      </c>
      <c r="E39" s="135" t="s">
        <v>340</v>
      </c>
      <c r="F39" s="135" t="s">
        <v>253</v>
      </c>
      <c r="G39" s="135" t="s">
        <v>254</v>
      </c>
      <c r="H39" s="135" t="s">
        <v>255</v>
      </c>
      <c r="I39" s="135" t="s">
        <v>261</v>
      </c>
      <c r="J39" s="135" t="s">
        <v>341</v>
      </c>
    </row>
    <row r="40" s="133" customFormat="1" ht="42" customHeight="1" spans="1:10">
      <c r="A40" s="135" t="s">
        <v>234</v>
      </c>
      <c r="B40" s="135" t="s">
        <v>342</v>
      </c>
      <c r="C40" s="135" t="s">
        <v>250</v>
      </c>
      <c r="D40" s="135" t="s">
        <v>251</v>
      </c>
      <c r="E40" s="135" t="s">
        <v>343</v>
      </c>
      <c r="F40" s="135" t="s">
        <v>253</v>
      </c>
      <c r="G40" s="135" t="s">
        <v>318</v>
      </c>
      <c r="H40" s="135" t="s">
        <v>255</v>
      </c>
      <c r="I40" s="135" t="s">
        <v>261</v>
      </c>
      <c r="J40" s="135" t="s">
        <v>343</v>
      </c>
    </row>
    <row r="41" s="133" customFormat="1" ht="42" customHeight="1" spans="1:10">
      <c r="A41" s="135" t="s">
        <v>234</v>
      </c>
      <c r="B41" s="135" t="s">
        <v>344</v>
      </c>
      <c r="C41" s="135" t="s">
        <v>250</v>
      </c>
      <c r="D41" s="135" t="s">
        <v>251</v>
      </c>
      <c r="E41" s="135" t="s">
        <v>345</v>
      </c>
      <c r="F41" s="135" t="s">
        <v>253</v>
      </c>
      <c r="G41" s="135" t="s">
        <v>325</v>
      </c>
      <c r="H41" s="135" t="s">
        <v>346</v>
      </c>
      <c r="I41" s="135" t="s">
        <v>261</v>
      </c>
      <c r="J41" s="135" t="s">
        <v>347</v>
      </c>
    </row>
    <row r="42" s="133" customFormat="1" ht="42" customHeight="1" spans="1:10">
      <c r="A42" s="135" t="s">
        <v>234</v>
      </c>
      <c r="B42" s="135" t="s">
        <v>344</v>
      </c>
      <c r="C42" s="135" t="s">
        <v>250</v>
      </c>
      <c r="D42" s="135" t="s">
        <v>251</v>
      </c>
      <c r="E42" s="135" t="s">
        <v>348</v>
      </c>
      <c r="F42" s="135" t="s">
        <v>253</v>
      </c>
      <c r="G42" s="135" t="s">
        <v>349</v>
      </c>
      <c r="H42" s="135" t="s">
        <v>281</v>
      </c>
      <c r="I42" s="135" t="s">
        <v>256</v>
      </c>
      <c r="J42" s="135" t="s">
        <v>350</v>
      </c>
    </row>
    <row r="43" s="133" customFormat="1" ht="42" customHeight="1" spans="1:10">
      <c r="A43" s="135" t="s">
        <v>234</v>
      </c>
      <c r="B43" s="135" t="s">
        <v>344</v>
      </c>
      <c r="C43" s="135" t="s">
        <v>250</v>
      </c>
      <c r="D43" s="135" t="s">
        <v>251</v>
      </c>
      <c r="E43" s="135" t="s">
        <v>351</v>
      </c>
      <c r="F43" s="135" t="s">
        <v>253</v>
      </c>
      <c r="G43" s="135" t="s">
        <v>132</v>
      </c>
      <c r="H43" s="135" t="s">
        <v>322</v>
      </c>
      <c r="I43" s="135" t="s">
        <v>256</v>
      </c>
      <c r="J43" s="135" t="s">
        <v>352</v>
      </c>
    </row>
    <row r="44" s="133" customFormat="1" ht="42" customHeight="1" spans="1:10">
      <c r="A44" s="135" t="s">
        <v>234</v>
      </c>
      <c r="B44" s="135" t="s">
        <v>344</v>
      </c>
      <c r="C44" s="135" t="s">
        <v>250</v>
      </c>
      <c r="D44" s="135" t="s">
        <v>257</v>
      </c>
      <c r="E44" s="135" t="s">
        <v>334</v>
      </c>
      <c r="F44" s="135" t="s">
        <v>259</v>
      </c>
      <c r="G44" s="135" t="s">
        <v>260</v>
      </c>
      <c r="H44" s="135" t="s">
        <v>255</v>
      </c>
      <c r="I44" s="135" t="s">
        <v>261</v>
      </c>
      <c r="J44" s="135" t="s">
        <v>334</v>
      </c>
    </row>
    <row r="45" s="133" customFormat="1" ht="42" customHeight="1" spans="1:10">
      <c r="A45" s="135" t="s">
        <v>234</v>
      </c>
      <c r="B45" s="135" t="s">
        <v>344</v>
      </c>
      <c r="C45" s="135" t="s">
        <v>250</v>
      </c>
      <c r="D45" s="135" t="s">
        <v>313</v>
      </c>
      <c r="E45" s="135" t="s">
        <v>314</v>
      </c>
      <c r="F45" s="135" t="s">
        <v>259</v>
      </c>
      <c r="G45" s="135" t="s">
        <v>353</v>
      </c>
      <c r="H45" s="135" t="s">
        <v>281</v>
      </c>
      <c r="I45" s="135" t="s">
        <v>256</v>
      </c>
      <c r="J45" s="135" t="s">
        <v>354</v>
      </c>
    </row>
    <row r="46" s="133" customFormat="1" ht="42" customHeight="1" spans="1:10">
      <c r="A46" s="135" t="s">
        <v>234</v>
      </c>
      <c r="B46" s="135" t="s">
        <v>344</v>
      </c>
      <c r="C46" s="135" t="s">
        <v>262</v>
      </c>
      <c r="D46" s="135" t="s">
        <v>263</v>
      </c>
      <c r="E46" s="135" t="s">
        <v>355</v>
      </c>
      <c r="F46" s="135" t="s">
        <v>253</v>
      </c>
      <c r="G46" s="135" t="s">
        <v>254</v>
      </c>
      <c r="H46" s="135" t="s">
        <v>255</v>
      </c>
      <c r="I46" s="135" t="s">
        <v>256</v>
      </c>
      <c r="J46" s="135" t="s">
        <v>355</v>
      </c>
    </row>
    <row r="47" s="133" customFormat="1" ht="42" customHeight="1" spans="1:10">
      <c r="A47" s="135" t="s">
        <v>234</v>
      </c>
      <c r="B47" s="135" t="s">
        <v>344</v>
      </c>
      <c r="C47" s="135" t="s">
        <v>265</v>
      </c>
      <c r="D47" s="135" t="s">
        <v>266</v>
      </c>
      <c r="E47" s="135" t="s">
        <v>267</v>
      </c>
      <c r="F47" s="135" t="s">
        <v>253</v>
      </c>
      <c r="G47" s="135" t="s">
        <v>303</v>
      </c>
      <c r="H47" s="135" t="s">
        <v>255</v>
      </c>
      <c r="I47" s="135" t="s">
        <v>261</v>
      </c>
      <c r="J47" s="135" t="s">
        <v>267</v>
      </c>
    </row>
  </sheetData>
  <mergeCells count="18">
    <mergeCell ref="A3:J3"/>
    <mergeCell ref="A4:H4"/>
    <mergeCell ref="A7:A10"/>
    <mergeCell ref="A11:A15"/>
    <mergeCell ref="A16:A21"/>
    <mergeCell ref="A22:A25"/>
    <mergeCell ref="A26:A30"/>
    <mergeCell ref="A31:A34"/>
    <mergeCell ref="A35:A39"/>
    <mergeCell ref="A40:A47"/>
    <mergeCell ref="B7:B10"/>
    <mergeCell ref="B11:B15"/>
    <mergeCell ref="B16:B21"/>
    <mergeCell ref="B22:B25"/>
    <mergeCell ref="B26:B30"/>
    <mergeCell ref="B31:B34"/>
    <mergeCell ref="B35:B39"/>
    <mergeCell ref="B40:B47"/>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段禄斌</cp:lastModifiedBy>
  <dcterms:created xsi:type="dcterms:W3CDTF">2025-02-08T07:09:00Z</dcterms:created>
  <dcterms:modified xsi:type="dcterms:W3CDTF">2025-03-20T17:52:06Z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2052-12.8.2.1116</vt:lpwstr>
  </property>
</Properties>
</file>