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894" firstSheet="2" activeTab="2"/>
  </bookViews>
  <sheets>
    <sheet name="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'财务收支预算总表01-1'!$A:$A,'财务收支预算总表01-1'!$1:$1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44525"/>
</workbook>
</file>

<file path=xl/sharedStrings.xml><?xml version="1.0" encoding="utf-8"?>
<sst xmlns="http://schemas.openxmlformats.org/spreadsheetml/2006/main" count="913" uniqueCount="401">
  <si>
    <t>预算01-1表</t>
  </si>
  <si>
    <t>单位名称：中国共产党昆明市呈贡区委员会党史研究室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</si>
  <si>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</si>
  <si>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</si>
  <si>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</si>
  <si>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</si>
  <si>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</si>
  <si>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</si>
  <si>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</si>
  <si>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</si>
  <si>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</si>
  <si>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</si>
  <si>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</si>
  <si>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</si>
  <si>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</si>
  <si>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</si>
  <si>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</si>
  <si>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</si>
  <si>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</si>
  <si>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</si>
  <si>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</si>
  <si>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</si>
  <si>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</si>
  <si>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</si>
  <si>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</si>
  <si>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</si>
  <si>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</si>
  <si>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</si>
  <si>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</si>
  <si>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</si>
  <si>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</si>
  <si>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</si>
  <si>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</si>
  <si>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</si>
  <si>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</si>
  <si>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</si>
  <si>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</si>
  <si>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</si>
  <si>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</si>
  <si>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</si>
  <si>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</si>
  <si>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</si>
  <si>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</si>
  <si>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</si>
  <si>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</si>
  <si>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</si>
  <si>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</si>
  <si>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</si>
  <si>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</si>
  <si>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</si>
  <si>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</si>
  <si>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</si>
  <si>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</si>
  <si>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</si>
  <si>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</si>
  <si>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</si>
  <si>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</si>
  <si>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</si>
  <si>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</si>
  <si>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</si>
  <si>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</si>
  <si>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</si>
  <si>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</si>
  <si>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</si>
  <si>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</si>
  <si>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</si>
  <si>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</si>
  <si>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</si>
  <si>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</si>
  <si>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</si>
  <si>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中国共产党昆明市呈贡区委员会党史研究室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</si>
  <si>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</si>
  <si>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</si>
  <si>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</si>
  <si>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</si>
  <si>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</si>
  <si>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</si>
  <si>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</si>
  <si>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</si>
  <si>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</si>
  <si>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</si>
  <si>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</si>
  <si>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</si>
  <si>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</si>
  <si>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</si>
  <si>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</si>
  <si>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</si>
  <si>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</si>
  <si>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</si>
  <si>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</si>
  <si>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</si>
  <si>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</si>
  <si>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</si>
  <si>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</si>
  <si>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</si>
  <si>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</si>
  <si>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</si>
  <si>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</si>
  <si>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</si>
  <si>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20136</t>
  </si>
  <si>
    <t>其他共产党事务支出</t>
  </si>
  <si>
    <t>2013601</t>
  </si>
  <si>
    <t>行政运行</t>
  </si>
  <si>
    <t>2013699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</si>
  <si>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</si>
  <si>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</si>
  <si>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</si>
  <si>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</si>
  <si>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</si>
  <si>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</si>
  <si>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</si>
  <si>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</si>
  <si>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</si>
  <si>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</si>
  <si>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</si>
  <si>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</si>
  <si>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</si>
  <si>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</si>
  <si>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</si>
  <si>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</si>
  <si>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</si>
  <si>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</si>
  <si>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</si>
  <si>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</si>
  <si>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</si>
  <si>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</si>
  <si>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</si>
  <si>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</si>
  <si>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</si>
  <si>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</si>
  <si>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</si>
  <si>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</si>
  <si>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</si>
  <si>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</si>
  <si>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</si>
  <si>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</si>
  <si>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</si>
  <si>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</si>
  <si>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</si>
  <si>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</si>
  <si>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</si>
  <si>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</si>
  <si>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</si>
  <si>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</si>
  <si>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</si>
  <si>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</si>
  <si>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</si>
  <si>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</si>
  <si>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</si>
  <si>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</si>
  <si>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</si>
  <si>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</si>
  <si>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</si>
  <si>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</si>
  <si>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</si>
  <si>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</si>
  <si>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</si>
  <si>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</si>
  <si>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</si>
  <si>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</si>
  <si>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</si>
  <si>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</si>
  <si>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</si>
  <si>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</si>
  <si>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</si>
  <si>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</si>
  <si>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</si>
  <si>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</si>
  <si>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</si>
  <si>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</si>
  <si>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</si>
  <si>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</si>
  <si>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</si>
  <si>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</si>
  <si>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</si>
  <si>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</si>
  <si>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</si>
  <si>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</si>
  <si>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</si>
  <si>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</si>
  <si>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</si>
  <si>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</si>
  <si>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</si>
  <si>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</si>
  <si>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</si>
  <si>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此表为空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</si>
  <si>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</si>
  <si>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</si>
  <si>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</si>
  <si>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</si>
  <si>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</si>
  <si>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</si>
  <si>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</si>
  <si>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</si>
  <si>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</si>
  <si>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</si>
  <si>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</si>
  <si>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</si>
  <si>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</si>
  <si>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</si>
  <si>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</si>
  <si>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</si>
  <si>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</si>
  <si>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</si>
  <si>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</si>
  <si>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30102</t>
  </si>
  <si>
    <t>津贴补贴</t>
  </si>
  <si>
    <t>行政人员绩效奖励</t>
  </si>
  <si>
    <t>30103</t>
  </si>
  <si>
    <t>奖金</t>
  </si>
  <si>
    <t>行政人员工资支出</t>
  </si>
  <si>
    <t>30101</t>
  </si>
  <si>
    <t>基本工资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</si>
  <si>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</si>
  <si>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</si>
  <si>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</si>
  <si>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</si>
  <si>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</si>
  <si>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</si>
  <si>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</si>
  <si>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</si>
  <si>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</si>
  <si>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</si>
  <si>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离退休人员支出</t>
  </si>
  <si>
    <t>30305</t>
  </si>
  <si>
    <t>生活补助</t>
  </si>
  <si>
    <t>遗属补助及抚恤金</t>
  </si>
  <si>
    <t>30304</t>
  </si>
  <si>
    <t>抚恤金</t>
  </si>
  <si>
    <t>其他人员支出</t>
  </si>
  <si>
    <t>30199</t>
  </si>
  <si>
    <t>其他工资福利支出</t>
  </si>
  <si>
    <t>公务交通补贴</t>
  </si>
  <si>
    <t>30239</t>
  </si>
  <si>
    <t>其他交通费用</t>
  </si>
  <si>
    <t>工会经费</t>
  </si>
  <si>
    <t>30228</t>
  </si>
  <si>
    <t>编外人员公用经费</t>
  </si>
  <si>
    <t>30201</t>
  </si>
  <si>
    <t>办公费</t>
  </si>
  <si>
    <t>30229</t>
  </si>
  <si>
    <t>福利费</t>
  </si>
  <si>
    <t>一般公用运转支出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</si>
  <si>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</si>
  <si>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</si>
  <si>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</si>
  <si>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</si>
  <si>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</si>
  <si>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</si>
  <si>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</si>
  <si>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</si>
  <si>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</si>
  <si>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</si>
  <si>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</si>
  <si>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</si>
  <si>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</si>
  <si>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</si>
  <si>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合  计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</si>
  <si>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</si>
  <si>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</si>
  <si>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</si>
  <si>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</si>
  <si>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</si>
  <si>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</si>
  <si>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</si>
  <si>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事业发展类</t>
  </si>
  <si>
    <t>党建工作经费</t>
  </si>
  <si>
    <t>中国共产党昆明市呈贡区委员会
党史研究室</t>
  </si>
  <si>
    <t>《呈贡年鉴2025》《2024执政纪要》书籍编撰出版、党史地方志业务培训项目经费</t>
  </si>
  <si>
    <t>30202</t>
  </si>
  <si>
    <t>印刷费</t>
  </si>
  <si>
    <t>《呈贡年鉴2024》《2023执政纪要》书籍编撰出版经费缺口资金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</si>
  <si>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</si>
  <si>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</si>
  <si>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</si>
  <si>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</si>
  <si>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</si>
  <si>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</si>
  <si>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</si>
  <si>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</si>
  <si>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</si>
  <si>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</si>
  <si>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支付印刷公司关于《呈贡年鉴2024》《2023执政纪要》书籍印刷费尾款，完成编撰出版工作</t>
  </si>
  <si>
    <t>产出指标</t>
  </si>
  <si>
    <t>成本指标</t>
  </si>
  <si>
    <t>经济成本指标</t>
  </si>
  <si>
    <t>=</t>
  </si>
  <si>
    <t>14700</t>
  </si>
  <si>
    <t>元</t>
  </si>
  <si>
    <t>定量指标</t>
  </si>
  <si>
    <t>完成《呈贡年鉴2024》《2023执政纪要》编撰出版工作</t>
  </si>
  <si>
    <t>效益指标</t>
  </si>
  <si>
    <t>社会效益</t>
  </si>
  <si>
    <t>书籍品质</t>
  </si>
  <si>
    <t>书籍品质良好</t>
  </si>
  <si>
    <t>册</t>
  </si>
  <si>
    <t>定性指标</t>
  </si>
  <si>
    <t>完成《呈贡年鉴2024》《2023执政纪要》编撰出版</t>
  </si>
  <si>
    <t>满意度指标</t>
  </si>
  <si>
    <t>服务对象满意度</t>
  </si>
  <si>
    <t>助力党史地方志发展</t>
  </si>
  <si>
    <t>让群众更加了解呈贡发展状况</t>
  </si>
  <si>
    <t>%</t>
  </si>
  <si>
    <t>做好2025年度《呈贡年鉴》《执政纪要》编撰出版工作，开展好党史地方志业务培训指导工作。</t>
  </si>
  <si>
    <t>数量指标</t>
  </si>
  <si>
    <t>年鉴书籍出版数量</t>
  </si>
  <si>
    <t>500</t>
  </si>
  <si>
    <t>年鉴书籍出版数量达到500本</t>
  </si>
  <si>
    <t>执政纪要书籍出版数量</t>
  </si>
  <si>
    <t>200</t>
  </si>
  <si>
    <t>执政纪要书籍出版数量达到200本</t>
  </si>
  <si>
    <t>开展党史地方志培训指导</t>
  </si>
  <si>
    <t>&gt;=</t>
  </si>
  <si>
    <t>1.00</t>
  </si>
  <si>
    <t>次</t>
  </si>
  <si>
    <t>质量指标</t>
  </si>
  <si>
    <t>书籍质量较好</t>
  </si>
  <si>
    <t>良好</t>
  </si>
  <si>
    <t>书籍质量符合相关规定</t>
  </si>
  <si>
    <t>时效指标</t>
  </si>
  <si>
    <t>工作完成周期</t>
  </si>
  <si>
    <t>2025年12月31日</t>
  </si>
  <si>
    <t>年-月-日</t>
  </si>
  <si>
    <t>2025年12月31日前未完成书籍出版刊印工作。</t>
  </si>
  <si>
    <t>&lt;=</t>
  </si>
  <si>
    <t>123300</t>
  </si>
  <si>
    <t>《呈贡年鉴》《执政纪要》编撰出版经费及史志业务培训经费不高于123300元</t>
  </si>
  <si>
    <t>让全区广大党员干部群众了解呈贡发展状况</t>
  </si>
  <si>
    <t>参训人员满意度</t>
  </si>
  <si>
    <t>95</t>
  </si>
  <si>
    <t>参训人员满意度高</t>
  </si>
  <si>
    <t>征订党报党刊，开展党建活动，深化党建品牌创建</t>
  </si>
  <si>
    <t>党建工作扎实</t>
  </si>
  <si>
    <t>扎实开展党建各项工作</t>
  </si>
  <si>
    <t>年</t>
  </si>
  <si>
    <t>丰富党建活动</t>
  </si>
  <si>
    <t>积极与社区加强联系</t>
  </si>
  <si>
    <t>加强与社区的联系，为群众办实事</t>
  </si>
  <si>
    <t>群众满意度</t>
  </si>
  <si>
    <t>90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</si>
  <si>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</si>
  <si>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</si>
  <si>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</si>
  <si>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</si>
  <si>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</si>
  <si>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</si>
  <si>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</si>
  <si>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</si>
  <si>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</si>
  <si>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</si>
  <si>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</si>
  <si>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</si>
  <si>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</si>
  <si>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</si>
  <si>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</si>
  <si>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</si>
  <si>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</si>
  <si>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</si>
  <si>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</si>
  <si>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</si>
  <si>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</si>
  <si>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</si>
  <si>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</si>
  <si>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</si>
  <si>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</si>
  <si>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</si>
  <si>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</si>
  <si>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</si>
  <si>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</si>
  <si>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</si>
  <si>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</si>
  <si>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</si>
  <si>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</si>
  <si>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</si>
  <si>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</si>
  <si>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</si>
  <si>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</si>
  <si>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</si>
  <si>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</si>
  <si>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</si>
  <si>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</si>
  <si>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</si>
  <si>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</si>
  <si>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</si>
  <si>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</si>
  <si>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</si>
  <si>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</si>
  <si>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</si>
  <si>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</si>
  <si>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</si>
  <si>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</si>
  <si>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</si>
  <si>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</si>
  <si>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</si>
  <si>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</si>
  <si>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</si>
  <si>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</si>
  <si>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</si>
  <si>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</si>
  <si>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本级</t>
  </si>
  <si>
    <t/>
  </si>
</sst>
</file>

<file path=xl/styles.xml><?xml version="1.0" encoding="utf-8"?>
<styleSheet xmlns="http://schemas.openxmlformats.org/spreadsheetml/2006/main">
  <numFmts count="9">
    <numFmt numFmtId="176" formatCode="yyyy\-mm\-dd"/>
    <numFmt numFmtId="44" formatCode="_ &quot;￥&quot;* #,##0.00_ ;_ &quot;￥&quot;* \-#,##0.00_ ;_ &quot;￥&quot;* &quot;-&quot;??_ ;_ @_ "/>
    <numFmt numFmtId="177" formatCode="hh:mm:ss"/>
    <numFmt numFmtId="178" formatCode="#,##0;\-#,##0;;@"/>
    <numFmt numFmtId="41" formatCode="_ * #,##0_ ;_ * \-#,##0_ ;_ * &quot;-&quot;_ ;_ @_ "/>
    <numFmt numFmtId="42" formatCode="_ &quot;￥&quot;* #,##0_ ;_ &quot;￥&quot;* \-#,##0_ ;_ &quot;￥&quot;* &quot;-&quot;_ ;_ @_ "/>
    <numFmt numFmtId="179" formatCode="yyyy\-mm\-dd\ hh:mm:ss"/>
    <numFmt numFmtId="43" formatCode="_ * #,##0.00_ ;_ * \-#,##0.00_ ;_ * &quot;-&quot;??_ ;_ @_ "/>
    <numFmt numFmtId="180" formatCode="#,##0.00;\-#,##0.0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9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7">
    <xf numFmtId="0" fontId="0" fillId="0" borderId="0"/>
    <xf numFmtId="179" fontId="23" fillId="0" borderId="4">
      <alignment horizontal="right" vertical="center"/>
    </xf>
    <xf numFmtId="10" fontId="23" fillId="0" borderId="4">
      <alignment horizontal="right" vertical="center"/>
    </xf>
    <xf numFmtId="180" fontId="23" fillId="0" borderId="4">
      <alignment horizontal="right" vertical="center"/>
    </xf>
    <xf numFmtId="180" fontId="23" fillId="0" borderId="4">
      <alignment horizontal="right" vertical="center"/>
    </xf>
    <xf numFmtId="177" fontId="23" fillId="0" borderId="4">
      <alignment horizontal="right" vertical="center"/>
    </xf>
    <xf numFmtId="178" fontId="23" fillId="0" borderId="4">
      <alignment horizontal="right" vertical="center"/>
    </xf>
    <xf numFmtId="0" fontId="17" fillId="1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176" fontId="23" fillId="0" borderId="4">
      <alignment horizontal="right" vertical="center"/>
    </xf>
    <xf numFmtId="42" fontId="0" fillId="0" borderId="0" applyFont="0" applyFill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49" fontId="23" fillId="0" borderId="4">
      <alignment horizontal="left" vertical="center" wrapText="1"/>
    </xf>
    <xf numFmtId="0" fontId="34" fillId="0" borderId="0" applyNumberFormat="0" applyFill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7" fillId="12" borderId="16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5" fillId="23" borderId="16" applyNumberFormat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32" fillId="28" borderId="20" applyNumberFormat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27" borderId="1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</cellStyleXfs>
  <cellXfs count="200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4" fillId="0" borderId="0" xfId="0" applyFont="1" applyBorder="1"/>
    <xf numFmtId="0" fontId="3" fillId="0" borderId="0" xfId="0" applyFont="1" applyBorder="1" applyAlignment="1" applyProtection="1">
      <alignment horizontal="right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80" fontId="5" fillId="0" borderId="4" xfId="0" applyNumberFormat="1" applyFont="1" applyBorder="1" applyAlignment="1">
      <alignment horizontal="right" vertical="center"/>
    </xf>
    <xf numFmtId="4" fontId="3" fillId="0" borderId="4" xfId="0" applyNumberFormat="1" applyFont="1" applyBorder="1" applyAlignment="1" applyProtection="1">
      <alignment horizontal="right" vertical="center" wrapText="1"/>
      <protection locked="0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right" vertical="center" wrapText="1"/>
    </xf>
    <xf numFmtId="0" fontId="3" fillId="2" borderId="7" xfId="0" applyFont="1" applyFill="1" applyBorder="1" applyAlignment="1">
      <alignment horizontal="left" vertical="center"/>
    </xf>
    <xf numFmtId="0" fontId="1" fillId="0" borderId="4" xfId="0" applyFont="1" applyBorder="1" applyAlignment="1" applyProtection="1">
      <alignment horizontal="center" vertical="center"/>
      <protection locked="0"/>
    </xf>
    <xf numFmtId="4" fontId="5" fillId="0" borderId="4" xfId="4" applyNumberFormat="1" applyFont="1" applyBorder="1">
      <alignment horizontal="right" vertical="center"/>
    </xf>
    <xf numFmtId="0" fontId="3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horizontal="right" vertical="center"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 wrapText="1"/>
      <protection locked="0"/>
    </xf>
    <xf numFmtId="0" fontId="3" fillId="2" borderId="4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3" fontId="3" fillId="2" borderId="4" xfId="0" applyNumberFormat="1" applyFont="1" applyFill="1" applyBorder="1" applyAlignment="1" applyProtection="1">
      <alignment horizontal="right" vertical="center"/>
      <protection locked="0"/>
    </xf>
    <xf numFmtId="4" fontId="3" fillId="0" borderId="4" xfId="0" applyNumberFormat="1" applyFont="1" applyBorder="1" applyAlignment="1" applyProtection="1">
      <alignment horizontal="right" vertical="center"/>
      <protection locked="0"/>
    </xf>
    <xf numFmtId="0" fontId="3" fillId="2" borderId="4" xfId="0" applyFont="1" applyFill="1" applyBorder="1" applyAlignment="1">
      <alignment horizontal="right" vertical="center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2" fillId="0" borderId="0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wrapText="1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left" vertical="center" wrapText="1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left" vertical="center"/>
    </xf>
    <xf numFmtId="0" fontId="3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 applyProtection="1">
      <alignment horizontal="right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left" vertical="center"/>
    </xf>
    <xf numFmtId="178" fontId="5" fillId="0" borderId="4" xfId="6" applyNumberFormat="1" applyFont="1" applyBorder="1" applyAlignment="1">
      <alignment horizontal="center" vertical="center"/>
    </xf>
    <xf numFmtId="178" fontId="5" fillId="0" borderId="4" xfId="0" applyNumberFormat="1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right" vertical="center"/>
    </xf>
    <xf numFmtId="0" fontId="3" fillId="2" borderId="11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left" vertical="center"/>
    </xf>
    <xf numFmtId="180" fontId="5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49" fontId="5" fillId="0" borderId="4" xfId="27" applyNumberFormat="1" applyFont="1" applyBorder="1" applyAlignment="1">
      <alignment horizontal="left" vertical="center" wrapText="1" indent="2"/>
    </xf>
    <xf numFmtId="49" fontId="5" fillId="0" borderId="4" xfId="27" applyNumberFormat="1" applyFont="1" applyBorder="1">
      <alignment horizontal="left" vertical="center" wrapText="1"/>
    </xf>
    <xf numFmtId="0" fontId="1" fillId="0" borderId="0" xfId="0" applyFont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49" fontId="1" fillId="0" borderId="0" xfId="0" applyNumberFormat="1" applyFont="1" applyBorder="1" applyProtection="1"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 applyProtection="1">
      <alignment vertical="top" wrapText="1"/>
      <protection locked="0"/>
    </xf>
    <xf numFmtId="0" fontId="3" fillId="0" borderId="0" xfId="0" applyFont="1" applyBorder="1" applyAlignment="1">
      <alignment horizontal="right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/>
    </xf>
    <xf numFmtId="0" fontId="3" fillId="2" borderId="4" xfId="0" applyFont="1" applyFill="1" applyBorder="1" applyAlignment="1" applyProtection="1">
      <alignment horizontal="left" vertical="center" wrapText="1" indent="2"/>
      <protection locked="0"/>
    </xf>
    <xf numFmtId="0" fontId="6" fillId="0" borderId="4" xfId="0" applyFont="1" applyBorder="1" applyAlignment="1" applyProtection="1">
      <alignment vertical="top" wrapText="1"/>
      <protection locked="0"/>
    </xf>
    <xf numFmtId="0" fontId="0" fillId="0" borderId="3" xfId="0" applyFont="1" applyBorder="1"/>
    <xf numFmtId="0" fontId="6" fillId="2" borderId="0" xfId="0" applyFont="1" applyFill="1" applyBorder="1" applyAlignment="1">
      <alignment horizontal="left" vertical="center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vertical="top" wrapText="1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0" fontId="3" fillId="0" borderId="4" xfId="0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 applyProtection="1">
      <alignment horizontal="left" vertical="center" wrapText="1"/>
      <protection locked="0"/>
    </xf>
    <xf numFmtId="0" fontId="12" fillId="2" borderId="1" xfId="0" applyFont="1" applyFill="1" applyBorder="1" applyAlignment="1">
      <alignment horizontal="center" vertical="center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180" fontId="14" fillId="0" borderId="4" xfId="0" applyNumberFormat="1" applyFont="1" applyBorder="1" applyAlignment="1">
      <alignment horizontal="right" vertical="center"/>
    </xf>
    <xf numFmtId="0" fontId="4" fillId="2" borderId="4" xfId="0" applyFont="1" applyFill="1" applyBorder="1" applyAlignment="1" applyProtection="1">
      <alignment horizontal="left" vertical="center" wrapText="1" indent="1"/>
      <protection locked="0"/>
    </xf>
    <xf numFmtId="0" fontId="4" fillId="2" borderId="4" xfId="0" applyFont="1" applyFill="1" applyBorder="1" applyAlignment="1" applyProtection="1">
      <alignment horizontal="left" vertical="center" wrapText="1" indent="2"/>
      <protection locked="0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 applyProtection="1">
      <alignment horizontal="left" vertical="center" wrapText="1" inden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right" vertical="center"/>
      <protection locked="0"/>
    </xf>
    <xf numFmtId="0" fontId="3" fillId="0" borderId="4" xfId="0" applyFont="1" applyBorder="1" applyAlignment="1" applyProtection="1">
      <alignment vertical="center"/>
      <protection locked="0"/>
    </xf>
  </cellXfs>
  <cellStyles count="57">
    <cellStyle name="常规" xfId="0" builtinId="0"/>
    <cellStyle name="DateTimeStyle" xfId="1"/>
    <cellStyle name="PercentStyle" xfId="2"/>
    <cellStyle name="NumberStyle" xfId="3"/>
    <cellStyle name="MoneyStyle" xfId="4"/>
    <cellStyle name="TimeStyle" xfId="5"/>
    <cellStyle name="IntegralNumberStyle" xfId="6"/>
    <cellStyle name="40% - 强调文字颜色 6" xfId="7" builtinId="51"/>
    <cellStyle name="20% - 强调文字颜色 6" xfId="8" builtinId="50"/>
    <cellStyle name="强调文字颜色 6" xfId="9" builtinId="49"/>
    <cellStyle name="40% - 强调文字颜色 5" xfId="10" builtinId="47"/>
    <cellStyle name="20% - 强调文字颜色 5" xfId="11" builtinId="46"/>
    <cellStyle name="强调文字颜色 5" xfId="12" builtinId="45"/>
    <cellStyle name="40% - 强调文字颜色 4" xfId="13" builtinId="43"/>
    <cellStyle name="标题 3" xfId="14" builtinId="18"/>
    <cellStyle name="解释性文本" xfId="15" builtinId="53"/>
    <cellStyle name="汇总" xfId="16" builtinId="25"/>
    <cellStyle name="百分比" xfId="17" builtinId="5"/>
    <cellStyle name="千位分隔" xfId="18" builtinId="3"/>
    <cellStyle name="标题 2" xfId="19" builtinId="17"/>
    <cellStyle name="DateStyle" xfId="20"/>
    <cellStyle name="货币[0]" xfId="21" builtinId="7"/>
    <cellStyle name="60% - 强调文字颜色 4" xfId="22" builtinId="44"/>
    <cellStyle name="警告文本" xfId="23" builtinId="11"/>
    <cellStyle name="20% - 强调文字颜色 2" xfId="24" builtinId="34"/>
    <cellStyle name="60% - 强调文字颜色 5" xfId="25" builtinId="48"/>
    <cellStyle name="标题 1" xfId="26" builtinId="16"/>
    <cellStyle name="TextStyle" xfId="27"/>
    <cellStyle name="超链接" xfId="28" builtinId="8"/>
    <cellStyle name="20% - 强调文字颜色 3" xfId="29" builtinId="38"/>
    <cellStyle name="货币" xfId="30" builtinId="4"/>
    <cellStyle name="20% - 强调文字颜色 4" xfId="31" builtinId="42"/>
    <cellStyle name="计算" xfId="32" builtinId="22"/>
    <cellStyle name="已访问的超链接" xfId="33" builtinId="9"/>
    <cellStyle name="千位分隔[0]" xfId="34" builtinId="6"/>
    <cellStyle name="强调文字颜色 4" xfId="35" builtinId="41"/>
    <cellStyle name="40% - 强调文字颜色 3" xfId="36" builtinId="39"/>
    <cellStyle name="60% - 强调文字颜色 6" xfId="37" builtinId="52"/>
    <cellStyle name="输入" xfId="38" builtinId="20"/>
    <cellStyle name="输出" xfId="39" builtinId="21"/>
    <cellStyle name="检查单元格" xfId="40" builtinId="23"/>
    <cellStyle name="链接单元格" xfId="41" builtinId="24"/>
    <cellStyle name="60% - 强调文字颜色 1" xfId="42" builtinId="32"/>
    <cellStyle name="60% - 强调文字颜色 3" xfId="43" builtinId="40"/>
    <cellStyle name="注释" xfId="44" builtinId="10"/>
    <cellStyle name="标题" xfId="45" builtinId="15"/>
    <cellStyle name="好" xfId="46" builtinId="26"/>
    <cellStyle name="标题 4" xfId="47" builtinId="19"/>
    <cellStyle name="强调文字颜色 1" xfId="48" builtinId="29"/>
    <cellStyle name="适中" xfId="49" builtinId="28"/>
    <cellStyle name="20% - 强调文字颜色 1" xfId="50" builtinId="30"/>
    <cellStyle name="差" xfId="51" builtinId="27"/>
    <cellStyle name="强调文字颜色 2" xfId="52" builtinId="33"/>
    <cellStyle name="40% - 强调文字颜色 1" xfId="53" builtinId="31"/>
    <cellStyle name="60% - 强调文字颜色 2" xfId="54" builtinId="36"/>
    <cellStyle name="40% - 强调文字颜色 2" xfId="55" builtinId="35"/>
    <cellStyle name="强调文字颜色 3" xfId="56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7"/>
  <sheetViews>
    <sheetView showGridLines="0" showZeros="0" workbookViewId="0">
      <pane ySplit="1" topLeftCell="A4" activePane="bottomLeft" state="frozen"/>
      <selection/>
      <selection pane="bottomLeft" activeCell="B7" sqref="B7"/>
    </sheetView>
  </sheetViews>
  <sheetFormatPr defaultColWidth="8.575" defaultRowHeight="12.75" customHeight="1" outlineLevelCol="3"/>
  <cols>
    <col min="1" max="4" width="41" customWidth="1"/>
  </cols>
  <sheetData>
    <row r="1" customHeight="1" spans="1:4">
      <c r="A1" s="1"/>
      <c r="B1" s="1"/>
      <c r="C1" s="1"/>
      <c r="D1" s="1"/>
    </row>
    <row r="2" ht="15" customHeight="1" spans="1:4">
      <c r="A2" s="46"/>
      <c r="B2" s="46"/>
      <c r="C2" s="46"/>
      <c r="D2" s="64" t="s">
        <v>0</v>
      </c>
    </row>
    <row r="3" ht="41.25" customHeight="1" spans="1:1">
      <c r="A3" s="41" t="str">
        <f>"2025"&amp;"年财务收支预算总表"</f>
        <v>2025年财务收支预算总表</v>
      </c>
    </row>
    <row r="4" ht="17.25" customHeight="1" spans="1:4">
      <c r="A4" s="44" t="s">
        <v>1</v>
      </c>
      <c r="B4" s="161"/>
      <c r="D4" s="139" t="s">
        <v>2</v>
      </c>
    </row>
    <row r="5" ht="23.25" customHeight="1" spans="1:4">
      <c r="A5" s="162" t="s">
        <v>3</v>
      </c>
      <c r="B5" s="163"/>
      <c r="C5" s="162" t="s">
        <v>4</v>
      </c>
      <c r="D5" s="163"/>
    </row>
    <row r="6" ht="24" customHeight="1" spans="1:4">
      <c r="A6" s="162" t="s">
        <v>5</v>
      </c>
      <c r="B6" s="162" t="s">
        <v>6</v>
      </c>
      <c r="C6" s="162" t="s">
        <v>7</v>
      </c>
      <c r="D6" s="162" t="s">
        <v>6</v>
      </c>
    </row>
    <row r="7" ht="17.25" customHeight="1" spans="1:4">
      <c r="A7" s="164" t="s">
        <v>8</v>
      </c>
      <c r="B7" s="26">
        <v>2258933.56</v>
      </c>
      <c r="C7" s="164" t="s">
        <v>9</v>
      </c>
      <c r="D7" s="26">
        <v>1634868.56</v>
      </c>
    </row>
    <row r="8" ht="17.25" customHeight="1" spans="1:4">
      <c r="A8" s="164" t="s">
        <v>10</v>
      </c>
      <c r="B8" s="26"/>
      <c r="C8" s="164" t="s">
        <v>11</v>
      </c>
      <c r="D8" s="26"/>
    </row>
    <row r="9" ht="17.25" customHeight="1" spans="1:4">
      <c r="A9" s="164" t="s">
        <v>12</v>
      </c>
      <c r="B9" s="26"/>
      <c r="C9" s="199" t="s">
        <v>13</v>
      </c>
      <c r="D9" s="26"/>
    </row>
    <row r="10" ht="17.25" customHeight="1" spans="1:4">
      <c r="A10" s="164" t="s">
        <v>14</v>
      </c>
      <c r="B10" s="26"/>
      <c r="C10" s="199" t="s">
        <v>15</v>
      </c>
      <c r="D10" s="26"/>
    </row>
    <row r="11" ht="17.25" customHeight="1" spans="1:4">
      <c r="A11" s="164" t="s">
        <v>16</v>
      </c>
      <c r="B11" s="26"/>
      <c r="C11" s="199" t="s">
        <v>17</v>
      </c>
      <c r="D11" s="26">
        <v>2400</v>
      </c>
    </row>
    <row r="12" ht="17.25" customHeight="1" spans="1:4">
      <c r="A12" s="164" t="s">
        <v>18</v>
      </c>
      <c r="B12" s="26"/>
      <c r="C12" s="199" t="s">
        <v>19</v>
      </c>
      <c r="D12" s="26"/>
    </row>
    <row r="13" ht="17.25" customHeight="1" spans="1:4">
      <c r="A13" s="164" t="s">
        <v>20</v>
      </c>
      <c r="B13" s="26"/>
      <c r="C13" s="29" t="s">
        <v>21</v>
      </c>
      <c r="D13" s="26"/>
    </row>
    <row r="14" ht="17.25" customHeight="1" spans="1:4">
      <c r="A14" s="164" t="s">
        <v>22</v>
      </c>
      <c r="B14" s="26"/>
      <c r="C14" s="29" t="s">
        <v>23</v>
      </c>
      <c r="D14" s="26">
        <v>307208</v>
      </c>
    </row>
    <row r="15" ht="17.25" customHeight="1" spans="1:4">
      <c r="A15" s="164" t="s">
        <v>24</v>
      </c>
      <c r="B15" s="26"/>
      <c r="C15" s="29" t="s">
        <v>25</v>
      </c>
      <c r="D15" s="26">
        <v>181533</v>
      </c>
    </row>
    <row r="16" ht="17.25" customHeight="1" spans="1:4">
      <c r="A16" s="164" t="s">
        <v>26</v>
      </c>
      <c r="B16" s="26"/>
      <c r="C16" s="29" t="s">
        <v>27</v>
      </c>
      <c r="D16" s="26"/>
    </row>
    <row r="17" ht="17.25" customHeight="1" spans="1:4">
      <c r="A17" s="165"/>
      <c r="B17" s="26"/>
      <c r="C17" s="29" t="s">
        <v>28</v>
      </c>
      <c r="D17" s="26"/>
    </row>
    <row r="18" ht="17.25" customHeight="1" spans="1:4">
      <c r="A18" s="166"/>
      <c r="B18" s="26"/>
      <c r="C18" s="29" t="s">
        <v>29</v>
      </c>
      <c r="D18" s="26"/>
    </row>
    <row r="19" ht="17.25" customHeight="1" spans="1:4">
      <c r="A19" s="166"/>
      <c r="B19" s="26"/>
      <c r="C19" s="29" t="s">
        <v>30</v>
      </c>
      <c r="D19" s="26"/>
    </row>
    <row r="20" ht="17.25" customHeight="1" spans="1:4">
      <c r="A20" s="166"/>
      <c r="B20" s="26"/>
      <c r="C20" s="29" t="s">
        <v>31</v>
      </c>
      <c r="D20" s="26"/>
    </row>
    <row r="21" ht="17.25" customHeight="1" spans="1:4">
      <c r="A21" s="166"/>
      <c r="B21" s="26"/>
      <c r="C21" s="29" t="s">
        <v>32</v>
      </c>
      <c r="D21" s="26"/>
    </row>
    <row r="22" ht="17.25" customHeight="1" spans="1:4">
      <c r="A22" s="166"/>
      <c r="B22" s="26"/>
      <c r="C22" s="29" t="s">
        <v>33</v>
      </c>
      <c r="D22" s="26"/>
    </row>
    <row r="23" ht="17.25" customHeight="1" spans="1:4">
      <c r="A23" s="166"/>
      <c r="B23" s="26"/>
      <c r="C23" s="29" t="s">
        <v>34</v>
      </c>
      <c r="D23" s="26"/>
    </row>
    <row r="24" ht="17.25" customHeight="1" spans="1:4">
      <c r="A24" s="166"/>
      <c r="B24" s="26"/>
      <c r="C24" s="29" t="s">
        <v>35</v>
      </c>
      <c r="D24" s="26"/>
    </row>
    <row r="25" ht="17.25" customHeight="1" spans="1:4">
      <c r="A25" s="166"/>
      <c r="B25" s="26"/>
      <c r="C25" s="29" t="s">
        <v>36</v>
      </c>
      <c r="D25" s="26">
        <v>132924</v>
      </c>
    </row>
    <row r="26" ht="17.25" customHeight="1" spans="1:4">
      <c r="A26" s="166"/>
      <c r="B26" s="26"/>
      <c r="C26" s="29" t="s">
        <v>37</v>
      </c>
      <c r="D26" s="26"/>
    </row>
    <row r="27" ht="17.25" customHeight="1" spans="1:4">
      <c r="A27" s="166"/>
      <c r="B27" s="26"/>
      <c r="C27" s="165" t="s">
        <v>38</v>
      </c>
      <c r="D27" s="26"/>
    </row>
    <row r="28" ht="17.25" customHeight="1" spans="1:4">
      <c r="A28" s="166"/>
      <c r="B28" s="26"/>
      <c r="C28" s="29" t="s">
        <v>39</v>
      </c>
      <c r="D28" s="26"/>
    </row>
    <row r="29" ht="16.5" customHeight="1" spans="1:4">
      <c r="A29" s="166"/>
      <c r="B29" s="26"/>
      <c r="C29" s="29" t="s">
        <v>40</v>
      </c>
      <c r="D29" s="26"/>
    </row>
    <row r="30" ht="16.5" customHeight="1" spans="1:4">
      <c r="A30" s="166"/>
      <c r="B30" s="26"/>
      <c r="C30" s="165" t="s">
        <v>41</v>
      </c>
      <c r="D30" s="26"/>
    </row>
    <row r="31" ht="17.25" customHeight="1" spans="1:4">
      <c r="A31" s="166"/>
      <c r="B31" s="26"/>
      <c r="C31" s="165" t="s">
        <v>42</v>
      </c>
      <c r="D31" s="26"/>
    </row>
    <row r="32" ht="17.25" customHeight="1" spans="1:4">
      <c r="A32" s="166"/>
      <c r="B32" s="26"/>
      <c r="C32" s="29" t="s">
        <v>43</v>
      </c>
      <c r="D32" s="26"/>
    </row>
    <row r="33" ht="16.5" customHeight="1" spans="1:4">
      <c r="A33" s="166" t="s">
        <v>44</v>
      </c>
      <c r="B33" s="26"/>
      <c r="C33" s="166" t="s">
        <v>45</v>
      </c>
      <c r="D33" s="26"/>
    </row>
    <row r="34" ht="16.5" customHeight="1" spans="1:4">
      <c r="A34" s="165" t="s">
        <v>46</v>
      </c>
      <c r="B34" s="26"/>
      <c r="C34" s="165" t="s">
        <v>47</v>
      </c>
      <c r="D34" s="26"/>
    </row>
    <row r="35" ht="16.5" customHeight="1" spans="1:4">
      <c r="A35" s="29" t="s">
        <v>48</v>
      </c>
      <c r="B35" s="26"/>
      <c r="C35" s="29" t="s">
        <v>48</v>
      </c>
      <c r="D35" s="26"/>
    </row>
    <row r="36" ht="16.5" customHeight="1" spans="1:4">
      <c r="A36" s="29" t="s">
        <v>49</v>
      </c>
      <c r="B36" s="26"/>
      <c r="C36" s="29" t="s">
        <v>50</v>
      </c>
      <c r="D36" s="26"/>
    </row>
    <row r="37" ht="16.5" customHeight="1" spans="1:4">
      <c r="A37" s="167" t="s">
        <v>51</v>
      </c>
      <c r="B37" s="26">
        <v>2258933.56</v>
      </c>
      <c r="C37" s="167" t="s">
        <v>52</v>
      </c>
      <c r="D37" s="26">
        <v>2258933.56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1"/>
  <sheetViews>
    <sheetView showZeros="0" workbookViewId="0">
      <pane ySplit="1" topLeftCell="A2" activePane="bottomLeft" state="frozen"/>
      <selection/>
      <selection pane="bottomLeft" activeCell="A4" sqref="A4:C4"/>
    </sheetView>
  </sheetViews>
  <sheetFormatPr defaultColWidth="9.14166666666667" defaultRowHeight="14.25" customHeight="1" outlineLevelCol="5"/>
  <cols>
    <col min="1" max="1" width="32.1416666666667" customWidth="1"/>
    <col min="2" max="2" width="20.7166666666667" customWidth="1"/>
    <col min="3" max="3" width="32.1416666666667" customWidth="1"/>
    <col min="4" max="4" width="27.7166666666667" customWidth="1"/>
    <col min="5" max="6" width="36.7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118">
        <v>1</v>
      </c>
      <c r="B2" s="119">
        <v>0</v>
      </c>
      <c r="C2" s="118">
        <v>1</v>
      </c>
      <c r="D2" s="120"/>
      <c r="E2" s="120"/>
      <c r="F2" s="117" t="s">
        <v>340</v>
      </c>
    </row>
    <row r="3" ht="42" customHeight="1" spans="1:6">
      <c r="A3" s="121" t="str">
        <f>"2025"&amp;"年部门政府性基金预算支出预算表"</f>
        <v>2025年部门政府性基金预算支出预算表</v>
      </c>
      <c r="B3" s="121" t="s">
        <v>341</v>
      </c>
      <c r="C3" s="122"/>
      <c r="D3" s="123"/>
      <c r="E3" s="123"/>
      <c r="F3" s="123"/>
    </row>
    <row r="4" ht="13.5" customHeight="1" spans="1:6">
      <c r="A4" s="4" t="s">
        <v>1</v>
      </c>
      <c r="B4" s="4" t="s">
        <v>342</v>
      </c>
      <c r="C4" s="118"/>
      <c r="D4" s="120"/>
      <c r="E4" s="120"/>
      <c r="F4" s="117" t="s">
        <v>2</v>
      </c>
    </row>
    <row r="5" ht="19.5" customHeight="1" spans="1:6">
      <c r="A5" s="124" t="s">
        <v>188</v>
      </c>
      <c r="B5" s="125" t="s">
        <v>72</v>
      </c>
      <c r="C5" s="124" t="s">
        <v>73</v>
      </c>
      <c r="D5" s="21" t="s">
        <v>343</v>
      </c>
      <c r="E5" s="22"/>
      <c r="F5" s="23"/>
    </row>
    <row r="6" ht="18.75" customHeight="1" spans="1:6">
      <c r="A6" s="126"/>
      <c r="B6" s="127"/>
      <c r="C6" s="126"/>
      <c r="D6" s="24" t="s">
        <v>56</v>
      </c>
      <c r="E6" s="21" t="s">
        <v>75</v>
      </c>
      <c r="F6" s="24" t="s">
        <v>76</v>
      </c>
    </row>
    <row r="7" ht="18.75" customHeight="1" spans="1:6">
      <c r="A7" s="69">
        <v>1</v>
      </c>
      <c r="B7" s="128" t="s">
        <v>83</v>
      </c>
      <c r="C7" s="69">
        <v>3</v>
      </c>
      <c r="D7" s="129">
        <v>4</v>
      </c>
      <c r="E7" s="129">
        <v>5</v>
      </c>
      <c r="F7" s="129">
        <v>6</v>
      </c>
    </row>
    <row r="8" ht="21" customHeight="1" spans="1:6">
      <c r="A8" s="14"/>
      <c r="B8" s="14"/>
      <c r="C8" s="14"/>
      <c r="D8" s="26"/>
      <c r="E8" s="26"/>
      <c r="F8" s="26"/>
    </row>
    <row r="9" ht="21" customHeight="1" spans="1:6">
      <c r="A9" s="14"/>
      <c r="B9" s="14"/>
      <c r="C9" s="14"/>
      <c r="D9" s="26"/>
      <c r="E9" s="26"/>
      <c r="F9" s="26"/>
    </row>
    <row r="10" ht="18.75" customHeight="1" spans="1:6">
      <c r="A10" s="130" t="s">
        <v>257</v>
      </c>
      <c r="B10" s="130" t="s">
        <v>257</v>
      </c>
      <c r="C10" s="131" t="s">
        <v>257</v>
      </c>
      <c r="D10" s="26"/>
      <c r="E10" s="26"/>
      <c r="F10" s="26"/>
    </row>
    <row r="11" customHeight="1" spans="1:1">
      <c r="A11" t="s">
        <v>185</v>
      </c>
    </row>
  </sheetData>
  <mergeCells count="7">
    <mergeCell ref="A3:F3"/>
    <mergeCell ref="A4:C4"/>
    <mergeCell ref="D5:F5"/>
    <mergeCell ref="A10:C10"/>
    <mergeCell ref="A5:A6"/>
    <mergeCell ref="B5:B6"/>
    <mergeCell ref="C5:C6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2"/>
  <sheetViews>
    <sheetView showZeros="0" workbookViewId="0">
      <pane ySplit="1" topLeftCell="A2" activePane="bottomLeft" state="frozen"/>
      <selection/>
      <selection pane="bottomLeft" activeCell="A4" sqref="A4:H4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166666666667" customWidth="1"/>
    <col min="5" max="5" width="35.2833333333333" customWidth="1"/>
    <col min="6" max="6" width="7.71666666666667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5.75" customHeight="1" spans="2:19">
      <c r="B2" s="83"/>
      <c r="C2" s="83"/>
      <c r="R2" s="18"/>
      <c r="S2" s="18" t="s">
        <v>344</v>
      </c>
    </row>
    <row r="3" ht="41.25" customHeight="1" spans="1:19">
      <c r="A3" s="73" t="str">
        <f>"2025"&amp;"年部门政府采购预算表"</f>
        <v>2025年部门政府采购预算表</v>
      </c>
      <c r="B3" s="68"/>
      <c r="C3" s="68"/>
      <c r="D3" s="3"/>
      <c r="E3" s="3"/>
      <c r="F3" s="3"/>
      <c r="G3" s="3"/>
      <c r="H3" s="3"/>
      <c r="I3" s="3"/>
      <c r="J3" s="3"/>
      <c r="K3" s="3"/>
      <c r="L3" s="3"/>
      <c r="M3" s="68"/>
      <c r="N3" s="3"/>
      <c r="O3" s="3"/>
      <c r="P3" s="68"/>
      <c r="Q3" s="3"/>
      <c r="R3" s="68"/>
      <c r="S3" s="68"/>
    </row>
    <row r="4" ht="18.75" customHeight="1" spans="1:19">
      <c r="A4" s="110" t="s">
        <v>1</v>
      </c>
      <c r="B4" s="84"/>
      <c r="C4" s="84"/>
      <c r="D4" s="19"/>
      <c r="E4" s="19"/>
      <c r="F4" s="19"/>
      <c r="G4" s="19"/>
      <c r="H4" s="19"/>
      <c r="I4" s="19"/>
      <c r="J4" s="19"/>
      <c r="K4" s="19"/>
      <c r="L4" s="19"/>
      <c r="R4" s="20"/>
      <c r="S4" s="117" t="s">
        <v>2</v>
      </c>
    </row>
    <row r="5" ht="15.75" customHeight="1" spans="1:19">
      <c r="A5" s="7" t="s">
        <v>187</v>
      </c>
      <c r="B5" s="85" t="s">
        <v>188</v>
      </c>
      <c r="C5" s="85" t="s">
        <v>345</v>
      </c>
      <c r="D5" s="93" t="s">
        <v>346</v>
      </c>
      <c r="E5" s="93" t="s">
        <v>347</v>
      </c>
      <c r="F5" s="93" t="s">
        <v>348</v>
      </c>
      <c r="G5" s="93" t="s">
        <v>349</v>
      </c>
      <c r="H5" s="93" t="s">
        <v>350</v>
      </c>
      <c r="I5" s="98" t="s">
        <v>195</v>
      </c>
      <c r="J5" s="98"/>
      <c r="K5" s="98"/>
      <c r="L5" s="98"/>
      <c r="M5" s="102"/>
      <c r="N5" s="98"/>
      <c r="O5" s="98"/>
      <c r="P5" s="80"/>
      <c r="Q5" s="98"/>
      <c r="R5" s="102"/>
      <c r="S5" s="81"/>
    </row>
    <row r="6" ht="17.25" customHeight="1" spans="1:19">
      <c r="A6" s="9"/>
      <c r="B6" s="86"/>
      <c r="C6" s="86"/>
      <c r="D6" s="94"/>
      <c r="E6" s="94"/>
      <c r="F6" s="94"/>
      <c r="G6" s="94"/>
      <c r="H6" s="94"/>
      <c r="I6" s="94" t="s">
        <v>56</v>
      </c>
      <c r="J6" s="94" t="s">
        <v>59</v>
      </c>
      <c r="K6" s="94" t="s">
        <v>351</v>
      </c>
      <c r="L6" s="94" t="s">
        <v>352</v>
      </c>
      <c r="M6" s="103" t="s">
        <v>353</v>
      </c>
      <c r="N6" s="104" t="s">
        <v>354</v>
      </c>
      <c r="O6" s="104"/>
      <c r="P6" s="108"/>
      <c r="Q6" s="104"/>
      <c r="R6" s="109"/>
      <c r="S6" s="87"/>
    </row>
    <row r="7" ht="54" customHeight="1" spans="1:19">
      <c r="A7" s="11"/>
      <c r="B7" s="87"/>
      <c r="C7" s="87"/>
      <c r="D7" s="95"/>
      <c r="E7" s="95"/>
      <c r="F7" s="95"/>
      <c r="G7" s="95"/>
      <c r="H7" s="95"/>
      <c r="I7" s="95"/>
      <c r="J7" s="95" t="s">
        <v>58</v>
      </c>
      <c r="K7" s="95"/>
      <c r="L7" s="95"/>
      <c r="M7" s="105"/>
      <c r="N7" s="95" t="s">
        <v>58</v>
      </c>
      <c r="O7" s="95" t="s">
        <v>65</v>
      </c>
      <c r="P7" s="87" t="s">
        <v>66</v>
      </c>
      <c r="Q7" s="95" t="s">
        <v>67</v>
      </c>
      <c r="R7" s="105" t="s">
        <v>68</v>
      </c>
      <c r="S7" s="87" t="s">
        <v>69</v>
      </c>
    </row>
    <row r="8" ht="18" customHeight="1" spans="1:19">
      <c r="A8" s="111">
        <v>1</v>
      </c>
      <c r="B8" s="111" t="s">
        <v>83</v>
      </c>
      <c r="C8" s="112">
        <v>3</v>
      </c>
      <c r="D8" s="112">
        <v>4</v>
      </c>
      <c r="E8" s="111">
        <v>5</v>
      </c>
      <c r="F8" s="111">
        <v>6</v>
      </c>
      <c r="G8" s="111">
        <v>7</v>
      </c>
      <c r="H8" s="111">
        <v>8</v>
      </c>
      <c r="I8" s="111">
        <v>9</v>
      </c>
      <c r="J8" s="111">
        <v>10</v>
      </c>
      <c r="K8" s="111">
        <v>11</v>
      </c>
      <c r="L8" s="111">
        <v>12</v>
      </c>
      <c r="M8" s="111">
        <v>13</v>
      </c>
      <c r="N8" s="111">
        <v>14</v>
      </c>
      <c r="O8" s="111">
        <v>15</v>
      </c>
      <c r="P8" s="111">
        <v>16</v>
      </c>
      <c r="Q8" s="111">
        <v>17</v>
      </c>
      <c r="R8" s="111">
        <v>18</v>
      </c>
      <c r="S8" s="111">
        <v>19</v>
      </c>
    </row>
    <row r="9" ht="21" customHeight="1" spans="1:19">
      <c r="A9" s="88"/>
      <c r="B9" s="89"/>
      <c r="C9" s="89"/>
      <c r="D9" s="96"/>
      <c r="E9" s="96"/>
      <c r="F9" s="96"/>
      <c r="G9" s="113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</row>
    <row r="10" ht="21" customHeight="1" spans="1:19">
      <c r="A10" s="90" t="s">
        <v>257</v>
      </c>
      <c r="B10" s="91"/>
      <c r="C10" s="91"/>
      <c r="D10" s="97"/>
      <c r="E10" s="97"/>
      <c r="F10" s="97"/>
      <c r="G10" s="114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</row>
    <row r="11" ht="21" customHeight="1" spans="1:19">
      <c r="A11" s="110" t="s">
        <v>355</v>
      </c>
      <c r="B11" s="4"/>
      <c r="C11" s="4"/>
      <c r="D11" s="110"/>
      <c r="E11" s="110"/>
      <c r="F11" s="110"/>
      <c r="G11" s="115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</row>
    <row r="12" customHeight="1" spans="1:1">
      <c r="A12" t="s">
        <v>185</v>
      </c>
    </row>
  </sheetData>
  <mergeCells count="19">
    <mergeCell ref="A3:S3"/>
    <mergeCell ref="A4:H4"/>
    <mergeCell ref="I5:S5"/>
    <mergeCell ref="N6:S6"/>
    <mergeCell ref="A10:G10"/>
    <mergeCell ref="A11:S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  <mergeCell ref="L6:L7"/>
    <mergeCell ref="M6:M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1"/>
  <sheetViews>
    <sheetView showZeros="0" workbookViewId="0">
      <pane ySplit="1" topLeftCell="A2" activePane="bottomLeft" state="frozen"/>
      <selection/>
      <selection pane="bottomLeft" activeCell="A11" sqref="A11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customHeight="1" spans="1:2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16.5" customHeight="1" spans="1:20">
      <c r="A2" s="79"/>
      <c r="B2" s="83"/>
      <c r="C2" s="83"/>
      <c r="D2" s="83"/>
      <c r="E2" s="83"/>
      <c r="F2" s="83"/>
      <c r="G2" s="83"/>
      <c r="H2" s="79"/>
      <c r="I2" s="79"/>
      <c r="J2" s="79"/>
      <c r="K2" s="79"/>
      <c r="L2" s="79"/>
      <c r="M2" s="79"/>
      <c r="N2" s="100"/>
      <c r="O2" s="79"/>
      <c r="P2" s="79"/>
      <c r="Q2" s="83"/>
      <c r="R2" s="79"/>
      <c r="S2" s="106"/>
      <c r="T2" s="106" t="s">
        <v>356</v>
      </c>
    </row>
    <row r="3" ht="41.25" customHeight="1" spans="1:20">
      <c r="A3" s="73" t="str">
        <f>"2025"&amp;"年部门政府购买服务预算表"</f>
        <v>2025年部门政府购买服务预算表</v>
      </c>
      <c r="B3" s="68"/>
      <c r="C3" s="68"/>
      <c r="D3" s="68"/>
      <c r="E3" s="68"/>
      <c r="F3" s="68"/>
      <c r="G3" s="68"/>
      <c r="H3" s="92"/>
      <c r="I3" s="92"/>
      <c r="J3" s="92"/>
      <c r="K3" s="92"/>
      <c r="L3" s="92"/>
      <c r="M3" s="92"/>
      <c r="N3" s="101"/>
      <c r="O3" s="92"/>
      <c r="P3" s="92"/>
      <c r="Q3" s="68"/>
      <c r="R3" s="92"/>
      <c r="S3" s="101"/>
      <c r="T3" s="68"/>
    </row>
    <row r="4" ht="22.5" customHeight="1" spans="1:20">
      <c r="A4" s="74" t="s">
        <v>1</v>
      </c>
      <c r="B4" s="84"/>
      <c r="C4" s="84"/>
      <c r="D4" s="84"/>
      <c r="E4" s="84"/>
      <c r="F4" s="84"/>
      <c r="G4" s="84"/>
      <c r="H4" s="75"/>
      <c r="I4" s="75"/>
      <c r="J4" s="75"/>
      <c r="K4" s="75"/>
      <c r="L4" s="75"/>
      <c r="M4" s="75"/>
      <c r="N4" s="100"/>
      <c r="O4" s="79"/>
      <c r="P4" s="79"/>
      <c r="Q4" s="83"/>
      <c r="R4" s="79"/>
      <c r="S4" s="107"/>
      <c r="T4" s="106" t="s">
        <v>2</v>
      </c>
    </row>
    <row r="5" ht="24" customHeight="1" spans="1:20">
      <c r="A5" s="7" t="s">
        <v>187</v>
      </c>
      <c r="B5" s="85" t="s">
        <v>188</v>
      </c>
      <c r="C5" s="85" t="s">
        <v>345</v>
      </c>
      <c r="D5" s="85" t="s">
        <v>357</v>
      </c>
      <c r="E5" s="85" t="s">
        <v>358</v>
      </c>
      <c r="F5" s="85" t="s">
        <v>359</v>
      </c>
      <c r="G5" s="85" t="s">
        <v>360</v>
      </c>
      <c r="H5" s="93" t="s">
        <v>361</v>
      </c>
      <c r="I5" s="93" t="s">
        <v>362</v>
      </c>
      <c r="J5" s="98" t="s">
        <v>195</v>
      </c>
      <c r="K5" s="98"/>
      <c r="L5" s="98"/>
      <c r="M5" s="98"/>
      <c r="N5" s="102"/>
      <c r="O5" s="98"/>
      <c r="P5" s="98"/>
      <c r="Q5" s="80"/>
      <c r="R5" s="98"/>
      <c r="S5" s="102"/>
      <c r="T5" s="81"/>
    </row>
    <row r="6" ht="24" customHeight="1" spans="1:20">
      <c r="A6" s="9"/>
      <c r="B6" s="86"/>
      <c r="C6" s="86"/>
      <c r="D6" s="86"/>
      <c r="E6" s="86"/>
      <c r="F6" s="86"/>
      <c r="G6" s="86"/>
      <c r="H6" s="94"/>
      <c r="I6" s="94"/>
      <c r="J6" s="94" t="s">
        <v>56</v>
      </c>
      <c r="K6" s="94" t="s">
        <v>59</v>
      </c>
      <c r="L6" s="94" t="s">
        <v>351</v>
      </c>
      <c r="M6" s="94" t="s">
        <v>352</v>
      </c>
      <c r="N6" s="103" t="s">
        <v>353</v>
      </c>
      <c r="O6" s="104" t="s">
        <v>354</v>
      </c>
      <c r="P6" s="104"/>
      <c r="Q6" s="108"/>
      <c r="R6" s="104"/>
      <c r="S6" s="109"/>
      <c r="T6" s="87"/>
    </row>
    <row r="7" ht="54" customHeight="1" spans="1:20">
      <c r="A7" s="11"/>
      <c r="B7" s="87"/>
      <c r="C7" s="87"/>
      <c r="D7" s="87"/>
      <c r="E7" s="87"/>
      <c r="F7" s="87"/>
      <c r="G7" s="87"/>
      <c r="H7" s="95"/>
      <c r="I7" s="95"/>
      <c r="J7" s="95"/>
      <c r="K7" s="95" t="s">
        <v>58</v>
      </c>
      <c r="L7" s="95"/>
      <c r="M7" s="95"/>
      <c r="N7" s="105"/>
      <c r="O7" s="95" t="s">
        <v>58</v>
      </c>
      <c r="P7" s="95" t="s">
        <v>65</v>
      </c>
      <c r="Q7" s="87" t="s">
        <v>66</v>
      </c>
      <c r="R7" s="95" t="s">
        <v>67</v>
      </c>
      <c r="S7" s="105" t="s">
        <v>68</v>
      </c>
      <c r="T7" s="87" t="s">
        <v>69</v>
      </c>
    </row>
    <row r="8" ht="17.25" customHeight="1" spans="1:20">
      <c r="A8" s="25">
        <v>1</v>
      </c>
      <c r="B8" s="87">
        <v>2</v>
      </c>
      <c r="C8" s="25">
        <v>3</v>
      </c>
      <c r="D8" s="25">
        <v>4</v>
      </c>
      <c r="E8" s="87">
        <v>5</v>
      </c>
      <c r="F8" s="25">
        <v>6</v>
      </c>
      <c r="G8" s="25">
        <v>7</v>
      </c>
      <c r="H8" s="87">
        <v>8</v>
      </c>
      <c r="I8" s="25">
        <v>9</v>
      </c>
      <c r="J8" s="25">
        <v>10</v>
      </c>
      <c r="K8" s="87">
        <v>11</v>
      </c>
      <c r="L8" s="25">
        <v>12</v>
      </c>
      <c r="M8" s="25">
        <v>13</v>
      </c>
      <c r="N8" s="87">
        <v>14</v>
      </c>
      <c r="O8" s="25">
        <v>15</v>
      </c>
      <c r="P8" s="25">
        <v>16</v>
      </c>
      <c r="Q8" s="87">
        <v>17</v>
      </c>
      <c r="R8" s="25">
        <v>18</v>
      </c>
      <c r="S8" s="25">
        <v>19</v>
      </c>
      <c r="T8" s="25">
        <v>20</v>
      </c>
    </row>
    <row r="9" ht="21" customHeight="1" spans="1:20">
      <c r="A9" s="88"/>
      <c r="B9" s="89"/>
      <c r="C9" s="89"/>
      <c r="D9" s="89"/>
      <c r="E9" s="89"/>
      <c r="F9" s="89"/>
      <c r="G9" s="89"/>
      <c r="H9" s="96"/>
      <c r="I9" s="9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  <row r="10" ht="21" customHeight="1" spans="1:20">
      <c r="A10" s="90" t="s">
        <v>257</v>
      </c>
      <c r="B10" s="91"/>
      <c r="C10" s="91"/>
      <c r="D10" s="91"/>
      <c r="E10" s="91"/>
      <c r="F10" s="91"/>
      <c r="G10" s="91"/>
      <c r="H10" s="97"/>
      <c r="I10" s="99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</row>
    <row r="11" customHeight="1" spans="1:1">
      <c r="A11" t="s">
        <v>185</v>
      </c>
    </row>
  </sheetData>
  <mergeCells count="19">
    <mergeCell ref="A3:T3"/>
    <mergeCell ref="A4:I4"/>
    <mergeCell ref="J5:T5"/>
    <mergeCell ref="O6:T6"/>
    <mergeCell ref="A10:I10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6:J7"/>
    <mergeCell ref="K6:K7"/>
    <mergeCell ref="L6:L7"/>
    <mergeCell ref="M6:M7"/>
    <mergeCell ref="N6:N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10"/>
  <sheetViews>
    <sheetView showZeros="0" workbookViewId="0">
      <pane ySplit="1" topLeftCell="A2" activePane="bottomLeft" state="frozen"/>
      <selection/>
      <selection pane="bottomLeft" activeCell="A4" sqref="A4:I4"/>
    </sheetView>
  </sheetViews>
  <sheetFormatPr defaultColWidth="9.14166666666667" defaultRowHeight="14.25" customHeight="1"/>
  <cols>
    <col min="1" max="1" width="37.7" customWidth="1"/>
    <col min="2" max="24" width="20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7.25" customHeight="1" spans="4:24">
      <c r="D2" s="72"/>
      <c r="W2" s="18"/>
      <c r="X2" s="18" t="s">
        <v>363</v>
      </c>
    </row>
    <row r="3" ht="41.25" customHeight="1" spans="1:24">
      <c r="A3" s="73" t="str">
        <f>"2025"&amp;"年对下转移支付预算表"</f>
        <v>2025年对下转移支付预算表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68"/>
      <c r="X3" s="68"/>
    </row>
    <row r="4" ht="18" customHeight="1" spans="1:24">
      <c r="A4" s="74" t="s">
        <v>1</v>
      </c>
      <c r="B4" s="75"/>
      <c r="C4" s="75"/>
      <c r="D4" s="76"/>
      <c r="E4" s="79"/>
      <c r="F4" s="79"/>
      <c r="G4" s="79"/>
      <c r="H4" s="79"/>
      <c r="I4" s="79"/>
      <c r="W4" s="20"/>
      <c r="X4" s="20" t="s">
        <v>2</v>
      </c>
    </row>
    <row r="5" ht="19.5" customHeight="1" spans="1:24">
      <c r="A5" s="32" t="s">
        <v>364</v>
      </c>
      <c r="B5" s="21" t="s">
        <v>195</v>
      </c>
      <c r="C5" s="22"/>
      <c r="D5" s="22"/>
      <c r="E5" s="21" t="s">
        <v>365</v>
      </c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80"/>
      <c r="X5" s="81"/>
    </row>
    <row r="6" ht="40.5" customHeight="1" spans="1:24">
      <c r="A6" s="25"/>
      <c r="B6" s="33" t="s">
        <v>56</v>
      </c>
      <c r="C6" s="7" t="s">
        <v>59</v>
      </c>
      <c r="D6" s="77" t="s">
        <v>351</v>
      </c>
      <c r="E6" s="48" t="s">
        <v>366</v>
      </c>
      <c r="F6" s="48" t="s">
        <v>367</v>
      </c>
      <c r="G6" s="48" t="s">
        <v>368</v>
      </c>
      <c r="H6" s="48" t="s">
        <v>369</v>
      </c>
      <c r="I6" s="48" t="s">
        <v>370</v>
      </c>
      <c r="J6" s="48" t="s">
        <v>371</v>
      </c>
      <c r="K6" s="48" t="s">
        <v>372</v>
      </c>
      <c r="L6" s="48" t="s">
        <v>373</v>
      </c>
      <c r="M6" s="48" t="s">
        <v>374</v>
      </c>
      <c r="N6" s="48" t="s">
        <v>375</v>
      </c>
      <c r="O6" s="48" t="s">
        <v>376</v>
      </c>
      <c r="P6" s="48" t="s">
        <v>377</v>
      </c>
      <c r="Q6" s="48" t="s">
        <v>378</v>
      </c>
      <c r="R6" s="48" t="s">
        <v>379</v>
      </c>
      <c r="S6" s="48" t="s">
        <v>380</v>
      </c>
      <c r="T6" s="48" t="s">
        <v>381</v>
      </c>
      <c r="U6" s="48" t="s">
        <v>382</v>
      </c>
      <c r="V6" s="48" t="s">
        <v>383</v>
      </c>
      <c r="W6" s="48" t="s">
        <v>384</v>
      </c>
      <c r="X6" s="82" t="s">
        <v>385</v>
      </c>
    </row>
    <row r="7" ht="19.5" customHeight="1" spans="1:24">
      <c r="A7" s="12">
        <v>1</v>
      </c>
      <c r="B7" s="12">
        <v>2</v>
      </c>
      <c r="C7" s="12">
        <v>3</v>
      </c>
      <c r="D7" s="78">
        <v>4</v>
      </c>
      <c r="E7" s="36">
        <v>5</v>
      </c>
      <c r="F7" s="12">
        <v>6</v>
      </c>
      <c r="G7" s="12">
        <v>7</v>
      </c>
      <c r="H7" s="78">
        <v>8</v>
      </c>
      <c r="I7" s="12">
        <v>9</v>
      </c>
      <c r="J7" s="12">
        <v>10</v>
      </c>
      <c r="K7" s="12">
        <v>11</v>
      </c>
      <c r="L7" s="78">
        <v>12</v>
      </c>
      <c r="M7" s="12">
        <v>13</v>
      </c>
      <c r="N7" s="12">
        <v>14</v>
      </c>
      <c r="O7" s="12">
        <v>15</v>
      </c>
      <c r="P7" s="78">
        <v>16</v>
      </c>
      <c r="Q7" s="12">
        <v>17</v>
      </c>
      <c r="R7" s="12">
        <v>18</v>
      </c>
      <c r="S7" s="12">
        <v>19</v>
      </c>
      <c r="T7" s="78">
        <v>20</v>
      </c>
      <c r="U7" s="78">
        <v>21</v>
      </c>
      <c r="V7" s="78">
        <v>22</v>
      </c>
      <c r="W7" s="36">
        <v>23</v>
      </c>
      <c r="X7" s="36">
        <v>24</v>
      </c>
    </row>
    <row r="8" ht="19.5" customHeight="1" spans="1:24">
      <c r="A8" s="28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</row>
    <row r="9" ht="19.5" customHeight="1" spans="1:24">
      <c r="A9" s="67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</row>
    <row r="10" customHeight="1" spans="1:1">
      <c r="A10" t="s">
        <v>185</v>
      </c>
    </row>
  </sheetData>
  <mergeCells count="5">
    <mergeCell ref="A3:X3"/>
    <mergeCell ref="A4:I4"/>
    <mergeCell ref="B5:D5"/>
    <mergeCell ref="E5:X5"/>
    <mergeCell ref="A5:A6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pane ySplit="1" topLeftCell="A2" activePane="bottomLeft" state="frozen"/>
      <selection/>
      <selection pane="bottomLeft" activeCell="A4" sqref="A4:H4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6.5" customHeight="1" spans="10:10">
      <c r="J2" s="18" t="s">
        <v>386</v>
      </c>
    </row>
    <row r="3" ht="41.25" customHeight="1" spans="1:10">
      <c r="A3" s="65" t="str">
        <f>"2025"&amp;"年对下转移支付绩效目标表"</f>
        <v>2025年对下转移支付绩效目标表</v>
      </c>
      <c r="B3" s="3"/>
      <c r="C3" s="3"/>
      <c r="D3" s="3"/>
      <c r="E3" s="3"/>
      <c r="F3" s="68"/>
      <c r="G3" s="3"/>
      <c r="H3" s="68"/>
      <c r="I3" s="68"/>
      <c r="J3" s="3"/>
    </row>
    <row r="4" ht="17.25" customHeight="1" spans="1:1">
      <c r="A4" s="4" t="s">
        <v>1</v>
      </c>
    </row>
    <row r="5" ht="44.25" customHeight="1" spans="1:10">
      <c r="A5" s="66" t="s">
        <v>364</v>
      </c>
      <c r="B5" s="66" t="s">
        <v>273</v>
      </c>
      <c r="C5" s="66" t="s">
        <v>274</v>
      </c>
      <c r="D5" s="66" t="s">
        <v>275</v>
      </c>
      <c r="E5" s="66" t="s">
        <v>276</v>
      </c>
      <c r="F5" s="69" t="s">
        <v>277</v>
      </c>
      <c r="G5" s="66" t="s">
        <v>278</v>
      </c>
      <c r="H5" s="69" t="s">
        <v>279</v>
      </c>
      <c r="I5" s="69" t="s">
        <v>280</v>
      </c>
      <c r="J5" s="66" t="s">
        <v>281</v>
      </c>
    </row>
    <row r="6" ht="14.25" customHeight="1" spans="1:10">
      <c r="A6" s="66">
        <v>1</v>
      </c>
      <c r="B6" s="66">
        <v>2</v>
      </c>
      <c r="C6" s="66">
        <v>3</v>
      </c>
      <c r="D6" s="66">
        <v>4</v>
      </c>
      <c r="E6" s="66">
        <v>5</v>
      </c>
      <c r="F6" s="69">
        <v>6</v>
      </c>
      <c r="G6" s="66">
        <v>7</v>
      </c>
      <c r="H6" s="69">
        <v>8</v>
      </c>
      <c r="I6" s="69">
        <v>9</v>
      </c>
      <c r="J6" s="66">
        <v>10</v>
      </c>
    </row>
    <row r="7" ht="42" customHeight="1" spans="1:10">
      <c r="A7" s="28"/>
      <c r="B7" s="67"/>
      <c r="C7" s="67"/>
      <c r="D7" s="67"/>
      <c r="E7" s="70"/>
      <c r="F7" s="71"/>
      <c r="G7" s="70"/>
      <c r="H7" s="71"/>
      <c r="I7" s="71"/>
      <c r="J7" s="70"/>
    </row>
    <row r="8" ht="42" customHeight="1" spans="1:10">
      <c r="A8" s="28"/>
      <c r="B8" s="14"/>
      <c r="C8" s="14"/>
      <c r="D8" s="14"/>
      <c r="E8" s="28"/>
      <c r="F8" s="14"/>
      <c r="G8" s="28"/>
      <c r="H8" s="14"/>
      <c r="I8" s="14"/>
      <c r="J8" s="28"/>
    </row>
    <row r="9" customHeight="1" spans="1:1">
      <c r="A9" t="s">
        <v>185</v>
      </c>
    </row>
  </sheetData>
  <mergeCells count="2">
    <mergeCell ref="A3:J3"/>
    <mergeCell ref="A4:H4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10"/>
  <sheetViews>
    <sheetView showZeros="0" workbookViewId="0">
      <pane ySplit="1" topLeftCell="A2" activePane="bottomLeft" state="frozen"/>
      <selection/>
      <selection pane="bottomLeft" activeCell="A4" sqref="A4:C4"/>
    </sheetView>
  </sheetViews>
  <sheetFormatPr defaultColWidth="10.425" defaultRowHeight="14.25" customHeight="1"/>
  <cols>
    <col min="1" max="3" width="33.7" customWidth="1"/>
    <col min="4" max="4" width="45.575" customWidth="1"/>
    <col min="5" max="5" width="27.575" customWidth="1"/>
    <col min="6" max="6" width="21.7166666666667" customWidth="1"/>
    <col min="7" max="9" width="26.2833333333333" customWidth="1"/>
  </cols>
  <sheetData>
    <row r="1" customHeight="1" spans="1:9">
      <c r="A1" s="1"/>
      <c r="B1" s="1"/>
      <c r="C1" s="1"/>
      <c r="D1" s="1"/>
      <c r="E1" s="1"/>
      <c r="F1" s="1"/>
      <c r="G1" s="1"/>
      <c r="H1" s="1"/>
      <c r="I1" s="1"/>
    </row>
    <row r="2" customHeight="1" spans="1:9">
      <c r="A2" s="38" t="s">
        <v>387</v>
      </c>
      <c r="B2" s="39"/>
      <c r="C2" s="39"/>
      <c r="D2" s="40"/>
      <c r="E2" s="40"/>
      <c r="F2" s="40"/>
      <c r="G2" s="39"/>
      <c r="H2" s="39"/>
      <c r="I2" s="40"/>
    </row>
    <row r="3" ht="41.25" customHeight="1" spans="1:9">
      <c r="A3" s="41" t="str">
        <f>"2025"&amp;"年新增资产配置预算表"</f>
        <v>2025年新增资产配置预算表</v>
      </c>
      <c r="B3" s="42"/>
      <c r="C3" s="42"/>
      <c r="D3" s="43"/>
      <c r="E3" s="43"/>
      <c r="F3" s="43"/>
      <c r="G3" s="42"/>
      <c r="H3" s="42"/>
      <c r="I3" s="43"/>
    </row>
    <row r="4" customHeight="1" spans="1:9">
      <c r="A4" s="44" t="s">
        <v>1</v>
      </c>
      <c r="B4" s="45"/>
      <c r="C4" s="45"/>
      <c r="D4" s="46"/>
      <c r="F4" s="43"/>
      <c r="G4" s="42"/>
      <c r="H4" s="42"/>
      <c r="I4" s="64" t="s">
        <v>2</v>
      </c>
    </row>
    <row r="5" ht="28.5" customHeight="1" spans="1:9">
      <c r="A5" s="47" t="s">
        <v>187</v>
      </c>
      <c r="B5" s="48" t="s">
        <v>188</v>
      </c>
      <c r="C5" s="49" t="s">
        <v>388</v>
      </c>
      <c r="D5" s="47" t="s">
        <v>389</v>
      </c>
      <c r="E5" s="47" t="s">
        <v>390</v>
      </c>
      <c r="F5" s="47" t="s">
        <v>391</v>
      </c>
      <c r="G5" s="48" t="s">
        <v>392</v>
      </c>
      <c r="H5" s="36"/>
      <c r="I5" s="47"/>
    </row>
    <row r="6" ht="21" customHeight="1" spans="1:9">
      <c r="A6" s="49"/>
      <c r="B6" s="50"/>
      <c r="C6" s="50"/>
      <c r="D6" s="51"/>
      <c r="E6" s="50"/>
      <c r="F6" s="50"/>
      <c r="G6" s="48" t="s">
        <v>349</v>
      </c>
      <c r="H6" s="48" t="s">
        <v>393</v>
      </c>
      <c r="I6" s="48" t="s">
        <v>394</v>
      </c>
    </row>
    <row r="7" ht="17.25" customHeight="1" spans="1:9">
      <c r="A7" s="52" t="s">
        <v>82</v>
      </c>
      <c r="B7" s="53"/>
      <c r="C7" s="54" t="s">
        <v>83</v>
      </c>
      <c r="D7" s="52" t="s">
        <v>84</v>
      </c>
      <c r="E7" s="59" t="s">
        <v>85</v>
      </c>
      <c r="F7" s="52" t="s">
        <v>86</v>
      </c>
      <c r="G7" s="54" t="s">
        <v>87</v>
      </c>
      <c r="H7" s="60" t="s">
        <v>88</v>
      </c>
      <c r="I7" s="59" t="s">
        <v>89</v>
      </c>
    </row>
    <row r="8" ht="19.5" customHeight="1" spans="1:9">
      <c r="A8" s="55"/>
      <c r="B8" s="29"/>
      <c r="C8" s="29"/>
      <c r="D8" s="28"/>
      <c r="E8" s="14"/>
      <c r="F8" s="60"/>
      <c r="G8" s="61"/>
      <c r="H8" s="62"/>
      <c r="I8" s="62"/>
    </row>
    <row r="9" ht="19.5" customHeight="1" spans="1:9">
      <c r="A9" s="56" t="s">
        <v>56</v>
      </c>
      <c r="B9" s="57"/>
      <c r="C9" s="57"/>
      <c r="D9" s="58"/>
      <c r="E9" s="63"/>
      <c r="F9" s="63"/>
      <c r="G9" s="61"/>
      <c r="H9" s="62"/>
      <c r="I9" s="62"/>
    </row>
    <row r="10" customHeight="1" spans="1:1">
      <c r="A10" t="s">
        <v>185</v>
      </c>
    </row>
  </sheetData>
  <mergeCells count="11">
    <mergeCell ref="A2:I2"/>
    <mergeCell ref="A3:I3"/>
    <mergeCell ref="A4:C4"/>
    <mergeCell ref="G5:I5"/>
    <mergeCell ref="A9:F9"/>
    <mergeCell ref="A5:A6"/>
    <mergeCell ref="B5:B6"/>
    <mergeCell ref="C5:C6"/>
    <mergeCell ref="D5:D6"/>
    <mergeCell ref="E5:E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workbookViewId="0">
      <pane ySplit="1" topLeftCell="A2" activePane="bottomLeft" state="frozen"/>
      <selection/>
      <selection pane="bottomLeft" activeCell="A4" sqref="A4:G4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166666666667" customWidth="1"/>
    <col min="6" max="6" width="9.85" customWidth="1"/>
    <col min="7" max="7" width="17.7166666666667" customWidth="1"/>
    <col min="8" max="11" width="23.1416666666667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customHeight="1" spans="4:11">
      <c r="D2" s="2"/>
      <c r="E2" s="2"/>
      <c r="F2" s="2"/>
      <c r="G2" s="2"/>
      <c r="K2" s="18" t="s">
        <v>395</v>
      </c>
    </row>
    <row r="3" ht="41.25" customHeight="1" spans="1:11">
      <c r="A3" s="3" t="str">
        <f>"2025"&amp;"年上级转移支付补助项目支出预算表"</f>
        <v>2025年上级转移支付补助项目支出预算表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13.5" customHeight="1" spans="1:11">
      <c r="A4" s="4" t="s">
        <v>1</v>
      </c>
      <c r="B4" s="5"/>
      <c r="C4" s="5"/>
      <c r="D4" s="5"/>
      <c r="E4" s="5"/>
      <c r="F4" s="5"/>
      <c r="G4" s="5"/>
      <c r="H4" s="19"/>
      <c r="I4" s="19"/>
      <c r="J4" s="19"/>
      <c r="K4" s="20" t="s">
        <v>2</v>
      </c>
    </row>
    <row r="5" ht="21.75" customHeight="1" spans="1:11">
      <c r="A5" s="6" t="s">
        <v>259</v>
      </c>
      <c r="B5" s="6" t="s">
        <v>190</v>
      </c>
      <c r="C5" s="6" t="s">
        <v>260</v>
      </c>
      <c r="D5" s="7" t="s">
        <v>191</v>
      </c>
      <c r="E5" s="7" t="s">
        <v>192</v>
      </c>
      <c r="F5" s="7" t="s">
        <v>261</v>
      </c>
      <c r="G5" s="7" t="s">
        <v>262</v>
      </c>
      <c r="H5" s="32" t="s">
        <v>56</v>
      </c>
      <c r="I5" s="21" t="s">
        <v>396</v>
      </c>
      <c r="J5" s="22"/>
      <c r="K5" s="23"/>
    </row>
    <row r="6" ht="21.75" customHeight="1" spans="1:11">
      <c r="A6" s="8"/>
      <c r="B6" s="8"/>
      <c r="C6" s="8"/>
      <c r="D6" s="9"/>
      <c r="E6" s="9"/>
      <c r="F6" s="9"/>
      <c r="G6" s="9"/>
      <c r="H6" s="33"/>
      <c r="I6" s="7" t="s">
        <v>59</v>
      </c>
      <c r="J6" s="7" t="s">
        <v>60</v>
      </c>
      <c r="K6" s="7" t="s">
        <v>61</v>
      </c>
    </row>
    <row r="7" ht="40.5" customHeight="1" spans="1:11">
      <c r="A7" s="10"/>
      <c r="B7" s="10"/>
      <c r="C7" s="10"/>
      <c r="D7" s="11"/>
      <c r="E7" s="11"/>
      <c r="F7" s="11"/>
      <c r="G7" s="11"/>
      <c r="H7" s="25"/>
      <c r="I7" s="11" t="s">
        <v>58</v>
      </c>
      <c r="J7" s="11"/>
      <c r="K7" s="11"/>
    </row>
    <row r="8" ht="15" customHeight="1" spans="1:11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36">
        <v>10</v>
      </c>
      <c r="K8" s="36">
        <v>11</v>
      </c>
    </row>
    <row r="9" ht="18.75" customHeight="1" spans="1:11">
      <c r="A9" s="28"/>
      <c r="B9" s="14"/>
      <c r="C9" s="28"/>
      <c r="D9" s="28"/>
      <c r="E9" s="28"/>
      <c r="F9" s="28"/>
      <c r="G9" s="28"/>
      <c r="H9" s="34"/>
      <c r="I9" s="37"/>
      <c r="J9" s="37"/>
      <c r="K9" s="34"/>
    </row>
    <row r="10" ht="18.75" customHeight="1" spans="1:11">
      <c r="A10" s="29"/>
      <c r="B10" s="14"/>
      <c r="C10" s="14"/>
      <c r="D10" s="14"/>
      <c r="E10" s="14"/>
      <c r="F10" s="14"/>
      <c r="G10" s="14"/>
      <c r="H10" s="27"/>
      <c r="I10" s="27"/>
      <c r="J10" s="27"/>
      <c r="K10" s="34"/>
    </row>
    <row r="11" ht="18.75" customHeight="1" spans="1:11">
      <c r="A11" s="30" t="s">
        <v>257</v>
      </c>
      <c r="B11" s="31"/>
      <c r="C11" s="31"/>
      <c r="D11" s="31"/>
      <c r="E11" s="31"/>
      <c r="F11" s="31"/>
      <c r="G11" s="35"/>
      <c r="H11" s="27"/>
      <c r="I11" s="27"/>
      <c r="J11" s="27"/>
      <c r="K11" s="34"/>
    </row>
    <row r="12" customHeight="1" spans="1:1">
      <c r="A12" t="s">
        <v>185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3"/>
  <sheetViews>
    <sheetView showZeros="0" workbookViewId="0">
      <pane ySplit="1" topLeftCell="A2" activePane="bottomLeft" state="frozen"/>
      <selection/>
      <selection pane="bottomLeft" activeCell="F17" sqref="F17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4:7">
      <c r="D2" s="2"/>
      <c r="G2" s="18" t="s">
        <v>397</v>
      </c>
    </row>
    <row r="3" ht="41.25" customHeight="1" spans="1:7">
      <c r="A3" s="3" t="str">
        <f>"2025"&amp;"年部门项目中期规划预算表"</f>
        <v>2025年部门项目中期规划预算表</v>
      </c>
      <c r="B3" s="3"/>
      <c r="C3" s="3"/>
      <c r="D3" s="3"/>
      <c r="E3" s="3"/>
      <c r="F3" s="3"/>
      <c r="G3" s="3"/>
    </row>
    <row r="4" ht="13.5" customHeight="1" spans="1:7">
      <c r="A4" s="4" t="s">
        <v>1</v>
      </c>
      <c r="B4" s="5"/>
      <c r="C4" s="5"/>
      <c r="D4" s="5"/>
      <c r="E4" s="19"/>
      <c r="F4" s="19"/>
      <c r="G4" s="20" t="s">
        <v>2</v>
      </c>
    </row>
    <row r="5" ht="21.75" customHeight="1" spans="1:7">
      <c r="A5" s="6" t="s">
        <v>260</v>
      </c>
      <c r="B5" s="6" t="s">
        <v>259</v>
      </c>
      <c r="C5" s="6" t="s">
        <v>190</v>
      </c>
      <c r="D5" s="7" t="s">
        <v>398</v>
      </c>
      <c r="E5" s="21" t="s">
        <v>59</v>
      </c>
      <c r="F5" s="22"/>
      <c r="G5" s="23"/>
    </row>
    <row r="6" ht="21.75" customHeight="1" spans="1:7">
      <c r="A6" s="8"/>
      <c r="B6" s="8"/>
      <c r="C6" s="8"/>
      <c r="D6" s="9"/>
      <c r="E6" s="24" t="str">
        <f>"2025"&amp;"年"</f>
        <v>2025年</v>
      </c>
      <c r="F6" s="7" t="str">
        <f>("2025"+1)&amp;"年"</f>
        <v>2026年</v>
      </c>
      <c r="G6" s="7" t="str">
        <f>("2025"+2)&amp;"年"</f>
        <v>2027年</v>
      </c>
    </row>
    <row r="7" ht="40.5" customHeight="1" spans="1:7">
      <c r="A7" s="10"/>
      <c r="B7" s="10"/>
      <c r="C7" s="10"/>
      <c r="D7" s="11"/>
      <c r="E7" s="25"/>
      <c r="F7" s="11" t="s">
        <v>58</v>
      </c>
      <c r="G7" s="11"/>
    </row>
    <row r="8" ht="15" customHeight="1" spans="1:7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</row>
    <row r="9" ht="40" customHeight="1" spans="1:7">
      <c r="A9" s="13" t="s">
        <v>70</v>
      </c>
      <c r="B9" s="12" t="s">
        <v>265</v>
      </c>
      <c r="C9" s="14" t="s">
        <v>266</v>
      </c>
      <c r="D9" s="14" t="s">
        <v>399</v>
      </c>
      <c r="E9" s="26">
        <v>12000</v>
      </c>
      <c r="F9" s="26">
        <v>12000</v>
      </c>
      <c r="G9" s="26">
        <v>12000</v>
      </c>
    </row>
    <row r="10" ht="40" customHeight="1" spans="1:7">
      <c r="A10" s="13" t="s">
        <v>70</v>
      </c>
      <c r="B10" s="12" t="s">
        <v>265</v>
      </c>
      <c r="C10" s="14" t="s">
        <v>268</v>
      </c>
      <c r="D10" s="14" t="s">
        <v>399</v>
      </c>
      <c r="E10" s="26">
        <v>120000</v>
      </c>
      <c r="F10" s="26">
        <v>120000</v>
      </c>
      <c r="G10" s="26">
        <v>120000</v>
      </c>
    </row>
    <row r="11" ht="40" customHeight="1" spans="1:7">
      <c r="A11" s="13" t="s">
        <v>70</v>
      </c>
      <c r="B11" s="12" t="s">
        <v>265</v>
      </c>
      <c r="C11" s="14" t="s">
        <v>268</v>
      </c>
      <c r="D11" s="14" t="s">
        <v>399</v>
      </c>
      <c r="E11" s="26">
        <v>3300</v>
      </c>
      <c r="F11" s="26">
        <v>3300</v>
      </c>
      <c r="G11" s="26">
        <v>3300</v>
      </c>
    </row>
    <row r="12" ht="40" customHeight="1" spans="1:7">
      <c r="A12" s="13" t="s">
        <v>70</v>
      </c>
      <c r="B12" s="12" t="s">
        <v>265</v>
      </c>
      <c r="C12" s="14" t="s">
        <v>271</v>
      </c>
      <c r="D12" s="14" t="s">
        <v>399</v>
      </c>
      <c r="E12" s="26">
        <v>14700</v>
      </c>
      <c r="F12" s="27"/>
      <c r="G12" s="27"/>
    </row>
    <row r="13" ht="18.75" customHeight="1" spans="1:7">
      <c r="A13" s="15" t="s">
        <v>56</v>
      </c>
      <c r="B13" s="16" t="s">
        <v>400</v>
      </c>
      <c r="C13" s="16"/>
      <c r="D13" s="17"/>
      <c r="E13" s="26">
        <v>150000</v>
      </c>
      <c r="F13" s="27">
        <f>SUM(F9:F12)</f>
        <v>135300</v>
      </c>
      <c r="G13" s="27">
        <f>SUM(G9:G12)</f>
        <v>135300</v>
      </c>
    </row>
  </sheetData>
  <mergeCells count="11">
    <mergeCell ref="A3:G3"/>
    <mergeCell ref="A4:D4"/>
    <mergeCell ref="E5:G5"/>
    <mergeCell ref="A13:D13"/>
    <mergeCell ref="A5:A7"/>
    <mergeCell ref="B5:B7"/>
    <mergeCell ref="C5:C7"/>
    <mergeCell ref="D5:D7"/>
    <mergeCell ref="E6:E7"/>
    <mergeCell ref="F6:F7"/>
    <mergeCell ref="G6:G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3"/>
  <sheetViews>
    <sheetView showGridLines="0" showZeros="0" workbookViewId="0">
      <pane ySplit="1" topLeftCell="A2" activePane="bottomLeft" state="frozen"/>
      <selection/>
      <selection pane="bottomLeft" activeCell="C22" sqref="C22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7.25" customHeight="1" spans="1:1">
      <c r="A2" s="64" t="s">
        <v>53</v>
      </c>
    </row>
    <row r="3" ht="41.25" customHeight="1" spans="1:1">
      <c r="A3" s="41" t="str">
        <f>"2025"&amp;"年部门收入预算表"</f>
        <v>2025年部门收入预算表</v>
      </c>
    </row>
    <row r="4" ht="17.25" customHeight="1" spans="1:19">
      <c r="A4" s="44" t="s">
        <v>1</v>
      </c>
      <c r="S4" s="46" t="s">
        <v>2</v>
      </c>
    </row>
    <row r="5" ht="21.75" customHeight="1" spans="1:19">
      <c r="A5" s="186" t="s">
        <v>54</v>
      </c>
      <c r="B5" s="187" t="s">
        <v>55</v>
      </c>
      <c r="C5" s="187" t="s">
        <v>56</v>
      </c>
      <c r="D5" s="188" t="s">
        <v>57</v>
      </c>
      <c r="E5" s="188"/>
      <c r="F5" s="188"/>
      <c r="G5" s="188"/>
      <c r="H5" s="188"/>
      <c r="I5" s="130"/>
      <c r="J5" s="188"/>
      <c r="K5" s="188"/>
      <c r="L5" s="188"/>
      <c r="M5" s="188"/>
      <c r="N5" s="197"/>
      <c r="O5" s="188" t="s">
        <v>46</v>
      </c>
      <c r="P5" s="188"/>
      <c r="Q5" s="188"/>
      <c r="R5" s="188"/>
      <c r="S5" s="197"/>
    </row>
    <row r="6" ht="27" customHeight="1" spans="1:19">
      <c r="A6" s="189"/>
      <c r="B6" s="190"/>
      <c r="C6" s="190"/>
      <c r="D6" s="190" t="s">
        <v>58</v>
      </c>
      <c r="E6" s="190" t="s">
        <v>59</v>
      </c>
      <c r="F6" s="190" t="s">
        <v>60</v>
      </c>
      <c r="G6" s="190" t="s">
        <v>61</v>
      </c>
      <c r="H6" s="190" t="s">
        <v>62</v>
      </c>
      <c r="I6" s="194" t="s">
        <v>63</v>
      </c>
      <c r="J6" s="195"/>
      <c r="K6" s="195"/>
      <c r="L6" s="195"/>
      <c r="M6" s="195"/>
      <c r="N6" s="196"/>
      <c r="O6" s="190" t="s">
        <v>58</v>
      </c>
      <c r="P6" s="190" t="s">
        <v>59</v>
      </c>
      <c r="Q6" s="190" t="s">
        <v>60</v>
      </c>
      <c r="R6" s="190" t="s">
        <v>61</v>
      </c>
      <c r="S6" s="190" t="s">
        <v>64</v>
      </c>
    </row>
    <row r="7" ht="30" customHeight="1" spans="1:19">
      <c r="A7" s="191"/>
      <c r="B7" s="99"/>
      <c r="C7" s="114"/>
      <c r="D7" s="114"/>
      <c r="E7" s="114"/>
      <c r="F7" s="114"/>
      <c r="G7" s="114"/>
      <c r="H7" s="114"/>
      <c r="I7" s="71" t="s">
        <v>58</v>
      </c>
      <c r="J7" s="196" t="s">
        <v>65</v>
      </c>
      <c r="K7" s="196" t="s">
        <v>66</v>
      </c>
      <c r="L7" s="196" t="s">
        <v>67</v>
      </c>
      <c r="M7" s="196" t="s">
        <v>68</v>
      </c>
      <c r="N7" s="196" t="s">
        <v>69</v>
      </c>
      <c r="O7" s="198"/>
      <c r="P7" s="198"/>
      <c r="Q7" s="198"/>
      <c r="R7" s="198"/>
      <c r="S7" s="114"/>
    </row>
    <row r="8" ht="15" customHeight="1" spans="1:19">
      <c r="A8" s="192">
        <v>1</v>
      </c>
      <c r="B8" s="192">
        <v>2</v>
      </c>
      <c r="C8" s="192">
        <v>3</v>
      </c>
      <c r="D8" s="192">
        <v>4</v>
      </c>
      <c r="E8" s="192">
        <v>5</v>
      </c>
      <c r="F8" s="192">
        <v>6</v>
      </c>
      <c r="G8" s="192">
        <v>7</v>
      </c>
      <c r="H8" s="192">
        <v>8</v>
      </c>
      <c r="I8" s="71">
        <v>9</v>
      </c>
      <c r="J8" s="192">
        <v>10</v>
      </c>
      <c r="K8" s="192">
        <v>11</v>
      </c>
      <c r="L8" s="192">
        <v>12</v>
      </c>
      <c r="M8" s="192">
        <v>13</v>
      </c>
      <c r="N8" s="192">
        <v>14</v>
      </c>
      <c r="O8" s="192">
        <v>15</v>
      </c>
      <c r="P8" s="192">
        <v>16</v>
      </c>
      <c r="Q8" s="192">
        <v>17</v>
      </c>
      <c r="R8" s="192">
        <v>18</v>
      </c>
      <c r="S8" s="192">
        <v>19</v>
      </c>
    </row>
    <row r="9" ht="18" customHeight="1" spans="1:19">
      <c r="A9" s="14">
        <v>320002</v>
      </c>
      <c r="B9" s="193" t="s">
        <v>70</v>
      </c>
      <c r="C9" s="26">
        <v>2258933.56</v>
      </c>
      <c r="D9" s="26">
        <v>2258933.56</v>
      </c>
      <c r="E9" s="26">
        <v>2258933.56</v>
      </c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</row>
    <row r="10" ht="18" customHeight="1" spans="1:19">
      <c r="A10" s="193"/>
      <c r="B10" s="193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</row>
    <row r="11" ht="18" customHeight="1" spans="1:19">
      <c r="A11" s="193"/>
      <c r="B11" s="193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</row>
    <row r="12" ht="18" customHeight="1" spans="1:19">
      <c r="A12" s="193"/>
      <c r="B12" s="193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</row>
    <row r="13" ht="18" customHeight="1" spans="1:19">
      <c r="A13" s="49" t="s">
        <v>56</v>
      </c>
      <c r="B13" s="159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</row>
  </sheetData>
  <mergeCells count="20">
    <mergeCell ref="A2:S2"/>
    <mergeCell ref="A3:S3"/>
    <mergeCell ref="A4:B4"/>
    <mergeCell ref="D5:N5"/>
    <mergeCell ref="O5:S5"/>
    <mergeCell ref="I6:N6"/>
    <mergeCell ref="A13:B13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30"/>
  <sheetViews>
    <sheetView showGridLines="0" showZeros="0" tabSelected="1" zoomScale="76" zoomScaleNormal="76" workbookViewId="0">
      <pane ySplit="1" topLeftCell="A2" activePane="bottomLeft" state="frozen"/>
      <selection/>
      <selection pane="bottomLeft" activeCell="C16" sqref="C16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166666666667" customWidth="1"/>
    <col min="10" max="11" width="24.425" customWidth="1"/>
    <col min="12" max="15" width="24.575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7.25" customHeight="1" spans="1:1">
      <c r="A2" s="46" t="s">
        <v>71</v>
      </c>
    </row>
    <row r="3" ht="41.25" customHeight="1" spans="1:1">
      <c r="A3" s="41" t="str">
        <f>"2025"&amp;"年部门支出预算表"</f>
        <v>2025年部门支出预算表</v>
      </c>
    </row>
    <row r="4" ht="17.25" customHeight="1" spans="1:15">
      <c r="A4" s="168" t="s">
        <v>1</v>
      </c>
      <c r="O4" s="46" t="s">
        <v>2</v>
      </c>
    </row>
    <row r="5" ht="27" customHeight="1" spans="1:15">
      <c r="A5" s="169" t="s">
        <v>72</v>
      </c>
      <c r="B5" s="169" t="s">
        <v>73</v>
      </c>
      <c r="C5" s="169" t="s">
        <v>56</v>
      </c>
      <c r="D5" s="170" t="s">
        <v>59</v>
      </c>
      <c r="E5" s="180"/>
      <c r="F5" s="181"/>
      <c r="G5" s="182" t="s">
        <v>60</v>
      </c>
      <c r="H5" s="182" t="s">
        <v>61</v>
      </c>
      <c r="I5" s="182" t="s">
        <v>74</v>
      </c>
      <c r="J5" s="170" t="s">
        <v>63</v>
      </c>
      <c r="K5" s="180"/>
      <c r="L5" s="180"/>
      <c r="M5" s="180"/>
      <c r="N5" s="184"/>
      <c r="O5" s="185"/>
    </row>
    <row r="6" ht="42" customHeight="1" spans="1:15">
      <c r="A6" s="171"/>
      <c r="B6" s="171"/>
      <c r="C6" s="172"/>
      <c r="D6" s="173" t="s">
        <v>58</v>
      </c>
      <c r="E6" s="173" t="s">
        <v>75</v>
      </c>
      <c r="F6" s="173" t="s">
        <v>76</v>
      </c>
      <c r="G6" s="172"/>
      <c r="H6" s="172"/>
      <c r="I6" s="183"/>
      <c r="J6" s="173" t="s">
        <v>58</v>
      </c>
      <c r="K6" s="162" t="s">
        <v>77</v>
      </c>
      <c r="L6" s="162" t="s">
        <v>78</v>
      </c>
      <c r="M6" s="162" t="s">
        <v>79</v>
      </c>
      <c r="N6" s="162" t="s">
        <v>80</v>
      </c>
      <c r="O6" s="162" t="s">
        <v>81</v>
      </c>
    </row>
    <row r="7" ht="18" customHeight="1" spans="1:15">
      <c r="A7" s="52" t="s">
        <v>82</v>
      </c>
      <c r="B7" s="52" t="s">
        <v>83</v>
      </c>
      <c r="C7" s="52" t="s">
        <v>84</v>
      </c>
      <c r="D7" s="60" t="s">
        <v>85</v>
      </c>
      <c r="E7" s="60" t="s">
        <v>86</v>
      </c>
      <c r="F7" s="60" t="s">
        <v>87</v>
      </c>
      <c r="G7" s="60" t="s">
        <v>88</v>
      </c>
      <c r="H7" s="60" t="s">
        <v>89</v>
      </c>
      <c r="I7" s="60" t="s">
        <v>90</v>
      </c>
      <c r="J7" s="60" t="s">
        <v>91</v>
      </c>
      <c r="K7" s="60" t="s">
        <v>92</v>
      </c>
      <c r="L7" s="60" t="s">
        <v>93</v>
      </c>
      <c r="M7" s="60" t="s">
        <v>94</v>
      </c>
      <c r="N7" s="52" t="s">
        <v>95</v>
      </c>
      <c r="O7" s="60" t="s">
        <v>96</v>
      </c>
    </row>
    <row r="8" ht="25" customHeight="1" spans="1:15">
      <c r="A8" s="174" t="s">
        <v>97</v>
      </c>
      <c r="B8" s="174" t="s">
        <v>98</v>
      </c>
      <c r="C8" s="175">
        <v>1634868.56</v>
      </c>
      <c r="D8" s="175">
        <v>1634868.56</v>
      </c>
      <c r="E8" s="175">
        <v>1484868.56</v>
      </c>
      <c r="F8" s="175">
        <v>150000</v>
      </c>
      <c r="G8" s="60"/>
      <c r="H8" s="60"/>
      <c r="I8" s="60"/>
      <c r="J8" s="60"/>
      <c r="K8" s="60"/>
      <c r="L8" s="60"/>
      <c r="M8" s="60"/>
      <c r="N8" s="52"/>
      <c r="O8" s="60"/>
    </row>
    <row r="9" ht="25" customHeight="1" spans="1:15">
      <c r="A9" s="176" t="s">
        <v>99</v>
      </c>
      <c r="B9" s="176" t="s">
        <v>100</v>
      </c>
      <c r="C9" s="175">
        <v>1634868.56</v>
      </c>
      <c r="D9" s="175">
        <v>1634868.56</v>
      </c>
      <c r="E9" s="175">
        <v>1484868.56</v>
      </c>
      <c r="F9" s="175">
        <v>150000</v>
      </c>
      <c r="G9" s="60"/>
      <c r="H9" s="60"/>
      <c r="I9" s="60"/>
      <c r="J9" s="60"/>
      <c r="K9" s="60"/>
      <c r="L9" s="60"/>
      <c r="M9" s="60"/>
      <c r="N9" s="52"/>
      <c r="O9" s="60"/>
    </row>
    <row r="10" ht="25" customHeight="1" spans="1:15">
      <c r="A10" s="177" t="s">
        <v>101</v>
      </c>
      <c r="B10" s="177" t="s">
        <v>102</v>
      </c>
      <c r="C10" s="175">
        <v>1484868.56</v>
      </c>
      <c r="D10" s="175">
        <v>1484868.56</v>
      </c>
      <c r="E10" s="175">
        <v>1484868.56</v>
      </c>
      <c r="F10" s="175"/>
      <c r="G10" s="60"/>
      <c r="H10" s="60"/>
      <c r="I10" s="60"/>
      <c r="J10" s="60"/>
      <c r="K10" s="60"/>
      <c r="L10" s="60"/>
      <c r="M10" s="60"/>
      <c r="N10" s="52"/>
      <c r="O10" s="60"/>
    </row>
    <row r="11" ht="25" customHeight="1" spans="1:15">
      <c r="A11" s="177" t="s">
        <v>103</v>
      </c>
      <c r="B11" s="177" t="s">
        <v>100</v>
      </c>
      <c r="C11" s="175">
        <v>150000</v>
      </c>
      <c r="D11" s="175">
        <v>150000</v>
      </c>
      <c r="E11" s="175"/>
      <c r="F11" s="175">
        <v>150000</v>
      </c>
      <c r="G11" s="60"/>
      <c r="H11" s="60"/>
      <c r="I11" s="60"/>
      <c r="J11" s="60"/>
      <c r="K11" s="60"/>
      <c r="L11" s="60"/>
      <c r="M11" s="60"/>
      <c r="N11" s="52"/>
      <c r="O11" s="60"/>
    </row>
    <row r="12" ht="25" customHeight="1" spans="1:15">
      <c r="A12" s="174" t="s">
        <v>104</v>
      </c>
      <c r="B12" s="174" t="s">
        <v>105</v>
      </c>
      <c r="C12" s="175">
        <v>2400</v>
      </c>
      <c r="D12" s="175">
        <v>2400</v>
      </c>
      <c r="E12" s="175">
        <v>2400</v>
      </c>
      <c r="F12" s="175"/>
      <c r="G12" s="60"/>
      <c r="H12" s="60"/>
      <c r="I12" s="60"/>
      <c r="J12" s="60"/>
      <c r="K12" s="60"/>
      <c r="L12" s="60"/>
      <c r="M12" s="60"/>
      <c r="N12" s="52"/>
      <c r="O12" s="60"/>
    </row>
    <row r="13" ht="25" customHeight="1" spans="1:15">
      <c r="A13" s="176" t="s">
        <v>106</v>
      </c>
      <c r="B13" s="176" t="s">
        <v>107</v>
      </c>
      <c r="C13" s="175">
        <v>2400</v>
      </c>
      <c r="D13" s="175">
        <v>2400</v>
      </c>
      <c r="E13" s="175">
        <v>2400</v>
      </c>
      <c r="F13" s="175"/>
      <c r="G13" s="60"/>
      <c r="H13" s="60"/>
      <c r="I13" s="60"/>
      <c r="J13" s="60"/>
      <c r="K13" s="60"/>
      <c r="L13" s="60"/>
      <c r="M13" s="60"/>
      <c r="N13" s="52"/>
      <c r="O13" s="60"/>
    </row>
    <row r="14" ht="25" customHeight="1" spans="1:15">
      <c r="A14" s="177" t="s">
        <v>108</v>
      </c>
      <c r="B14" s="177" t="s">
        <v>109</v>
      </c>
      <c r="C14" s="175">
        <v>2400</v>
      </c>
      <c r="D14" s="175">
        <v>2400</v>
      </c>
      <c r="E14" s="175">
        <v>2400</v>
      </c>
      <c r="F14" s="175"/>
      <c r="G14" s="60"/>
      <c r="H14" s="60"/>
      <c r="I14" s="60"/>
      <c r="J14" s="60"/>
      <c r="K14" s="60"/>
      <c r="L14" s="60"/>
      <c r="M14" s="60"/>
      <c r="N14" s="52"/>
      <c r="O14" s="60"/>
    </row>
    <row r="15" ht="25" customHeight="1" spans="1:15">
      <c r="A15" s="174" t="s">
        <v>110</v>
      </c>
      <c r="B15" s="174" t="s">
        <v>111</v>
      </c>
      <c r="C15" s="175">
        <v>307208</v>
      </c>
      <c r="D15" s="175">
        <v>307208</v>
      </c>
      <c r="E15" s="175">
        <v>307208</v>
      </c>
      <c r="F15" s="175"/>
      <c r="G15" s="60"/>
      <c r="H15" s="60"/>
      <c r="I15" s="60"/>
      <c r="J15" s="60"/>
      <c r="K15" s="60"/>
      <c r="L15" s="60"/>
      <c r="M15" s="60"/>
      <c r="N15" s="52"/>
      <c r="O15" s="60"/>
    </row>
    <row r="16" ht="25" customHeight="1" spans="1:15">
      <c r="A16" s="176" t="s">
        <v>112</v>
      </c>
      <c r="B16" s="176" t="s">
        <v>113</v>
      </c>
      <c r="C16" s="175">
        <v>302600</v>
      </c>
      <c r="D16" s="175">
        <v>302600</v>
      </c>
      <c r="E16" s="175">
        <v>302600</v>
      </c>
      <c r="F16" s="175"/>
      <c r="G16" s="60"/>
      <c r="H16" s="60"/>
      <c r="I16" s="60"/>
      <c r="J16" s="60"/>
      <c r="K16" s="60"/>
      <c r="L16" s="60"/>
      <c r="M16" s="60"/>
      <c r="N16" s="52"/>
      <c r="O16" s="60"/>
    </row>
    <row r="17" ht="25" customHeight="1" spans="1:15">
      <c r="A17" s="177" t="s">
        <v>114</v>
      </c>
      <c r="B17" s="177" t="s">
        <v>115</v>
      </c>
      <c r="C17" s="175">
        <v>129000</v>
      </c>
      <c r="D17" s="175">
        <v>129000</v>
      </c>
      <c r="E17" s="175">
        <v>129000</v>
      </c>
      <c r="F17" s="175"/>
      <c r="G17" s="60"/>
      <c r="H17" s="60"/>
      <c r="I17" s="60"/>
      <c r="J17" s="60"/>
      <c r="K17" s="60"/>
      <c r="L17" s="60"/>
      <c r="M17" s="60"/>
      <c r="N17" s="52"/>
      <c r="O17" s="60"/>
    </row>
    <row r="18" ht="25" customHeight="1" spans="1:15">
      <c r="A18" s="177" t="s">
        <v>116</v>
      </c>
      <c r="B18" s="177" t="s">
        <v>117</v>
      </c>
      <c r="C18" s="175">
        <v>173600</v>
      </c>
      <c r="D18" s="175">
        <v>173600</v>
      </c>
      <c r="E18" s="175">
        <v>173600</v>
      </c>
      <c r="F18" s="175"/>
      <c r="G18" s="60"/>
      <c r="H18" s="60"/>
      <c r="I18" s="60"/>
      <c r="J18" s="60"/>
      <c r="K18" s="60"/>
      <c r="L18" s="60"/>
      <c r="M18" s="60"/>
      <c r="N18" s="52"/>
      <c r="O18" s="60"/>
    </row>
    <row r="19" ht="25" customHeight="1" spans="1:15">
      <c r="A19" s="176" t="s">
        <v>118</v>
      </c>
      <c r="B19" s="176" t="s">
        <v>119</v>
      </c>
      <c r="C19" s="175">
        <v>4608</v>
      </c>
      <c r="D19" s="175">
        <v>4608</v>
      </c>
      <c r="E19" s="175">
        <v>4608</v>
      </c>
      <c r="F19" s="175"/>
      <c r="G19" s="60"/>
      <c r="H19" s="60"/>
      <c r="I19" s="60"/>
      <c r="J19" s="60"/>
      <c r="K19" s="60"/>
      <c r="L19" s="60"/>
      <c r="M19" s="60"/>
      <c r="N19" s="52"/>
      <c r="O19" s="60"/>
    </row>
    <row r="20" ht="25" customHeight="1" spans="1:15">
      <c r="A20" s="177" t="s">
        <v>120</v>
      </c>
      <c r="B20" s="177" t="s">
        <v>121</v>
      </c>
      <c r="C20" s="175">
        <v>4608</v>
      </c>
      <c r="D20" s="175">
        <v>4608</v>
      </c>
      <c r="E20" s="175">
        <v>4608</v>
      </c>
      <c r="F20" s="175"/>
      <c r="G20" s="60"/>
      <c r="H20" s="60"/>
      <c r="I20" s="60"/>
      <c r="J20" s="60"/>
      <c r="K20" s="60"/>
      <c r="L20" s="60"/>
      <c r="M20" s="60"/>
      <c r="N20" s="52"/>
      <c r="O20" s="60"/>
    </row>
    <row r="21" ht="25" customHeight="1" spans="1:15">
      <c r="A21" s="174" t="s">
        <v>122</v>
      </c>
      <c r="B21" s="174" t="s">
        <v>123</v>
      </c>
      <c r="C21" s="175">
        <v>181533</v>
      </c>
      <c r="D21" s="175">
        <v>181533</v>
      </c>
      <c r="E21" s="175">
        <v>181533</v>
      </c>
      <c r="F21" s="175"/>
      <c r="G21" s="60"/>
      <c r="H21" s="60"/>
      <c r="I21" s="60"/>
      <c r="J21" s="60"/>
      <c r="K21" s="60"/>
      <c r="L21" s="60"/>
      <c r="M21" s="60"/>
      <c r="N21" s="52"/>
      <c r="O21" s="60"/>
    </row>
    <row r="22" ht="25" customHeight="1" spans="1:15">
      <c r="A22" s="176" t="s">
        <v>124</v>
      </c>
      <c r="B22" s="176" t="s">
        <v>125</v>
      </c>
      <c r="C22" s="175">
        <v>181533</v>
      </c>
      <c r="D22" s="175">
        <v>181533</v>
      </c>
      <c r="E22" s="175">
        <v>181533</v>
      </c>
      <c r="F22" s="175"/>
      <c r="G22" s="60"/>
      <c r="H22" s="60"/>
      <c r="I22" s="60"/>
      <c r="J22" s="60"/>
      <c r="K22" s="60"/>
      <c r="L22" s="60"/>
      <c r="M22" s="60"/>
      <c r="N22" s="52"/>
      <c r="O22" s="60"/>
    </row>
    <row r="23" ht="25" customHeight="1" spans="1:15">
      <c r="A23" s="177" t="s">
        <v>126</v>
      </c>
      <c r="B23" s="177" t="s">
        <v>127</v>
      </c>
      <c r="C23" s="175">
        <v>85760</v>
      </c>
      <c r="D23" s="175">
        <v>85760</v>
      </c>
      <c r="E23" s="175">
        <v>85760</v>
      </c>
      <c r="F23" s="175"/>
      <c r="G23" s="60"/>
      <c r="H23" s="60"/>
      <c r="I23" s="60"/>
      <c r="J23" s="60"/>
      <c r="K23" s="60"/>
      <c r="L23" s="60"/>
      <c r="M23" s="60"/>
      <c r="N23" s="52"/>
      <c r="O23" s="60"/>
    </row>
    <row r="24" ht="25" customHeight="1" spans="1:15">
      <c r="A24" s="177" t="s">
        <v>128</v>
      </c>
      <c r="B24" s="177" t="s">
        <v>129</v>
      </c>
      <c r="C24" s="175">
        <v>87100</v>
      </c>
      <c r="D24" s="175">
        <v>87100</v>
      </c>
      <c r="E24" s="175">
        <v>87100</v>
      </c>
      <c r="F24" s="175"/>
      <c r="G24" s="60"/>
      <c r="H24" s="60"/>
      <c r="I24" s="60"/>
      <c r="J24" s="60"/>
      <c r="K24" s="60"/>
      <c r="L24" s="60"/>
      <c r="M24" s="60"/>
      <c r="N24" s="52"/>
      <c r="O24" s="60"/>
    </row>
    <row r="25" ht="25" customHeight="1" spans="1:15">
      <c r="A25" s="177" t="s">
        <v>130</v>
      </c>
      <c r="B25" s="177" t="s">
        <v>131</v>
      </c>
      <c r="C25" s="175">
        <v>8673</v>
      </c>
      <c r="D25" s="175">
        <v>8673</v>
      </c>
      <c r="E25" s="175">
        <v>8673</v>
      </c>
      <c r="F25" s="175"/>
      <c r="G25" s="60"/>
      <c r="H25" s="60"/>
      <c r="I25" s="60"/>
      <c r="J25" s="60"/>
      <c r="K25" s="60"/>
      <c r="L25" s="60"/>
      <c r="M25" s="60"/>
      <c r="N25" s="52"/>
      <c r="O25" s="60"/>
    </row>
    <row r="26" ht="25" customHeight="1" spans="1:15">
      <c r="A26" s="174" t="s">
        <v>132</v>
      </c>
      <c r="B26" s="174" t="s">
        <v>133</v>
      </c>
      <c r="C26" s="175">
        <v>132924</v>
      </c>
      <c r="D26" s="175">
        <v>132924</v>
      </c>
      <c r="E26" s="175">
        <v>132924</v>
      </c>
      <c r="F26" s="175"/>
      <c r="G26" s="60"/>
      <c r="H26" s="60"/>
      <c r="I26" s="60"/>
      <c r="J26" s="60"/>
      <c r="K26" s="60"/>
      <c r="L26" s="60"/>
      <c r="M26" s="60"/>
      <c r="N26" s="52"/>
      <c r="O26" s="60"/>
    </row>
    <row r="27" ht="25" customHeight="1" spans="1:15">
      <c r="A27" s="176" t="s">
        <v>134</v>
      </c>
      <c r="B27" s="176" t="s">
        <v>135</v>
      </c>
      <c r="C27" s="175">
        <v>132924</v>
      </c>
      <c r="D27" s="175">
        <v>132924</v>
      </c>
      <c r="E27" s="175">
        <v>132924</v>
      </c>
      <c r="F27" s="175"/>
      <c r="G27" s="60"/>
      <c r="H27" s="60"/>
      <c r="I27" s="60"/>
      <c r="J27" s="60"/>
      <c r="K27" s="60"/>
      <c r="L27" s="60"/>
      <c r="M27" s="60"/>
      <c r="N27" s="52"/>
      <c r="O27" s="60"/>
    </row>
    <row r="28" ht="25" customHeight="1" spans="1:15">
      <c r="A28" s="177" t="s">
        <v>136</v>
      </c>
      <c r="B28" s="177" t="s">
        <v>137</v>
      </c>
      <c r="C28" s="175">
        <v>131244</v>
      </c>
      <c r="D28" s="175">
        <v>131244</v>
      </c>
      <c r="E28" s="175">
        <v>131244</v>
      </c>
      <c r="F28" s="175"/>
      <c r="G28" s="60"/>
      <c r="H28" s="60"/>
      <c r="I28" s="60"/>
      <c r="J28" s="60"/>
      <c r="K28" s="60"/>
      <c r="L28" s="60"/>
      <c r="M28" s="60"/>
      <c r="N28" s="52"/>
      <c r="O28" s="60"/>
    </row>
    <row r="29" ht="25" customHeight="1" spans="1:15">
      <c r="A29" s="177" t="s">
        <v>138</v>
      </c>
      <c r="B29" s="177" t="s">
        <v>139</v>
      </c>
      <c r="C29" s="175">
        <v>1680</v>
      </c>
      <c r="D29" s="175">
        <v>1680</v>
      </c>
      <c r="E29" s="175">
        <v>1680</v>
      </c>
      <c r="F29" s="175"/>
      <c r="G29" s="26"/>
      <c r="H29" s="26"/>
      <c r="I29" s="26"/>
      <c r="J29" s="26"/>
      <c r="K29" s="26"/>
      <c r="L29" s="26"/>
      <c r="M29" s="26"/>
      <c r="N29" s="26"/>
      <c r="O29" s="26"/>
    </row>
    <row r="30" ht="25" customHeight="1" spans="1:15">
      <c r="A30" s="178" t="s">
        <v>56</v>
      </c>
      <c r="B30" s="179"/>
      <c r="C30" s="175">
        <v>2258933.56</v>
      </c>
      <c r="D30" s="175">
        <v>2258933.56</v>
      </c>
      <c r="E30" s="175">
        <v>2108933.56</v>
      </c>
      <c r="F30" s="175">
        <v>150000</v>
      </c>
      <c r="G30" s="26"/>
      <c r="H30" s="26"/>
      <c r="I30" s="26"/>
      <c r="J30" s="26"/>
      <c r="K30" s="26"/>
      <c r="L30" s="26"/>
      <c r="M30" s="26"/>
      <c r="N30" s="26"/>
      <c r="O30" s="26"/>
    </row>
  </sheetData>
  <mergeCells count="12">
    <mergeCell ref="A2:O2"/>
    <mergeCell ref="A3:O3"/>
    <mergeCell ref="A4:B4"/>
    <mergeCell ref="D5:F5"/>
    <mergeCell ref="J5:O5"/>
    <mergeCell ref="A30:B30"/>
    <mergeCell ref="A5:A6"/>
    <mergeCell ref="B5:B6"/>
    <mergeCell ref="C5:C6"/>
    <mergeCell ref="G5:G6"/>
    <mergeCell ref="H5:H6"/>
    <mergeCell ref="I5:I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5"/>
  <sheetViews>
    <sheetView showGridLines="0" showZeros="0" workbookViewId="0">
      <pane ySplit="1" topLeftCell="A4" activePane="bottomLeft" state="frozen"/>
      <selection/>
      <selection pane="bottomLeft" activeCell="B19" sqref="B19"/>
    </sheetView>
  </sheetViews>
  <sheetFormatPr defaultColWidth="8.575" defaultRowHeight="12.75" customHeight="1" outlineLevelCol="3"/>
  <cols>
    <col min="1" max="4" width="35.575" customWidth="1"/>
  </cols>
  <sheetData>
    <row r="1" customHeight="1" spans="1:4">
      <c r="A1" s="1"/>
      <c r="B1" s="1"/>
      <c r="C1" s="1"/>
      <c r="D1" s="1"/>
    </row>
    <row r="2" ht="15" customHeight="1" spans="1:4">
      <c r="A2" s="42"/>
      <c r="B2" s="46"/>
      <c r="C2" s="46"/>
      <c r="D2" s="46" t="s">
        <v>140</v>
      </c>
    </row>
    <row r="3" ht="41.25" customHeight="1" spans="1:1">
      <c r="A3" s="41" t="str">
        <f>"2025"&amp;"年部门财政拨款收支预算总表"</f>
        <v>2025年部门财政拨款收支预算总表</v>
      </c>
    </row>
    <row r="4" ht="17.25" customHeight="1" spans="1:4">
      <c r="A4" s="44" t="s">
        <v>1</v>
      </c>
      <c r="B4" s="161"/>
      <c r="D4" s="46" t="s">
        <v>2</v>
      </c>
    </row>
    <row r="5" ht="17.25" customHeight="1" spans="1:4">
      <c r="A5" s="162" t="s">
        <v>3</v>
      </c>
      <c r="B5" s="163"/>
      <c r="C5" s="162" t="s">
        <v>4</v>
      </c>
      <c r="D5" s="163"/>
    </row>
    <row r="6" ht="18.75" customHeight="1" spans="1:4">
      <c r="A6" s="162" t="s">
        <v>5</v>
      </c>
      <c r="B6" s="162" t="s">
        <v>6</v>
      </c>
      <c r="C6" s="162" t="s">
        <v>7</v>
      </c>
      <c r="D6" s="162" t="s">
        <v>6</v>
      </c>
    </row>
    <row r="7" ht="16.5" customHeight="1" spans="1:4">
      <c r="A7" s="164" t="s">
        <v>141</v>
      </c>
      <c r="B7" s="26">
        <v>2258933.56</v>
      </c>
      <c r="C7" s="164" t="s">
        <v>142</v>
      </c>
      <c r="D7" s="26">
        <v>2258933.56</v>
      </c>
    </row>
    <row r="8" ht="16.5" customHeight="1" spans="1:4">
      <c r="A8" s="164" t="s">
        <v>143</v>
      </c>
      <c r="B8" s="26">
        <v>2258933.56</v>
      </c>
      <c r="C8" s="164" t="s">
        <v>144</v>
      </c>
      <c r="D8" s="26">
        <v>1634868.56</v>
      </c>
    </row>
    <row r="9" ht="16.5" customHeight="1" spans="1:4">
      <c r="A9" s="164" t="s">
        <v>145</v>
      </c>
      <c r="B9" s="26"/>
      <c r="C9" s="164" t="s">
        <v>146</v>
      </c>
      <c r="D9" s="26"/>
    </row>
    <row r="10" ht="16.5" customHeight="1" spans="1:4">
      <c r="A10" s="164" t="s">
        <v>147</v>
      </c>
      <c r="B10" s="26"/>
      <c r="C10" s="164" t="s">
        <v>148</v>
      </c>
      <c r="D10" s="26"/>
    </row>
    <row r="11" ht="16.5" customHeight="1" spans="1:4">
      <c r="A11" s="164" t="s">
        <v>149</v>
      </c>
      <c r="B11" s="26"/>
      <c r="C11" s="164" t="s">
        <v>150</v>
      </c>
      <c r="D11" s="26"/>
    </row>
    <row r="12" ht="16.5" customHeight="1" spans="1:4">
      <c r="A12" s="164" t="s">
        <v>143</v>
      </c>
      <c r="B12" s="26"/>
      <c r="C12" s="164" t="s">
        <v>151</v>
      </c>
      <c r="D12" s="26">
        <v>2400</v>
      </c>
    </row>
    <row r="13" ht="16.5" customHeight="1" spans="1:4">
      <c r="A13" s="165" t="s">
        <v>145</v>
      </c>
      <c r="B13" s="26"/>
      <c r="C13" s="67" t="s">
        <v>152</v>
      </c>
      <c r="D13" s="26"/>
    </row>
    <row r="14" ht="16.5" customHeight="1" spans="1:4">
      <c r="A14" s="165" t="s">
        <v>147</v>
      </c>
      <c r="B14" s="26"/>
      <c r="C14" s="67" t="s">
        <v>153</v>
      </c>
      <c r="D14" s="26"/>
    </row>
    <row r="15" ht="16.5" customHeight="1" spans="1:4">
      <c r="A15" s="166"/>
      <c r="B15" s="26"/>
      <c r="C15" s="67" t="s">
        <v>154</v>
      </c>
      <c r="D15" s="26">
        <v>307208</v>
      </c>
    </row>
    <row r="16" ht="16.5" customHeight="1" spans="1:4">
      <c r="A16" s="166"/>
      <c r="B16" s="26"/>
      <c r="C16" s="67" t="s">
        <v>155</v>
      </c>
      <c r="D16" s="26">
        <v>181533</v>
      </c>
    </row>
    <row r="17" ht="16.5" customHeight="1" spans="1:4">
      <c r="A17" s="166"/>
      <c r="B17" s="26"/>
      <c r="C17" s="67" t="s">
        <v>156</v>
      </c>
      <c r="D17" s="26"/>
    </row>
    <row r="18" ht="16.5" customHeight="1" spans="1:4">
      <c r="A18" s="166"/>
      <c r="B18" s="26"/>
      <c r="C18" s="67" t="s">
        <v>157</v>
      </c>
      <c r="D18" s="26"/>
    </row>
    <row r="19" ht="16.5" customHeight="1" spans="1:4">
      <c r="A19" s="166"/>
      <c r="B19" s="26"/>
      <c r="C19" s="67" t="s">
        <v>158</v>
      </c>
      <c r="D19" s="26"/>
    </row>
    <row r="20" ht="16.5" customHeight="1" spans="1:4">
      <c r="A20" s="166"/>
      <c r="B20" s="26"/>
      <c r="C20" s="67" t="s">
        <v>159</v>
      </c>
      <c r="D20" s="26"/>
    </row>
    <row r="21" ht="16.5" customHeight="1" spans="1:4">
      <c r="A21" s="166"/>
      <c r="B21" s="26"/>
      <c r="C21" s="67" t="s">
        <v>160</v>
      </c>
      <c r="D21" s="26"/>
    </row>
    <row r="22" ht="16.5" customHeight="1" spans="1:4">
      <c r="A22" s="166"/>
      <c r="B22" s="26"/>
      <c r="C22" s="67" t="s">
        <v>161</v>
      </c>
      <c r="D22" s="26"/>
    </row>
    <row r="23" ht="16.5" customHeight="1" spans="1:4">
      <c r="A23" s="166"/>
      <c r="B23" s="26"/>
      <c r="C23" s="67" t="s">
        <v>162</v>
      </c>
      <c r="D23" s="26"/>
    </row>
    <row r="24" ht="16.5" customHeight="1" spans="1:4">
      <c r="A24" s="166"/>
      <c r="B24" s="26"/>
      <c r="C24" s="67" t="s">
        <v>163</v>
      </c>
      <c r="D24" s="26"/>
    </row>
    <row r="25" ht="16.5" customHeight="1" spans="1:4">
      <c r="A25" s="166"/>
      <c r="B25" s="26"/>
      <c r="C25" s="67" t="s">
        <v>164</v>
      </c>
      <c r="D25" s="26"/>
    </row>
    <row r="26" ht="16.5" customHeight="1" spans="1:4">
      <c r="A26" s="166"/>
      <c r="B26" s="26"/>
      <c r="C26" s="67" t="s">
        <v>165</v>
      </c>
      <c r="D26" s="26">
        <v>132924</v>
      </c>
    </row>
    <row r="27" ht="16.5" customHeight="1" spans="1:4">
      <c r="A27" s="166"/>
      <c r="B27" s="26"/>
      <c r="C27" s="67" t="s">
        <v>166</v>
      </c>
      <c r="D27" s="26"/>
    </row>
    <row r="28" ht="16.5" customHeight="1" spans="1:4">
      <c r="A28" s="166"/>
      <c r="B28" s="26"/>
      <c r="C28" s="67" t="s">
        <v>167</v>
      </c>
      <c r="D28" s="26"/>
    </row>
    <row r="29" ht="16.5" customHeight="1" spans="1:4">
      <c r="A29" s="166"/>
      <c r="B29" s="26"/>
      <c r="C29" s="67" t="s">
        <v>168</v>
      </c>
      <c r="D29" s="26"/>
    </row>
    <row r="30" ht="16.5" customHeight="1" spans="1:4">
      <c r="A30" s="166"/>
      <c r="B30" s="26"/>
      <c r="C30" s="67" t="s">
        <v>169</v>
      </c>
      <c r="D30" s="26"/>
    </row>
    <row r="31" ht="16.5" customHeight="1" spans="1:4">
      <c r="A31" s="166"/>
      <c r="B31" s="26"/>
      <c r="C31" s="67" t="s">
        <v>170</v>
      </c>
      <c r="D31" s="26"/>
    </row>
    <row r="32" ht="16.5" customHeight="1" spans="1:4">
      <c r="A32" s="166"/>
      <c r="B32" s="26"/>
      <c r="C32" s="165" t="s">
        <v>171</v>
      </c>
      <c r="D32" s="26"/>
    </row>
    <row r="33" ht="16.5" customHeight="1" spans="1:4">
      <c r="A33" s="166"/>
      <c r="B33" s="26"/>
      <c r="C33" s="165" t="s">
        <v>172</v>
      </c>
      <c r="D33" s="26"/>
    </row>
    <row r="34" ht="16.5" customHeight="1" spans="1:4">
      <c r="A34" s="166"/>
      <c r="B34" s="26"/>
      <c r="C34" s="28" t="s">
        <v>173</v>
      </c>
      <c r="D34" s="26"/>
    </row>
    <row r="35" ht="15" customHeight="1" spans="1:4">
      <c r="A35" s="167" t="s">
        <v>51</v>
      </c>
      <c r="B35" s="26">
        <v>2258933.56</v>
      </c>
      <c r="C35" s="167" t="s">
        <v>52</v>
      </c>
      <c r="D35" s="26">
        <v>2258933.56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9"/>
  <sheetViews>
    <sheetView showZeros="0" workbookViewId="0">
      <pane ySplit="1" topLeftCell="A2" activePane="bottomLeft" state="frozen"/>
      <selection/>
      <selection pane="bottomLeft" activeCell="B25" sqref="B25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customHeight="1" spans="4:7">
      <c r="D2" s="134"/>
      <c r="F2" s="72"/>
      <c r="G2" s="139" t="s">
        <v>174</v>
      </c>
    </row>
    <row r="3" ht="41.25" customHeight="1" spans="1:7">
      <c r="A3" s="123" t="str">
        <f>"2025"&amp;"年一般公共预算支出预算表（按功能科目分类）"</f>
        <v>2025年一般公共预算支出预算表（按功能科目分类）</v>
      </c>
      <c r="B3" s="123"/>
      <c r="C3" s="123"/>
      <c r="D3" s="123"/>
      <c r="E3" s="123"/>
      <c r="F3" s="123"/>
      <c r="G3" s="123"/>
    </row>
    <row r="4" ht="18" customHeight="1" spans="1:7">
      <c r="A4" s="4" t="s">
        <v>1</v>
      </c>
      <c r="F4" s="120"/>
      <c r="G4" s="139" t="s">
        <v>2</v>
      </c>
    </row>
    <row r="5" ht="20.25" customHeight="1" spans="1:7">
      <c r="A5" s="155" t="s">
        <v>175</v>
      </c>
      <c r="B5" s="156"/>
      <c r="C5" s="124" t="s">
        <v>56</v>
      </c>
      <c r="D5" s="147" t="s">
        <v>75</v>
      </c>
      <c r="E5" s="22"/>
      <c r="F5" s="23"/>
      <c r="G5" s="136" t="s">
        <v>76</v>
      </c>
    </row>
    <row r="6" ht="20.25" customHeight="1" spans="1:7">
      <c r="A6" s="157" t="s">
        <v>72</v>
      </c>
      <c r="B6" s="157" t="s">
        <v>73</v>
      </c>
      <c r="C6" s="25"/>
      <c r="D6" s="129" t="s">
        <v>58</v>
      </c>
      <c r="E6" s="129" t="s">
        <v>176</v>
      </c>
      <c r="F6" s="129" t="s">
        <v>177</v>
      </c>
      <c r="G6" s="138"/>
    </row>
    <row r="7" ht="15" customHeight="1" spans="1:7">
      <c r="A7" s="56" t="s">
        <v>82</v>
      </c>
      <c r="B7" s="56" t="s">
        <v>83</v>
      </c>
      <c r="C7" s="56" t="s">
        <v>84</v>
      </c>
      <c r="D7" s="56" t="s">
        <v>85</v>
      </c>
      <c r="E7" s="56" t="s">
        <v>86</v>
      </c>
      <c r="F7" s="56" t="s">
        <v>87</v>
      </c>
      <c r="G7" s="56" t="s">
        <v>88</v>
      </c>
    </row>
    <row r="8" customHeight="1" spans="1:7">
      <c r="A8" s="158" t="s">
        <v>101</v>
      </c>
      <c r="B8" s="158" t="s">
        <v>102</v>
      </c>
      <c r="C8" s="26">
        <v>1484868.56</v>
      </c>
      <c r="D8" s="26">
        <v>1484868.56</v>
      </c>
      <c r="E8" s="26">
        <v>1293708</v>
      </c>
      <c r="F8" s="26">
        <v>191160.56</v>
      </c>
      <c r="G8" s="160"/>
    </row>
    <row r="9" customHeight="1" spans="1:7">
      <c r="A9" s="158" t="s">
        <v>103</v>
      </c>
      <c r="B9" s="158" t="s">
        <v>100</v>
      </c>
      <c r="C9" s="26">
        <v>150000</v>
      </c>
      <c r="D9" s="26"/>
      <c r="E9" s="26"/>
      <c r="F9" s="26"/>
      <c r="G9" s="26">
        <v>150000</v>
      </c>
    </row>
    <row r="10" customHeight="1" spans="1:7">
      <c r="A10" s="158" t="s">
        <v>108</v>
      </c>
      <c r="B10" s="158" t="s">
        <v>109</v>
      </c>
      <c r="C10" s="26">
        <v>2400</v>
      </c>
      <c r="D10" s="26">
        <v>2400</v>
      </c>
      <c r="E10" s="26"/>
      <c r="F10" s="26">
        <v>2400</v>
      </c>
      <c r="G10" s="26"/>
    </row>
    <row r="11" customHeight="1" spans="1:7">
      <c r="A11" s="158" t="s">
        <v>114</v>
      </c>
      <c r="B11" s="158" t="s">
        <v>115</v>
      </c>
      <c r="C11" s="26">
        <v>129000</v>
      </c>
      <c r="D11" s="26">
        <v>129000</v>
      </c>
      <c r="E11" s="26">
        <v>129000</v>
      </c>
      <c r="F11" s="26"/>
      <c r="G11" s="26"/>
    </row>
    <row r="12" customHeight="1" spans="1:7">
      <c r="A12" s="158" t="s">
        <v>116</v>
      </c>
      <c r="B12" s="158" t="s">
        <v>117</v>
      </c>
      <c r="C12" s="26">
        <v>173600</v>
      </c>
      <c r="D12" s="26">
        <v>173600</v>
      </c>
      <c r="E12" s="26">
        <v>173600</v>
      </c>
      <c r="F12" s="26"/>
      <c r="G12" s="26"/>
    </row>
    <row r="13" customHeight="1" spans="1:7">
      <c r="A13" s="158" t="s">
        <v>120</v>
      </c>
      <c r="B13" s="158" t="s">
        <v>121</v>
      </c>
      <c r="C13" s="26">
        <v>4608</v>
      </c>
      <c r="D13" s="26">
        <v>4608</v>
      </c>
      <c r="E13" s="26">
        <v>4608</v>
      </c>
      <c r="F13" s="26"/>
      <c r="G13" s="26"/>
    </row>
    <row r="14" customHeight="1" spans="1:7">
      <c r="A14" s="158" t="s">
        <v>126</v>
      </c>
      <c r="B14" s="158" t="s">
        <v>127</v>
      </c>
      <c r="C14" s="26">
        <v>85760</v>
      </c>
      <c r="D14" s="26">
        <v>85760</v>
      </c>
      <c r="E14" s="26">
        <v>85760</v>
      </c>
      <c r="F14" s="26"/>
      <c r="G14" s="26"/>
    </row>
    <row r="15" customHeight="1" spans="1:7">
      <c r="A15" s="158" t="s">
        <v>128</v>
      </c>
      <c r="B15" s="158" t="s">
        <v>129</v>
      </c>
      <c r="C15" s="26">
        <v>87100</v>
      </c>
      <c r="D15" s="26">
        <v>87100</v>
      </c>
      <c r="E15" s="26">
        <v>87100</v>
      </c>
      <c r="F15" s="26"/>
      <c r="G15" s="26"/>
    </row>
    <row r="16" customHeight="1" spans="1:7">
      <c r="A16" s="158" t="s">
        <v>130</v>
      </c>
      <c r="B16" s="158" t="s">
        <v>131</v>
      </c>
      <c r="C16" s="26">
        <v>8673</v>
      </c>
      <c r="D16" s="26">
        <v>8673</v>
      </c>
      <c r="E16" s="26">
        <v>8673</v>
      </c>
      <c r="F16" s="26"/>
      <c r="G16" s="26"/>
    </row>
    <row r="17" customHeight="1" spans="1:7">
      <c r="A17" s="158" t="s">
        <v>136</v>
      </c>
      <c r="B17" s="158" t="s">
        <v>137</v>
      </c>
      <c r="C17" s="26">
        <v>131244</v>
      </c>
      <c r="D17" s="26">
        <v>131244</v>
      </c>
      <c r="E17" s="26">
        <v>131244</v>
      </c>
      <c r="F17" s="26"/>
      <c r="G17" s="26"/>
    </row>
    <row r="18" customHeight="1" spans="1:7">
      <c r="A18" s="158" t="s">
        <v>138</v>
      </c>
      <c r="B18" s="158" t="s">
        <v>139</v>
      </c>
      <c r="C18" s="26">
        <v>1680</v>
      </c>
      <c r="D18" s="26">
        <v>1680</v>
      </c>
      <c r="E18" s="26">
        <v>1680</v>
      </c>
      <c r="F18" s="26"/>
      <c r="G18" s="26"/>
    </row>
    <row r="19" customHeight="1" spans="1:7">
      <c r="A19" s="60" t="s">
        <v>56</v>
      </c>
      <c r="B19" s="159"/>
      <c r="C19" s="26">
        <v>2258933.56</v>
      </c>
      <c r="D19" s="26">
        <v>2108933.56</v>
      </c>
      <c r="E19" s="26">
        <v>1915373</v>
      </c>
      <c r="F19" s="26">
        <v>193560.56</v>
      </c>
      <c r="G19" s="26">
        <v>150000</v>
      </c>
    </row>
  </sheetData>
  <mergeCells count="6">
    <mergeCell ref="A3:G3"/>
    <mergeCell ref="A5:B5"/>
    <mergeCell ref="D5:F5"/>
    <mergeCell ref="A19:B19"/>
    <mergeCell ref="C5:C6"/>
    <mergeCell ref="G5:G6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pane ySplit="1" topLeftCell="A2" activePane="bottomLeft" state="frozen"/>
      <selection/>
      <selection pane="bottomLeft" activeCell="A4" sqref="A4:B4"/>
    </sheetView>
  </sheetViews>
  <sheetFormatPr defaultColWidth="10.425" defaultRowHeight="14.25" customHeight="1" outlineLevelCol="5"/>
  <cols>
    <col min="1" max="6" width="28.1416666666667" customWidth="1"/>
  </cols>
  <sheetData>
    <row r="1" customHeight="1" spans="1:6">
      <c r="A1" s="1"/>
      <c r="B1" s="1"/>
      <c r="C1" s="1"/>
      <c r="D1" s="1"/>
      <c r="E1" s="1"/>
      <c r="F1" s="1"/>
    </row>
    <row r="2" customHeight="1" spans="1:6">
      <c r="A2" s="43"/>
      <c r="B2" s="43"/>
      <c r="C2" s="43"/>
      <c r="D2" s="43"/>
      <c r="E2" s="42"/>
      <c r="F2" s="154" t="s">
        <v>178</v>
      </c>
    </row>
    <row r="3" ht="41.25" customHeight="1" spans="1:6">
      <c r="A3" s="151" t="str">
        <f>"2025"&amp;"年一般公共预算“三公”经费支出预算表"</f>
        <v>2025年一般公共预算“三公”经费支出预算表</v>
      </c>
      <c r="B3" s="43"/>
      <c r="C3" s="43"/>
      <c r="D3" s="43"/>
      <c r="E3" s="42"/>
      <c r="F3" s="43"/>
    </row>
    <row r="4" customHeight="1" spans="1:6">
      <c r="A4" s="110" t="s">
        <v>1</v>
      </c>
      <c r="B4" s="152"/>
      <c r="D4" s="43"/>
      <c r="E4" s="42"/>
      <c r="F4" s="64" t="s">
        <v>2</v>
      </c>
    </row>
    <row r="5" ht="27" customHeight="1" spans="1:6">
      <c r="A5" s="47" t="s">
        <v>179</v>
      </c>
      <c r="B5" s="47" t="s">
        <v>180</v>
      </c>
      <c r="C5" s="49" t="s">
        <v>181</v>
      </c>
      <c r="D5" s="47"/>
      <c r="E5" s="48"/>
      <c r="F5" s="47" t="s">
        <v>182</v>
      </c>
    </row>
    <row r="6" ht="28.5" customHeight="1" spans="1:6">
      <c r="A6" s="153"/>
      <c r="B6" s="51"/>
      <c r="C6" s="48" t="s">
        <v>58</v>
      </c>
      <c r="D6" s="48" t="s">
        <v>183</v>
      </c>
      <c r="E6" s="48" t="s">
        <v>184</v>
      </c>
      <c r="F6" s="50"/>
    </row>
    <row r="7" ht="17.25" customHeight="1" spans="1:6">
      <c r="A7" s="60" t="s">
        <v>82</v>
      </c>
      <c r="B7" s="60" t="s">
        <v>83</v>
      </c>
      <c r="C7" s="60" t="s">
        <v>84</v>
      </c>
      <c r="D7" s="60" t="s">
        <v>85</v>
      </c>
      <c r="E7" s="60" t="s">
        <v>86</v>
      </c>
      <c r="F7" s="60" t="s">
        <v>87</v>
      </c>
    </row>
    <row r="8" ht="17.25" customHeight="1" spans="1:6">
      <c r="A8" s="26"/>
      <c r="B8" s="26"/>
      <c r="C8" s="26"/>
      <c r="D8" s="26"/>
      <c r="E8" s="26"/>
      <c r="F8" s="26"/>
    </row>
    <row r="9" customHeight="1" spans="1:1">
      <c r="A9" t="s">
        <v>185</v>
      </c>
    </row>
  </sheetData>
  <mergeCells count="6">
    <mergeCell ref="A3:F3"/>
    <mergeCell ref="A4:B4"/>
    <mergeCell ref="C5:E5"/>
    <mergeCell ref="A5:A6"/>
    <mergeCell ref="B5:B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48"/>
  <sheetViews>
    <sheetView showZeros="0" workbookViewId="0">
      <pane ySplit="1" topLeftCell="A12" activePane="bottomLeft" state="frozen"/>
      <selection/>
      <selection pane="bottomLeft" activeCell="A4" sqref="A4:H4"/>
    </sheetView>
  </sheetViews>
  <sheetFormatPr defaultColWidth="9.14166666666667" defaultRowHeight="14.25" customHeight="1"/>
  <cols>
    <col min="1" max="2" width="32.85" customWidth="1"/>
    <col min="3" max="3" width="20.7166666666667" customWidth="1"/>
    <col min="4" max="4" width="16.75" customWidth="1"/>
    <col min="5" max="5" width="10.1416666666667" customWidth="1"/>
    <col min="6" max="6" width="25.75" customWidth="1"/>
    <col min="7" max="7" width="10.2833333333333" customWidth="1"/>
    <col min="8" max="8" width="23" customWidth="1"/>
    <col min="9" max="9" width="13.25" customWidth="1"/>
    <col min="10" max="10" width="13.125" customWidth="1"/>
    <col min="11" max="12" width="18.7166666666667" customWidth="1"/>
    <col min="13" max="13" width="14.25" customWidth="1"/>
    <col min="14" max="24" width="18.7166666666667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3.5" customHeight="1" spans="2:24">
      <c r="B2" s="134"/>
      <c r="C2" s="140"/>
      <c r="E2" s="145"/>
      <c r="F2" s="145"/>
      <c r="G2" s="145"/>
      <c r="H2" s="145"/>
      <c r="I2" s="83"/>
      <c r="J2" s="83"/>
      <c r="K2" s="83"/>
      <c r="L2" s="83"/>
      <c r="M2" s="83"/>
      <c r="N2" s="83"/>
      <c r="R2" s="83"/>
      <c r="V2" s="140"/>
      <c r="X2" s="18" t="s">
        <v>186</v>
      </c>
    </row>
    <row r="3" ht="45.75" customHeight="1" spans="1:24">
      <c r="A3" s="68" t="str">
        <f>"2025"&amp;"年部门基本支出预算表"</f>
        <v>2025年部门基本支出预算表</v>
      </c>
      <c r="B3" s="3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3"/>
      <c r="P3" s="3"/>
      <c r="Q3" s="3"/>
      <c r="R3" s="68"/>
      <c r="S3" s="68"/>
      <c r="T3" s="68"/>
      <c r="U3" s="68"/>
      <c r="V3" s="68"/>
      <c r="W3" s="68"/>
      <c r="X3" s="68"/>
    </row>
    <row r="4" ht="18.75" customHeight="1" spans="1:24">
      <c r="A4" s="4" t="s">
        <v>1</v>
      </c>
      <c r="B4" s="5"/>
      <c r="C4" s="141"/>
      <c r="D4" s="141"/>
      <c r="E4" s="141"/>
      <c r="F4" s="141"/>
      <c r="G4" s="141"/>
      <c r="H4" s="141"/>
      <c r="I4" s="84"/>
      <c r="J4" s="84"/>
      <c r="K4" s="84"/>
      <c r="L4" s="84"/>
      <c r="M4" s="84"/>
      <c r="N4" s="84"/>
      <c r="O4" s="19"/>
      <c r="P4" s="19"/>
      <c r="Q4" s="19"/>
      <c r="R4" s="84"/>
      <c r="V4" s="140"/>
      <c r="X4" s="18" t="s">
        <v>2</v>
      </c>
    </row>
    <row r="5" ht="18" customHeight="1" spans="1:24">
      <c r="A5" s="6" t="s">
        <v>187</v>
      </c>
      <c r="B5" s="6" t="s">
        <v>188</v>
      </c>
      <c r="C5" s="6" t="s">
        <v>189</v>
      </c>
      <c r="D5" s="6" t="s">
        <v>190</v>
      </c>
      <c r="E5" s="6" t="s">
        <v>191</v>
      </c>
      <c r="F5" s="6" t="s">
        <v>192</v>
      </c>
      <c r="G5" s="6" t="s">
        <v>193</v>
      </c>
      <c r="H5" s="6" t="s">
        <v>194</v>
      </c>
      <c r="I5" s="147" t="s">
        <v>195</v>
      </c>
      <c r="J5" s="80" t="s">
        <v>195</v>
      </c>
      <c r="K5" s="80"/>
      <c r="L5" s="80"/>
      <c r="M5" s="80"/>
      <c r="N5" s="80"/>
      <c r="O5" s="22"/>
      <c r="P5" s="22"/>
      <c r="Q5" s="22"/>
      <c r="R5" s="102" t="s">
        <v>62</v>
      </c>
      <c r="S5" s="80" t="s">
        <v>63</v>
      </c>
      <c r="T5" s="80"/>
      <c r="U5" s="80"/>
      <c r="V5" s="80"/>
      <c r="W5" s="80"/>
      <c r="X5" s="81"/>
    </row>
    <row r="6" ht="18" customHeight="1" spans="1:24">
      <c r="A6" s="8"/>
      <c r="B6" s="33"/>
      <c r="C6" s="126"/>
      <c r="D6" s="8"/>
      <c r="E6" s="8"/>
      <c r="F6" s="8"/>
      <c r="G6" s="8"/>
      <c r="H6" s="8"/>
      <c r="I6" s="124" t="s">
        <v>196</v>
      </c>
      <c r="J6" s="147" t="s">
        <v>59</v>
      </c>
      <c r="K6" s="80"/>
      <c r="L6" s="80"/>
      <c r="M6" s="80"/>
      <c r="N6" s="81"/>
      <c r="O6" s="21" t="s">
        <v>197</v>
      </c>
      <c r="P6" s="22"/>
      <c r="Q6" s="23"/>
      <c r="R6" s="6" t="s">
        <v>62</v>
      </c>
      <c r="S6" s="147" t="s">
        <v>63</v>
      </c>
      <c r="T6" s="102" t="s">
        <v>65</v>
      </c>
      <c r="U6" s="80" t="s">
        <v>63</v>
      </c>
      <c r="V6" s="102" t="s">
        <v>67</v>
      </c>
      <c r="W6" s="102" t="s">
        <v>68</v>
      </c>
      <c r="X6" s="150" t="s">
        <v>69</v>
      </c>
    </row>
    <row r="7" ht="19.5" customHeight="1" spans="1:24">
      <c r="A7" s="33"/>
      <c r="B7" s="33"/>
      <c r="C7" s="33"/>
      <c r="D7" s="33"/>
      <c r="E7" s="33"/>
      <c r="F7" s="33"/>
      <c r="G7" s="33"/>
      <c r="H7" s="33"/>
      <c r="I7" s="33"/>
      <c r="J7" s="148" t="s">
        <v>198</v>
      </c>
      <c r="K7" s="6" t="s">
        <v>199</v>
      </c>
      <c r="L7" s="6" t="s">
        <v>200</v>
      </c>
      <c r="M7" s="6" t="s">
        <v>201</v>
      </c>
      <c r="N7" s="6" t="s">
        <v>202</v>
      </c>
      <c r="O7" s="6" t="s">
        <v>59</v>
      </c>
      <c r="P7" s="6" t="s">
        <v>60</v>
      </c>
      <c r="Q7" s="6" t="s">
        <v>61</v>
      </c>
      <c r="R7" s="33"/>
      <c r="S7" s="6" t="s">
        <v>58</v>
      </c>
      <c r="T7" s="6" t="s">
        <v>65</v>
      </c>
      <c r="U7" s="6" t="s">
        <v>203</v>
      </c>
      <c r="V7" s="6" t="s">
        <v>67</v>
      </c>
      <c r="W7" s="6" t="s">
        <v>68</v>
      </c>
      <c r="X7" s="6" t="s">
        <v>69</v>
      </c>
    </row>
    <row r="8" ht="37.5" customHeight="1" spans="1:24">
      <c r="A8" s="142"/>
      <c r="B8" s="25"/>
      <c r="C8" s="142"/>
      <c r="D8" s="142"/>
      <c r="E8" s="142"/>
      <c r="F8" s="142"/>
      <c r="G8" s="142"/>
      <c r="H8" s="142"/>
      <c r="I8" s="142"/>
      <c r="J8" s="149" t="s">
        <v>58</v>
      </c>
      <c r="K8" s="10" t="s">
        <v>204</v>
      </c>
      <c r="L8" s="10" t="s">
        <v>200</v>
      </c>
      <c r="M8" s="10" t="s">
        <v>201</v>
      </c>
      <c r="N8" s="10" t="s">
        <v>202</v>
      </c>
      <c r="O8" s="10" t="s">
        <v>200</v>
      </c>
      <c r="P8" s="10" t="s">
        <v>201</v>
      </c>
      <c r="Q8" s="10" t="s">
        <v>202</v>
      </c>
      <c r="R8" s="10" t="s">
        <v>62</v>
      </c>
      <c r="S8" s="10" t="s">
        <v>58</v>
      </c>
      <c r="T8" s="10" t="s">
        <v>65</v>
      </c>
      <c r="U8" s="10" t="s">
        <v>203</v>
      </c>
      <c r="V8" s="10" t="s">
        <v>67</v>
      </c>
      <c r="W8" s="10" t="s">
        <v>68</v>
      </c>
      <c r="X8" s="10" t="s">
        <v>69</v>
      </c>
    </row>
    <row r="9" customHeight="1" spans="1:24">
      <c r="A9" s="36">
        <v>1</v>
      </c>
      <c r="B9" s="36">
        <v>2</v>
      </c>
      <c r="C9" s="36">
        <v>3</v>
      </c>
      <c r="D9" s="36">
        <v>4</v>
      </c>
      <c r="E9" s="36">
        <v>5</v>
      </c>
      <c r="F9" s="36">
        <v>6</v>
      </c>
      <c r="G9" s="36">
        <v>7</v>
      </c>
      <c r="H9" s="36">
        <v>8</v>
      </c>
      <c r="I9" s="36">
        <v>9</v>
      </c>
      <c r="J9" s="36">
        <v>10</v>
      </c>
      <c r="K9" s="36">
        <v>11</v>
      </c>
      <c r="L9" s="36">
        <v>12</v>
      </c>
      <c r="M9" s="36">
        <v>13</v>
      </c>
      <c r="N9" s="36">
        <v>14</v>
      </c>
      <c r="O9" s="36">
        <v>15</v>
      </c>
      <c r="P9" s="36">
        <v>16</v>
      </c>
      <c r="Q9" s="36">
        <v>17</v>
      </c>
      <c r="R9" s="36">
        <v>18</v>
      </c>
      <c r="S9" s="36">
        <v>19</v>
      </c>
      <c r="T9" s="36">
        <v>20</v>
      </c>
      <c r="U9" s="36">
        <v>21</v>
      </c>
      <c r="V9" s="36">
        <v>22</v>
      </c>
      <c r="W9" s="36">
        <v>23</v>
      </c>
      <c r="X9" s="36">
        <v>24</v>
      </c>
    </row>
    <row r="10" customHeight="1" spans="1:24">
      <c r="A10" s="36"/>
      <c r="B10" s="36" t="s">
        <v>70</v>
      </c>
      <c r="C10" s="36"/>
      <c r="D10" s="143" t="s">
        <v>139</v>
      </c>
      <c r="E10" s="143" t="s">
        <v>138</v>
      </c>
      <c r="F10" s="143" t="s">
        <v>139</v>
      </c>
      <c r="G10" s="143" t="s">
        <v>205</v>
      </c>
      <c r="H10" s="14" t="s">
        <v>206</v>
      </c>
      <c r="I10" s="26">
        <v>1680</v>
      </c>
      <c r="J10" s="26">
        <v>1680</v>
      </c>
      <c r="K10" s="36"/>
      <c r="L10" s="36"/>
      <c r="M10" s="26">
        <v>1680</v>
      </c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</row>
    <row r="11" customHeight="1" spans="1:24">
      <c r="A11" s="36"/>
      <c r="B11" s="36" t="s">
        <v>70</v>
      </c>
      <c r="C11" s="36"/>
      <c r="D11" s="143" t="s">
        <v>207</v>
      </c>
      <c r="E11" s="143" t="s">
        <v>101</v>
      </c>
      <c r="F11" s="143" t="s">
        <v>102</v>
      </c>
      <c r="G11" s="143" t="s">
        <v>208</v>
      </c>
      <c r="H11" s="14" t="s">
        <v>209</v>
      </c>
      <c r="I11" s="26">
        <v>172080</v>
      </c>
      <c r="J11" s="26">
        <v>172080</v>
      </c>
      <c r="K11" s="36"/>
      <c r="L11" s="36"/>
      <c r="M11" s="26">
        <v>172080</v>
      </c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</row>
    <row r="12" customHeight="1" spans="1:24">
      <c r="A12" s="36"/>
      <c r="B12" s="36" t="s">
        <v>70</v>
      </c>
      <c r="C12" s="36"/>
      <c r="D12" s="143" t="s">
        <v>207</v>
      </c>
      <c r="E12" s="143" t="s">
        <v>101</v>
      </c>
      <c r="F12" s="143" t="s">
        <v>102</v>
      </c>
      <c r="G12" s="143" t="s">
        <v>208</v>
      </c>
      <c r="H12" s="14" t="s">
        <v>209</v>
      </c>
      <c r="I12" s="26">
        <v>176000</v>
      </c>
      <c r="J12" s="26">
        <v>176000</v>
      </c>
      <c r="K12" s="36"/>
      <c r="L12" s="36"/>
      <c r="M12" s="26">
        <v>176000</v>
      </c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</row>
    <row r="13" customHeight="1" spans="1:24">
      <c r="A13" s="36"/>
      <c r="B13" s="36" t="s">
        <v>70</v>
      </c>
      <c r="C13" s="36"/>
      <c r="D13" s="143" t="s">
        <v>210</v>
      </c>
      <c r="E13" s="143" t="s">
        <v>101</v>
      </c>
      <c r="F13" s="143" t="s">
        <v>102</v>
      </c>
      <c r="G13" s="143" t="s">
        <v>211</v>
      </c>
      <c r="H13" s="14" t="s">
        <v>212</v>
      </c>
      <c r="I13" s="26">
        <v>313284</v>
      </c>
      <c r="J13" s="26">
        <v>313284</v>
      </c>
      <c r="K13" s="36"/>
      <c r="L13" s="36"/>
      <c r="M13" s="26">
        <v>313284</v>
      </c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</row>
    <row r="14" customHeight="1" spans="1:24">
      <c r="A14" s="36"/>
      <c r="B14" s="36" t="s">
        <v>70</v>
      </c>
      <c r="C14" s="36"/>
      <c r="D14" s="143" t="s">
        <v>210</v>
      </c>
      <c r="E14" s="143" t="s">
        <v>101</v>
      </c>
      <c r="F14" s="143" t="s">
        <v>102</v>
      </c>
      <c r="G14" s="143" t="s">
        <v>205</v>
      </c>
      <c r="H14" s="14" t="s">
        <v>206</v>
      </c>
      <c r="I14" s="26">
        <v>480264</v>
      </c>
      <c r="J14" s="26">
        <v>480264</v>
      </c>
      <c r="K14" s="36"/>
      <c r="L14" s="36"/>
      <c r="M14" s="26">
        <v>480264</v>
      </c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</row>
    <row r="15" customHeight="1" spans="1:24">
      <c r="A15" s="36"/>
      <c r="B15" s="36" t="s">
        <v>70</v>
      </c>
      <c r="C15" s="36"/>
      <c r="D15" s="143" t="s">
        <v>210</v>
      </c>
      <c r="E15" s="143" t="s">
        <v>101</v>
      </c>
      <c r="F15" s="143" t="s">
        <v>102</v>
      </c>
      <c r="G15" s="143" t="s">
        <v>208</v>
      </c>
      <c r="H15" s="14" t="s">
        <v>209</v>
      </c>
      <c r="I15" s="26">
        <v>32000</v>
      </c>
      <c r="J15" s="26">
        <v>32000</v>
      </c>
      <c r="K15" s="36"/>
      <c r="L15" s="36"/>
      <c r="M15" s="26">
        <v>32000</v>
      </c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</row>
    <row r="16" customHeight="1" spans="1:24">
      <c r="A16" s="36"/>
      <c r="B16" s="36" t="s">
        <v>70</v>
      </c>
      <c r="C16" s="36"/>
      <c r="D16" s="143" t="s">
        <v>213</v>
      </c>
      <c r="E16" s="143" t="s">
        <v>116</v>
      </c>
      <c r="F16" s="143" t="s">
        <v>117</v>
      </c>
      <c r="G16" s="143" t="s">
        <v>214</v>
      </c>
      <c r="H16" s="14" t="s">
        <v>215</v>
      </c>
      <c r="I16" s="26">
        <v>173600</v>
      </c>
      <c r="J16" s="26">
        <v>173600</v>
      </c>
      <c r="K16" s="36"/>
      <c r="L16" s="36"/>
      <c r="M16" s="26">
        <v>173600</v>
      </c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</row>
    <row r="17" customHeight="1" spans="1:24">
      <c r="A17" s="36"/>
      <c r="B17" s="36" t="s">
        <v>70</v>
      </c>
      <c r="C17" s="36"/>
      <c r="D17" s="143" t="s">
        <v>213</v>
      </c>
      <c r="E17" s="143" t="s">
        <v>126</v>
      </c>
      <c r="F17" s="143" t="s">
        <v>127</v>
      </c>
      <c r="G17" s="143" t="s">
        <v>216</v>
      </c>
      <c r="H17" s="14" t="s">
        <v>217</v>
      </c>
      <c r="I17" s="26">
        <v>85760</v>
      </c>
      <c r="J17" s="26">
        <v>85760</v>
      </c>
      <c r="K17" s="36"/>
      <c r="L17" s="36"/>
      <c r="M17" s="26">
        <v>85760</v>
      </c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</row>
    <row r="18" customHeight="1" spans="1:24">
      <c r="A18" s="36"/>
      <c r="B18" s="36" t="s">
        <v>70</v>
      </c>
      <c r="C18" s="36"/>
      <c r="D18" s="143" t="s">
        <v>213</v>
      </c>
      <c r="E18" s="143" t="s">
        <v>128</v>
      </c>
      <c r="F18" s="143" t="s">
        <v>129</v>
      </c>
      <c r="G18" s="143" t="s">
        <v>218</v>
      </c>
      <c r="H18" s="14" t="s">
        <v>219</v>
      </c>
      <c r="I18" s="26">
        <v>87100</v>
      </c>
      <c r="J18" s="26">
        <v>87100</v>
      </c>
      <c r="K18" s="36"/>
      <c r="L18" s="36"/>
      <c r="M18" s="26">
        <v>87100</v>
      </c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</row>
    <row r="19" customHeight="1" spans="1:24">
      <c r="A19" s="36"/>
      <c r="B19" s="36" t="s">
        <v>70</v>
      </c>
      <c r="C19" s="36"/>
      <c r="D19" s="143" t="s">
        <v>213</v>
      </c>
      <c r="E19" s="143" t="s">
        <v>130</v>
      </c>
      <c r="F19" s="143" t="s">
        <v>131</v>
      </c>
      <c r="G19" s="143" t="s">
        <v>220</v>
      </c>
      <c r="H19" s="14" t="s">
        <v>221</v>
      </c>
      <c r="I19" s="26">
        <v>1952</v>
      </c>
      <c r="J19" s="26">
        <v>1952</v>
      </c>
      <c r="K19" s="36"/>
      <c r="L19" s="36"/>
      <c r="M19" s="26">
        <v>1952</v>
      </c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</row>
    <row r="20" customHeight="1" spans="1:24">
      <c r="A20" s="36"/>
      <c r="B20" s="36" t="s">
        <v>70</v>
      </c>
      <c r="C20" s="36"/>
      <c r="D20" s="143" t="s">
        <v>213</v>
      </c>
      <c r="E20" s="143" t="s">
        <v>130</v>
      </c>
      <c r="F20" s="143" t="s">
        <v>131</v>
      </c>
      <c r="G20" s="143" t="s">
        <v>220</v>
      </c>
      <c r="H20" s="14" t="s">
        <v>221</v>
      </c>
      <c r="I20" s="26">
        <v>6721</v>
      </c>
      <c r="J20" s="26">
        <v>6721</v>
      </c>
      <c r="K20" s="36"/>
      <c r="L20" s="36"/>
      <c r="M20" s="26">
        <v>6721</v>
      </c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</row>
    <row r="21" customHeight="1" spans="1:24">
      <c r="A21" s="36"/>
      <c r="B21" s="36" t="s">
        <v>70</v>
      </c>
      <c r="C21" s="36"/>
      <c r="D21" s="143" t="s">
        <v>137</v>
      </c>
      <c r="E21" s="143" t="s">
        <v>136</v>
      </c>
      <c r="F21" s="143" t="s">
        <v>137</v>
      </c>
      <c r="G21" s="143" t="s">
        <v>222</v>
      </c>
      <c r="H21" s="14" t="s">
        <v>137</v>
      </c>
      <c r="I21" s="26">
        <v>131244</v>
      </c>
      <c r="J21" s="26">
        <v>131244</v>
      </c>
      <c r="K21" s="36"/>
      <c r="L21" s="36"/>
      <c r="M21" s="26">
        <v>131244</v>
      </c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</row>
    <row r="22" customHeight="1" spans="1:24">
      <c r="A22" s="36"/>
      <c r="B22" s="36" t="s">
        <v>70</v>
      </c>
      <c r="C22" s="36"/>
      <c r="D22" s="143" t="s">
        <v>223</v>
      </c>
      <c r="E22" s="143" t="s">
        <v>114</v>
      </c>
      <c r="F22" s="143" t="s">
        <v>115</v>
      </c>
      <c r="G22" s="143" t="s">
        <v>224</v>
      </c>
      <c r="H22" s="14" t="s">
        <v>225</v>
      </c>
      <c r="I22" s="26">
        <v>126000</v>
      </c>
      <c r="J22" s="26">
        <v>126000</v>
      </c>
      <c r="K22" s="36"/>
      <c r="L22" s="36"/>
      <c r="M22" s="26">
        <v>126000</v>
      </c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</row>
    <row r="23" customHeight="1" spans="1:24">
      <c r="A23" s="36"/>
      <c r="B23" s="36" t="s">
        <v>70</v>
      </c>
      <c r="C23" s="36"/>
      <c r="D23" s="143" t="s">
        <v>226</v>
      </c>
      <c r="E23" s="143" t="s">
        <v>120</v>
      </c>
      <c r="F23" s="143" t="s">
        <v>121</v>
      </c>
      <c r="G23" s="143" t="s">
        <v>227</v>
      </c>
      <c r="H23" s="14" t="s">
        <v>228</v>
      </c>
      <c r="I23" s="26">
        <v>4608</v>
      </c>
      <c r="J23" s="26">
        <v>4608</v>
      </c>
      <c r="K23" s="36"/>
      <c r="L23" s="36"/>
      <c r="M23" s="26">
        <v>4608</v>
      </c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</row>
    <row r="24" customHeight="1" spans="1:24">
      <c r="A24" s="36"/>
      <c r="B24" s="36" t="s">
        <v>70</v>
      </c>
      <c r="C24" s="36"/>
      <c r="D24" s="143" t="s">
        <v>229</v>
      </c>
      <c r="E24" s="143" t="s">
        <v>101</v>
      </c>
      <c r="F24" s="143" t="s">
        <v>102</v>
      </c>
      <c r="G24" s="143" t="s">
        <v>230</v>
      </c>
      <c r="H24" s="14" t="s">
        <v>231</v>
      </c>
      <c r="I24" s="26">
        <v>93600</v>
      </c>
      <c r="J24" s="26">
        <v>93600</v>
      </c>
      <c r="K24" s="36"/>
      <c r="L24" s="36"/>
      <c r="M24" s="26">
        <v>93600</v>
      </c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</row>
    <row r="25" customHeight="1" spans="1:24">
      <c r="A25" s="36"/>
      <c r="B25" s="36" t="s">
        <v>70</v>
      </c>
      <c r="C25" s="36"/>
      <c r="D25" s="143" t="s">
        <v>229</v>
      </c>
      <c r="E25" s="143" t="s">
        <v>101</v>
      </c>
      <c r="F25" s="143" t="s">
        <v>102</v>
      </c>
      <c r="G25" s="143" t="s">
        <v>230</v>
      </c>
      <c r="H25" s="14" t="s">
        <v>231</v>
      </c>
      <c r="I25" s="26">
        <v>4680</v>
      </c>
      <c r="J25" s="26">
        <v>4680</v>
      </c>
      <c r="K25" s="36"/>
      <c r="L25" s="36"/>
      <c r="M25" s="26">
        <v>4680</v>
      </c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</row>
    <row r="26" customHeight="1" spans="1:24">
      <c r="A26" s="36"/>
      <c r="B26" s="36" t="s">
        <v>70</v>
      </c>
      <c r="C26" s="36"/>
      <c r="D26" s="143" t="s">
        <v>229</v>
      </c>
      <c r="E26" s="143" t="s">
        <v>101</v>
      </c>
      <c r="F26" s="143" t="s">
        <v>102</v>
      </c>
      <c r="G26" s="143" t="s">
        <v>230</v>
      </c>
      <c r="H26" s="14" t="s">
        <v>231</v>
      </c>
      <c r="I26" s="26">
        <v>24800</v>
      </c>
      <c r="J26" s="26">
        <v>24800</v>
      </c>
      <c r="K26" s="36"/>
      <c r="L26" s="36"/>
      <c r="M26" s="26">
        <v>24800</v>
      </c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</row>
    <row r="27" customHeight="1" spans="1:24">
      <c r="A27" s="36"/>
      <c r="B27" s="36" t="s">
        <v>70</v>
      </c>
      <c r="C27" s="36"/>
      <c r="D27" s="143" t="s">
        <v>232</v>
      </c>
      <c r="E27" s="143" t="s">
        <v>101</v>
      </c>
      <c r="F27" s="143" t="s">
        <v>102</v>
      </c>
      <c r="G27" s="143" t="s">
        <v>233</v>
      </c>
      <c r="H27" s="14" t="s">
        <v>234</v>
      </c>
      <c r="I27" s="26">
        <v>72000</v>
      </c>
      <c r="J27" s="26">
        <v>72000</v>
      </c>
      <c r="K27" s="36"/>
      <c r="L27" s="36"/>
      <c r="M27" s="26">
        <v>72000</v>
      </c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</row>
    <row r="28" customHeight="1" spans="1:24">
      <c r="A28" s="36"/>
      <c r="B28" s="36" t="s">
        <v>70</v>
      </c>
      <c r="C28" s="36"/>
      <c r="D28" s="143" t="s">
        <v>235</v>
      </c>
      <c r="E28" s="143" t="s">
        <v>101</v>
      </c>
      <c r="F28" s="143" t="s">
        <v>102</v>
      </c>
      <c r="G28" s="143" t="s">
        <v>236</v>
      </c>
      <c r="H28" s="14" t="s">
        <v>235</v>
      </c>
      <c r="I28" s="26">
        <v>1872</v>
      </c>
      <c r="J28" s="26">
        <v>1872</v>
      </c>
      <c r="K28" s="36"/>
      <c r="L28" s="36"/>
      <c r="M28" s="26">
        <v>1872</v>
      </c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</row>
    <row r="29" customHeight="1" spans="1:24">
      <c r="A29" s="36"/>
      <c r="B29" s="36" t="s">
        <v>70</v>
      </c>
      <c r="C29" s="36"/>
      <c r="D29" s="143" t="s">
        <v>235</v>
      </c>
      <c r="E29" s="143" t="s">
        <v>101</v>
      </c>
      <c r="F29" s="143" t="s">
        <v>102</v>
      </c>
      <c r="G29" s="143" t="s">
        <v>236</v>
      </c>
      <c r="H29" s="14" t="s">
        <v>235</v>
      </c>
      <c r="I29" s="26">
        <v>19312.56</v>
      </c>
      <c r="J29" s="26">
        <v>19312.56</v>
      </c>
      <c r="K29" s="36"/>
      <c r="L29" s="36"/>
      <c r="M29" s="26">
        <v>19312.56</v>
      </c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</row>
    <row r="30" customHeight="1" spans="1:24">
      <c r="A30" s="36"/>
      <c r="B30" s="36" t="s">
        <v>70</v>
      </c>
      <c r="C30" s="36"/>
      <c r="D30" s="143" t="s">
        <v>237</v>
      </c>
      <c r="E30" s="143" t="s">
        <v>101</v>
      </c>
      <c r="F30" s="143" t="s">
        <v>102</v>
      </c>
      <c r="G30" s="143" t="s">
        <v>238</v>
      </c>
      <c r="H30" s="14" t="s">
        <v>239</v>
      </c>
      <c r="I30" s="26">
        <v>2000</v>
      </c>
      <c r="J30" s="26">
        <v>2000</v>
      </c>
      <c r="K30" s="36"/>
      <c r="L30" s="36"/>
      <c r="M30" s="26">
        <v>2000</v>
      </c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</row>
    <row r="31" customHeight="1" spans="1:24">
      <c r="A31" s="36"/>
      <c r="B31" s="36" t="s">
        <v>70</v>
      </c>
      <c r="C31" s="36"/>
      <c r="D31" s="143" t="s">
        <v>237</v>
      </c>
      <c r="E31" s="143" t="s">
        <v>101</v>
      </c>
      <c r="F31" s="143" t="s">
        <v>102</v>
      </c>
      <c r="G31" s="143" t="s">
        <v>238</v>
      </c>
      <c r="H31" s="14" t="s">
        <v>239</v>
      </c>
      <c r="I31" s="26">
        <v>1440</v>
      </c>
      <c r="J31" s="26">
        <v>1440</v>
      </c>
      <c r="K31" s="36"/>
      <c r="L31" s="36"/>
      <c r="M31" s="26">
        <v>1440</v>
      </c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</row>
    <row r="32" customHeight="1" spans="1:24">
      <c r="A32" s="36"/>
      <c r="B32" s="36" t="s">
        <v>70</v>
      </c>
      <c r="C32" s="36"/>
      <c r="D32" s="143" t="s">
        <v>237</v>
      </c>
      <c r="E32" s="143" t="s">
        <v>101</v>
      </c>
      <c r="F32" s="143" t="s">
        <v>102</v>
      </c>
      <c r="G32" s="143" t="s">
        <v>240</v>
      </c>
      <c r="H32" s="14" t="s">
        <v>241</v>
      </c>
      <c r="I32" s="26">
        <v>4800</v>
      </c>
      <c r="J32" s="26">
        <v>4800</v>
      </c>
      <c r="K32" s="36"/>
      <c r="L32" s="36"/>
      <c r="M32" s="26">
        <v>4800</v>
      </c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</row>
    <row r="33" customHeight="1" spans="1:24">
      <c r="A33" s="36"/>
      <c r="B33" s="36" t="s">
        <v>70</v>
      </c>
      <c r="C33" s="36"/>
      <c r="D33" s="143" t="s">
        <v>242</v>
      </c>
      <c r="E33" s="143" t="s">
        <v>101</v>
      </c>
      <c r="F33" s="143" t="s">
        <v>102</v>
      </c>
      <c r="G33" s="143" t="s">
        <v>238</v>
      </c>
      <c r="H33" s="14" t="s">
        <v>239</v>
      </c>
      <c r="I33" s="26">
        <v>24864</v>
      </c>
      <c r="J33" s="26">
        <v>24864</v>
      </c>
      <c r="K33" s="36"/>
      <c r="L33" s="36"/>
      <c r="M33" s="26">
        <v>24864</v>
      </c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</row>
    <row r="34" customHeight="1" spans="1:24">
      <c r="A34" s="36"/>
      <c r="B34" s="36" t="s">
        <v>70</v>
      </c>
      <c r="C34" s="36"/>
      <c r="D34" s="143" t="s">
        <v>242</v>
      </c>
      <c r="E34" s="143" t="s">
        <v>101</v>
      </c>
      <c r="F34" s="143" t="s">
        <v>102</v>
      </c>
      <c r="G34" s="143" t="s">
        <v>243</v>
      </c>
      <c r="H34" s="14" t="s">
        <v>244</v>
      </c>
      <c r="I34" s="26">
        <v>2936</v>
      </c>
      <c r="J34" s="26">
        <v>2936</v>
      </c>
      <c r="K34" s="36"/>
      <c r="L34" s="36"/>
      <c r="M34" s="26">
        <v>2936</v>
      </c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</row>
    <row r="35" customHeight="1" spans="1:24">
      <c r="A35" s="36"/>
      <c r="B35" s="36" t="s">
        <v>70</v>
      </c>
      <c r="C35" s="36"/>
      <c r="D35" s="143" t="s">
        <v>242</v>
      </c>
      <c r="E35" s="143" t="s">
        <v>101</v>
      </c>
      <c r="F35" s="143" t="s">
        <v>102</v>
      </c>
      <c r="G35" s="143" t="s">
        <v>245</v>
      </c>
      <c r="H35" s="14" t="s">
        <v>246</v>
      </c>
      <c r="I35" s="26">
        <v>4536</v>
      </c>
      <c r="J35" s="26">
        <v>4536</v>
      </c>
      <c r="K35" s="36"/>
      <c r="L35" s="36"/>
      <c r="M35" s="26">
        <v>4536</v>
      </c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</row>
    <row r="36" customHeight="1" spans="1:24">
      <c r="A36" s="36"/>
      <c r="B36" s="36" t="s">
        <v>70</v>
      </c>
      <c r="C36" s="36"/>
      <c r="D36" s="143" t="s">
        <v>242</v>
      </c>
      <c r="E36" s="143" t="s">
        <v>101</v>
      </c>
      <c r="F36" s="143" t="s">
        <v>102</v>
      </c>
      <c r="G36" s="143" t="s">
        <v>247</v>
      </c>
      <c r="H36" s="14" t="s">
        <v>248</v>
      </c>
      <c r="I36" s="26">
        <v>4000</v>
      </c>
      <c r="J36" s="26">
        <v>4000</v>
      </c>
      <c r="K36" s="36"/>
      <c r="L36" s="36"/>
      <c r="M36" s="26">
        <v>4000</v>
      </c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</row>
    <row r="37" customHeight="1" spans="1:24">
      <c r="A37" s="36"/>
      <c r="B37" s="36" t="s">
        <v>70</v>
      </c>
      <c r="C37" s="36"/>
      <c r="D37" s="143" t="s">
        <v>242</v>
      </c>
      <c r="E37" s="143" t="s">
        <v>101</v>
      </c>
      <c r="F37" s="143" t="s">
        <v>102</v>
      </c>
      <c r="G37" s="143" t="s">
        <v>249</v>
      </c>
      <c r="H37" s="14" t="s">
        <v>250</v>
      </c>
      <c r="I37" s="26">
        <v>4800</v>
      </c>
      <c r="J37" s="26">
        <v>4800</v>
      </c>
      <c r="K37" s="36"/>
      <c r="L37" s="36"/>
      <c r="M37" s="26">
        <v>4800</v>
      </c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</row>
    <row r="38" customHeight="1" spans="1:24">
      <c r="A38" s="36"/>
      <c r="B38" s="36" t="s">
        <v>70</v>
      </c>
      <c r="C38" s="36"/>
      <c r="D38" s="143" t="s">
        <v>242</v>
      </c>
      <c r="E38" s="143" t="s">
        <v>101</v>
      </c>
      <c r="F38" s="143" t="s">
        <v>102</v>
      </c>
      <c r="G38" s="143" t="s">
        <v>251</v>
      </c>
      <c r="H38" s="14" t="s">
        <v>252</v>
      </c>
      <c r="I38" s="26">
        <v>6400</v>
      </c>
      <c r="J38" s="26">
        <v>6400</v>
      </c>
      <c r="K38" s="36"/>
      <c r="L38" s="36"/>
      <c r="M38" s="26">
        <v>6400</v>
      </c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</row>
    <row r="39" customHeight="1" spans="1:24">
      <c r="A39" s="36"/>
      <c r="B39" s="36" t="s">
        <v>70</v>
      </c>
      <c r="C39" s="36"/>
      <c r="D39" s="143" t="s">
        <v>242</v>
      </c>
      <c r="E39" s="143" t="s">
        <v>101</v>
      </c>
      <c r="F39" s="143" t="s">
        <v>102</v>
      </c>
      <c r="G39" s="143" t="s">
        <v>253</v>
      </c>
      <c r="H39" s="14" t="s">
        <v>254</v>
      </c>
      <c r="I39" s="26">
        <v>8000</v>
      </c>
      <c r="J39" s="26">
        <v>8000</v>
      </c>
      <c r="K39" s="36"/>
      <c r="L39" s="36"/>
      <c r="M39" s="26">
        <v>8000</v>
      </c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</row>
    <row r="40" customHeight="1" spans="1:24">
      <c r="A40" s="36"/>
      <c r="B40" s="36" t="s">
        <v>70</v>
      </c>
      <c r="C40" s="36"/>
      <c r="D40" s="143" t="s">
        <v>242</v>
      </c>
      <c r="E40" s="143" t="s">
        <v>101</v>
      </c>
      <c r="F40" s="143" t="s">
        <v>102</v>
      </c>
      <c r="G40" s="143" t="s">
        <v>240</v>
      </c>
      <c r="H40" s="14" t="s">
        <v>241</v>
      </c>
      <c r="I40" s="26">
        <v>24000</v>
      </c>
      <c r="J40" s="26">
        <v>24000</v>
      </c>
      <c r="K40" s="36"/>
      <c r="L40" s="36"/>
      <c r="M40" s="26">
        <v>24000</v>
      </c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</row>
    <row r="41" customHeight="1" spans="1:24">
      <c r="A41" s="36"/>
      <c r="B41" s="36" t="s">
        <v>70</v>
      </c>
      <c r="C41" s="36"/>
      <c r="D41" s="143" t="s">
        <v>242</v>
      </c>
      <c r="E41" s="143" t="s">
        <v>101</v>
      </c>
      <c r="F41" s="143" t="s">
        <v>102</v>
      </c>
      <c r="G41" s="143" t="s">
        <v>233</v>
      </c>
      <c r="H41" s="14" t="s">
        <v>234</v>
      </c>
      <c r="I41" s="26">
        <v>7200</v>
      </c>
      <c r="J41" s="26">
        <v>7200</v>
      </c>
      <c r="K41" s="36"/>
      <c r="L41" s="36"/>
      <c r="M41" s="26">
        <v>7200</v>
      </c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</row>
    <row r="42" customHeight="1" spans="1:24">
      <c r="A42" s="36"/>
      <c r="B42" s="36" t="s">
        <v>70</v>
      </c>
      <c r="C42" s="36"/>
      <c r="D42" s="143" t="s">
        <v>242</v>
      </c>
      <c r="E42" s="143" t="s">
        <v>108</v>
      </c>
      <c r="F42" s="143" t="s">
        <v>109</v>
      </c>
      <c r="G42" s="143" t="s">
        <v>255</v>
      </c>
      <c r="H42" s="14" t="s">
        <v>256</v>
      </c>
      <c r="I42" s="26">
        <v>2400</v>
      </c>
      <c r="J42" s="26">
        <v>2400</v>
      </c>
      <c r="K42" s="36"/>
      <c r="L42" s="36"/>
      <c r="M42" s="26">
        <v>2400</v>
      </c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</row>
    <row r="43" customHeight="1" spans="1:24">
      <c r="A43" s="36"/>
      <c r="B43" s="36" t="s">
        <v>70</v>
      </c>
      <c r="C43" s="36"/>
      <c r="D43" s="143" t="s">
        <v>242</v>
      </c>
      <c r="E43" s="143" t="s">
        <v>114</v>
      </c>
      <c r="F43" s="143" t="s">
        <v>115</v>
      </c>
      <c r="G43" s="143" t="s">
        <v>238</v>
      </c>
      <c r="H43" s="14" t="s">
        <v>239</v>
      </c>
      <c r="I43" s="26">
        <v>3000</v>
      </c>
      <c r="J43" s="26">
        <v>3000</v>
      </c>
      <c r="K43" s="36"/>
      <c r="L43" s="36"/>
      <c r="M43" s="26">
        <v>3000</v>
      </c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</row>
    <row r="44" customHeight="1" spans="1:24">
      <c r="A44" s="36"/>
      <c r="B44" s="36"/>
      <c r="C44" s="36"/>
      <c r="D44" s="143"/>
      <c r="E44" s="36"/>
      <c r="F44" s="36"/>
      <c r="G44" s="36"/>
      <c r="H44" s="36"/>
      <c r="K44" s="36"/>
      <c r="L44" s="36"/>
      <c r="M44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</row>
    <row r="45" customHeight="1" spans="1:24">
      <c r="A45" s="36"/>
      <c r="B45" s="36"/>
      <c r="C45" s="36"/>
      <c r="D45" s="143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</row>
    <row r="46" customHeight="1" spans="1:24">
      <c r="A46" s="36"/>
      <c r="B46" s="36"/>
      <c r="C46" s="36"/>
      <c r="D46" s="143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</row>
    <row r="47" customHeight="1" spans="1:24">
      <c r="A47" s="36"/>
      <c r="B47" s="36"/>
      <c r="C47" s="36"/>
      <c r="D47" s="143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</row>
    <row r="48" ht="17.25" customHeight="1" spans="1:24">
      <c r="A48" s="30" t="s">
        <v>257</v>
      </c>
      <c r="B48" s="31"/>
      <c r="C48" s="144"/>
      <c r="D48" s="144"/>
      <c r="E48" s="144"/>
      <c r="F48" s="144"/>
      <c r="G48" s="144"/>
      <c r="H48" s="146"/>
      <c r="I48" s="26">
        <v>2108933.56</v>
      </c>
      <c r="J48" s="26">
        <v>2108933.56</v>
      </c>
      <c r="K48" s="26"/>
      <c r="L48" s="26"/>
      <c r="M48" s="26">
        <v>2108933.56</v>
      </c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</row>
  </sheetData>
  <mergeCells count="31">
    <mergeCell ref="A3:X3"/>
    <mergeCell ref="A4:H4"/>
    <mergeCell ref="I5:X5"/>
    <mergeCell ref="J6:N6"/>
    <mergeCell ref="O6:Q6"/>
    <mergeCell ref="S6:X6"/>
    <mergeCell ref="A48:H48"/>
    <mergeCell ref="A5:A8"/>
    <mergeCell ref="B5:B8"/>
    <mergeCell ref="C5:C8"/>
    <mergeCell ref="D5:D8"/>
    <mergeCell ref="E5:E8"/>
    <mergeCell ref="F5:F8"/>
    <mergeCell ref="G5:G8"/>
    <mergeCell ref="H5:H8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R6:R8"/>
    <mergeCell ref="S7:S8"/>
    <mergeCell ref="T7:T8"/>
    <mergeCell ref="U7:U8"/>
    <mergeCell ref="V7:V8"/>
    <mergeCell ref="W7:W8"/>
    <mergeCell ref="X7:X8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4"/>
  <sheetViews>
    <sheetView showZeros="0" workbookViewId="0">
      <pane ySplit="1" topLeftCell="A2" activePane="bottomLeft" state="frozen"/>
      <selection/>
      <selection pane="bottomLeft" activeCell="I10" sqref="I10:I14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166666666667" customWidth="1"/>
    <col min="7" max="7" width="9.85" customWidth="1"/>
    <col min="8" max="8" width="17.7166666666667" customWidth="1"/>
    <col min="9" max="13" width="20" customWidth="1"/>
    <col min="14" max="14" width="12.2833333333333" customWidth="1"/>
    <col min="15" max="15" width="12.7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2:23">
      <c r="B2" s="134"/>
      <c r="E2" s="2"/>
      <c r="F2" s="2"/>
      <c r="G2" s="2"/>
      <c r="H2" s="2"/>
      <c r="U2" s="134"/>
      <c r="W2" s="139" t="s">
        <v>258</v>
      </c>
    </row>
    <row r="3" ht="46.5" customHeight="1" spans="1:23">
      <c r="A3" s="3" t="str">
        <f>"2025"&amp;"年部门项目支出预算表"</f>
        <v>2025年部门项目支出预算表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ht="13.5" customHeight="1" spans="1:23">
      <c r="A4" s="4" t="s">
        <v>1</v>
      </c>
      <c r="B4" s="5"/>
      <c r="C4" s="5"/>
      <c r="D4" s="5"/>
      <c r="E4" s="5"/>
      <c r="F4" s="5"/>
      <c r="G4" s="5"/>
      <c r="H4" s="5"/>
      <c r="I4" s="19"/>
      <c r="J4" s="19"/>
      <c r="K4" s="19"/>
      <c r="L4" s="19"/>
      <c r="M4" s="19"/>
      <c r="N4" s="19"/>
      <c r="O4" s="19"/>
      <c r="P4" s="19"/>
      <c r="Q4" s="19"/>
      <c r="U4" s="134"/>
      <c r="W4" s="117" t="s">
        <v>2</v>
      </c>
    </row>
    <row r="5" ht="21.75" customHeight="1" spans="1:23">
      <c r="A5" s="6" t="s">
        <v>259</v>
      </c>
      <c r="B5" s="7" t="s">
        <v>189</v>
      </c>
      <c r="C5" s="6" t="s">
        <v>190</v>
      </c>
      <c r="D5" s="6" t="s">
        <v>260</v>
      </c>
      <c r="E5" s="7" t="s">
        <v>191</v>
      </c>
      <c r="F5" s="7" t="s">
        <v>192</v>
      </c>
      <c r="G5" s="7" t="s">
        <v>261</v>
      </c>
      <c r="H5" s="7" t="s">
        <v>262</v>
      </c>
      <c r="I5" s="32" t="s">
        <v>56</v>
      </c>
      <c r="J5" s="21" t="s">
        <v>263</v>
      </c>
      <c r="K5" s="22"/>
      <c r="L5" s="22"/>
      <c r="M5" s="23"/>
      <c r="N5" s="21" t="s">
        <v>197</v>
      </c>
      <c r="O5" s="22"/>
      <c r="P5" s="23"/>
      <c r="Q5" s="7" t="s">
        <v>62</v>
      </c>
      <c r="R5" s="21" t="s">
        <v>63</v>
      </c>
      <c r="S5" s="22"/>
      <c r="T5" s="22"/>
      <c r="U5" s="22"/>
      <c r="V5" s="22"/>
      <c r="W5" s="23"/>
    </row>
    <row r="6" ht="21.75" customHeight="1" spans="1:23">
      <c r="A6" s="8"/>
      <c r="B6" s="33"/>
      <c r="C6" s="8"/>
      <c r="D6" s="8"/>
      <c r="E6" s="9"/>
      <c r="F6" s="9"/>
      <c r="G6" s="9"/>
      <c r="H6" s="9"/>
      <c r="I6" s="33"/>
      <c r="J6" s="135" t="s">
        <v>59</v>
      </c>
      <c r="K6" s="136"/>
      <c r="L6" s="7" t="s">
        <v>60</v>
      </c>
      <c r="M6" s="7" t="s">
        <v>61</v>
      </c>
      <c r="N6" s="7" t="s">
        <v>59</v>
      </c>
      <c r="O6" s="7" t="s">
        <v>60</v>
      </c>
      <c r="P6" s="7" t="s">
        <v>61</v>
      </c>
      <c r="Q6" s="9"/>
      <c r="R6" s="7" t="s">
        <v>58</v>
      </c>
      <c r="S6" s="7" t="s">
        <v>65</v>
      </c>
      <c r="T6" s="7" t="s">
        <v>203</v>
      </c>
      <c r="U6" s="7" t="s">
        <v>67</v>
      </c>
      <c r="V6" s="7" t="s">
        <v>68</v>
      </c>
      <c r="W6" s="7" t="s">
        <v>69</v>
      </c>
    </row>
    <row r="7" ht="21" customHeight="1" spans="1:23">
      <c r="A7" s="33"/>
      <c r="B7" s="33"/>
      <c r="C7" s="33"/>
      <c r="D7" s="33"/>
      <c r="E7" s="33"/>
      <c r="F7" s="33"/>
      <c r="G7" s="33"/>
      <c r="H7" s="33"/>
      <c r="I7" s="33"/>
      <c r="J7" s="137" t="s">
        <v>58</v>
      </c>
      <c r="K7" s="138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</row>
    <row r="8" ht="39.75" customHeight="1" spans="1:23">
      <c r="A8" s="10"/>
      <c r="B8" s="25"/>
      <c r="C8" s="10"/>
      <c r="D8" s="10"/>
      <c r="E8" s="11"/>
      <c r="F8" s="11"/>
      <c r="G8" s="11"/>
      <c r="H8" s="11"/>
      <c r="I8" s="25"/>
      <c r="J8" s="66" t="s">
        <v>58</v>
      </c>
      <c r="K8" s="66" t="s">
        <v>264</v>
      </c>
      <c r="L8" s="11"/>
      <c r="M8" s="11"/>
      <c r="N8" s="11"/>
      <c r="O8" s="11"/>
      <c r="P8" s="11"/>
      <c r="Q8" s="11"/>
      <c r="R8" s="11"/>
      <c r="S8" s="11"/>
      <c r="T8" s="11"/>
      <c r="U8" s="25"/>
      <c r="V8" s="11"/>
      <c r="W8" s="11"/>
    </row>
    <row r="9" ht="15" customHeight="1" spans="1:23">
      <c r="A9" s="12">
        <v>1</v>
      </c>
      <c r="B9" s="12">
        <v>2</v>
      </c>
      <c r="C9" s="12">
        <v>3</v>
      </c>
      <c r="D9" s="12">
        <v>4</v>
      </c>
      <c r="E9" s="12">
        <v>5</v>
      </c>
      <c r="F9" s="12">
        <v>6</v>
      </c>
      <c r="G9" s="12">
        <v>7</v>
      </c>
      <c r="H9" s="12">
        <v>8</v>
      </c>
      <c r="I9" s="12">
        <v>9</v>
      </c>
      <c r="J9" s="12">
        <v>10</v>
      </c>
      <c r="K9" s="12">
        <v>11</v>
      </c>
      <c r="L9" s="36">
        <v>12</v>
      </c>
      <c r="M9" s="36">
        <v>13</v>
      </c>
      <c r="N9" s="36">
        <v>14</v>
      </c>
      <c r="O9" s="36">
        <v>15</v>
      </c>
      <c r="P9" s="36">
        <v>16</v>
      </c>
      <c r="Q9" s="36">
        <v>17</v>
      </c>
      <c r="R9" s="36">
        <v>18</v>
      </c>
      <c r="S9" s="36">
        <v>19</v>
      </c>
      <c r="T9" s="36">
        <v>20</v>
      </c>
      <c r="U9" s="12">
        <v>21</v>
      </c>
      <c r="V9" s="36">
        <v>22</v>
      </c>
      <c r="W9" s="12">
        <v>23</v>
      </c>
    </row>
    <row r="10" ht="35" customHeight="1" spans="1:23">
      <c r="A10" s="12" t="s">
        <v>265</v>
      </c>
      <c r="B10" s="12"/>
      <c r="C10" s="14" t="s">
        <v>266</v>
      </c>
      <c r="D10" s="13" t="s">
        <v>267</v>
      </c>
      <c r="E10" s="29" t="s">
        <v>103</v>
      </c>
      <c r="F10" s="29" t="s">
        <v>100</v>
      </c>
      <c r="G10" s="29" t="s">
        <v>238</v>
      </c>
      <c r="H10" s="29" t="s">
        <v>239</v>
      </c>
      <c r="I10" s="26">
        <v>12000</v>
      </c>
      <c r="J10" s="26">
        <v>12000</v>
      </c>
      <c r="K10" s="12"/>
      <c r="L10" s="36"/>
      <c r="M10" s="36"/>
      <c r="N10" s="36"/>
      <c r="O10" s="36"/>
      <c r="P10" s="36"/>
      <c r="Q10" s="36"/>
      <c r="R10" s="36"/>
      <c r="S10" s="36"/>
      <c r="T10" s="36"/>
      <c r="U10" s="12"/>
      <c r="V10" s="36"/>
      <c r="W10" s="12"/>
    </row>
    <row r="11" ht="35" customHeight="1" spans="1:23">
      <c r="A11" s="12" t="s">
        <v>265</v>
      </c>
      <c r="B11" s="12"/>
      <c r="C11" s="14" t="s">
        <v>268</v>
      </c>
      <c r="D11" s="13" t="s">
        <v>267</v>
      </c>
      <c r="E11" s="29" t="s">
        <v>103</v>
      </c>
      <c r="F11" s="29" t="s">
        <v>100</v>
      </c>
      <c r="G11" s="29" t="s">
        <v>269</v>
      </c>
      <c r="H11" s="29" t="s">
        <v>270</v>
      </c>
      <c r="I11" s="26">
        <v>120000</v>
      </c>
      <c r="J11" s="26">
        <v>120000</v>
      </c>
      <c r="K11" s="12"/>
      <c r="L11" s="36"/>
      <c r="M11" s="36"/>
      <c r="N11" s="36"/>
      <c r="O11" s="36"/>
      <c r="P11" s="36"/>
      <c r="Q11" s="36"/>
      <c r="R11" s="36"/>
      <c r="S11" s="36"/>
      <c r="T11" s="36"/>
      <c r="U11" s="12"/>
      <c r="V11" s="36"/>
      <c r="W11" s="12"/>
    </row>
    <row r="12" ht="35" customHeight="1" spans="1:23">
      <c r="A12" s="12" t="s">
        <v>265</v>
      </c>
      <c r="B12" s="12"/>
      <c r="C12" s="14" t="s">
        <v>268</v>
      </c>
      <c r="D12" s="13" t="s">
        <v>267</v>
      </c>
      <c r="E12" s="29" t="s">
        <v>103</v>
      </c>
      <c r="F12" s="29" t="s">
        <v>100</v>
      </c>
      <c r="G12" s="29" t="s">
        <v>255</v>
      </c>
      <c r="H12" s="29" t="s">
        <v>256</v>
      </c>
      <c r="I12" s="26">
        <v>3300</v>
      </c>
      <c r="J12" s="26">
        <v>3300</v>
      </c>
      <c r="K12" s="12"/>
      <c r="L12" s="36"/>
      <c r="M12" s="36"/>
      <c r="N12" s="36"/>
      <c r="O12" s="36"/>
      <c r="P12" s="36"/>
      <c r="Q12" s="36"/>
      <c r="R12" s="36"/>
      <c r="S12" s="36"/>
      <c r="T12" s="36"/>
      <c r="U12" s="12"/>
      <c r="V12" s="36"/>
      <c r="W12" s="12"/>
    </row>
    <row r="13" ht="35" customHeight="1" spans="1:23">
      <c r="A13" s="12" t="s">
        <v>265</v>
      </c>
      <c r="B13" s="67"/>
      <c r="C13" s="14" t="s">
        <v>271</v>
      </c>
      <c r="D13" s="13" t="s">
        <v>267</v>
      </c>
      <c r="E13" s="29" t="s">
        <v>103</v>
      </c>
      <c r="F13" s="29" t="s">
        <v>100</v>
      </c>
      <c r="G13" s="29" t="s">
        <v>269</v>
      </c>
      <c r="H13" s="29" t="s">
        <v>270</v>
      </c>
      <c r="I13" s="26">
        <v>14700</v>
      </c>
      <c r="J13" s="26">
        <v>14700</v>
      </c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</row>
    <row r="14" ht="18.75" customHeight="1" spans="1:23">
      <c r="A14" s="30" t="s">
        <v>257</v>
      </c>
      <c r="B14" s="31"/>
      <c r="C14" s="31"/>
      <c r="D14" s="31"/>
      <c r="E14" s="31"/>
      <c r="F14" s="31"/>
      <c r="G14" s="31"/>
      <c r="H14" s="35"/>
      <c r="I14" s="26">
        <v>150000</v>
      </c>
      <c r="J14" s="26">
        <v>150000</v>
      </c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</row>
  </sheetData>
  <mergeCells count="28">
    <mergeCell ref="A3:W3"/>
    <mergeCell ref="A4:H4"/>
    <mergeCell ref="J5:M5"/>
    <mergeCell ref="N5:P5"/>
    <mergeCell ref="R5:W5"/>
    <mergeCell ref="A14:H14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L6:L8"/>
    <mergeCell ref="M6:M8"/>
    <mergeCell ref="N6:N8"/>
    <mergeCell ref="O6:O8"/>
    <mergeCell ref="P6:P8"/>
    <mergeCell ref="Q5:Q8"/>
    <mergeCell ref="R6:R8"/>
    <mergeCell ref="S6:S8"/>
    <mergeCell ref="T6:T8"/>
    <mergeCell ref="U6:U8"/>
    <mergeCell ref="V6:V8"/>
    <mergeCell ref="W6:W8"/>
    <mergeCell ref="J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0"/>
  <sheetViews>
    <sheetView showZeros="0" workbookViewId="0">
      <pane ySplit="1" topLeftCell="A6" activePane="bottomLeft" state="frozen"/>
      <selection/>
      <selection pane="bottomLeft" activeCell="A4" sqref="A4:H4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8" customHeight="1" spans="10:10">
      <c r="J2" s="18" t="s">
        <v>272</v>
      </c>
    </row>
    <row r="3" ht="39.75" customHeight="1" spans="1:10">
      <c r="A3" s="65" t="str">
        <f>"2025"&amp;"年部门项目支出绩效目标表"</f>
        <v>2025年部门项目支出绩效目标表</v>
      </c>
      <c r="B3" s="3"/>
      <c r="C3" s="3"/>
      <c r="D3" s="3"/>
      <c r="E3" s="3"/>
      <c r="F3" s="68"/>
      <c r="G3" s="3"/>
      <c r="H3" s="68"/>
      <c r="I3" s="68"/>
      <c r="J3" s="3"/>
    </row>
    <row r="4" ht="17.25" customHeight="1" spans="1:1">
      <c r="A4" s="4" t="s">
        <v>1</v>
      </c>
    </row>
    <row r="5" ht="44.25" customHeight="1" spans="1:10">
      <c r="A5" s="66" t="s">
        <v>190</v>
      </c>
      <c r="B5" s="66" t="s">
        <v>273</v>
      </c>
      <c r="C5" s="66" t="s">
        <v>274</v>
      </c>
      <c r="D5" s="66" t="s">
        <v>275</v>
      </c>
      <c r="E5" s="66" t="s">
        <v>276</v>
      </c>
      <c r="F5" s="69" t="s">
        <v>277</v>
      </c>
      <c r="G5" s="66" t="s">
        <v>278</v>
      </c>
      <c r="H5" s="69" t="s">
        <v>279</v>
      </c>
      <c r="I5" s="69" t="s">
        <v>280</v>
      </c>
      <c r="J5" s="66" t="s">
        <v>281</v>
      </c>
    </row>
    <row r="6" ht="18.75" customHeight="1" spans="1:10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36">
        <v>6</v>
      </c>
      <c r="G6" s="13">
        <v>7</v>
      </c>
      <c r="H6" s="36">
        <v>8</v>
      </c>
      <c r="I6" s="36">
        <v>9</v>
      </c>
      <c r="J6" s="13">
        <v>10</v>
      </c>
    </row>
    <row r="7" ht="42" customHeight="1" spans="1:10">
      <c r="A7" s="132" t="s">
        <v>271</v>
      </c>
      <c r="B7" s="133" t="s">
        <v>282</v>
      </c>
      <c r="C7" s="133" t="s">
        <v>283</v>
      </c>
      <c r="D7" s="133" t="s">
        <v>284</v>
      </c>
      <c r="E7" s="133" t="s">
        <v>285</v>
      </c>
      <c r="F7" s="133" t="s">
        <v>286</v>
      </c>
      <c r="G7" s="133" t="s">
        <v>287</v>
      </c>
      <c r="H7" s="133" t="s">
        <v>288</v>
      </c>
      <c r="I7" s="133" t="s">
        <v>289</v>
      </c>
      <c r="J7" s="133" t="s">
        <v>290</v>
      </c>
    </row>
    <row r="8" ht="42" customHeight="1" spans="1:10">
      <c r="A8" s="132"/>
      <c r="B8" s="133" t="s">
        <v>282</v>
      </c>
      <c r="C8" s="133" t="s">
        <v>291</v>
      </c>
      <c r="D8" s="133" t="s">
        <v>292</v>
      </c>
      <c r="E8" s="133" t="s">
        <v>293</v>
      </c>
      <c r="F8" s="133" t="s">
        <v>286</v>
      </c>
      <c r="G8" s="133" t="s">
        <v>294</v>
      </c>
      <c r="H8" s="133" t="s">
        <v>295</v>
      </c>
      <c r="I8" s="133" t="s">
        <v>296</v>
      </c>
      <c r="J8" s="133" t="s">
        <v>297</v>
      </c>
    </row>
    <row r="9" ht="42" customHeight="1" spans="1:10">
      <c r="A9" s="132"/>
      <c r="B9" s="133" t="s">
        <v>282</v>
      </c>
      <c r="C9" s="133" t="s">
        <v>298</v>
      </c>
      <c r="D9" s="133" t="s">
        <v>299</v>
      </c>
      <c r="E9" s="133" t="s">
        <v>300</v>
      </c>
      <c r="F9" s="133" t="s">
        <v>286</v>
      </c>
      <c r="G9" s="133" t="s">
        <v>301</v>
      </c>
      <c r="H9" s="133" t="s">
        <v>302</v>
      </c>
      <c r="I9" s="133" t="s">
        <v>296</v>
      </c>
      <c r="J9" s="133" t="s">
        <v>297</v>
      </c>
    </row>
    <row r="10" ht="25" customHeight="1" spans="1:10">
      <c r="A10" s="132" t="s">
        <v>268</v>
      </c>
      <c r="B10" s="133" t="s">
        <v>303</v>
      </c>
      <c r="C10" s="133" t="s">
        <v>283</v>
      </c>
      <c r="D10" s="133" t="s">
        <v>304</v>
      </c>
      <c r="E10" s="133" t="s">
        <v>305</v>
      </c>
      <c r="F10" s="133" t="s">
        <v>286</v>
      </c>
      <c r="G10" s="133" t="s">
        <v>306</v>
      </c>
      <c r="H10" s="133" t="s">
        <v>295</v>
      </c>
      <c r="I10" s="133" t="s">
        <v>289</v>
      </c>
      <c r="J10" s="133" t="s">
        <v>307</v>
      </c>
    </row>
    <row r="11" ht="25" customHeight="1" spans="1:10">
      <c r="A11" s="132"/>
      <c r="B11" s="133" t="s">
        <v>303</v>
      </c>
      <c r="C11" s="133" t="s">
        <v>283</v>
      </c>
      <c r="D11" s="133" t="s">
        <v>304</v>
      </c>
      <c r="E11" s="133" t="s">
        <v>308</v>
      </c>
      <c r="F11" s="133" t="s">
        <v>286</v>
      </c>
      <c r="G11" s="133" t="s">
        <v>309</v>
      </c>
      <c r="H11" s="133" t="s">
        <v>295</v>
      </c>
      <c r="I11" s="133" t="s">
        <v>289</v>
      </c>
      <c r="J11" s="133" t="s">
        <v>310</v>
      </c>
    </row>
    <row r="12" ht="25" customHeight="1" spans="1:10">
      <c r="A12" s="132"/>
      <c r="B12" s="133" t="s">
        <v>303</v>
      </c>
      <c r="C12" s="133" t="s">
        <v>283</v>
      </c>
      <c r="D12" s="133" t="s">
        <v>304</v>
      </c>
      <c r="E12" s="133" t="s">
        <v>311</v>
      </c>
      <c r="F12" s="133" t="s">
        <v>312</v>
      </c>
      <c r="G12" s="133" t="s">
        <v>313</v>
      </c>
      <c r="H12" s="133" t="s">
        <v>314</v>
      </c>
      <c r="I12" s="133" t="s">
        <v>289</v>
      </c>
      <c r="J12" s="133" t="s">
        <v>311</v>
      </c>
    </row>
    <row r="13" ht="25" customHeight="1" spans="1:10">
      <c r="A13" s="132"/>
      <c r="B13" s="133" t="s">
        <v>303</v>
      </c>
      <c r="C13" s="133" t="s">
        <v>283</v>
      </c>
      <c r="D13" s="133" t="s">
        <v>315</v>
      </c>
      <c r="E13" s="133" t="s">
        <v>316</v>
      </c>
      <c r="F13" s="133" t="s">
        <v>286</v>
      </c>
      <c r="G13" s="133" t="s">
        <v>317</v>
      </c>
      <c r="H13" s="133" t="s">
        <v>302</v>
      </c>
      <c r="I13" s="133" t="s">
        <v>296</v>
      </c>
      <c r="J13" s="133" t="s">
        <v>318</v>
      </c>
    </row>
    <row r="14" ht="25" customHeight="1" spans="1:10">
      <c r="A14" s="132"/>
      <c r="B14" s="133" t="s">
        <v>303</v>
      </c>
      <c r="C14" s="133" t="s">
        <v>283</v>
      </c>
      <c r="D14" s="133" t="s">
        <v>319</v>
      </c>
      <c r="E14" s="133" t="s">
        <v>320</v>
      </c>
      <c r="F14" s="133" t="s">
        <v>286</v>
      </c>
      <c r="G14" s="133" t="s">
        <v>321</v>
      </c>
      <c r="H14" s="133" t="s">
        <v>322</v>
      </c>
      <c r="I14" s="133" t="s">
        <v>289</v>
      </c>
      <c r="J14" s="133" t="s">
        <v>323</v>
      </c>
    </row>
    <row r="15" ht="39" customHeight="1" spans="1:10">
      <c r="A15" s="132"/>
      <c r="B15" s="133" t="s">
        <v>303</v>
      </c>
      <c r="C15" s="133" t="s">
        <v>283</v>
      </c>
      <c r="D15" s="133" t="s">
        <v>284</v>
      </c>
      <c r="E15" s="133" t="s">
        <v>285</v>
      </c>
      <c r="F15" s="133" t="s">
        <v>324</v>
      </c>
      <c r="G15" s="133" t="s">
        <v>325</v>
      </c>
      <c r="H15" s="133" t="s">
        <v>288</v>
      </c>
      <c r="I15" s="133" t="s">
        <v>289</v>
      </c>
      <c r="J15" s="133" t="s">
        <v>326</v>
      </c>
    </row>
    <row r="16" ht="25" customHeight="1" spans="1:10">
      <c r="A16" s="132"/>
      <c r="B16" s="133" t="s">
        <v>303</v>
      </c>
      <c r="C16" s="133" t="s">
        <v>291</v>
      </c>
      <c r="D16" s="133" t="s">
        <v>292</v>
      </c>
      <c r="E16" s="133" t="s">
        <v>300</v>
      </c>
      <c r="F16" s="133" t="s">
        <v>286</v>
      </c>
      <c r="G16" s="133" t="s">
        <v>317</v>
      </c>
      <c r="H16" s="133" t="s">
        <v>302</v>
      </c>
      <c r="I16" s="133" t="s">
        <v>296</v>
      </c>
      <c r="J16" s="133" t="s">
        <v>327</v>
      </c>
    </row>
    <row r="17" ht="25" customHeight="1" spans="1:10">
      <c r="A17" s="132"/>
      <c r="B17" s="133" t="s">
        <v>303</v>
      </c>
      <c r="C17" s="133" t="s">
        <v>298</v>
      </c>
      <c r="D17" s="133" t="s">
        <v>299</v>
      </c>
      <c r="E17" s="133" t="s">
        <v>328</v>
      </c>
      <c r="F17" s="133" t="s">
        <v>312</v>
      </c>
      <c r="G17" s="133" t="s">
        <v>329</v>
      </c>
      <c r="H17" s="133" t="s">
        <v>302</v>
      </c>
      <c r="I17" s="133" t="s">
        <v>296</v>
      </c>
      <c r="J17" s="133" t="s">
        <v>330</v>
      </c>
    </row>
    <row r="18" ht="25" customHeight="1" spans="1:10">
      <c r="A18" s="132" t="s">
        <v>266</v>
      </c>
      <c r="B18" s="133" t="s">
        <v>331</v>
      </c>
      <c r="C18" s="133" t="s">
        <v>283</v>
      </c>
      <c r="D18" s="133" t="s">
        <v>315</v>
      </c>
      <c r="E18" s="133" t="s">
        <v>332</v>
      </c>
      <c r="F18" s="133" t="s">
        <v>286</v>
      </c>
      <c r="G18" s="133" t="s">
        <v>333</v>
      </c>
      <c r="H18" s="133" t="s">
        <v>334</v>
      </c>
      <c r="I18" s="133" t="s">
        <v>296</v>
      </c>
      <c r="J18" s="133" t="s">
        <v>335</v>
      </c>
    </row>
    <row r="19" ht="25" customHeight="1" spans="1:10">
      <c r="A19" s="132"/>
      <c r="B19" s="133" t="s">
        <v>331</v>
      </c>
      <c r="C19" s="133" t="s">
        <v>291</v>
      </c>
      <c r="D19" s="133" t="s">
        <v>292</v>
      </c>
      <c r="E19" s="133" t="s">
        <v>336</v>
      </c>
      <c r="F19" s="133" t="s">
        <v>286</v>
      </c>
      <c r="G19" s="133" t="s">
        <v>336</v>
      </c>
      <c r="H19" s="133" t="s">
        <v>334</v>
      </c>
      <c r="I19" s="133" t="s">
        <v>296</v>
      </c>
      <c r="J19" s="133" t="s">
        <v>337</v>
      </c>
    </row>
    <row r="20" ht="25" customHeight="1" spans="1:10">
      <c r="A20" s="132"/>
      <c r="B20" s="133" t="s">
        <v>331</v>
      </c>
      <c r="C20" s="133" t="s">
        <v>298</v>
      </c>
      <c r="D20" s="133" t="s">
        <v>299</v>
      </c>
      <c r="E20" s="133" t="s">
        <v>338</v>
      </c>
      <c r="F20" s="133" t="s">
        <v>312</v>
      </c>
      <c r="G20" s="133" t="s">
        <v>339</v>
      </c>
      <c r="H20" s="133" t="s">
        <v>302</v>
      </c>
      <c r="I20" s="133" t="s">
        <v>289</v>
      </c>
      <c r="J20" s="133" t="s">
        <v>338</v>
      </c>
    </row>
  </sheetData>
  <mergeCells count="8">
    <mergeCell ref="A3:J3"/>
    <mergeCell ref="A4:H4"/>
    <mergeCell ref="A7:A9"/>
    <mergeCell ref="A10:A17"/>
    <mergeCell ref="A18:A20"/>
    <mergeCell ref="B7:B9"/>
    <mergeCell ref="B10:B17"/>
    <mergeCell ref="B18:B20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kmcg</cp:lastModifiedBy>
  <dcterms:created xsi:type="dcterms:W3CDTF">2025-02-06T23:09:00Z</dcterms:created>
  <dcterms:modified xsi:type="dcterms:W3CDTF">2025-03-21T16:25:05Z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1A00A4DA7E8945B8BBD59C1948F9F40C</vt:lpwstr>
  </property>
  <property fmtid="{D5CDD505-2E9C-101B-9397-08002B2CF9AE}" pid="3" name="KSOProductBuildVer">
    <vt:lpwstr>2052-11.8.2.10624</vt:lpwstr>
  </property>
</Properties>
</file>