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<sst xmlns="http://schemas.openxmlformats.org/spreadsheetml/2006/main" count="2916" uniqueCount="836">
  <si>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</si>
  <si>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</si>
  <si>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</si>
  <si>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</si>
  <si>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</si>
  <si>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</si>
  <si>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</si>
  <si>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</si>
  <si>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</si>
  <si>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</si>
  <si>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</si>
  <si>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</si>
  <si>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</si>
  <si>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</si>
  <si>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</si>
  <si>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</si>
  <si>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</si>
  <si>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</si>
  <si>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</si>
  <si>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</si>
  <si>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</si>
  <si>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</si>
  <si>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</si>
  <si>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</si>
  <si>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</si>
  <si>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</si>
  <si>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</si>
  <si>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</si>
  <si>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</si>
  <si>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</si>
  <si>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</si>
  <si>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</si>
  <si>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</si>
  <si>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</si>
  <si>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</si>
  <si>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</si>
  <si>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</si>
  <si>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</si>
  <si>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</si>
  <si>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</si>
  <si>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</si>
  <si>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</si>
  <si>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</si>
  <si>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</si>
  <si>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</si>
  <si>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</si>
  <si>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</si>
  <si>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</si>
  <si>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</si>
  <si>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</si>
  <si>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</si>
  <si>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</si>
  <si>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</si>
  <si>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</si>
  <si>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</si>
  <si>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</si>
  <si>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</si>
  <si>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</si>
  <si>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</si>
  <si>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</si>
  <si>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</si>
  <si>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</si>
  <si>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</si>
  <si>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</si>
  <si>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</si>
  <si>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</si>
  <si>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</si>
  <si>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</si>
  <si>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</si>
  <si>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t>
  </si>
  <si>
    <t>昆明市公安局呈贡分局</t>
  </si>
  <si>
    <t>111001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</si>
  <si>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</si>
  <si>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</si>
  <si>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</si>
  <si>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</si>
  <si>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</si>
  <si>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</si>
  <si>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</si>
  <si>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</si>
  <si>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</si>
  <si>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</si>
  <si>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</si>
  <si>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</si>
  <si>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</si>
  <si>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</si>
  <si>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</si>
  <si>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</si>
  <si>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</si>
  <si>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</si>
  <si>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</si>
  <si>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</si>
  <si>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</si>
  <si>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</si>
  <si>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</si>
  <si>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</si>
  <si>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</si>
  <si>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</si>
  <si>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</si>
  <si>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</si>
  <si>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20401</t>
  </si>
  <si>
    <t>武装警察部队</t>
  </si>
  <si>
    <t>2040199</t>
  </si>
  <si>
    <t>其他武装警察部队支出</t>
  </si>
  <si>
    <t>20402</t>
  </si>
  <si>
    <t>公安</t>
  </si>
  <si>
    <t>2040201</t>
  </si>
  <si>
    <t>行政运行</t>
  </si>
  <si>
    <t>2040220</t>
  </si>
  <si>
    <t>执法办案</t>
  </si>
  <si>
    <t>2040299</t>
  </si>
  <si>
    <t>其他公安支出</t>
  </si>
  <si>
    <t>206</t>
  </si>
  <si>
    <t>科学技术支出</t>
  </si>
  <si>
    <t>20604</t>
  </si>
  <si>
    <t>技术研究与开发</t>
  </si>
  <si>
    <t>其他技术研究与开发支出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</si>
  <si>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</si>
  <si>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</si>
  <si>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</si>
  <si>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</si>
  <si>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</si>
  <si>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</si>
  <si>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</si>
  <si>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</si>
  <si>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</si>
  <si>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</si>
  <si>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</si>
  <si>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</si>
  <si>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</si>
  <si>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</si>
  <si>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</si>
  <si>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</si>
  <si>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</si>
  <si>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</si>
  <si>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</si>
  <si>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</si>
  <si>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</si>
  <si>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</si>
  <si>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</si>
  <si>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</si>
  <si>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</si>
  <si>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</si>
  <si>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</si>
  <si>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</si>
  <si>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</si>
  <si>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</si>
  <si>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</si>
  <si>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</si>
  <si>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</si>
  <si>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</si>
  <si>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</si>
  <si>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</si>
  <si>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</si>
  <si>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</si>
  <si>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</si>
  <si>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</si>
  <si>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</si>
  <si>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</si>
  <si>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</si>
  <si>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</si>
  <si>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</si>
  <si>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</si>
  <si>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</si>
  <si>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</si>
  <si>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</si>
  <si>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</si>
  <si>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</si>
  <si>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</si>
  <si>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</si>
  <si>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</si>
  <si>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</si>
  <si>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</si>
  <si>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</si>
  <si>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</si>
  <si>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</si>
  <si>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</si>
  <si>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</si>
  <si>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</si>
  <si>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</si>
  <si>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</si>
  <si>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</si>
  <si>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</si>
  <si>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</si>
  <si>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</si>
  <si>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</si>
  <si>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</si>
  <si>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2060499</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</si>
  <si>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</si>
  <si>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</si>
  <si>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</si>
  <si>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</si>
  <si>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</si>
  <si>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</si>
  <si>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</si>
  <si>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</si>
  <si>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</si>
  <si>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</si>
  <si>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</si>
  <si>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</si>
  <si>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</si>
  <si>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</si>
  <si>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</si>
  <si>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</si>
  <si>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</si>
  <si>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</si>
  <si>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</si>
  <si>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</si>
  <si>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</si>
  <si>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</si>
  <si>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</si>
  <si>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</si>
  <si>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</si>
  <si>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</si>
  <si>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</si>
  <si>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530121210000000002622</t>
  </si>
  <si>
    <t>行政人员工资支出</t>
  </si>
  <si>
    <t>30101</t>
  </si>
  <si>
    <t>基本工资</t>
  </si>
  <si>
    <t>30102</t>
  </si>
  <si>
    <t>津贴补贴</t>
  </si>
  <si>
    <t>30103</t>
  </si>
  <si>
    <t>奖金</t>
  </si>
  <si>
    <t>530121210000000002623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</si>
  <si>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</si>
  <si>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</si>
  <si>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</si>
  <si>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</si>
  <si>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</si>
  <si>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</si>
  <si>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</si>
  <si>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</si>
  <si>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</si>
  <si>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</si>
  <si>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</si>
  <si>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530121210000000002624</t>
  </si>
  <si>
    <t>30113</t>
  </si>
  <si>
    <t>530121210000000002628</t>
  </si>
  <si>
    <t>公务交通补贴</t>
  </si>
  <si>
    <t>30239</t>
  </si>
  <si>
    <t>其他交通费用</t>
  </si>
  <si>
    <t>530121210000000002629</t>
  </si>
  <si>
    <t>工会经费</t>
  </si>
  <si>
    <t>30228</t>
  </si>
  <si>
    <t>530121210000000002630</t>
  </si>
  <si>
    <t>一般公用运转支出</t>
  </si>
  <si>
    <t>30201</t>
  </si>
  <si>
    <t>办公费</t>
  </si>
  <si>
    <t>30205</t>
  </si>
  <si>
    <t>水费</t>
  </si>
  <si>
    <t>30206</t>
  </si>
  <si>
    <t>电费</t>
  </si>
  <si>
    <t>30209</t>
  </si>
  <si>
    <t>物业管理费</t>
  </si>
  <si>
    <t>30211</t>
  </si>
  <si>
    <t>差旅费</t>
  </si>
  <si>
    <t>30213</t>
  </si>
  <si>
    <t>维修（护）费</t>
  </si>
  <si>
    <t>30229</t>
  </si>
  <si>
    <t>福利费</t>
  </si>
  <si>
    <t>30299</t>
  </si>
  <si>
    <t>其他商品和服务支出</t>
  </si>
  <si>
    <t>530121210000000003401</t>
  </si>
  <si>
    <t>30217</t>
  </si>
  <si>
    <t>530121210000000003402</t>
  </si>
  <si>
    <t>530121210000000003521</t>
  </si>
  <si>
    <t>临聘人员经费</t>
  </si>
  <si>
    <t>30226</t>
  </si>
  <si>
    <t>劳务费</t>
  </si>
  <si>
    <t>530121231100001242876</t>
  </si>
  <si>
    <t>离退休人员支出</t>
  </si>
  <si>
    <t>30305</t>
  </si>
  <si>
    <t>生活补助</t>
  </si>
  <si>
    <t>530121231100001242909</t>
  </si>
  <si>
    <t>遗属补助及抚恤金</t>
  </si>
  <si>
    <t>530121231100001429616</t>
  </si>
  <si>
    <t>行政人员绩效奖励</t>
  </si>
  <si>
    <t>530121231100001429618</t>
  </si>
  <si>
    <t>其他财政补助人员补贴</t>
  </si>
  <si>
    <t>530121231100001568728</t>
  </si>
  <si>
    <t>编外人员公用经费</t>
  </si>
  <si>
    <t>530121241100002259350</t>
  </si>
  <si>
    <t>其他人员支出</t>
  </si>
  <si>
    <t>30199</t>
  </si>
  <si>
    <t>其他工资福利支出</t>
  </si>
  <si>
    <t>530121241100002259384</t>
  </si>
  <si>
    <t>加班工资</t>
  </si>
  <si>
    <t>预算05-1表</t>
  </si>
  <si>
    <t>项目分类</t>
  </si>
  <si>
    <t>项目单位</t>
  </si>
  <si>
    <t>经济科目编码</t>
  </si>
  <si>
    <t>经济科目名称</t>
  </si>
  <si>
    <t>本年拨款</t>
  </si>
  <si>
    <t>其中：本次下达</t>
  </si>
  <si>
    <t>事业发展类</t>
  </si>
  <si>
    <t>530121210000000001249</t>
  </si>
  <si>
    <t>执法办案业务经费及业务装备经费</t>
  </si>
  <si>
    <t>30227</t>
  </si>
  <si>
    <t>委托业务费</t>
  </si>
  <si>
    <t>30231</t>
  </si>
  <si>
    <t>公务用车运行维护费</t>
  </si>
  <si>
    <t>31002</t>
  </si>
  <si>
    <t>办公设备购置</t>
  </si>
  <si>
    <t>31013</t>
  </si>
  <si>
    <t>公务用车购置</t>
  </si>
  <si>
    <t>530121210000000001678</t>
  </si>
  <si>
    <t>电子信息采集系统维护项目专项经费</t>
  </si>
  <si>
    <t>530121210000000001698</t>
  </si>
  <si>
    <t>全警实战大练兵训练专项经费</t>
  </si>
  <si>
    <t>30216</t>
  </si>
  <si>
    <t>培训费</t>
  </si>
  <si>
    <t>530121210000000001767</t>
  </si>
  <si>
    <t>报警监控系统专项资金</t>
  </si>
  <si>
    <t>30214</t>
  </si>
  <si>
    <t>租赁费</t>
  </si>
  <si>
    <t>530121210000000001883</t>
  </si>
  <si>
    <t>公安大楼保安服务、食堂运行补助及警务营区物业服务专项经费</t>
  </si>
  <si>
    <t>530121210000000001892</t>
  </si>
  <si>
    <t>公安信息网安全加固（二期）延续、三期建设、便民服务中心边界接入公安网整改及基础环境维护项目专项经费</t>
  </si>
  <si>
    <t>530121221100000386596</t>
  </si>
  <si>
    <t>新能源执法执勤车租赁专项资金</t>
  </si>
  <si>
    <t>530121221100000404522</t>
  </si>
  <si>
    <t>驼峰街派出所办公办案业务用房建设专项资金</t>
  </si>
  <si>
    <t>31005</t>
  </si>
  <si>
    <t>基础设施建设</t>
  </si>
  <si>
    <t>530121221100000414006</t>
  </si>
  <si>
    <t>武警中队公用经费</t>
  </si>
  <si>
    <t>530121231100001446265</t>
  </si>
  <si>
    <t>勤务辅警服装经费</t>
  </si>
  <si>
    <t>530121241100003054308</t>
  </si>
  <si>
    <t>（自有有资金）驻区委大楼办公单位缴纳的水电、物管、维修、辅岗公用经费</t>
  </si>
  <si>
    <t>530121241100003075867</t>
  </si>
  <si>
    <t>（自有有资金）分局驻外部门及派出所食堂伙食费收取个人部分经费</t>
  </si>
  <si>
    <t>530121241100003075896</t>
  </si>
  <si>
    <t>（自有有资金）打击涉烟违法犯罪联合工作站经费</t>
  </si>
  <si>
    <t>530121251100003775010</t>
  </si>
  <si>
    <t>驻外营区后勤保障服务经费</t>
  </si>
  <si>
    <t>530121251100003776092</t>
  </si>
  <si>
    <t>完善派出所建设项目用地手续土地划拨款经费</t>
  </si>
  <si>
    <t>530121251100003776675</t>
  </si>
  <si>
    <t>看守所经费</t>
  </si>
  <si>
    <t>530121251100004050754</t>
  </si>
  <si>
    <t>公安机关2024年中央和省级政法转移支付资金</t>
  </si>
  <si>
    <t xml:space="preserve">30207 </t>
  </si>
  <si>
    <t>邮电费</t>
  </si>
  <si>
    <t xml:space="preserve">30231 </t>
  </si>
  <si>
    <t xml:space="preserve">30227 </t>
  </si>
  <si>
    <t xml:space="preserve">30226 </t>
  </si>
  <si>
    <t xml:space="preserve">30218 </t>
  </si>
  <si>
    <t>专用材料费</t>
  </si>
  <si>
    <t xml:space="preserve">30213 </t>
  </si>
  <si>
    <t xml:space="preserve">30214 </t>
  </si>
  <si>
    <t xml:space="preserve">31003 </t>
  </si>
  <si>
    <t>专用设备购置</t>
  </si>
  <si>
    <t>530121241100002825304</t>
  </si>
  <si>
    <t>公安机关2023年监管和环食药侦办案（业务）等经费</t>
  </si>
  <si>
    <t xml:space="preserve">30211 </t>
  </si>
  <si>
    <t>530121241100003218985</t>
  </si>
  <si>
    <t>第二、三批公安机关2024年中央和省级政法转移支付资金</t>
  </si>
  <si>
    <t>530121241100003340306</t>
  </si>
  <si>
    <t>呈贡分局警务营区物业管理服务经费</t>
  </si>
  <si>
    <t>2040300</t>
  </si>
  <si>
    <t xml:space="preserve">30209 </t>
  </si>
  <si>
    <t>530121231100001985117</t>
  </si>
  <si>
    <t>高铁新南站警务营区武警楼改造经费</t>
  </si>
  <si>
    <t>2040301</t>
  </si>
  <si>
    <t>预算05-2表</t>
  </si>
  <si>
    <t>项目年度绩效目标</t>
  </si>
  <si>
    <t>一级指标</t>
  </si>
  <si>
    <t>二级指标</t>
  </si>
  <si>
    <t>三级指标</t>
  </si>
  <si>
    <t>指标性质</t>
  </si>
  <si>
    <t>指标值</t>
  </si>
  <si>
    <t>度量单位</t>
  </si>
  <si>
    <t>指标属性</t>
  </si>
  <si>
    <t>指标内容</t>
  </si>
  <si>
    <t>根据呈贡区政府经费批办请示批复，同意将昆明市公安局呈贡分局收支专户中自有资金项目纳入财政预算管理,分局驻外部门及派出所食堂伙食费收取个人部分300万元。</t>
  </si>
  <si>
    <t>产出指标</t>
  </si>
  <si>
    <t>数量指标</t>
  </si>
  <si>
    <t>收取驻外部门及派出所食堂伙食费</t>
  </si>
  <si>
    <t>&gt;=</t>
  </si>
  <si>
    <t>11个</t>
  </si>
  <si>
    <t>%</t>
  </si>
  <si>
    <t>定量指标</t>
  </si>
  <si>
    <t>收取驻外部门及派出所食堂伙食费大于等于11个部门</t>
  </si>
  <si>
    <t>根据呈贡区政府经费批办请示卡，同意将昆明市公安局呈贡分局收支专户中自有资金项目纳入财政预算管理,分局驻外部门及派出所食堂伙食费收取个人部分350000元。</t>
  </si>
  <si>
    <t>质量指标</t>
  </si>
  <si>
    <t>食堂工作人员出勤率</t>
  </si>
  <si>
    <t>98%</t>
  </si>
  <si>
    <t>食堂工作人员出勤率达到98%以上</t>
  </si>
  <si>
    <t>成本指标</t>
  </si>
  <si>
    <t>社会成本指标</t>
  </si>
  <si>
    <t>300万元</t>
  </si>
  <si>
    <t>万元</t>
  </si>
  <si>
    <t>成本控制在300万元以内</t>
  </si>
  <si>
    <t>效益指标</t>
  </si>
  <si>
    <t>可持续影响</t>
  </si>
  <si>
    <t>部门食堂水平得到提高</t>
  </si>
  <si>
    <t>得到提高</t>
  </si>
  <si>
    <t>人</t>
  </si>
  <si>
    <t>保障部门食堂水平得到提高</t>
  </si>
  <si>
    <t>满意度指标</t>
  </si>
  <si>
    <t>服务对象满意度</t>
  </si>
  <si>
    <t>使用人员满意度</t>
  </si>
  <si>
    <t>使用人员满意度得到98%以上</t>
  </si>
  <si>
    <t>规范辅警队伍管理，后勤服务外包，保障驻外营区勤务工作运行。呈贡公安局14个驻外营区共60名后勤保障人员，每人4000元/月的标准进行服务外包，年需经费288万元。2025年安排预算资金5万元。</t>
  </si>
  <si>
    <t>后勤保障营区数</t>
  </si>
  <si>
    <t>=</t>
  </si>
  <si>
    <t>个</t>
  </si>
  <si>
    <t>反映委托单位对物业服务监督检查的情况。</t>
  </si>
  <si>
    <t>规范辅警队伍管理，后勤服务外包，保障驻外营区勤务工作运行。呈贡公安局14个驻外营区共60名后勤保障人员，每人4000元/月的标准进行服务外包，年需经费288万元。</t>
  </si>
  <si>
    <t>人员在岗率</t>
  </si>
  <si>
    <t>90</t>
  </si>
  <si>
    <t>反映驻外食堂人员在岗的情况。驻外食堂人员在岗率=实际在岗工时/应在岗工时*100%</t>
  </si>
  <si>
    <t>时效指标</t>
  </si>
  <si>
    <t>驻外食堂人员到岗及时率</t>
  </si>
  <si>
    <t>反驻外食堂人员及时的情况。驻外食堂人员到岗及时率=在规定时间内到岗人数/总人数*100%</t>
  </si>
  <si>
    <t>经济成本指标</t>
  </si>
  <si>
    <t>&lt;=</t>
  </si>
  <si>
    <t>50000元</t>
  </si>
  <si>
    <t>元</t>
  </si>
  <si>
    <t>经济成本指标控制在5万元以内</t>
  </si>
  <si>
    <t>社会效益</t>
  </si>
  <si>
    <t>驻外部门食堂服务需求保障程度</t>
  </si>
  <si>
    <t>反映驻外部门食堂服务满足委托单位的程度。</t>
  </si>
  <si>
    <t>服务受益人员满意度</t>
  </si>
  <si>
    <t>反映驻外部门食堂服务受益人员满意程度。</t>
  </si>
  <si>
    <t>围绕“全域覆盖、全网共享、全时可用、全程可控”的目标要求，因地制宜,统筹推进,助推全区立体化社会治安防控体系建设。
一方面，延续已完成立项批复的2022年建设内容，实行对老旧系统设备、已不满足智慧呈贡使用需求的系统设备进行拆除后新建；对尚能持续有效运行的系统设备进行维护服务。
另一方面，完成2019年、2020年、2021年雪亮工程建设的收尾工作，对已建雪亮工程系统、平台持续赋能。</t>
  </si>
  <si>
    <t>视频监控建设</t>
  </si>
  <si>
    <t>1000</t>
  </si>
  <si>
    <t>台</t>
  </si>
  <si>
    <t>新建视频监控前端摄像头1000个</t>
  </si>
  <si>
    <t>重点区域视频监控覆盖率</t>
  </si>
  <si>
    <t>100</t>
  </si>
  <si>
    <t>呈贡区重点区域视频监控覆盖比例</t>
  </si>
  <si>
    <t>重点区域视频监控联网率</t>
  </si>
  <si>
    <t>呈贡区重点区域视频监控联网比例</t>
  </si>
  <si>
    <t>项目软硬件测试合格率</t>
  </si>
  <si>
    <t>第三方检测机构对项目建设软硬件测试的合格比例</t>
  </si>
  <si>
    <t>视频监控设备完好率</t>
  </si>
  <si>
    <t>平台联网监控完好比例</t>
  </si>
  <si>
    <t>工程质量达标率</t>
  </si>
  <si>
    <t>建设项目验收合格，达标比例</t>
  </si>
  <si>
    <t>项目资金支付进度</t>
  </si>
  <si>
    <t>月</t>
  </si>
  <si>
    <t>2024年12月前完成预算资金的支付</t>
  </si>
  <si>
    <t>经济效益</t>
  </si>
  <si>
    <t>信息化资源共建共享共用</t>
  </si>
  <si>
    <t>实现与市级数据的连接实现与市级数据的连接</t>
  </si>
  <si>
    <t>提高城市反恐、应急、处理突发事件能力</t>
  </si>
  <si>
    <t>项目建设完成后在实际处理城市反恐、应急、突发事件中的实用性、应用率</t>
  </si>
  <si>
    <t>监控数据存储时间</t>
  </si>
  <si>
    <t>监控存储时间达标情况</t>
  </si>
  <si>
    <t>满意度调查</t>
  </si>
  <si>
    <t>社会服务对象满意度</t>
  </si>
  <si>
    <t>购置公安侦查办案警用装备，保障各项公安业务工作顺利有序开展，紧紧围绕社会治安防控体系建设，执法规范化建设，突破推动整体公安工作全面发展。以上级决策部署为指引，有序推动各项工作；以辖区实际情况为导向，积极谋划警务机制改革提升效能；清醒认识五大风险和七大难题在我区的表现；以构建队伍勤务新格局为抓手，确保"五大体系"建设在我区落地生效。</t>
  </si>
  <si>
    <t>购置计划完成率</t>
  </si>
  <si>
    <t>反映部门购置计划执行情况购置计划执行情况。
购置计划完成率=（实际购置交付装备数量/计划购置交付装备数量）*100%。</t>
  </si>
  <si>
    <t>新增执法勤务装备</t>
  </si>
  <si>
    <t>套</t>
  </si>
  <si>
    <t>新增执法勤务装备100套以上</t>
  </si>
  <si>
    <t>刑事破案数</t>
  </si>
  <si>
    <t>120</t>
  </si>
  <si>
    <t>件</t>
  </si>
  <si>
    <t>刑事破案数达到120件以上</t>
  </si>
  <si>
    <t>新增侦查技术装备</t>
  </si>
  <si>
    <t>20</t>
  </si>
  <si>
    <t>新增侦查技术装备20台以上</t>
  </si>
  <si>
    <t>验收通过率</t>
  </si>
  <si>
    <t>100%</t>
  </si>
  <si>
    <t>反映设备购置的产品质量情况。
验收通过率=（通过验收的购置数量/购置总数量）*100%。</t>
  </si>
  <si>
    <t>购置设备利用率</t>
  </si>
  <si>
    <t>反映设备利用情况。
设备利用率=（投入使用设备数/购置设备总数）*100%。</t>
  </si>
  <si>
    <t>案件破案率</t>
  </si>
  <si>
    <t>案件破案率达到100%</t>
  </si>
  <si>
    <t>重点人员管控率</t>
  </si>
  <si>
    <t>重点人员管控率达到100%</t>
  </si>
  <si>
    <t>设备部署及时率</t>
  </si>
  <si>
    <t>反映新购设备按时部署情况。
设备部署及时率=（及时部署设备数量/新购设备总数）*100%。</t>
  </si>
  <si>
    <t>采购装备到位率</t>
  </si>
  <si>
    <t>95%以上</t>
  </si>
  <si>
    <t>采购装备到位率95%以上</t>
  </si>
  <si>
    <t>资金拨付及时率</t>
  </si>
  <si>
    <t>资金拨付及时率95%以上</t>
  </si>
  <si>
    <t>公安机关办案装备经费保障水平</t>
  </si>
  <si>
    <t>稳步提高</t>
  </si>
  <si>
    <t>倍</t>
  </si>
  <si>
    <t>定性指标</t>
  </si>
  <si>
    <t>公安机关办案装备经费保障水平稳步提高</t>
  </si>
  <si>
    <t>公安机关执法办案能力和水平</t>
  </si>
  <si>
    <t>公安机关执法办案能力和水平稳步提高</t>
  </si>
  <si>
    <t>设备使用年限</t>
  </si>
  <si>
    <t>10年</t>
  </si>
  <si>
    <t>年</t>
  </si>
  <si>
    <t>反映新投入设备使用年限情况。</t>
  </si>
  <si>
    <t>人民群众安全感、满意度</t>
  </si>
  <si>
    <t>人民群众安全感、满意度稳步提高</t>
  </si>
  <si>
    <t>1.公安大楼物业服务费2128400元；2.公安大楼食堂运行补助费2635200元；3.高铁南站警务营区保安服务、食堂运行补助及警务营区物业服务费1253600元；4.警务营区污水处理站MBR膜更换120000元。2025年预算合计6137200元。</t>
  </si>
  <si>
    <t>受益对象数</t>
  </si>
  <si>
    <t>1130</t>
  </si>
  <si>
    <t>物管、食堂、保安人员在岗率</t>
  </si>
  <si>
    <t>98</t>
  </si>
  <si>
    <t>物管、食堂、保安工作及时率</t>
  </si>
  <si>
    <t>反映物管、食堂、保安工作及时率。</t>
  </si>
  <si>
    <t>保障民警工作生活</t>
  </si>
  <si>
    <t>95</t>
  </si>
  <si>
    <t>完成呈贡区看守所监区外围墙周界监控建设,外围建设围栏，完善周界管控系统，实现对呈贡区看守所监区外围墙周界的监控全覆盖，周界情况的时时监控、管控、异常情况预警，消除盲区，确保监所安全。
对呈贡区看守所高压电设备、弱电、发电机、供水设备、太阳能、门禁、被监管人员灶具、监室门窗等设施设备须及时进行维修维护，保障正设施设备常运转，保障监所各项工作顺利开展，确保监所绝对安全。
在呈贡区看守所新建一间档案室，面积约为40㎡，安装智能密集档案柜、灭火设备等，用于存被监管人员档案，确保被监管人员档案安全。</t>
  </si>
  <si>
    <t>购置设备数量</t>
  </si>
  <si>
    <t>18台</t>
  </si>
  <si>
    <t>台（套）</t>
  </si>
  <si>
    <t>反映购置数量完成情况。</t>
  </si>
  <si>
    <t>呈贡区监管营区（含呈贡区看守所、拘留所、驻所武警中队）外围建设围栏</t>
  </si>
  <si>
    <t>1200平方米</t>
  </si>
  <si>
    <t>平方米</t>
  </si>
  <si>
    <t>呈贡区监管营区（含呈贡区看守所、拘留所、驻所武警中队）外围建设围栏1200平方米</t>
  </si>
  <si>
    <t>维修验收通过率</t>
  </si>
  <si>
    <t>95%</t>
  </si>
  <si>
    <t>维修验收通过率=（通过验收的购置数量/购置总数量）*100%。</t>
  </si>
  <si>
    <t>设备采购经济性</t>
  </si>
  <si>
    <t>143万元</t>
  </si>
  <si>
    <t>反映设备采购成本低于计划数所获得的经济效益。</t>
  </si>
  <si>
    <t>有利于保障在押人员合法权益，更好的服务于司法办案工作，为打击犯罪维护社会治安稳定作出贡献</t>
  </si>
  <si>
    <t>反映服务对象对购置设备的整体满意情况。
使用人员满意度=（对购置设备满意的人数/问卷调查人数）*100%。</t>
  </si>
  <si>
    <t>1.完成拘留所、看守所装及公安大楼12楼、7个派出所一是对中心机房物理环境的升级改造（整改网络线缆、建设动力环境及温湿度系统、门禁消防系统、应急电源系统等），达到网络机房标准要求；二是建设一体化安全网管系统及入侵防御系统，提升网络及承载系统的安全防御能力；三是升级完善看守所监控平台系统，修复堵塞系统平台服务器、流媒体服务器、存储服务器等主机设备的高危漏洞，提升系统平台的自身防御能力；四是建设网络安全审计系统（含数据库安全审计、日志审计等）防止系统平台及其数据库被恶意攻击和修改。五是结合工作实际，在大楼12楼小机房及7个派出所机房增加应急电源系统，保障指挥调度、接处警及派出所勤务指挥室在市电供应中断的情况下的正常运行及1个第三级信息系统的等级保护工作。
2.确保公安信息网网络安全，防止失泄密情况的发生，为人民群众提供高效、快捷、专业的便民服务；3.保障分局公安三级网及其基础环境和各类信息化系统设备的日常运维保障工作，为分局提供平稳、安全运行的信息化运维保障服务。
根据实际情况2025年安排500000元。</t>
  </si>
  <si>
    <t>审计数量</t>
  </si>
  <si>
    <t>2项</t>
  </si>
  <si>
    <t>项</t>
  </si>
  <si>
    <t>反映单位接受审计数量2项</t>
  </si>
  <si>
    <t>ups安装</t>
  </si>
  <si>
    <t>反映单位ups安装7套</t>
  </si>
  <si>
    <t>机房整改</t>
  </si>
  <si>
    <t>反映单位机房整改2项</t>
  </si>
  <si>
    <t>平台系统的功能完善</t>
  </si>
  <si>
    <t>反映单位3套平台系统的功能完善</t>
  </si>
  <si>
    <t>审计合格率</t>
  </si>
  <si>
    <t>反映单位审计合格率达到95%以上</t>
  </si>
  <si>
    <t>安装合格率</t>
  </si>
  <si>
    <t>反映单位安装合格率达到95%以上</t>
  </si>
  <si>
    <t>整改合格率</t>
  </si>
  <si>
    <t>反映单位整改合格率达到95%以上</t>
  </si>
  <si>
    <t>系统运行维护响应时间</t>
  </si>
  <si>
    <t>≤2小时</t>
  </si>
  <si>
    <t>系统运行维护响应时间≤2小时</t>
  </si>
  <si>
    <t>整改完成时限</t>
  </si>
  <si>
    <t>6月前</t>
  </si>
  <si>
    <t>反映单位整改完成时限6月底前</t>
  </si>
  <si>
    <t>系统软件运行率</t>
  </si>
  <si>
    <t>反映单位系统软件运行率小于等于95%</t>
  </si>
  <si>
    <t>系统故障修复时限</t>
  </si>
  <si>
    <t>反映单位故障修复响应时间≤2小时</t>
  </si>
  <si>
    <t>执法更规范、人民更满意</t>
  </si>
  <si>
    <t>执法更规范、人民更满意得到提高</t>
  </si>
  <si>
    <t>公安信息网及其系统安全稳定运行。</t>
  </si>
  <si>
    <t>公安信息网及其系统安全稳定运行得到提高</t>
  </si>
  <si>
    <t>全局民警满意度</t>
  </si>
  <si>
    <t>满意度达到96%以上。</t>
  </si>
  <si>
    <t>反映单位全局民警满意度达到96%以上</t>
  </si>
  <si>
    <t>根据呈财请[2016]11号、呈政复[2016]96号文件精神，进一步统筹提高充实辅警力量，适当提高辅警人员待遇标准，切实加强队伍思想政治、作风纪律和工作业务建设。辅警服装经费自2017年起列入区财政年初预算，辅警服装费750元/人/年，根据勤务辅警编制数1283人测算得2025年所需经费为962250元。根据实际情况2025年安排200000元。</t>
  </si>
  <si>
    <t>辅警服装发放人数</t>
  </si>
  <si>
    <t>1283</t>
  </si>
  <si>
    <t>反映辅警服装发放人数</t>
  </si>
  <si>
    <t>辅警服装发放覆盖率</t>
  </si>
  <si>
    <t>反映辅警服装的发放情况</t>
  </si>
  <si>
    <t>发放及时率</t>
  </si>
  <si>
    <t>反映辅警服装发放及时情况，辅警服装在2024年当年内发放完毕</t>
  </si>
  <si>
    <t>适当提高辅警人员待遇标准，切实加强队伍思想政治、作风纪律和工作业务建设</t>
  </si>
  <si>
    <t>反映辅警人员待遇得到保障的情况</t>
  </si>
  <si>
    <t>辅警人员满意度</t>
  </si>
  <si>
    <t>反映辅警人员满意度</t>
  </si>
  <si>
    <t>根据呈贡区人民政府、呈贡区城更局、评估中心出具的成本认定和供地方案，适时支出</t>
  </si>
  <si>
    <t>批而未供土地面积（白龙潭派出所）</t>
  </si>
  <si>
    <t>4.89</t>
  </si>
  <si>
    <t>亩</t>
  </si>
  <si>
    <t>白龙潭派出所批而未供土地面积4.89亩</t>
  </si>
  <si>
    <t>批而未供土地面积（乌龙派出所）</t>
  </si>
  <si>
    <t>乌龙派出所批而未供土地面积5亩</t>
  </si>
  <si>
    <t>综合使用率</t>
  </si>
  <si>
    <t>综合使用率达到95%以上</t>
  </si>
  <si>
    <t>计划开工率</t>
  </si>
  <si>
    <t>反映工程按计划开工情况。
项目按计划开工率=实际开工项目个数/按计划应开工项目个数×100%。</t>
  </si>
  <si>
    <t>有序推进权属登记和资产盘活，实现国有资产配置使用效率和集约运营效益最大化</t>
  </si>
  <si>
    <t>使用年限</t>
  </si>
  <si>
    <t>50</t>
  </si>
  <si>
    <t>通过工程设计使用年限反映可持续的效果。</t>
  </si>
  <si>
    <t>受益人群满意度</t>
  </si>
  <si>
    <t>调查人群中对设施建设或设施运行的满意度。
受益人群覆盖率=（调查人群中对设施建设或设施运行的人数/问卷调查人数）*100%</t>
  </si>
  <si>
    <t>将昆明市公安局呈贡分局收支专户中自有资金项目纳入财政预算管理,2025年我单位收取烟草公司拨付打击涉烟违法犯罪联合工作站经费200万元纳入财政预算管理。</t>
  </si>
  <si>
    <t>发放辅警人员工资</t>
  </si>
  <si>
    <t>13人</t>
  </si>
  <si>
    <t>发放辅警13人员工资</t>
  </si>
  <si>
    <t>工资发放及时率</t>
  </si>
  <si>
    <t>工资发放及时率达到95%以上</t>
  </si>
  <si>
    <t>发放时限</t>
  </si>
  <si>
    <t>按月发放</t>
  </si>
  <si>
    <t>次/月（季、年）</t>
  </si>
  <si>
    <t>按月发放工资</t>
  </si>
  <si>
    <t>烟草工作得到保障</t>
  </si>
  <si>
    <t>服务对象满意度达到95%以上</t>
  </si>
  <si>
    <t>将昆明市公安局呈贡分局收支专户中自有资金项目纳入财政预算管理,2025年我单位预计收取驻区委大楼办公单位的水电费、物管费、维修费及辅岗公用经费等550000元。</t>
  </si>
  <si>
    <t>会务保障完成率</t>
  </si>
  <si>
    <t>反映会务保障完成情况。会务保障完成率=保障会务数/会务数*100%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</si>
  <si>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</si>
  <si>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</si>
  <si>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</si>
  <si>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</si>
  <si>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</si>
  <si>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</si>
  <si>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物业服务需求保障程度</t>
  </si>
  <si>
    <t>反映绿化、安保、安防、保洁等服务满足委托单位的程度。（实际运用时根据项目对物业的需求，主要通过整体评价的方式进行评价。）</t>
  </si>
  <si>
    <t>反映保安、保洁、餐饮服务、绿化养护服务受益人员满意程度。</t>
  </si>
  <si>
    <t>根据《呈发改复［2020］22号关于昆明市公安局呈贡分局驼峰街派出所办公办案业务用房建设项目可行性研究报告的批复》、《呈政复［2021］141号昆明市呈贡区政府关于驼峰街派出所建设项目委托代建的批复》，安排驼峰街派出所建设资金49508800元。根据实际情况，2025年安排预算资金500000元，用于归还呈贡区城投已垫支的相关规税费。</t>
  </si>
  <si>
    <t>工程总量</t>
  </si>
  <si>
    <t>6605.77平方米</t>
  </si>
  <si>
    <t>平方米/公里/立方/亩等</t>
  </si>
  <si>
    <t>反映新建、改造、修缮工程量完成情况。</t>
  </si>
  <si>
    <t>主体工程完成率</t>
  </si>
  <si>
    <t>反映主体工程完成情况。
主体工程完成率=（按计划完成主体工程的工程量/计划完成主体工程量）*100%。</t>
  </si>
  <si>
    <t>安全事故发生率</t>
  </si>
  <si>
    <t>0</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</si>
  <si>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</si>
  <si>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</si>
  <si>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</si>
  <si>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</si>
  <si>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</si>
  <si>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反映设施建成后的利用、使用的情况。
综合使用率=（投入使用的基础建设工程建设内容/完成建设内容）*100%</t>
  </si>
  <si>
    <t>切实保障人民警察训练经费，做好2025年教育培训。按2024年10月工资人数475人人均公用经费34350元的5%测算得出2025年所需金额815812.5元，根据实际情况2025年预算安排150000元。</t>
  </si>
  <si>
    <t>组织培训人次</t>
  </si>
  <si>
    <t>466</t>
  </si>
  <si>
    <t>人次</t>
  </si>
  <si>
    <t>每年完成466人次培训任务</t>
  </si>
  <si>
    <t>参训率</t>
  </si>
  <si>
    <t>每年完成700人次培训任务</t>
  </si>
  <si>
    <t>完成率</t>
  </si>
  <si>
    <t>每期培训出勤率100%</t>
  </si>
  <si>
    <t>提高民警素质、职业技能</t>
  </si>
  <si>
    <t>每年民警素质、职业技能双提高</t>
  </si>
  <si>
    <t>每期培训服务对象满意度100%</t>
  </si>
  <si>
    <t>认真贯彻落实中央、省市加快新能源汽车产业发展和推广应用的战略部署，纵深推进中央、省市关于加强新时代公安工作的意见在呈贡区落地落实，不断深化公安改革实践，全面提升全区公安机关的战斗力和队伍执法执勤形象，破解公安机关执法执勤用车受编制等限制和缓解基层一线部门用车紧张难题，引领示范昆明公安样板经验，完成昆明市新能源汽车产业发展及推广应用工作领导小组办公下达的推广任务，更好的服务区域性国际中心城市建设，按照昆明市人民政府常务会议纪要【2020】第77期（一）及昆明市公安局《关于签订新能源执法执勤车租赁合同的通知》的要求，呈贡分局共租赁50辆新能源执法执勤车辆，根据昆明市呈贡区人民政府《关于拨付新能源执法执勤车辆租赁费用的批复》呈政复【2021】10号，同意从2022年起至2026年，将每年新能源执法执勤车辆租赁费用2589432元，列入昆明市公安局呈贡分局年度部门预算安排。2025年需支付每年费用2589432元。</t>
  </si>
  <si>
    <t>租赁新能源执法执勤车辆</t>
  </si>
  <si>
    <t>50辆</t>
  </si>
  <si>
    <t>辆</t>
  </si>
  <si>
    <t>租赁新能源执法执勤车辆50辆</t>
  </si>
  <si>
    <t>车辆维修保养率</t>
  </si>
  <si>
    <t>车辆维修保养率100%</t>
  </si>
  <si>
    <t>维护按时完成率</t>
  </si>
  <si>
    <t>维护按时完成率100%</t>
  </si>
  <si>
    <t>全面提升全区公安机关的战斗力和队伍执法执勤形象</t>
  </si>
  <si>
    <t>基层民警车辆使用满意度</t>
  </si>
  <si>
    <t>基层民警车辆使用满意度95%以上</t>
  </si>
  <si>
    <t>对75套电子围栏设备1年内的软硬件升级、损坏配件的更换、后台系统的升级及数据管理、前端设备使用电费及在维护中产生的所有费用，预算经费约为800000元，根据实际情况2025年安排500000元，优先支付2024年所欠维护费275000元。</t>
  </si>
  <si>
    <t>电子信息采集设备维护</t>
  </si>
  <si>
    <t>75</t>
  </si>
  <si>
    <t>75套电子信息采集设备维护</t>
  </si>
  <si>
    <t>信息数据安全</t>
  </si>
  <si>
    <t>信息数据安全率100%</t>
  </si>
  <si>
    <t>按月进行系统维护及按年度进行付款</t>
  </si>
  <si>
    <t>信息化资源共享共用</t>
  </si>
  <si>
    <t>实现与市局相关平台的数据连接</t>
  </si>
  <si>
    <t>使用该系统对呈贡辖区发生的案件进行侦查，提升破案率。</t>
  </si>
  <si>
    <t>80</t>
  </si>
  <si>
    <t>使用该系统对呈贡辖区发生的全部案件进行辅助侦查，增加破案率80%以上。</t>
  </si>
  <si>
    <t>使用人员满意度90%以上</t>
  </si>
  <si>
    <t>改善官兵生活质量，提升官兵执勤能力，确保执勤目标安全。</t>
  </si>
  <si>
    <t>执勤设施维修维护</t>
  </si>
  <si>
    <t>反映单位执勤设施维修维护的情况</t>
  </si>
  <si>
    <t>生活设施维修维</t>
  </si>
  <si>
    <t>反映单位生活设施维修维护率的情况</t>
  </si>
  <si>
    <t>设施维护维修合格率</t>
  </si>
  <si>
    <t>=设施维修维护合格数/设施维修维护数</t>
  </si>
  <si>
    <t>费用按季度支付</t>
  </si>
  <si>
    <t>反映费用支付的情况</t>
  </si>
  <si>
    <t>&lt;</t>
  </si>
  <si>
    <t>经济指标控制在20000元以内</t>
  </si>
  <si>
    <t>提高官兵执勤生活训练质量，确保执勤目标安全</t>
  </si>
  <si>
    <t>反映单位提高官兵执勤生活训练质量，确保执勤目标安全的情况</t>
  </si>
  <si>
    <t>中队官兵满意度</t>
  </si>
  <si>
    <t>反映中队官兵满意度</t>
  </si>
  <si>
    <t>目标一：引导和支持地方政法部门开展业务工作，帮助提高地方基层政法机关的办案和装备保障水平。目标二：支持地方公安开展禁毒、反恐业务工作所必须的办案、业务、装备等经费支出。
目标三：抓好各项安保维稳措施，全力做好重大活动安保。
目标四：加强周边国家情报侦察、秘密力量物建、政治联络等工作，力争周边国家情报质量持续保持国内领先。</t>
  </si>
  <si>
    <t>发生涉恐重大案件数量</t>
  </si>
  <si>
    <t>起</t>
  </si>
  <si>
    <t>发生涉恐重大案件数量0件</t>
  </si>
  <si>
    <t>采购配备装备质量抽查达标率</t>
  </si>
  <si>
    <t>采购配备装备质量抽查达标率98%以上</t>
  </si>
  <si>
    <t>业务装备采购及时性</t>
  </si>
  <si>
    <t>业务装备采购及时性100%。</t>
  </si>
  <si>
    <t>社会公众对禁毒工作认知度</t>
  </si>
  <si>
    <t>85%</t>
  </si>
  <si>
    <t>社会公众对禁毒工作认知度达到85%以上。</t>
  </si>
  <si>
    <t>社会公众满意度</t>
  </si>
  <si>
    <t>社会公众满意度达到95%以上。</t>
  </si>
  <si>
    <t>1.结合分局监所在押量，基础设施年限以及地方经济等情况，给予公安监管场所资金补助，通过补助切实解决基层装备不足及安全隐患突出问题。
2.全力推进昆仑2023等重点专项行动，全力维护全省生态环境。</t>
  </si>
  <si>
    <t>电子脚扣采购数量</t>
  </si>
  <si>
    <t>3个</t>
  </si>
  <si>
    <t>采购电子脚扣3个</t>
  </si>
  <si>
    <t>手持终端采购数量</t>
  </si>
  <si>
    <t>1个</t>
  </si>
  <si>
    <t>采购手持终端1个</t>
  </si>
  <si>
    <t>监所隐患整治验收通过率</t>
  </si>
  <si>
    <t>90%</t>
  </si>
  <si>
    <t>监所隐患整治验收通过率达到90%以上</t>
  </si>
  <si>
    <t>监所安全稳定程度</t>
  </si>
  <si>
    <t/>
  </si>
  <si>
    <t>监所安全稳定程度得到提高</t>
  </si>
  <si>
    <t>全区生态环境改善程度</t>
  </si>
  <si>
    <t>全区生态环境改善程度得到提高</t>
  </si>
  <si>
    <t>民警满意度</t>
  </si>
  <si>
    <t>民警满意度达到90%以上</t>
  </si>
  <si>
    <t>1.引导和支持地方公安开展业务工作，帮助提高基层公安机关的办案和装备经费保障水平。2.支持地方公安维护政权稳定、开展反恐、打击电信网络诈骗犯罪所必须的经费支出。3.开展禁毒业务工作所必须的办案、业务、装备等经费支出。</t>
  </si>
  <si>
    <t>公安部门办案数量</t>
  </si>
  <si>
    <t>&gt;</t>
  </si>
  <si>
    <t>100件</t>
  </si>
  <si>
    <t>公安部门办案数量达到100件以上。</t>
  </si>
  <si>
    <t>业务装备采购及时性达到90%以上。</t>
  </si>
  <si>
    <t>80%</t>
  </si>
  <si>
    <t>社会公众对禁毒工作认知度达到80%以上</t>
  </si>
  <si>
    <t>根据《昆明财政局关于下达昆明市公安局呈贡分局警务营区物业管理服务经费的通知》（昆财行[2024]237号）文件，下达昆明市公安局呈贡分局警务营区物业管理服务经费100万元。</t>
  </si>
  <si>
    <t>物业管理</t>
  </si>
  <si>
    <t>反映物业管理合同约定的服务区域、办公区域室内外（含绿化）面积之和。</t>
  </si>
  <si>
    <t>对武警楼相关设施进行更新改造，满足部队入驻需求。</t>
  </si>
  <si>
    <t>购置计划完成率100%</t>
  </si>
  <si>
    <t>验收通过率100%</t>
  </si>
  <si>
    <t>可持续影响指标</t>
  </si>
  <si>
    <t>设备使用年限10年以上</t>
  </si>
  <si>
    <t>服务对象满意度指标</t>
  </si>
  <si>
    <t>使用人员满意度95%以上</t>
  </si>
  <si>
    <t>预算06表</t>
  </si>
  <si>
    <t>政府性基金预算支出预算表</t>
  </si>
  <si>
    <t>单位名称：昆明市发展和改革委员会</t>
  </si>
  <si>
    <t>政府性基金预算支出</t>
  </si>
  <si>
    <t>备注：我单位无2025年政府性基金预算支出，故此表为空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</si>
  <si>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</si>
  <si>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</si>
  <si>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</si>
  <si>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</si>
  <si>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</si>
  <si>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</si>
  <si>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</si>
  <si>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</si>
  <si>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</si>
  <si>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</si>
  <si>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</si>
  <si>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昆明市公安局呈贡分局公务用车采购</t>
  </si>
  <si>
    <t>警车</t>
  </si>
  <si>
    <t>分局公务用车费用</t>
  </si>
  <si>
    <t>维修和保养服务</t>
  </si>
  <si>
    <t>昆明市公安局呈贡分局1320路公共安全视频监控前端设备维护项目（2025年采购）</t>
  </si>
  <si>
    <t>信息技术服务</t>
  </si>
  <si>
    <t>昆明市公安局呈贡分局820路公共安全视频监控前端设备维护项目（2025年采购）</t>
  </si>
  <si>
    <t>两区一村500路视频监控系统租用（2025年采购）</t>
  </si>
  <si>
    <t>公安大楼食堂运行补助</t>
  </si>
  <si>
    <t>餐饮服务</t>
  </si>
  <si>
    <t>警务营区物业</t>
  </si>
  <si>
    <t>物业管理服务</t>
  </si>
  <si>
    <t>区委大楼物业管理</t>
  </si>
  <si>
    <t>2025年度公安信息网基础环境运维服务项目</t>
  </si>
  <si>
    <t>昆明市公安局呈贡分局民警体检项目</t>
  </si>
  <si>
    <t>体检服务</t>
  </si>
  <si>
    <t>昆明市公安局呈贡分局派出所及驻外部门食堂食材配送项目</t>
  </si>
  <si>
    <t>综合零售服务</t>
  </si>
  <si>
    <t>昆明市公安局呈贡分局警务通采购</t>
  </si>
  <si>
    <t>其他信息技术服务</t>
  </si>
  <si>
    <t>警用装备采购</t>
  </si>
  <si>
    <t>政法、消防、检测设备</t>
  </si>
  <si>
    <t>昆明市公安局呈贡分局警务营区物业管理服务项目</t>
  </si>
  <si>
    <t>南站警务营区武警楼办公家具采购</t>
  </si>
  <si>
    <t>家具</t>
  </si>
  <si>
    <t>南站警务营区武警楼l立式空调采购</t>
  </si>
  <si>
    <t>空调机</t>
  </si>
  <si>
    <t>南站警务营区武警楼挂式空调采购</t>
  </si>
  <si>
    <t>南站警务营区武警楼LED显示屏采购</t>
  </si>
  <si>
    <t xml:space="preserve"> LED显示屏</t>
  </si>
  <si>
    <t>组</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</si>
  <si>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</si>
  <si>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</si>
  <si>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</si>
  <si>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</si>
  <si>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</si>
  <si>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</si>
  <si>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</si>
  <si>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</si>
  <si>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分局公务用车维修保养</t>
  </si>
  <si>
    <t>B1101 维修保养服务</t>
  </si>
  <si>
    <t>B 政府履职辅助性服务</t>
  </si>
  <si>
    <t>2025年运维租用项目的监理服务</t>
  </si>
  <si>
    <t>B0602 工程监理服务</t>
  </si>
  <si>
    <t>2025年运维租用项目的监理费</t>
  </si>
  <si>
    <t>B1001 机关信息系统开发与维护服务</t>
  </si>
  <si>
    <t>昆明市公安局呈贡分局640路公共安全视频监控前端设备维护项目（2025年采购）</t>
  </si>
  <si>
    <t>B1002 数据处理服务</t>
  </si>
  <si>
    <t>B1102 物业管理服务</t>
  </si>
  <si>
    <t>警务营区物业费</t>
  </si>
  <si>
    <t>B1105 餐饮服务</t>
  </si>
  <si>
    <t>公安大楼食堂运行补经费</t>
  </si>
  <si>
    <t>B1004 其他适合通过市场化方式提供的信息化服务</t>
  </si>
  <si>
    <t>警务通采购</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</si>
  <si>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</si>
  <si>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</si>
  <si>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</si>
  <si>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</si>
  <si>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</si>
  <si>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</si>
  <si>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</si>
  <si>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</si>
  <si>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</si>
  <si>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</si>
  <si>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</si>
  <si>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</si>
  <si>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</si>
  <si>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</si>
  <si>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</si>
  <si>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</si>
  <si>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</si>
  <si>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</si>
  <si>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</si>
  <si>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</si>
  <si>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</si>
  <si>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</si>
  <si>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</si>
  <si>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备注：我单位无2025年对下转移支付预算，故此表为空</t>
  </si>
  <si>
    <t>预算09-2表</t>
  </si>
  <si>
    <t>预算10表</t>
  </si>
  <si>
    <t>资产类别</t>
  </si>
  <si>
    <t>资产分类代码.名称</t>
  </si>
  <si>
    <t>资产名称</t>
  </si>
  <si>
    <t>计量单位</t>
  </si>
  <si>
    <t>财政部门批复数（元）</t>
  </si>
  <si>
    <t>单价</t>
  </si>
  <si>
    <t>金额</t>
  </si>
  <si>
    <t>备注：我单位无2025年新增资产，故此表为空</t>
  </si>
  <si>
    <t>预算11表</t>
  </si>
  <si>
    <t>上级补助</t>
  </si>
  <si>
    <t>备注：我单位无2025年上级补助项目支出预算，故此表为空</t>
  </si>
  <si>
    <t>预算12表</t>
  </si>
  <si>
    <t>项目级次</t>
  </si>
  <si>
    <t>313 事业发展类</t>
  </si>
  <si>
    <t>本级</t>
  </si>
</sst>
</file>

<file path=xl/styles.xml><?xml version="1.0" encoding="utf-8"?>
<styleSheet xmlns="http://schemas.openxmlformats.org/spreadsheetml/2006/main">
  <numFmts count="9">
    <numFmt numFmtId="176" formatCode="hh:mm:ss"/>
    <numFmt numFmtId="177" formatCode="#,##0.00;\-#,##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8" formatCode="yyyy\-mm\-dd\ hh:mm:ss"/>
    <numFmt numFmtId="179" formatCode="yyyy\-mm\-dd"/>
    <numFmt numFmtId="180" formatCode="#,##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9"/>
      <color indexed="8"/>
      <name val="宋体"/>
      <charset val="134"/>
    </font>
    <font>
      <sz val="10"/>
      <color rgb="FFFFFFFF"/>
      <name val="宋体"/>
      <charset val="134"/>
    </font>
    <font>
      <b/>
      <sz val="21"/>
      <color rgb="FF000000"/>
      <name val="宋体"/>
      <charset val="134"/>
    </font>
    <font>
      <sz val="9"/>
      <name val="宋体"/>
      <charset val="134"/>
    </font>
    <font>
      <sz val="11"/>
      <color theme="1"/>
      <name val="宋体"/>
      <charset val="134"/>
    </font>
    <font>
      <sz val="12"/>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name val="Calibri"/>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3">
    <xf numFmtId="0" fontId="0" fillId="0" borderId="0"/>
    <xf numFmtId="42" fontId="0"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4" fillId="0" borderId="7">
      <alignment horizontal="right" vertical="center"/>
    </xf>
    <xf numFmtId="0" fontId="21"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30" fillId="2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4" fillId="0" borderId="7">
      <alignment horizontal="right" vertical="center"/>
    </xf>
    <xf numFmtId="0" fontId="25" fillId="0" borderId="0" applyNumberFormat="0" applyFill="0" applyBorder="0" applyAlignment="0" applyProtection="0">
      <alignment vertical="center"/>
    </xf>
    <xf numFmtId="0" fontId="0" fillId="15" borderId="29" applyNumberFormat="0" applyFont="0" applyAlignment="0" applyProtection="0">
      <alignment vertical="center"/>
    </xf>
    <xf numFmtId="0" fontId="30" fillId="22"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0" borderId="0"/>
    <xf numFmtId="0" fontId="23" fillId="0" borderId="0" applyNumberFormat="0" applyFill="0" applyBorder="0" applyAlignment="0" applyProtection="0">
      <alignment vertical="center"/>
    </xf>
    <xf numFmtId="0" fontId="32" fillId="0" borderId="27" applyNumberFormat="0" applyFill="0" applyAlignment="0" applyProtection="0">
      <alignment vertical="center"/>
    </xf>
    <xf numFmtId="0" fontId="28" fillId="0" borderId="27" applyNumberFormat="0" applyFill="0" applyAlignment="0" applyProtection="0">
      <alignment vertical="center"/>
    </xf>
    <xf numFmtId="0" fontId="30" fillId="28" borderId="0" applyNumberFormat="0" applyBorder="0" applyAlignment="0" applyProtection="0">
      <alignment vertical="center"/>
    </xf>
    <xf numFmtId="0" fontId="24" fillId="0" borderId="31" applyNumberFormat="0" applyFill="0" applyAlignment="0" applyProtection="0">
      <alignment vertical="center"/>
    </xf>
    <xf numFmtId="0" fontId="30" fillId="21" borderId="0" applyNumberFormat="0" applyBorder="0" applyAlignment="0" applyProtection="0">
      <alignment vertical="center"/>
    </xf>
    <xf numFmtId="0" fontId="31" fillId="14" borderId="28" applyNumberFormat="0" applyAlignment="0" applyProtection="0">
      <alignment vertical="center"/>
    </xf>
    <xf numFmtId="0" fontId="38" fillId="14" borderId="32" applyNumberFormat="0" applyAlignment="0" applyProtection="0">
      <alignment vertical="center"/>
    </xf>
    <xf numFmtId="0" fontId="27" fillId="9" borderId="26" applyNumberFormat="0" applyAlignment="0" applyProtection="0">
      <alignment vertical="center"/>
    </xf>
    <xf numFmtId="0" fontId="21" fillId="33" borderId="0" applyNumberFormat="0" applyBorder="0" applyAlignment="0" applyProtection="0">
      <alignment vertical="center"/>
    </xf>
    <xf numFmtId="0" fontId="30" fillId="18" borderId="0" applyNumberFormat="0" applyBorder="0" applyAlignment="0" applyProtection="0">
      <alignment vertical="center"/>
    </xf>
    <xf numFmtId="0" fontId="39" fillId="0" borderId="33" applyNumberFormat="0" applyFill="0" applyAlignment="0" applyProtection="0">
      <alignment vertical="center"/>
    </xf>
    <xf numFmtId="0" fontId="33" fillId="0" borderId="30" applyNumberFormat="0" applyFill="0" applyAlignment="0" applyProtection="0">
      <alignment vertical="center"/>
    </xf>
    <xf numFmtId="0" fontId="40" fillId="32" borderId="0" applyNumberFormat="0" applyBorder="0" applyAlignment="0" applyProtection="0">
      <alignment vertical="center"/>
    </xf>
    <xf numFmtId="0" fontId="36" fillId="20" borderId="0" applyNumberFormat="0" applyBorder="0" applyAlignment="0" applyProtection="0">
      <alignment vertical="center"/>
    </xf>
    <xf numFmtId="10" fontId="14" fillId="0" borderId="7">
      <alignment horizontal="righ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21" fillId="24" borderId="0" applyNumberFormat="0" applyBorder="0" applyAlignment="0" applyProtection="0">
      <alignment vertical="center"/>
    </xf>
    <xf numFmtId="0" fontId="21" fillId="8"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30" fillId="12" borderId="0" applyNumberFormat="0" applyBorder="0" applyAlignment="0" applyProtection="0">
      <alignment vertical="center"/>
    </xf>
    <xf numFmtId="0" fontId="15" fillId="0" borderId="0">
      <alignment vertical="center"/>
    </xf>
    <xf numFmtId="0" fontId="30" fillId="17"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30" fillId="11"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2" fillId="0" borderId="0">
      <alignment vertical="center"/>
    </xf>
    <xf numFmtId="0" fontId="21" fillId="3" borderId="0" applyNumberFormat="0" applyBorder="0" applyAlignment="0" applyProtection="0">
      <alignment vertical="center"/>
    </xf>
    <xf numFmtId="0" fontId="30" fillId="19" borderId="0" applyNumberFormat="0" applyBorder="0" applyAlignment="0" applyProtection="0">
      <alignment vertical="center"/>
    </xf>
    <xf numFmtId="177" fontId="14" fillId="0" borderId="7">
      <alignment horizontal="right" vertical="center"/>
    </xf>
    <xf numFmtId="49" fontId="14" fillId="0" borderId="7">
      <alignment horizontal="left" vertical="center" wrapText="1"/>
    </xf>
    <xf numFmtId="177" fontId="14" fillId="0" borderId="7">
      <alignment horizontal="right" vertical="center"/>
    </xf>
    <xf numFmtId="176" fontId="14" fillId="0" borderId="7">
      <alignment horizontal="right" vertical="center"/>
    </xf>
    <xf numFmtId="180" fontId="14" fillId="0" borderId="7">
      <alignment horizontal="right" vertical="center"/>
    </xf>
    <xf numFmtId="0" fontId="14" fillId="0" borderId="0">
      <alignment vertical="top"/>
      <protection locked="0"/>
    </xf>
    <xf numFmtId="0" fontId="6" fillId="0" borderId="0"/>
  </cellStyleXfs>
  <cellXfs count="32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7" applyNumberFormat="1" applyFont="1" applyBorder="1">
      <alignment horizontal="left" vertical="center" wrapText="1"/>
    </xf>
    <xf numFmtId="49" fontId="5" fillId="0" borderId="2" xfId="57" applyNumberFormat="1" applyFont="1" applyBorder="1">
      <alignment horizontal="left" vertical="center" wrapText="1"/>
    </xf>
    <xf numFmtId="0" fontId="2" fillId="2" borderId="3" xfId="0" applyFont="1" applyFill="1" applyBorder="1" applyAlignment="1" applyProtection="1">
      <alignment horizontal="left" vertical="center" wrapText="1"/>
      <protection locked="0"/>
    </xf>
    <xf numFmtId="43"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8"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0" xfId="0" applyFont="1" applyBorder="1" applyAlignment="1">
      <alignment horizontal="center" vertical="center"/>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62" applyFill="1" applyAlignment="1">
      <alignment vertical="center"/>
    </xf>
    <xf numFmtId="0" fontId="7"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61" applyFont="1" applyFill="1" applyBorder="1" applyAlignment="1" applyProtection="1"/>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5" fillId="0" borderId="7" xfId="0" applyNumberFormat="1" applyFont="1" applyBorder="1" applyAlignment="1">
      <alignment horizontal="right" vertical="center"/>
    </xf>
    <xf numFmtId="0" fontId="6" fillId="0" borderId="0" xfId="61" applyFont="1" applyFill="1" applyBorder="1" applyAlignment="1" applyProtection="1">
      <alignmen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7" fontId="5" fillId="0" borderId="1"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4" xfId="0" applyNumberFormat="1" applyFont="1" applyBorder="1" applyAlignment="1">
      <alignment horizontal="right" vertical="center"/>
    </xf>
    <xf numFmtId="49" fontId="5" fillId="0" borderId="12" xfId="0" applyNumberFormat="1" applyFont="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0" fillId="0" borderId="0" xfId="0" applyFont="1" applyBorder="1"/>
    <xf numFmtId="0" fontId="2" fillId="0" borderId="0" xfId="0" applyFont="1" applyBorder="1" applyAlignment="1">
      <alignment horizontal="left" vertical="center"/>
    </xf>
    <xf numFmtId="180" fontId="5" fillId="0" borderId="7" xfId="60"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49" fontId="11" fillId="0" borderId="12" xfId="49" applyNumberFormat="1" applyFont="1" applyFill="1" applyBorder="1" applyAlignment="1">
      <alignment horizontal="left" vertical="center" wrapText="1"/>
    </xf>
    <xf numFmtId="49" fontId="11" fillId="0" borderId="12" xfId="49" applyNumberFormat="1" applyFont="1" applyFill="1" applyBorder="1" applyAlignment="1">
      <alignment horizontal="right" vertical="center" wrapText="1"/>
    </xf>
    <xf numFmtId="49" fontId="5" fillId="0" borderId="7" xfId="0" applyNumberFormat="1" applyFont="1" applyBorder="1" applyAlignment="1">
      <alignment horizontal="right" vertical="center"/>
    </xf>
    <xf numFmtId="49" fontId="11" fillId="0" borderId="15" xfId="49" applyNumberFormat="1" applyFont="1" applyFill="1" applyBorder="1" applyAlignment="1">
      <alignment horizontal="left" vertical="center" wrapText="1"/>
    </xf>
    <xf numFmtId="49" fontId="11" fillId="0" borderId="15" xfId="49" applyNumberFormat="1" applyFont="1" applyFill="1" applyBorder="1" applyAlignment="1">
      <alignment horizontal="right" vertical="center" wrapText="1"/>
    </xf>
    <xf numFmtId="49" fontId="2" fillId="0" borderId="12" xfId="0" applyNumberFormat="1" applyFont="1" applyBorder="1" applyAlignment="1">
      <alignment horizontal="left" vertical="center" wrapText="1"/>
    </xf>
    <xf numFmtId="49" fontId="2" fillId="0" borderId="12"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49" fontId="5" fillId="0" borderId="1"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0" fillId="0" borderId="0" xfId="0" applyFont="1" applyFill="1" applyBorder="1"/>
    <xf numFmtId="0" fontId="0" fillId="0" borderId="0" xfId="0" applyFont="1" applyFill="1" applyBorder="1"/>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indent="2"/>
    </xf>
    <xf numFmtId="0" fontId="2" fillId="0" borderId="7" xfId="0" applyFont="1" applyFill="1" applyBorder="1" applyAlignment="1">
      <alignment horizontal="left" vertical="center" wrapText="1"/>
    </xf>
    <xf numFmtId="0" fontId="2" fillId="0" borderId="0" xfId="0" applyFont="1" applyFill="1" applyBorder="1" applyAlignment="1" applyProtection="1">
      <alignment horizontal="right" vertical="center"/>
      <protection locked="0"/>
    </xf>
    <xf numFmtId="0" fontId="2" fillId="0" borderId="1" xfId="0" applyFont="1" applyFill="1" applyBorder="1" applyAlignment="1">
      <alignment horizontal="left" vertical="center" wrapText="1" indent="2"/>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left" vertical="center" wrapText="1"/>
    </xf>
    <xf numFmtId="49" fontId="5" fillId="0" borderId="12" xfId="44" applyNumberFormat="1" applyFont="1" applyFill="1" applyBorder="1" applyAlignment="1">
      <alignment horizontal="left" vertical="center" wrapText="1"/>
    </xf>
    <xf numFmtId="49" fontId="14" fillId="0" borderId="12" xfId="44" applyNumberFormat="1"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5" xfId="0" applyFont="1" applyFill="1" applyBorder="1" applyAlignment="1">
      <alignment horizontal="center" vertical="center" wrapText="1"/>
    </xf>
    <xf numFmtId="49" fontId="14" fillId="0" borderId="12" xfId="44" applyNumberFormat="1" applyFont="1" applyFill="1" applyBorder="1" applyAlignment="1">
      <alignment horizontal="left" vertical="center"/>
    </xf>
    <xf numFmtId="0" fontId="10" fillId="0" borderId="16" xfId="0" applyFont="1" applyFill="1" applyBorder="1" applyAlignment="1">
      <alignment horizontal="center" vertical="center" wrapText="1"/>
    </xf>
    <xf numFmtId="0" fontId="10" fillId="0" borderId="16" xfId="0" applyFont="1" applyFill="1" applyBorder="1" applyAlignment="1">
      <alignment horizontal="left" vertical="center"/>
    </xf>
    <xf numFmtId="0" fontId="10" fillId="0" borderId="17" xfId="0" applyFont="1" applyFill="1" applyBorder="1" applyAlignment="1">
      <alignment horizontal="center" vertical="center" wrapText="1"/>
    </xf>
    <xf numFmtId="0" fontId="10" fillId="0" borderId="17" xfId="0" applyFont="1" applyFill="1" applyBorder="1" applyAlignment="1">
      <alignment horizontal="left" vertical="center"/>
    </xf>
    <xf numFmtId="0" fontId="2" fillId="0" borderId="12" xfId="0" applyFont="1" applyFill="1" applyBorder="1" applyAlignment="1">
      <alignment horizontal="center" vertical="center" wrapText="1"/>
    </xf>
    <xf numFmtId="0" fontId="10" fillId="0" borderId="12" xfId="0" applyFont="1" applyFill="1" applyBorder="1" applyAlignment="1">
      <alignment horizontal="left" vertical="center" wrapText="1"/>
    </xf>
    <xf numFmtId="49" fontId="5" fillId="0" borderId="18" xfId="44" applyNumberFormat="1" applyFont="1" applyFill="1" applyBorder="1" applyAlignment="1">
      <alignment horizontal="left" vertical="center" wrapText="1"/>
    </xf>
    <xf numFmtId="49" fontId="5" fillId="0" borderId="19" xfId="44" applyNumberFormat="1" applyFont="1" applyFill="1" applyBorder="1" applyAlignment="1">
      <alignment horizontal="left" vertical="center" wrapText="1"/>
    </xf>
    <xf numFmtId="49" fontId="14" fillId="0" borderId="19" xfId="44" applyNumberFormat="1" applyFont="1" applyFill="1" applyBorder="1" applyAlignment="1">
      <alignment horizontal="left" vertical="center"/>
    </xf>
    <xf numFmtId="49" fontId="5" fillId="0" borderId="20" xfId="44" applyNumberFormat="1" applyFont="1" applyFill="1" applyBorder="1" applyAlignment="1">
      <alignment horizontal="left" vertical="center" wrapText="1"/>
    </xf>
    <xf numFmtId="49" fontId="5" fillId="0" borderId="21" xfId="44" applyNumberFormat="1" applyFont="1" applyFill="1" applyBorder="1" applyAlignment="1">
      <alignment horizontal="left" vertical="center" wrapText="1"/>
    </xf>
    <xf numFmtId="49" fontId="14" fillId="0" borderId="21" xfId="44" applyNumberFormat="1" applyFont="1" applyFill="1" applyBorder="1" applyAlignment="1">
      <alignment horizontal="left" vertical="center"/>
    </xf>
    <xf numFmtId="0" fontId="10" fillId="0" borderId="12" xfId="0" applyFont="1" applyFill="1" applyBorder="1" applyAlignment="1">
      <alignment horizontal="center" vertical="center"/>
    </xf>
    <xf numFmtId="0" fontId="0" fillId="0" borderId="22" xfId="0" applyFont="1" applyFill="1" applyBorder="1"/>
    <xf numFmtId="49" fontId="15" fillId="0" borderId="0" xfId="44" applyNumberFormat="1" applyFont="1" applyFill="1" applyBorder="1" applyAlignment="1">
      <alignment horizontal="left" vertical="center" wrapText="1"/>
    </xf>
    <xf numFmtId="49" fontId="16" fillId="0" borderId="0" xfId="44" applyNumberFormat="1" applyFont="1" applyFill="1" applyBorder="1" applyAlignment="1">
      <alignment horizontal="left" vertical="center"/>
    </xf>
    <xf numFmtId="0" fontId="10" fillId="0" borderId="12" xfId="0" applyFont="1" applyFill="1" applyBorder="1"/>
    <xf numFmtId="0" fontId="10" fillId="0" borderId="12" xfId="0" applyFont="1" applyFill="1" applyBorder="1" applyAlignment="1">
      <alignment wrapText="1"/>
    </xf>
    <xf numFmtId="49" fontId="14" fillId="0" borderId="23" xfId="44" applyNumberFormat="1" applyFont="1" applyFill="1" applyBorder="1" applyAlignment="1">
      <alignment horizontal="left" vertical="center" wrapText="1"/>
    </xf>
    <xf numFmtId="0" fontId="10" fillId="0" borderId="0" xfId="0" applyFont="1" applyFill="1" applyBorder="1" applyAlignment="1">
      <alignment wrapText="1"/>
    </xf>
    <xf numFmtId="0" fontId="10" fillId="0" borderId="0" xfId="0" applyFont="1" applyFill="1" applyBorder="1" applyAlignment="1">
      <alignment horizontal="center" vertical="center" wrapText="1"/>
    </xf>
    <xf numFmtId="49" fontId="14" fillId="0" borderId="24" xfId="44" applyNumberFormat="1" applyFont="1" applyFill="1" applyBorder="1" applyAlignment="1">
      <alignment horizontal="left" vertical="center"/>
    </xf>
    <xf numFmtId="49" fontId="14" fillId="0" borderId="25" xfId="44" applyNumberFormat="1" applyFont="1" applyFill="1" applyBorder="1" applyAlignment="1">
      <alignment horizontal="left" vertical="center"/>
    </xf>
    <xf numFmtId="49" fontId="14" fillId="0" borderId="15" xfId="44" applyNumberFormat="1" applyFont="1" applyFill="1" applyBorder="1" applyAlignment="1">
      <alignment horizontal="left" vertical="center" wrapText="1"/>
    </xf>
    <xf numFmtId="0" fontId="0" fillId="0" borderId="0" xfId="0" applyFont="1" applyBorder="1" applyAlignment="1">
      <alignment horizontal="left" vertical="center"/>
    </xf>
    <xf numFmtId="0" fontId="1" fillId="0" borderId="0" xfId="0" applyFont="1" applyBorder="1" applyAlignment="1">
      <alignment vertical="top"/>
    </xf>
    <xf numFmtId="0" fontId="2" fillId="0" borderId="1" xfId="0" applyFont="1" applyBorder="1" applyAlignment="1">
      <alignment vertical="center" wrapText="1"/>
    </xf>
    <xf numFmtId="49" fontId="2" fillId="0" borderId="15" xfId="0" applyNumberFormat="1" applyFont="1" applyBorder="1" applyAlignment="1">
      <alignment vertical="center" wrapText="1"/>
    </xf>
    <xf numFmtId="0" fontId="2" fillId="0" borderId="12" xfId="0" applyFont="1" applyBorder="1" applyAlignment="1">
      <alignment vertical="center" wrapText="1"/>
    </xf>
    <xf numFmtId="0" fontId="2" fillId="0" borderId="15" xfId="0" applyFont="1" applyBorder="1" applyAlignment="1">
      <alignment vertical="center" wrapText="1"/>
    </xf>
    <xf numFmtId="49" fontId="2" fillId="0" borderId="12" xfId="0" applyNumberFormat="1" applyFont="1" applyBorder="1" applyAlignment="1">
      <alignment vertical="center" wrapText="1"/>
    </xf>
    <xf numFmtId="0" fontId="2" fillId="0" borderId="12" xfId="0" applyFont="1" applyFill="1" applyBorder="1" applyAlignment="1">
      <alignment vertical="center" wrapText="1"/>
    </xf>
    <xf numFmtId="0" fontId="2" fillId="0" borderId="16" xfId="0" applyFont="1" applyBorder="1" applyAlignment="1">
      <alignment vertical="center" wrapText="1"/>
    </xf>
    <xf numFmtId="0" fontId="10" fillId="0" borderId="12" xfId="0" applyFont="1" applyBorder="1" applyAlignment="1">
      <alignment horizontal="left" vertical="center"/>
    </xf>
    <xf numFmtId="0" fontId="1" fillId="0" borderId="13"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14" fillId="0" borderId="19" xfId="53" applyNumberFormat="1" applyFont="1" applyBorder="1" applyAlignment="1">
      <alignment horizontal="right" vertical="center"/>
    </xf>
    <xf numFmtId="177" fontId="5" fillId="0" borderId="15" xfId="0" applyNumberFormat="1" applyFont="1" applyBorder="1" applyAlignment="1">
      <alignment horizontal="right" vertical="center"/>
    </xf>
    <xf numFmtId="0" fontId="14" fillId="0" borderId="21" xfId="53" applyNumberFormat="1" applyFont="1" applyBorder="1" applyAlignment="1">
      <alignment horizontal="right" vertical="center"/>
    </xf>
    <xf numFmtId="177" fontId="5" fillId="0" borderId="9" xfId="0" applyNumberFormat="1" applyFont="1" applyBorder="1" applyAlignment="1">
      <alignment horizontal="right" vertical="center"/>
    </xf>
    <xf numFmtId="0" fontId="14" fillId="0" borderId="12" xfId="53" applyNumberFormat="1" applyFont="1" applyBorder="1" applyAlignment="1">
      <alignment horizontal="right" vertical="center"/>
    </xf>
    <xf numFmtId="43" fontId="5" fillId="0" borderId="12" xfId="0" applyNumberFormat="1" applyFont="1" applyBorder="1" applyAlignment="1">
      <alignment horizontal="right" vertical="center"/>
    </xf>
    <xf numFmtId="4" fontId="14" fillId="0" borderId="12" xfId="53" applyNumberFormat="1" applyFont="1" applyBorder="1" applyAlignment="1">
      <alignment horizontal="right" vertical="center"/>
    </xf>
    <xf numFmtId="4" fontId="5" fillId="0" borderId="12" xfId="0" applyNumberFormat="1" applyFont="1" applyBorder="1" applyAlignment="1">
      <alignment horizontal="right" vertical="center"/>
    </xf>
    <xf numFmtId="177" fontId="5" fillId="0" borderId="6" xfId="0" applyNumberFormat="1" applyFont="1" applyBorder="1" applyAlignment="1">
      <alignment horizontal="right" vertical="center"/>
    </xf>
    <xf numFmtId="43" fontId="5" fillId="0" borderId="15" xfId="0" applyNumberFormat="1" applyFont="1" applyBorder="1" applyAlignment="1">
      <alignment horizontal="right" vertical="center"/>
    </xf>
    <xf numFmtId="177" fontId="5" fillId="0" borderId="16" xfId="0" applyNumberFormat="1" applyFont="1" applyBorder="1" applyAlignment="1">
      <alignment horizontal="right" vertical="center"/>
    </xf>
    <xf numFmtId="43" fontId="5" fillId="0" borderId="10" xfId="0" applyNumberFormat="1" applyFont="1" applyBorder="1" applyAlignment="1">
      <alignment horizontal="right" vertical="center"/>
    </xf>
    <xf numFmtId="177" fontId="5" fillId="0" borderId="5" xfId="0" applyNumberFormat="1" applyFont="1" applyBorder="1" applyAlignment="1">
      <alignment horizontal="right" vertical="center"/>
    </xf>
    <xf numFmtId="4" fontId="10" fillId="0" borderId="12" xfId="0" applyNumberFormat="1" applyFont="1" applyBorder="1" applyAlignment="1">
      <alignment horizontal="right" vertical="center"/>
    </xf>
    <xf numFmtId="177" fontId="5" fillId="0" borderId="12" xfId="0" applyNumberFormat="1" applyFont="1" applyBorder="1" applyAlignment="1">
      <alignment horizontal="left" vertical="center"/>
    </xf>
    <xf numFmtId="0" fontId="0" fillId="0" borderId="12" xfId="0" applyFont="1" applyBorder="1" applyAlignment="1">
      <alignment horizontal="left" vertical="center"/>
    </xf>
    <xf numFmtId="177" fontId="5" fillId="0" borderId="4" xfId="0" applyNumberFormat="1" applyFont="1" applyBorder="1" applyAlignment="1">
      <alignment horizontal="left" vertical="center"/>
    </xf>
    <xf numFmtId="177" fontId="5" fillId="0" borderId="7" xfId="0" applyNumberFormat="1" applyFont="1" applyBorder="1" applyAlignment="1">
      <alignment horizontal="lef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0" fontId="0" fillId="0" borderId="0" xfId="0" applyFont="1" applyFill="1" applyBorder="1"/>
    <xf numFmtId="0" fontId="1" fillId="0" borderId="0" xfId="0" applyFont="1" applyFill="1" applyBorder="1" applyAlignment="1">
      <alignment vertical="top"/>
    </xf>
    <xf numFmtId="0" fontId="1" fillId="0" borderId="0" xfId="0" applyFont="1" applyFill="1" applyBorder="1" applyAlignment="1">
      <alignment horizontal="right" vertical="center"/>
    </xf>
    <xf numFmtId="0" fontId="2"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 fillId="0" borderId="0" xfId="0" applyFont="1" applyFill="1" applyBorder="1" applyAlignment="1">
      <alignment horizontal="right"/>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7" xfId="0" applyFont="1" applyFill="1" applyBorder="1" applyAlignment="1">
      <alignment horizontal="center" vertical="center"/>
    </xf>
    <xf numFmtId="177" fontId="5" fillId="0" borderId="7" xfId="0" applyNumberFormat="1" applyFont="1" applyFill="1" applyBorder="1" applyAlignment="1">
      <alignment horizontal="right" vertical="center"/>
    </xf>
    <xf numFmtId="0" fontId="2" fillId="0" borderId="7" xfId="0" applyFont="1" applyFill="1" applyBorder="1" applyAlignment="1">
      <alignment horizontal="left" vertical="center" wrapText="1" indent="2"/>
    </xf>
    <xf numFmtId="177" fontId="5" fillId="0" borderId="7"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8" fillId="0" borderId="7" xfId="0" applyFont="1" applyBorder="1" applyAlignment="1" applyProtection="1">
      <alignment horizontal="center" vertical="center" wrapText="1"/>
      <protection locked="0"/>
    </xf>
    <xf numFmtId="0" fontId="18"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177" fontId="20" fillId="0" borderId="7" xfId="0" applyNumberFormat="1" applyFont="1" applyBorder="1" applyAlignment="1">
      <alignment horizontal="right" vertical="center"/>
    </xf>
    <xf numFmtId="0" fontId="1" fillId="0" borderId="0"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indent="1"/>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12" xfId="0" applyFont="1" applyBorder="1" applyAlignment="1" quotePrefix="1">
      <alignment vertical="center" wrapText="1"/>
    </xf>
    <xf numFmtId="0" fontId="2" fillId="0" borderId="16" xfId="0" applyFont="1" applyBorder="1" applyAlignment="1" quotePrefix="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PercentStyle"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NumberStyle" xfId="56"/>
    <cellStyle name="TextStyle" xfId="57"/>
    <cellStyle name="MoneyStyle" xfId="58"/>
    <cellStyle name="TimeStyle" xfId="59"/>
    <cellStyle name="IntegralNumberStyle" xfId="60"/>
    <cellStyle name="Normal" xfId="61"/>
    <cellStyle name="常规 5"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37" sqref="B37"/>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50"/>
      <c r="B2" s="50"/>
      <c r="C2" s="50"/>
      <c r="D2" s="69" t="s">
        <v>0</v>
      </c>
    </row>
    <row r="3" ht="41.25" customHeight="1" spans="1:1">
      <c r="A3" s="45" t="str">
        <f>"2025"&amp;"年部门财务收支预算总表"</f>
        <v>2025年部门财务收支预算总表</v>
      </c>
    </row>
    <row r="4" ht="17.25" customHeight="1" spans="1:4">
      <c r="A4" s="48" t="str">
        <f>"单位名称："&amp;"昆明市公安局呈贡分局"</f>
        <v>单位名称：昆明市公安局呈贡分局</v>
      </c>
      <c r="B4" s="285"/>
      <c r="D4" s="246" t="s">
        <v>1</v>
      </c>
    </row>
    <row r="5" ht="23.25" customHeight="1" spans="1:4">
      <c r="A5" s="286" t="s">
        <v>2</v>
      </c>
      <c r="B5" s="287"/>
      <c r="C5" s="286" t="s">
        <v>3</v>
      </c>
      <c r="D5" s="287"/>
    </row>
    <row r="6" ht="24" customHeight="1" spans="1:4">
      <c r="A6" s="286" t="s">
        <v>4</v>
      </c>
      <c r="B6" s="286" t="s">
        <v>5</v>
      </c>
      <c r="C6" s="286" t="s">
        <v>6</v>
      </c>
      <c r="D6" s="286" t="s">
        <v>5</v>
      </c>
    </row>
    <row r="7" ht="17.25" customHeight="1" spans="1:4">
      <c r="A7" s="288" t="s">
        <v>7</v>
      </c>
      <c r="B7" s="85">
        <v>260183057.31</v>
      </c>
      <c r="C7" s="288" t="s">
        <v>8</v>
      </c>
      <c r="D7" s="85"/>
    </row>
    <row r="8" ht="17.25" customHeight="1" spans="1:4">
      <c r="A8" s="288" t="s">
        <v>9</v>
      </c>
      <c r="B8" s="85"/>
      <c r="C8" s="288" t="s">
        <v>10</v>
      </c>
      <c r="D8" s="85"/>
    </row>
    <row r="9" ht="17.25" customHeight="1" spans="1:4">
      <c r="A9" s="288" t="s">
        <v>11</v>
      </c>
      <c r="B9" s="85"/>
      <c r="C9" s="326" t="s">
        <v>12</v>
      </c>
      <c r="D9" s="85"/>
    </row>
    <row r="10" ht="17.25" customHeight="1" spans="1:4">
      <c r="A10" s="288" t="s">
        <v>13</v>
      </c>
      <c r="B10" s="85"/>
      <c r="C10" s="326" t="s">
        <v>14</v>
      </c>
      <c r="D10" s="85">
        <f>229976016.67+13430145.63</f>
        <v>243406162.3</v>
      </c>
    </row>
    <row r="11" ht="17.25" customHeight="1" spans="1:4">
      <c r="A11" s="288" t="s">
        <v>15</v>
      </c>
      <c r="B11" s="85">
        <v>5550000</v>
      </c>
      <c r="C11" s="326" t="s">
        <v>16</v>
      </c>
      <c r="D11" s="85"/>
    </row>
    <row r="12" ht="17.25" customHeight="1" spans="1:4">
      <c r="A12" s="288" t="s">
        <v>17</v>
      </c>
      <c r="B12" s="85"/>
      <c r="C12" s="326" t="s">
        <v>18</v>
      </c>
      <c r="D12" s="85">
        <v>2650000</v>
      </c>
    </row>
    <row r="13" ht="17.25" customHeight="1" spans="1:4">
      <c r="A13" s="288" t="s">
        <v>19</v>
      </c>
      <c r="B13" s="85"/>
      <c r="C13" s="35" t="s">
        <v>20</v>
      </c>
      <c r="D13" s="85"/>
    </row>
    <row r="14" ht="17.25" customHeight="1" spans="1:4">
      <c r="A14" s="288" t="s">
        <v>21</v>
      </c>
      <c r="B14" s="85"/>
      <c r="C14" s="35" t="s">
        <v>22</v>
      </c>
      <c r="D14" s="85">
        <v>13298444.64</v>
      </c>
    </row>
    <row r="15" ht="17.25" customHeight="1" spans="1:4">
      <c r="A15" s="288" t="s">
        <v>23</v>
      </c>
      <c r="B15" s="85"/>
      <c r="C15" s="35" t="s">
        <v>24</v>
      </c>
      <c r="D15" s="85">
        <v>9126731</v>
      </c>
    </row>
    <row r="16" ht="17.25" customHeight="1" spans="1:4">
      <c r="A16" s="288" t="s">
        <v>25</v>
      </c>
      <c r="B16" s="85">
        <v>5550000</v>
      </c>
      <c r="C16" s="35" t="s">
        <v>26</v>
      </c>
      <c r="D16" s="85"/>
    </row>
    <row r="17" ht="17.25" customHeight="1" spans="1:4">
      <c r="A17" s="251"/>
      <c r="B17" s="85"/>
      <c r="C17" s="35" t="s">
        <v>27</v>
      </c>
      <c r="D17" s="85"/>
    </row>
    <row r="18" ht="17.25" customHeight="1" spans="1:4">
      <c r="A18" s="289"/>
      <c r="B18" s="85"/>
      <c r="C18" s="35" t="s">
        <v>28</v>
      </c>
      <c r="D18" s="85"/>
    </row>
    <row r="19" ht="17.25" customHeight="1" spans="1:4">
      <c r="A19" s="289"/>
      <c r="B19" s="85"/>
      <c r="C19" s="35" t="s">
        <v>29</v>
      </c>
      <c r="D19" s="85"/>
    </row>
    <row r="20" ht="17.25" customHeight="1" spans="1:4">
      <c r="A20" s="289"/>
      <c r="B20" s="85"/>
      <c r="C20" s="35" t="s">
        <v>30</v>
      </c>
      <c r="D20" s="85"/>
    </row>
    <row r="21" ht="17.25" customHeight="1" spans="1:4">
      <c r="A21" s="289"/>
      <c r="B21" s="85"/>
      <c r="C21" s="35" t="s">
        <v>31</v>
      </c>
      <c r="D21" s="85"/>
    </row>
    <row r="22" ht="17.25" customHeight="1" spans="1:4">
      <c r="A22" s="289"/>
      <c r="B22" s="85"/>
      <c r="C22" s="35" t="s">
        <v>32</v>
      </c>
      <c r="D22" s="85"/>
    </row>
    <row r="23" ht="17.25" customHeight="1" spans="1:4">
      <c r="A23" s="289"/>
      <c r="B23" s="85"/>
      <c r="C23" s="35" t="s">
        <v>33</v>
      </c>
      <c r="D23" s="85"/>
    </row>
    <row r="24" ht="17.25" customHeight="1" spans="1:4">
      <c r="A24" s="289"/>
      <c r="B24" s="85"/>
      <c r="C24" s="35" t="s">
        <v>34</v>
      </c>
      <c r="D24" s="85"/>
    </row>
    <row r="25" ht="17.25" customHeight="1" spans="1:4">
      <c r="A25" s="289"/>
      <c r="B25" s="85"/>
      <c r="C25" s="35" t="s">
        <v>35</v>
      </c>
      <c r="D25" s="85">
        <v>10681865</v>
      </c>
    </row>
    <row r="26" ht="17.25" customHeight="1" spans="1:4">
      <c r="A26" s="289"/>
      <c r="B26" s="85"/>
      <c r="C26" s="35" t="s">
        <v>36</v>
      </c>
      <c r="D26" s="85"/>
    </row>
    <row r="27" ht="17.25" customHeight="1" spans="1:4">
      <c r="A27" s="289"/>
      <c r="B27" s="85"/>
      <c r="C27" s="251" t="s">
        <v>37</v>
      </c>
      <c r="D27" s="85"/>
    </row>
    <row r="28" ht="17.25" customHeight="1" spans="1:4">
      <c r="A28" s="289"/>
      <c r="B28" s="85"/>
      <c r="C28" s="35" t="s">
        <v>38</v>
      </c>
      <c r="D28" s="85"/>
    </row>
    <row r="29" ht="16.5" customHeight="1" spans="1:4">
      <c r="A29" s="289"/>
      <c r="B29" s="85"/>
      <c r="C29" s="35" t="s">
        <v>39</v>
      </c>
      <c r="D29" s="85"/>
    </row>
    <row r="30" ht="16.5" customHeight="1" spans="1:4">
      <c r="A30" s="289"/>
      <c r="B30" s="85"/>
      <c r="C30" s="251" t="s">
        <v>40</v>
      </c>
      <c r="D30" s="85"/>
    </row>
    <row r="31" ht="17.25" customHeight="1" spans="1:4">
      <c r="A31" s="289"/>
      <c r="B31" s="85"/>
      <c r="C31" s="251" t="s">
        <v>41</v>
      </c>
      <c r="D31" s="85"/>
    </row>
    <row r="32" ht="17.25" customHeight="1" spans="1:4">
      <c r="A32" s="289"/>
      <c r="B32" s="85"/>
      <c r="C32" s="35" t="s">
        <v>42</v>
      </c>
      <c r="D32" s="85"/>
    </row>
    <row r="33" ht="16.5" customHeight="1" spans="1:4">
      <c r="A33" s="289" t="s">
        <v>43</v>
      </c>
      <c r="B33" s="85">
        <v>265733057.31</v>
      </c>
      <c r="C33" s="289" t="s">
        <v>44</v>
      </c>
      <c r="D33" s="85">
        <f>SUM(D7:D32)</f>
        <v>279163202.94</v>
      </c>
    </row>
    <row r="34" ht="16.5" customHeight="1" spans="1:4">
      <c r="A34" s="251" t="s">
        <v>45</v>
      </c>
      <c r="B34" s="85">
        <v>13430145.63</v>
      </c>
      <c r="C34" s="251" t="s">
        <v>46</v>
      </c>
      <c r="D34" s="85"/>
    </row>
    <row r="35" ht="16.5" customHeight="1" spans="1:4">
      <c r="A35" s="35" t="s">
        <v>47</v>
      </c>
      <c r="B35" s="85">
        <v>13430145.63</v>
      </c>
      <c r="C35" s="35" t="s">
        <v>47</v>
      </c>
      <c r="D35" s="85"/>
    </row>
    <row r="36" ht="16.5" customHeight="1" spans="1:4">
      <c r="A36" s="35" t="s">
        <v>48</v>
      </c>
      <c r="B36" s="85"/>
      <c r="C36" s="35" t="s">
        <v>49</v>
      </c>
      <c r="D36" s="85"/>
    </row>
    <row r="37" ht="16.5" customHeight="1" spans="1:4">
      <c r="A37" s="290" t="s">
        <v>50</v>
      </c>
      <c r="B37" s="85">
        <f>B33+B34</f>
        <v>279163202.94</v>
      </c>
      <c r="C37" s="290" t="s">
        <v>51</v>
      </c>
      <c r="D37" s="85">
        <f>D33+D34</f>
        <v>279163202.94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5" sqref="B15"/>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1"/>
      <c r="B1" s="1"/>
      <c r="C1" s="1"/>
      <c r="D1" s="1"/>
      <c r="E1" s="1"/>
      <c r="F1" s="1"/>
    </row>
    <row r="2" ht="12" customHeight="1" spans="1:6">
      <c r="A2" s="144">
        <v>1</v>
      </c>
      <c r="B2" s="145">
        <v>0</v>
      </c>
      <c r="C2" s="144">
        <v>1</v>
      </c>
      <c r="D2" s="146"/>
      <c r="E2" s="146"/>
      <c r="F2" s="143" t="s">
        <v>725</v>
      </c>
    </row>
    <row r="3" ht="42" customHeight="1" spans="1:6">
      <c r="A3" s="147" t="str">
        <f>"2025"&amp;"年部门政府性基金预算支出预算表"</f>
        <v>2025年部门政府性基金预算支出预算表</v>
      </c>
      <c r="B3" s="147" t="s">
        <v>726</v>
      </c>
      <c r="C3" s="148"/>
      <c r="D3" s="149"/>
      <c r="E3" s="149"/>
      <c r="F3" s="149"/>
    </row>
    <row r="4" ht="13.5" customHeight="1" spans="1:6">
      <c r="A4" s="5" t="str">
        <f>"单位名称："&amp;"昆明市公安局呈贡分局"</f>
        <v>单位名称：昆明市公安局呈贡分局</v>
      </c>
      <c r="B4" s="5" t="s">
        <v>727</v>
      </c>
      <c r="C4" s="144"/>
      <c r="D4" s="146"/>
      <c r="E4" s="146"/>
      <c r="F4" s="143" t="s">
        <v>1</v>
      </c>
    </row>
    <row r="5" ht="19.5" customHeight="1" spans="1:6">
      <c r="A5" s="150" t="s">
        <v>198</v>
      </c>
      <c r="B5" s="151" t="s">
        <v>73</v>
      </c>
      <c r="C5" s="150" t="s">
        <v>74</v>
      </c>
      <c r="D5" s="11" t="s">
        <v>728</v>
      </c>
      <c r="E5" s="12"/>
      <c r="F5" s="13"/>
    </row>
    <row r="6" ht="18.75" customHeight="1" spans="1:6">
      <c r="A6" s="152"/>
      <c r="B6" s="153"/>
      <c r="C6" s="152"/>
      <c r="D6" s="16" t="s">
        <v>55</v>
      </c>
      <c r="E6" s="11" t="s">
        <v>76</v>
      </c>
      <c r="F6" s="16" t="s">
        <v>77</v>
      </c>
    </row>
    <row r="7" ht="18.75" customHeight="1" spans="1:6">
      <c r="A7" s="73">
        <v>1</v>
      </c>
      <c r="B7" s="154" t="s">
        <v>84</v>
      </c>
      <c r="C7" s="73">
        <v>3</v>
      </c>
      <c r="D7" s="155">
        <v>4</v>
      </c>
      <c r="E7" s="155">
        <v>5</v>
      </c>
      <c r="F7" s="155">
        <v>6</v>
      </c>
    </row>
    <row r="8" ht="21" customHeight="1" spans="1:6">
      <c r="A8" s="21"/>
      <c r="B8" s="21"/>
      <c r="C8" s="21"/>
      <c r="D8" s="85"/>
      <c r="E8" s="85"/>
      <c r="F8" s="85"/>
    </row>
    <row r="9" ht="21" customHeight="1" spans="1:6">
      <c r="A9" s="21"/>
      <c r="B9" s="21"/>
      <c r="C9" s="21"/>
      <c r="D9" s="85"/>
      <c r="E9" s="85"/>
      <c r="F9" s="85"/>
    </row>
    <row r="10" ht="18.75" customHeight="1" spans="1:6">
      <c r="A10" s="156" t="s">
        <v>188</v>
      </c>
      <c r="B10" s="156" t="s">
        <v>188</v>
      </c>
      <c r="C10" s="157" t="s">
        <v>188</v>
      </c>
      <c r="D10" s="85"/>
      <c r="E10" s="85"/>
      <c r="F10" s="85"/>
    </row>
    <row r="11" customHeight="1" spans="1:1">
      <c r="A11" t="s">
        <v>729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3"/>
  <sheetViews>
    <sheetView showZeros="0" topLeftCell="M1" workbookViewId="0">
      <pane ySplit="1" topLeftCell="A20" activePane="bottomLeft" state="frozen"/>
      <selection/>
      <selection pane="bottomLeft" activeCell="E25" sqref="E25"/>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0"/>
      <c r="C2" s="90"/>
      <c r="R2" s="3"/>
      <c r="S2" s="3" t="s">
        <v>730</v>
      </c>
    </row>
    <row r="3" ht="41.25" customHeight="1" spans="1:19">
      <c r="A3" s="78"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27" t="str">
        <f>"单位名称："&amp;"昆明市公安局呈贡分局"</f>
        <v>单位名称：昆明市公安局呈贡分局</v>
      </c>
      <c r="B4" s="92"/>
      <c r="C4" s="92"/>
      <c r="D4" s="7"/>
      <c r="E4" s="7"/>
      <c r="F4" s="7"/>
      <c r="G4" s="7"/>
      <c r="H4" s="7"/>
      <c r="I4" s="7"/>
      <c r="J4" s="7"/>
      <c r="K4" s="7"/>
      <c r="L4" s="7"/>
      <c r="R4" s="8"/>
      <c r="S4" s="143" t="s">
        <v>1</v>
      </c>
    </row>
    <row r="5" ht="15.75" customHeight="1" spans="1:19">
      <c r="A5" s="10" t="s">
        <v>197</v>
      </c>
      <c r="B5" s="93" t="s">
        <v>198</v>
      </c>
      <c r="C5" s="93" t="s">
        <v>731</v>
      </c>
      <c r="D5" s="94" t="s">
        <v>732</v>
      </c>
      <c r="E5" s="94" t="s">
        <v>733</v>
      </c>
      <c r="F5" s="94" t="s">
        <v>734</v>
      </c>
      <c r="G5" s="94" t="s">
        <v>735</v>
      </c>
      <c r="H5" s="94" t="s">
        <v>736</v>
      </c>
      <c r="I5" s="112" t="s">
        <v>205</v>
      </c>
      <c r="J5" s="112"/>
      <c r="K5" s="112"/>
      <c r="L5" s="112"/>
      <c r="M5" s="113"/>
      <c r="N5" s="112"/>
      <c r="O5" s="112"/>
      <c r="P5" s="87"/>
      <c r="Q5" s="112"/>
      <c r="R5" s="113"/>
      <c r="S5" s="88"/>
    </row>
    <row r="6" ht="17.25" customHeight="1" spans="1:19">
      <c r="A6" s="15"/>
      <c r="B6" s="95"/>
      <c r="C6" s="95"/>
      <c r="D6" s="96"/>
      <c r="E6" s="96"/>
      <c r="F6" s="96"/>
      <c r="G6" s="96"/>
      <c r="H6" s="96"/>
      <c r="I6" s="96" t="s">
        <v>55</v>
      </c>
      <c r="J6" s="96" t="s">
        <v>58</v>
      </c>
      <c r="K6" s="96" t="s">
        <v>737</v>
      </c>
      <c r="L6" s="96" t="s">
        <v>738</v>
      </c>
      <c r="M6" s="114" t="s">
        <v>739</v>
      </c>
      <c r="N6" s="115" t="s">
        <v>740</v>
      </c>
      <c r="O6" s="115"/>
      <c r="P6" s="124"/>
      <c r="Q6" s="115"/>
      <c r="R6" s="125"/>
      <c r="S6" s="97"/>
    </row>
    <row r="7" ht="54" customHeight="1" spans="1:19">
      <c r="A7" s="18"/>
      <c r="B7" s="97"/>
      <c r="C7" s="97"/>
      <c r="D7" s="98"/>
      <c r="E7" s="98"/>
      <c r="F7" s="98"/>
      <c r="G7" s="98"/>
      <c r="H7" s="98"/>
      <c r="I7" s="98"/>
      <c r="J7" s="98" t="s">
        <v>57</v>
      </c>
      <c r="K7" s="98"/>
      <c r="L7" s="98"/>
      <c r="M7" s="116"/>
      <c r="N7" s="98" t="s">
        <v>57</v>
      </c>
      <c r="O7" s="98" t="s">
        <v>64</v>
      </c>
      <c r="P7" s="97" t="s">
        <v>65</v>
      </c>
      <c r="Q7" s="98" t="s">
        <v>66</v>
      </c>
      <c r="R7" s="116" t="s">
        <v>67</v>
      </c>
      <c r="S7" s="97" t="s">
        <v>68</v>
      </c>
    </row>
    <row r="8" ht="18" customHeight="1" spans="1:19">
      <c r="A8" s="128">
        <v>1</v>
      </c>
      <c r="B8" s="128" t="s">
        <v>84</v>
      </c>
      <c r="C8" s="129">
        <v>3</v>
      </c>
      <c r="D8" s="129">
        <v>4</v>
      </c>
      <c r="E8" s="128">
        <v>5</v>
      </c>
      <c r="F8" s="128">
        <v>6</v>
      </c>
      <c r="G8" s="128">
        <v>7</v>
      </c>
      <c r="H8" s="128">
        <v>8</v>
      </c>
      <c r="I8" s="128">
        <v>9</v>
      </c>
      <c r="J8" s="128">
        <v>10</v>
      </c>
      <c r="K8" s="128">
        <v>11</v>
      </c>
      <c r="L8" s="128">
        <v>12</v>
      </c>
      <c r="M8" s="128">
        <v>13</v>
      </c>
      <c r="N8" s="128">
        <v>14</v>
      </c>
      <c r="O8" s="128">
        <v>15</v>
      </c>
      <c r="P8" s="128">
        <v>16</v>
      </c>
      <c r="Q8" s="128">
        <v>17</v>
      </c>
      <c r="R8" s="128">
        <v>18</v>
      </c>
      <c r="S8" s="128">
        <v>19</v>
      </c>
    </row>
    <row r="9" ht="24" spans="1:19">
      <c r="A9" s="99" t="s">
        <v>70</v>
      </c>
      <c r="B9" s="100" t="s">
        <v>70</v>
      </c>
      <c r="C9" s="100" t="s">
        <v>296</v>
      </c>
      <c r="D9" s="101" t="s">
        <v>741</v>
      </c>
      <c r="E9" s="101" t="s">
        <v>742</v>
      </c>
      <c r="F9" s="101" t="s">
        <v>640</v>
      </c>
      <c r="G9" s="130">
        <v>1</v>
      </c>
      <c r="H9" s="85"/>
      <c r="I9" s="85">
        <v>250000</v>
      </c>
      <c r="J9" s="85">
        <v>250000</v>
      </c>
      <c r="K9" s="85"/>
      <c r="L9" s="85"/>
      <c r="M9" s="85"/>
      <c r="N9" s="85"/>
      <c r="O9" s="85"/>
      <c r="P9" s="85"/>
      <c r="Q9" s="85"/>
      <c r="R9" s="85"/>
      <c r="S9" s="85"/>
    </row>
    <row r="10" ht="21" customHeight="1" spans="1:19">
      <c r="A10" s="99" t="s">
        <v>70</v>
      </c>
      <c r="B10" s="100" t="s">
        <v>70</v>
      </c>
      <c r="C10" s="100" t="s">
        <v>296</v>
      </c>
      <c r="D10" s="101" t="s">
        <v>743</v>
      </c>
      <c r="E10" s="101" t="s">
        <v>744</v>
      </c>
      <c r="F10" s="101" t="s">
        <v>526</v>
      </c>
      <c r="G10" s="130">
        <v>1</v>
      </c>
      <c r="H10" s="85">
        <v>3000000</v>
      </c>
      <c r="I10" s="85">
        <v>3000000</v>
      </c>
      <c r="J10" s="85">
        <v>3000000</v>
      </c>
      <c r="K10" s="85"/>
      <c r="L10" s="85"/>
      <c r="M10" s="85"/>
      <c r="N10" s="85"/>
      <c r="O10" s="85"/>
      <c r="P10" s="85"/>
      <c r="Q10" s="85"/>
      <c r="R10" s="85"/>
      <c r="S10" s="85"/>
    </row>
    <row r="11" ht="36" spans="1:19">
      <c r="A11" s="99" t="s">
        <v>70</v>
      </c>
      <c r="B11" s="100" t="s">
        <v>70</v>
      </c>
      <c r="C11" s="100" t="s">
        <v>312</v>
      </c>
      <c r="D11" s="101" t="s">
        <v>745</v>
      </c>
      <c r="E11" s="101" t="s">
        <v>746</v>
      </c>
      <c r="F11" s="101" t="s">
        <v>420</v>
      </c>
      <c r="G11" s="130">
        <v>1</v>
      </c>
      <c r="H11" s="85"/>
      <c r="I11" s="85">
        <v>20000</v>
      </c>
      <c r="J11" s="85">
        <v>20000</v>
      </c>
      <c r="K11" s="85"/>
      <c r="L11" s="85"/>
      <c r="M11" s="85"/>
      <c r="N11" s="85"/>
      <c r="O11" s="85"/>
      <c r="P11" s="85"/>
      <c r="Q11" s="85"/>
      <c r="R11" s="85"/>
      <c r="S11" s="85"/>
    </row>
    <row r="12" ht="36" spans="1:19">
      <c r="A12" s="99" t="s">
        <v>70</v>
      </c>
      <c r="B12" s="100" t="s">
        <v>70</v>
      </c>
      <c r="C12" s="100" t="s">
        <v>312</v>
      </c>
      <c r="D12" s="101" t="s">
        <v>747</v>
      </c>
      <c r="E12" s="101" t="s">
        <v>746</v>
      </c>
      <c r="F12" s="101" t="s">
        <v>420</v>
      </c>
      <c r="G12" s="130">
        <v>1</v>
      </c>
      <c r="H12" s="85"/>
      <c r="I12" s="85">
        <v>20000</v>
      </c>
      <c r="J12" s="85">
        <v>20000</v>
      </c>
      <c r="K12" s="85"/>
      <c r="L12" s="85"/>
      <c r="M12" s="85"/>
      <c r="N12" s="85"/>
      <c r="O12" s="85"/>
      <c r="P12" s="85"/>
      <c r="Q12" s="85"/>
      <c r="R12" s="85"/>
      <c r="S12" s="85"/>
    </row>
    <row r="13" ht="24" spans="1:19">
      <c r="A13" s="99" t="s">
        <v>70</v>
      </c>
      <c r="B13" s="100" t="s">
        <v>70</v>
      </c>
      <c r="C13" s="100" t="s">
        <v>312</v>
      </c>
      <c r="D13" s="101" t="s">
        <v>748</v>
      </c>
      <c r="E13" s="101" t="s">
        <v>746</v>
      </c>
      <c r="F13" s="101" t="s">
        <v>420</v>
      </c>
      <c r="G13" s="130">
        <v>1</v>
      </c>
      <c r="H13" s="85"/>
      <c r="I13" s="85">
        <v>10000</v>
      </c>
      <c r="J13" s="85">
        <v>10000</v>
      </c>
      <c r="K13" s="85"/>
      <c r="L13" s="85"/>
      <c r="M13" s="85"/>
      <c r="N13" s="85"/>
      <c r="O13" s="85"/>
      <c r="P13" s="85"/>
      <c r="Q13" s="85"/>
      <c r="R13" s="85"/>
      <c r="S13" s="85"/>
    </row>
    <row r="14" ht="21" customHeight="1" spans="1:19">
      <c r="A14" s="99" t="s">
        <v>70</v>
      </c>
      <c r="B14" s="100" t="s">
        <v>70</v>
      </c>
      <c r="C14" s="100" t="s">
        <v>316</v>
      </c>
      <c r="D14" s="101" t="s">
        <v>749</v>
      </c>
      <c r="E14" s="101" t="s">
        <v>750</v>
      </c>
      <c r="F14" s="101" t="s">
        <v>420</v>
      </c>
      <c r="G14" s="130">
        <v>1</v>
      </c>
      <c r="H14" s="85"/>
      <c r="I14" s="85">
        <v>2500000</v>
      </c>
      <c r="J14" s="85">
        <v>2500000</v>
      </c>
      <c r="K14" s="85"/>
      <c r="L14" s="85"/>
      <c r="M14" s="85"/>
      <c r="N14" s="85"/>
      <c r="O14" s="85"/>
      <c r="P14" s="85"/>
      <c r="Q14" s="85"/>
      <c r="R14" s="85"/>
      <c r="S14" s="85"/>
    </row>
    <row r="15" ht="21" customHeight="1" spans="1:19">
      <c r="A15" s="99" t="s">
        <v>70</v>
      </c>
      <c r="B15" s="100" t="s">
        <v>70</v>
      </c>
      <c r="C15" s="100" t="s">
        <v>316</v>
      </c>
      <c r="D15" s="101" t="s">
        <v>751</v>
      </c>
      <c r="E15" s="101" t="s">
        <v>752</v>
      </c>
      <c r="F15" s="101" t="s">
        <v>420</v>
      </c>
      <c r="G15" s="130">
        <v>1</v>
      </c>
      <c r="H15" s="85">
        <v>1000000</v>
      </c>
      <c r="I15" s="85">
        <v>1000000</v>
      </c>
      <c r="J15" s="85">
        <v>1000000</v>
      </c>
      <c r="K15" s="85"/>
      <c r="L15" s="85"/>
      <c r="M15" s="85"/>
      <c r="N15" s="85"/>
      <c r="O15" s="85"/>
      <c r="P15" s="85"/>
      <c r="Q15" s="85"/>
      <c r="R15" s="85"/>
      <c r="S15" s="85"/>
    </row>
    <row r="16" ht="21" customHeight="1" spans="1:19">
      <c r="A16" s="99" t="s">
        <v>70</v>
      </c>
      <c r="B16" s="100" t="s">
        <v>70</v>
      </c>
      <c r="C16" s="100" t="s">
        <v>316</v>
      </c>
      <c r="D16" s="101" t="s">
        <v>753</v>
      </c>
      <c r="E16" s="101" t="s">
        <v>752</v>
      </c>
      <c r="F16" s="101" t="s">
        <v>420</v>
      </c>
      <c r="G16" s="130">
        <v>1</v>
      </c>
      <c r="H16" s="85">
        <v>1000000</v>
      </c>
      <c r="I16" s="85">
        <v>1000000</v>
      </c>
      <c r="J16" s="85">
        <v>1000000</v>
      </c>
      <c r="K16" s="85"/>
      <c r="L16" s="85"/>
      <c r="M16" s="85"/>
      <c r="N16" s="85"/>
      <c r="O16" s="85"/>
      <c r="P16" s="85"/>
      <c r="Q16" s="85"/>
      <c r="R16" s="85"/>
      <c r="S16" s="85"/>
    </row>
    <row r="17" ht="24" spans="1:19">
      <c r="A17" s="99" t="s">
        <v>70</v>
      </c>
      <c r="B17" s="100" t="s">
        <v>70</v>
      </c>
      <c r="C17" s="100" t="s">
        <v>318</v>
      </c>
      <c r="D17" s="101" t="s">
        <v>754</v>
      </c>
      <c r="E17" s="101" t="s">
        <v>746</v>
      </c>
      <c r="F17" s="101" t="s">
        <v>420</v>
      </c>
      <c r="G17" s="130">
        <v>1</v>
      </c>
      <c r="H17" s="85"/>
      <c r="I17" s="85">
        <v>27136</v>
      </c>
      <c r="J17" s="85">
        <v>27136</v>
      </c>
      <c r="K17" s="85"/>
      <c r="L17" s="85"/>
      <c r="M17" s="85"/>
      <c r="N17" s="85"/>
      <c r="O17" s="85"/>
      <c r="P17" s="85"/>
      <c r="Q17" s="85"/>
      <c r="R17" s="85"/>
      <c r="S17" s="85"/>
    </row>
    <row r="18" ht="24" spans="1:19">
      <c r="A18" s="99" t="s">
        <v>70</v>
      </c>
      <c r="B18" s="100" t="s">
        <v>70</v>
      </c>
      <c r="C18" s="100" t="s">
        <v>245</v>
      </c>
      <c r="D18" s="101" t="s">
        <v>755</v>
      </c>
      <c r="E18" s="101" t="s">
        <v>756</v>
      </c>
      <c r="F18" s="101" t="s">
        <v>420</v>
      </c>
      <c r="G18" s="130">
        <v>1</v>
      </c>
      <c r="H18" s="85"/>
      <c r="I18" s="85">
        <v>646800</v>
      </c>
      <c r="J18" s="85">
        <v>646800</v>
      </c>
      <c r="K18" s="85"/>
      <c r="L18" s="85"/>
      <c r="M18" s="85"/>
      <c r="N18" s="85"/>
      <c r="O18" s="85"/>
      <c r="P18" s="85"/>
      <c r="Q18" s="85"/>
      <c r="R18" s="85"/>
      <c r="S18" s="85"/>
    </row>
    <row r="19" ht="36" spans="1:19">
      <c r="A19" s="99" t="s">
        <v>70</v>
      </c>
      <c r="B19" s="100" t="s">
        <v>70</v>
      </c>
      <c r="C19" s="100" t="s">
        <v>245</v>
      </c>
      <c r="D19" s="101" t="s">
        <v>757</v>
      </c>
      <c r="E19" s="101" t="s">
        <v>758</v>
      </c>
      <c r="F19" s="101" t="s">
        <v>420</v>
      </c>
      <c r="G19" s="130">
        <v>1</v>
      </c>
      <c r="H19" s="85"/>
      <c r="I19" s="85">
        <v>1000000</v>
      </c>
      <c r="J19" s="85">
        <v>1000000</v>
      </c>
      <c r="K19" s="85"/>
      <c r="L19" s="85"/>
      <c r="M19" s="85"/>
      <c r="N19" s="85"/>
      <c r="O19" s="85"/>
      <c r="P19" s="85"/>
      <c r="Q19" s="85"/>
      <c r="R19" s="85"/>
      <c r="S19" s="85"/>
    </row>
    <row r="20" ht="24" spans="1:19">
      <c r="A20" s="99" t="s">
        <v>70</v>
      </c>
      <c r="B20" s="100" t="s">
        <v>70</v>
      </c>
      <c r="C20" s="100" t="s">
        <v>266</v>
      </c>
      <c r="D20" s="101" t="s">
        <v>755</v>
      </c>
      <c r="E20" s="101" t="s">
        <v>756</v>
      </c>
      <c r="F20" s="101" t="s">
        <v>420</v>
      </c>
      <c r="G20" s="130">
        <v>1</v>
      </c>
      <c r="H20" s="85"/>
      <c r="I20" s="85">
        <v>60000</v>
      </c>
      <c r="J20" s="85">
        <v>60000</v>
      </c>
      <c r="K20" s="85"/>
      <c r="L20" s="85"/>
      <c r="M20" s="85"/>
      <c r="N20" s="85"/>
      <c r="O20" s="85"/>
      <c r="P20" s="85"/>
      <c r="Q20" s="85"/>
      <c r="R20" s="85"/>
      <c r="S20" s="85"/>
    </row>
    <row r="21" ht="36" spans="1:19">
      <c r="A21" s="99" t="s">
        <v>70</v>
      </c>
      <c r="B21" s="100" t="s">
        <v>70</v>
      </c>
      <c r="C21" s="100" t="s">
        <v>280</v>
      </c>
      <c r="D21" s="101" t="s">
        <v>757</v>
      </c>
      <c r="E21" s="101" t="s">
        <v>758</v>
      </c>
      <c r="F21" s="101" t="s">
        <v>420</v>
      </c>
      <c r="G21" s="130">
        <v>1</v>
      </c>
      <c r="H21" s="85"/>
      <c r="I21" s="85">
        <v>1000000</v>
      </c>
      <c r="J21" s="85">
        <v>1000000</v>
      </c>
      <c r="K21" s="85"/>
      <c r="L21" s="85"/>
      <c r="M21" s="85"/>
      <c r="N21" s="85"/>
      <c r="O21" s="85"/>
      <c r="P21" s="85"/>
      <c r="Q21" s="85"/>
      <c r="R21" s="85"/>
      <c r="S21" s="85"/>
    </row>
    <row r="22" ht="36" spans="1:19">
      <c r="A22" s="99" t="s">
        <v>70</v>
      </c>
      <c r="B22" s="100" t="s">
        <v>70</v>
      </c>
      <c r="C22" s="100" t="s">
        <v>332</v>
      </c>
      <c r="D22" s="101" t="s">
        <v>757</v>
      </c>
      <c r="E22" s="101" t="s">
        <v>758</v>
      </c>
      <c r="F22" s="101" t="s">
        <v>420</v>
      </c>
      <c r="G22" s="130">
        <v>1</v>
      </c>
      <c r="H22" s="85"/>
      <c r="I22" s="85">
        <v>3000000</v>
      </c>
      <c r="J22" s="85"/>
      <c r="K22" s="85"/>
      <c r="L22" s="85"/>
      <c r="M22" s="85"/>
      <c r="N22" s="85">
        <v>3000000</v>
      </c>
      <c r="O22" s="85"/>
      <c r="P22" s="85"/>
      <c r="Q22" s="85"/>
      <c r="R22" s="85"/>
      <c r="S22" s="85">
        <v>3000000</v>
      </c>
    </row>
    <row r="23" s="126" customFormat="1" ht="21" customHeight="1" spans="1:19">
      <c r="A23" s="99" t="s">
        <v>70</v>
      </c>
      <c r="B23" s="100" t="s">
        <v>70</v>
      </c>
      <c r="C23" s="100" t="s">
        <v>336</v>
      </c>
      <c r="D23" s="101" t="s">
        <v>336</v>
      </c>
      <c r="E23" s="101" t="s">
        <v>750</v>
      </c>
      <c r="F23" s="101" t="s">
        <v>420</v>
      </c>
      <c r="G23" s="130">
        <v>1</v>
      </c>
      <c r="H23" s="85">
        <v>50000</v>
      </c>
      <c r="I23" s="85">
        <v>50000</v>
      </c>
      <c r="J23" s="85">
        <v>50000</v>
      </c>
      <c r="K23" s="85"/>
      <c r="L23" s="85"/>
      <c r="M23" s="85"/>
      <c r="N23" s="85"/>
      <c r="O23" s="85"/>
      <c r="P23" s="85"/>
      <c r="Q23" s="85"/>
      <c r="R23" s="85"/>
      <c r="S23" s="85"/>
    </row>
    <row r="24" s="126" customFormat="1" ht="21" customHeight="1" spans="1:19">
      <c r="A24" s="99" t="s">
        <v>70</v>
      </c>
      <c r="B24" s="100" t="s">
        <v>70</v>
      </c>
      <c r="C24" s="108" t="s">
        <v>342</v>
      </c>
      <c r="D24" s="131" t="s">
        <v>743</v>
      </c>
      <c r="E24" s="131" t="s">
        <v>744</v>
      </c>
      <c r="F24" s="101" t="s">
        <v>420</v>
      </c>
      <c r="G24" s="132">
        <v>1</v>
      </c>
      <c r="H24" s="133">
        <v>500000</v>
      </c>
      <c r="I24" s="133">
        <v>500000</v>
      </c>
      <c r="J24" s="133">
        <v>500000</v>
      </c>
      <c r="K24" s="85"/>
      <c r="L24" s="85"/>
      <c r="M24" s="85"/>
      <c r="N24" s="85"/>
      <c r="O24" s="85"/>
      <c r="P24" s="85"/>
      <c r="Q24" s="85"/>
      <c r="R24" s="85"/>
      <c r="S24" s="85"/>
    </row>
    <row r="25" s="126" customFormat="1" ht="24" spans="1:19">
      <c r="A25" s="102" t="s">
        <v>70</v>
      </c>
      <c r="B25" s="103" t="s">
        <v>70</v>
      </c>
      <c r="C25" s="5" t="s">
        <v>342</v>
      </c>
      <c r="D25" s="134" t="s">
        <v>759</v>
      </c>
      <c r="E25" s="134" t="s">
        <v>760</v>
      </c>
      <c r="F25" s="104" t="s">
        <v>420</v>
      </c>
      <c r="G25" s="135">
        <v>1</v>
      </c>
      <c r="H25" s="117"/>
      <c r="I25" s="141">
        <v>1500000</v>
      </c>
      <c r="J25" s="141">
        <v>1500000</v>
      </c>
      <c r="K25" s="117"/>
      <c r="L25" s="85"/>
      <c r="M25" s="85"/>
      <c r="N25" s="85"/>
      <c r="O25" s="85"/>
      <c r="P25" s="85"/>
      <c r="Q25" s="85"/>
      <c r="R25" s="85"/>
      <c r="S25" s="85"/>
    </row>
    <row r="26" s="126" customFormat="1" ht="21" customHeight="1" spans="1:19">
      <c r="A26" s="105" t="s">
        <v>70</v>
      </c>
      <c r="B26" s="106" t="s">
        <v>70</v>
      </c>
      <c r="C26" s="106" t="s">
        <v>342</v>
      </c>
      <c r="D26" s="131" t="s">
        <v>761</v>
      </c>
      <c r="E26" s="131" t="s">
        <v>762</v>
      </c>
      <c r="F26" s="105" t="s">
        <v>420</v>
      </c>
      <c r="G26" s="132">
        <v>1</v>
      </c>
      <c r="H26" s="118"/>
      <c r="I26" s="120">
        <v>1400000</v>
      </c>
      <c r="J26" s="120">
        <v>1400000</v>
      </c>
      <c r="K26" s="118"/>
      <c r="L26" s="119"/>
      <c r="M26" s="85"/>
      <c r="N26" s="85"/>
      <c r="O26" s="85"/>
      <c r="P26" s="85"/>
      <c r="Q26" s="85"/>
      <c r="R26" s="85"/>
      <c r="S26" s="85"/>
    </row>
    <row r="27" ht="21" customHeight="1" spans="1:19">
      <c r="A27" s="105" t="s">
        <v>70</v>
      </c>
      <c r="B27" s="106" t="s">
        <v>70</v>
      </c>
      <c r="C27" s="106" t="s">
        <v>360</v>
      </c>
      <c r="D27" s="105" t="s">
        <v>763</v>
      </c>
      <c r="E27" s="105" t="s">
        <v>752</v>
      </c>
      <c r="F27" s="105" t="s">
        <v>526</v>
      </c>
      <c r="G27" s="132">
        <v>1</v>
      </c>
      <c r="H27" s="120">
        <v>1000000</v>
      </c>
      <c r="I27" s="120">
        <v>1000000</v>
      </c>
      <c r="J27" s="120">
        <v>1000000</v>
      </c>
      <c r="K27" s="118"/>
      <c r="L27" s="119"/>
      <c r="M27" s="85"/>
      <c r="N27" s="85"/>
      <c r="O27" s="85"/>
      <c r="P27" s="85"/>
      <c r="Q27" s="85"/>
      <c r="R27" s="85"/>
      <c r="S27" s="85"/>
    </row>
    <row r="28" ht="21" customHeight="1" spans="1:19">
      <c r="A28" s="105" t="s">
        <v>70</v>
      </c>
      <c r="B28" s="106" t="s">
        <v>70</v>
      </c>
      <c r="C28" s="108" t="s">
        <v>364</v>
      </c>
      <c r="D28" s="105" t="s">
        <v>764</v>
      </c>
      <c r="E28" s="136" t="s">
        <v>765</v>
      </c>
      <c r="F28" s="105" t="s">
        <v>526</v>
      </c>
      <c r="G28" s="137">
        <v>1</v>
      </c>
      <c r="H28" s="120">
        <v>296990</v>
      </c>
      <c r="I28" s="120">
        <v>296990</v>
      </c>
      <c r="J28" s="120">
        <v>296990</v>
      </c>
      <c r="K28" s="142"/>
      <c r="L28" s="85"/>
      <c r="M28" s="85"/>
      <c r="N28" s="85"/>
      <c r="O28" s="85"/>
      <c r="P28" s="85"/>
      <c r="Q28" s="85"/>
      <c r="R28" s="85"/>
      <c r="S28" s="85"/>
    </row>
    <row r="29" ht="21" customHeight="1" spans="1:19">
      <c r="A29" s="105" t="s">
        <v>70</v>
      </c>
      <c r="B29" s="106" t="s">
        <v>70</v>
      </c>
      <c r="C29" s="108" t="s">
        <v>364</v>
      </c>
      <c r="D29" s="105" t="s">
        <v>766</v>
      </c>
      <c r="E29" s="136" t="s">
        <v>767</v>
      </c>
      <c r="F29" s="105" t="s">
        <v>430</v>
      </c>
      <c r="G29" s="137">
        <v>4</v>
      </c>
      <c r="H29" s="118"/>
      <c r="I29" s="120">
        <v>3800</v>
      </c>
      <c r="J29" s="120">
        <v>3800</v>
      </c>
      <c r="K29" s="119"/>
      <c r="L29" s="85"/>
      <c r="M29" s="85"/>
      <c r="N29" s="85"/>
      <c r="O29" s="85"/>
      <c r="P29" s="85"/>
      <c r="Q29" s="85"/>
      <c r="R29" s="85"/>
      <c r="S29" s="85"/>
    </row>
    <row r="30" ht="21" customHeight="1" spans="1:19">
      <c r="A30" s="105" t="s">
        <v>70</v>
      </c>
      <c r="B30" s="106" t="s">
        <v>70</v>
      </c>
      <c r="C30" s="108" t="s">
        <v>364</v>
      </c>
      <c r="D30" s="105" t="s">
        <v>768</v>
      </c>
      <c r="E30" s="136" t="s">
        <v>767</v>
      </c>
      <c r="F30" s="105" t="s">
        <v>430</v>
      </c>
      <c r="G30" s="137">
        <v>4</v>
      </c>
      <c r="H30" s="118"/>
      <c r="I30" s="120">
        <v>2600</v>
      </c>
      <c r="J30" s="120">
        <v>2600</v>
      </c>
      <c r="K30" s="119"/>
      <c r="L30" s="85"/>
      <c r="M30" s="85"/>
      <c r="N30" s="85"/>
      <c r="O30" s="85"/>
      <c r="P30" s="85"/>
      <c r="Q30" s="85"/>
      <c r="R30" s="85"/>
      <c r="S30" s="85"/>
    </row>
    <row r="31" ht="21" customHeight="1" spans="1:19">
      <c r="A31" s="105" t="s">
        <v>70</v>
      </c>
      <c r="B31" s="106" t="s">
        <v>70</v>
      </c>
      <c r="C31" s="108" t="s">
        <v>364</v>
      </c>
      <c r="D31" s="105" t="s">
        <v>769</v>
      </c>
      <c r="E31" s="136" t="s">
        <v>770</v>
      </c>
      <c r="F31" s="105" t="s">
        <v>771</v>
      </c>
      <c r="G31" s="137">
        <v>1</v>
      </c>
      <c r="H31" s="118"/>
      <c r="I31" s="120">
        <v>26000</v>
      </c>
      <c r="J31" s="120">
        <v>26000</v>
      </c>
      <c r="K31" s="119"/>
      <c r="L31" s="85"/>
      <c r="M31" s="85"/>
      <c r="N31" s="85"/>
      <c r="O31" s="85"/>
      <c r="P31" s="85"/>
      <c r="Q31" s="85"/>
      <c r="R31" s="85"/>
      <c r="S31" s="85"/>
    </row>
    <row r="32" ht="21" customHeight="1" spans="1:19">
      <c r="A32" s="107" t="s">
        <v>188</v>
      </c>
      <c r="B32" s="108"/>
      <c r="C32" s="108"/>
      <c r="D32" s="109"/>
      <c r="E32" s="109"/>
      <c r="F32" s="109"/>
      <c r="G32" s="138"/>
      <c r="H32" s="85">
        <f t="shared" ref="H32:S32" si="0">SUM(H9:H31)</f>
        <v>6846990</v>
      </c>
      <c r="I32" s="85">
        <f t="shared" si="0"/>
        <v>18313326</v>
      </c>
      <c r="J32" s="85">
        <f t="shared" si="0"/>
        <v>15313326</v>
      </c>
      <c r="K32" s="85">
        <f t="shared" si="0"/>
        <v>0</v>
      </c>
      <c r="L32" s="85">
        <f t="shared" si="0"/>
        <v>0</v>
      </c>
      <c r="M32" s="85">
        <f t="shared" si="0"/>
        <v>0</v>
      </c>
      <c r="N32" s="85">
        <f t="shared" si="0"/>
        <v>3000000</v>
      </c>
      <c r="O32" s="85">
        <f t="shared" si="0"/>
        <v>0</v>
      </c>
      <c r="P32" s="85">
        <f t="shared" si="0"/>
        <v>0</v>
      </c>
      <c r="Q32" s="85">
        <f t="shared" si="0"/>
        <v>0</v>
      </c>
      <c r="R32" s="85">
        <f t="shared" si="0"/>
        <v>0</v>
      </c>
      <c r="S32" s="85">
        <f t="shared" si="0"/>
        <v>3000000</v>
      </c>
    </row>
    <row r="33" ht="21" customHeight="1" spans="1:19">
      <c r="A33" s="127" t="s">
        <v>772</v>
      </c>
      <c r="B33" s="5"/>
      <c r="C33" s="5"/>
      <c r="D33" s="127"/>
      <c r="E33" s="127"/>
      <c r="F33" s="127"/>
      <c r="G33" s="139"/>
      <c r="H33" s="140"/>
      <c r="I33" s="140"/>
      <c r="J33" s="140"/>
      <c r="K33" s="140"/>
      <c r="L33" s="140"/>
      <c r="M33" s="140"/>
      <c r="N33" s="140"/>
      <c r="O33" s="140"/>
      <c r="P33" s="140"/>
      <c r="Q33" s="140"/>
      <c r="R33" s="140"/>
      <c r="S33" s="140"/>
    </row>
  </sheetData>
  <mergeCells count="19">
    <mergeCell ref="A3:S3"/>
    <mergeCell ref="A4:H4"/>
    <mergeCell ref="I5:S5"/>
    <mergeCell ref="N6:S6"/>
    <mergeCell ref="A32:G32"/>
    <mergeCell ref="A33:S3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1"/>
  <sheetViews>
    <sheetView showZeros="0" zoomScale="80" zoomScaleNormal="80" topLeftCell="F1" workbookViewId="0">
      <pane ySplit="1" topLeftCell="A2" activePane="bottomLeft" state="frozen"/>
      <selection/>
      <selection pane="bottomLeft" activeCell="C20" sqref="C20"/>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90"/>
      <c r="C2" s="90"/>
      <c r="D2" s="90"/>
      <c r="E2" s="90"/>
      <c r="F2" s="90"/>
      <c r="G2" s="90"/>
      <c r="H2" s="82"/>
      <c r="I2" s="82"/>
      <c r="J2" s="82"/>
      <c r="K2" s="82"/>
      <c r="L2" s="82"/>
      <c r="M2" s="82"/>
      <c r="N2" s="110"/>
      <c r="O2" s="82"/>
      <c r="P2" s="82"/>
      <c r="Q2" s="90"/>
      <c r="R2" s="82"/>
      <c r="S2" s="122"/>
      <c r="T2" s="122" t="s">
        <v>773</v>
      </c>
    </row>
    <row r="3" ht="41.25" customHeight="1" spans="1:20">
      <c r="A3" s="78" t="str">
        <f>"2025"&amp;"年部门政府购买服务预算表"</f>
        <v>2025年部门政府购买服务预算表</v>
      </c>
      <c r="B3" s="71"/>
      <c r="C3" s="71"/>
      <c r="D3" s="71"/>
      <c r="E3" s="71"/>
      <c r="F3" s="71"/>
      <c r="G3" s="71"/>
      <c r="H3" s="91"/>
      <c r="I3" s="91"/>
      <c r="J3" s="91"/>
      <c r="K3" s="91"/>
      <c r="L3" s="91"/>
      <c r="M3" s="91"/>
      <c r="N3" s="111"/>
      <c r="O3" s="91"/>
      <c r="P3" s="91"/>
      <c r="Q3" s="71"/>
      <c r="R3" s="91"/>
      <c r="S3" s="111"/>
      <c r="T3" s="71"/>
    </row>
    <row r="4" ht="22.5" customHeight="1" spans="1:20">
      <c r="A4" s="79" t="str">
        <f>"单位名称："&amp;"昆明市公安局呈贡分局"</f>
        <v>单位名称：昆明市公安局呈贡分局</v>
      </c>
      <c r="B4" s="92"/>
      <c r="C4" s="92"/>
      <c r="D4" s="92"/>
      <c r="E4" s="92"/>
      <c r="F4" s="92"/>
      <c r="G4" s="92"/>
      <c r="H4" s="80"/>
      <c r="I4" s="80"/>
      <c r="J4" s="80"/>
      <c r="K4" s="80"/>
      <c r="L4" s="80"/>
      <c r="M4" s="80"/>
      <c r="N4" s="110"/>
      <c r="O4" s="82"/>
      <c r="P4" s="82"/>
      <c r="Q4" s="90"/>
      <c r="R4" s="82"/>
      <c r="S4" s="123"/>
      <c r="T4" s="122" t="s">
        <v>1</v>
      </c>
    </row>
    <row r="5" ht="24" customHeight="1" spans="1:20">
      <c r="A5" s="10" t="s">
        <v>197</v>
      </c>
      <c r="B5" s="93" t="s">
        <v>198</v>
      </c>
      <c r="C5" s="93" t="s">
        <v>731</v>
      </c>
      <c r="D5" s="93" t="s">
        <v>774</v>
      </c>
      <c r="E5" s="93" t="s">
        <v>775</v>
      </c>
      <c r="F5" s="93" t="s">
        <v>776</v>
      </c>
      <c r="G5" s="93" t="s">
        <v>777</v>
      </c>
      <c r="H5" s="94" t="s">
        <v>778</v>
      </c>
      <c r="I5" s="94" t="s">
        <v>779</v>
      </c>
      <c r="J5" s="112" t="s">
        <v>205</v>
      </c>
      <c r="K5" s="112"/>
      <c r="L5" s="112"/>
      <c r="M5" s="112"/>
      <c r="N5" s="113"/>
      <c r="O5" s="112"/>
      <c r="P5" s="112"/>
      <c r="Q5" s="87"/>
      <c r="R5" s="112"/>
      <c r="S5" s="113"/>
      <c r="T5" s="88"/>
    </row>
    <row r="6" ht="24" customHeight="1" spans="1:20">
      <c r="A6" s="15"/>
      <c r="B6" s="95"/>
      <c r="C6" s="95"/>
      <c r="D6" s="95"/>
      <c r="E6" s="95"/>
      <c r="F6" s="95"/>
      <c r="G6" s="95"/>
      <c r="H6" s="96"/>
      <c r="I6" s="96"/>
      <c r="J6" s="96" t="s">
        <v>55</v>
      </c>
      <c r="K6" s="96" t="s">
        <v>58</v>
      </c>
      <c r="L6" s="96" t="s">
        <v>737</v>
      </c>
      <c r="M6" s="96" t="s">
        <v>738</v>
      </c>
      <c r="N6" s="114" t="s">
        <v>739</v>
      </c>
      <c r="O6" s="115" t="s">
        <v>740</v>
      </c>
      <c r="P6" s="115"/>
      <c r="Q6" s="124"/>
      <c r="R6" s="115"/>
      <c r="S6" s="125"/>
      <c r="T6" s="97"/>
    </row>
    <row r="7" ht="54" customHeight="1" spans="1:20">
      <c r="A7" s="18"/>
      <c r="B7" s="97"/>
      <c r="C7" s="97"/>
      <c r="D7" s="97"/>
      <c r="E7" s="97"/>
      <c r="F7" s="97"/>
      <c r="G7" s="97"/>
      <c r="H7" s="98"/>
      <c r="I7" s="98"/>
      <c r="J7" s="98"/>
      <c r="K7" s="98" t="s">
        <v>57</v>
      </c>
      <c r="L7" s="98"/>
      <c r="M7" s="98"/>
      <c r="N7" s="116"/>
      <c r="O7" s="98" t="s">
        <v>57</v>
      </c>
      <c r="P7" s="98" t="s">
        <v>64</v>
      </c>
      <c r="Q7" s="97" t="s">
        <v>65</v>
      </c>
      <c r="R7" s="98" t="s">
        <v>66</v>
      </c>
      <c r="S7" s="116" t="s">
        <v>67</v>
      </c>
      <c r="T7" s="97" t="s">
        <v>68</v>
      </c>
    </row>
    <row r="8" ht="17.25" customHeight="1" spans="1:20">
      <c r="A8" s="19">
        <v>1</v>
      </c>
      <c r="B8" s="97">
        <v>2</v>
      </c>
      <c r="C8" s="19">
        <v>3</v>
      </c>
      <c r="D8" s="19">
        <v>4</v>
      </c>
      <c r="E8" s="97">
        <v>5</v>
      </c>
      <c r="F8" s="19">
        <v>6</v>
      </c>
      <c r="G8" s="19">
        <v>7</v>
      </c>
      <c r="H8" s="97">
        <v>8</v>
      </c>
      <c r="I8" s="19">
        <v>9</v>
      </c>
      <c r="J8" s="19">
        <v>10</v>
      </c>
      <c r="K8" s="97">
        <v>11</v>
      </c>
      <c r="L8" s="19">
        <v>12</v>
      </c>
      <c r="M8" s="19">
        <v>13</v>
      </c>
      <c r="N8" s="97">
        <v>14</v>
      </c>
      <c r="O8" s="19">
        <v>15</v>
      </c>
      <c r="P8" s="19">
        <v>16</v>
      </c>
      <c r="Q8" s="97">
        <v>17</v>
      </c>
      <c r="R8" s="19">
        <v>18</v>
      </c>
      <c r="S8" s="19">
        <v>19</v>
      </c>
      <c r="T8" s="19">
        <v>20</v>
      </c>
    </row>
    <row r="9" ht="21" customHeight="1" spans="1:20">
      <c r="A9" s="99" t="s">
        <v>70</v>
      </c>
      <c r="B9" s="100" t="s">
        <v>70</v>
      </c>
      <c r="C9" s="100" t="s">
        <v>296</v>
      </c>
      <c r="D9" s="100" t="s">
        <v>780</v>
      </c>
      <c r="E9" s="100" t="s">
        <v>781</v>
      </c>
      <c r="F9" s="100" t="s">
        <v>77</v>
      </c>
      <c r="G9" s="100" t="s">
        <v>782</v>
      </c>
      <c r="H9" s="101" t="s">
        <v>99</v>
      </c>
      <c r="I9" s="101" t="s">
        <v>743</v>
      </c>
      <c r="J9" s="85">
        <v>3000000</v>
      </c>
      <c r="K9" s="85">
        <v>3000000</v>
      </c>
      <c r="L9" s="85"/>
      <c r="M9" s="85"/>
      <c r="N9" s="85"/>
      <c r="O9" s="85"/>
      <c r="P9" s="85"/>
      <c r="Q9" s="85"/>
      <c r="R9" s="85"/>
      <c r="S9" s="85"/>
      <c r="T9" s="85"/>
    </row>
    <row r="10" ht="21" customHeight="1" spans="1:20">
      <c r="A10" s="99" t="s">
        <v>70</v>
      </c>
      <c r="B10" s="100" t="s">
        <v>70</v>
      </c>
      <c r="C10" s="100" t="s">
        <v>312</v>
      </c>
      <c r="D10" s="100" t="s">
        <v>783</v>
      </c>
      <c r="E10" s="100" t="s">
        <v>784</v>
      </c>
      <c r="F10" s="100" t="s">
        <v>77</v>
      </c>
      <c r="G10" s="100" t="s">
        <v>782</v>
      </c>
      <c r="H10" s="101" t="s">
        <v>113</v>
      </c>
      <c r="I10" s="101" t="s">
        <v>785</v>
      </c>
      <c r="J10" s="85">
        <v>10000</v>
      </c>
      <c r="K10" s="85">
        <v>10000</v>
      </c>
      <c r="L10" s="85"/>
      <c r="M10" s="85"/>
      <c r="N10" s="85"/>
      <c r="O10" s="85"/>
      <c r="P10" s="85"/>
      <c r="Q10" s="85"/>
      <c r="R10" s="85"/>
      <c r="S10" s="85"/>
      <c r="T10" s="85"/>
    </row>
    <row r="11" ht="21" customHeight="1" spans="1:20">
      <c r="A11" s="99" t="s">
        <v>70</v>
      </c>
      <c r="B11" s="100" t="s">
        <v>70</v>
      </c>
      <c r="C11" s="100" t="s">
        <v>312</v>
      </c>
      <c r="D11" s="100" t="s">
        <v>745</v>
      </c>
      <c r="E11" s="100" t="s">
        <v>786</v>
      </c>
      <c r="F11" s="100" t="s">
        <v>77</v>
      </c>
      <c r="G11" s="100" t="s">
        <v>782</v>
      </c>
      <c r="H11" s="101" t="s">
        <v>113</v>
      </c>
      <c r="I11" s="101" t="s">
        <v>787</v>
      </c>
      <c r="J11" s="85">
        <v>20000</v>
      </c>
      <c r="K11" s="85">
        <v>20000</v>
      </c>
      <c r="L11" s="85"/>
      <c r="M11" s="85"/>
      <c r="N11" s="85"/>
      <c r="O11" s="85"/>
      <c r="P11" s="85"/>
      <c r="Q11" s="85"/>
      <c r="R11" s="85"/>
      <c r="S11" s="85"/>
      <c r="T11" s="85"/>
    </row>
    <row r="12" ht="21" customHeight="1" spans="1:20">
      <c r="A12" s="99" t="s">
        <v>70</v>
      </c>
      <c r="B12" s="100" t="s">
        <v>70</v>
      </c>
      <c r="C12" s="100" t="s">
        <v>312</v>
      </c>
      <c r="D12" s="100" t="s">
        <v>747</v>
      </c>
      <c r="E12" s="100" t="s">
        <v>786</v>
      </c>
      <c r="F12" s="100" t="s">
        <v>77</v>
      </c>
      <c r="G12" s="100" t="s">
        <v>782</v>
      </c>
      <c r="H12" s="101" t="s">
        <v>113</v>
      </c>
      <c r="I12" s="101" t="s">
        <v>747</v>
      </c>
      <c r="J12" s="85">
        <v>20000</v>
      </c>
      <c r="K12" s="85">
        <v>20000</v>
      </c>
      <c r="L12" s="85"/>
      <c r="M12" s="85"/>
      <c r="N12" s="85"/>
      <c r="O12" s="85"/>
      <c r="P12" s="85"/>
      <c r="Q12" s="85"/>
      <c r="R12" s="85"/>
      <c r="S12" s="85"/>
      <c r="T12" s="85"/>
    </row>
    <row r="13" ht="21" customHeight="1" spans="1:20">
      <c r="A13" s="99" t="s">
        <v>70</v>
      </c>
      <c r="B13" s="100" t="s">
        <v>70</v>
      </c>
      <c r="C13" s="100" t="s">
        <v>312</v>
      </c>
      <c r="D13" s="100" t="s">
        <v>748</v>
      </c>
      <c r="E13" s="100" t="s">
        <v>788</v>
      </c>
      <c r="F13" s="100" t="s">
        <v>77</v>
      </c>
      <c r="G13" s="100" t="s">
        <v>782</v>
      </c>
      <c r="H13" s="101" t="s">
        <v>113</v>
      </c>
      <c r="I13" s="101" t="s">
        <v>748</v>
      </c>
      <c r="J13" s="85">
        <v>10000</v>
      </c>
      <c r="K13" s="85">
        <v>10000</v>
      </c>
      <c r="L13" s="85"/>
      <c r="M13" s="85"/>
      <c r="N13" s="85"/>
      <c r="O13" s="85"/>
      <c r="P13" s="85"/>
      <c r="Q13" s="85"/>
      <c r="R13" s="85"/>
      <c r="S13" s="85"/>
      <c r="T13" s="85"/>
    </row>
    <row r="14" ht="21" customHeight="1" spans="1:20">
      <c r="A14" s="99" t="s">
        <v>70</v>
      </c>
      <c r="B14" s="100" t="s">
        <v>70</v>
      </c>
      <c r="C14" s="100" t="s">
        <v>316</v>
      </c>
      <c r="D14" s="100" t="s">
        <v>751</v>
      </c>
      <c r="E14" s="100" t="s">
        <v>789</v>
      </c>
      <c r="F14" s="100" t="s">
        <v>77</v>
      </c>
      <c r="G14" s="100" t="s">
        <v>782</v>
      </c>
      <c r="H14" s="101" t="s">
        <v>99</v>
      </c>
      <c r="I14" s="101" t="s">
        <v>790</v>
      </c>
      <c r="J14" s="85">
        <v>1000000</v>
      </c>
      <c r="K14" s="85">
        <v>1000000</v>
      </c>
      <c r="L14" s="85"/>
      <c r="M14" s="85"/>
      <c r="N14" s="85"/>
      <c r="O14" s="85"/>
      <c r="P14" s="85"/>
      <c r="Q14" s="85"/>
      <c r="R14" s="85"/>
      <c r="S14" s="85"/>
      <c r="T14" s="85"/>
    </row>
    <row r="15" ht="21" customHeight="1" spans="1:20">
      <c r="A15" s="102" t="s">
        <v>70</v>
      </c>
      <c r="B15" s="103" t="s">
        <v>70</v>
      </c>
      <c r="C15" s="103" t="s">
        <v>316</v>
      </c>
      <c r="D15" s="103" t="s">
        <v>753</v>
      </c>
      <c r="E15" s="103" t="s">
        <v>789</v>
      </c>
      <c r="F15" s="103" t="s">
        <v>77</v>
      </c>
      <c r="G15" s="103" t="s">
        <v>782</v>
      </c>
      <c r="H15" s="104" t="s">
        <v>99</v>
      </c>
      <c r="I15" s="104" t="s">
        <v>753</v>
      </c>
      <c r="J15" s="117">
        <v>1000000</v>
      </c>
      <c r="K15" s="117">
        <v>1000000</v>
      </c>
      <c r="L15" s="85"/>
      <c r="M15" s="85"/>
      <c r="N15" s="85"/>
      <c r="O15" s="85"/>
      <c r="P15" s="85"/>
      <c r="Q15" s="85"/>
      <c r="R15" s="85"/>
      <c r="S15" s="85"/>
      <c r="T15" s="85"/>
    </row>
    <row r="16" ht="21" customHeight="1" spans="1:20">
      <c r="A16" s="105" t="s">
        <v>70</v>
      </c>
      <c r="B16" s="106" t="s">
        <v>70</v>
      </c>
      <c r="C16" s="106" t="s">
        <v>316</v>
      </c>
      <c r="D16" s="106" t="s">
        <v>749</v>
      </c>
      <c r="E16" s="106" t="s">
        <v>791</v>
      </c>
      <c r="F16" s="106" t="s">
        <v>77</v>
      </c>
      <c r="G16" s="106" t="s">
        <v>782</v>
      </c>
      <c r="H16" s="105" t="s">
        <v>99</v>
      </c>
      <c r="I16" s="105" t="s">
        <v>792</v>
      </c>
      <c r="J16" s="118">
        <v>2500000</v>
      </c>
      <c r="K16" s="118">
        <v>2500000</v>
      </c>
      <c r="L16" s="119"/>
      <c r="M16" s="85"/>
      <c r="N16" s="85"/>
      <c r="O16" s="85"/>
      <c r="P16" s="85"/>
      <c r="Q16" s="85"/>
      <c r="R16" s="85"/>
      <c r="S16" s="85"/>
      <c r="T16" s="85"/>
    </row>
    <row r="17" ht="21" customHeight="1" spans="1:20">
      <c r="A17" s="105" t="s">
        <v>70</v>
      </c>
      <c r="B17" s="106" t="s">
        <v>70</v>
      </c>
      <c r="C17" s="106" t="s">
        <v>318</v>
      </c>
      <c r="D17" s="106" t="s">
        <v>754</v>
      </c>
      <c r="E17" s="106" t="s">
        <v>786</v>
      </c>
      <c r="F17" s="106" t="s">
        <v>77</v>
      </c>
      <c r="G17" s="106" t="s">
        <v>782</v>
      </c>
      <c r="H17" s="105" t="s">
        <v>99</v>
      </c>
      <c r="I17" s="105" t="s">
        <v>754</v>
      </c>
      <c r="J17" s="118">
        <v>27136</v>
      </c>
      <c r="K17" s="118">
        <v>27136</v>
      </c>
      <c r="L17" s="119"/>
      <c r="M17" s="85"/>
      <c r="N17" s="85"/>
      <c r="O17" s="85"/>
      <c r="P17" s="85"/>
      <c r="Q17" s="85"/>
      <c r="R17" s="85"/>
      <c r="S17" s="85"/>
      <c r="T17" s="85"/>
    </row>
    <row r="18" ht="21" customHeight="1" spans="1:20">
      <c r="A18" s="105" t="s">
        <v>70</v>
      </c>
      <c r="B18" s="106" t="s">
        <v>70</v>
      </c>
      <c r="C18" s="106" t="s">
        <v>342</v>
      </c>
      <c r="D18" s="106" t="s">
        <v>780</v>
      </c>
      <c r="E18" s="106" t="s">
        <v>781</v>
      </c>
      <c r="F18" s="106" t="s">
        <v>77</v>
      </c>
      <c r="G18" s="106" t="s">
        <v>782</v>
      </c>
      <c r="H18" s="105" t="s">
        <v>99</v>
      </c>
      <c r="I18" s="105" t="s">
        <v>743</v>
      </c>
      <c r="J18" s="120">
        <v>500000</v>
      </c>
      <c r="K18" s="120">
        <v>500000</v>
      </c>
      <c r="L18" s="119"/>
      <c r="M18" s="85"/>
      <c r="N18" s="85"/>
      <c r="O18" s="85"/>
      <c r="P18" s="85"/>
      <c r="Q18" s="85"/>
      <c r="R18" s="85"/>
      <c r="S18" s="85"/>
      <c r="T18" s="85"/>
    </row>
    <row r="19" ht="21" customHeight="1" spans="1:20">
      <c r="A19" s="105" t="s">
        <v>70</v>
      </c>
      <c r="B19" s="106" t="s">
        <v>70</v>
      </c>
      <c r="C19" s="106" t="s">
        <v>342</v>
      </c>
      <c r="D19" s="106" t="s">
        <v>759</v>
      </c>
      <c r="E19" s="106" t="s">
        <v>793</v>
      </c>
      <c r="F19" s="106" t="s">
        <v>77</v>
      </c>
      <c r="G19" s="106" t="s">
        <v>782</v>
      </c>
      <c r="H19" s="105" t="s">
        <v>99</v>
      </c>
      <c r="I19" s="105" t="s">
        <v>794</v>
      </c>
      <c r="J19" s="120">
        <v>1500000</v>
      </c>
      <c r="K19" s="120">
        <v>1500000</v>
      </c>
      <c r="L19" s="119"/>
      <c r="M19" s="85"/>
      <c r="N19" s="85"/>
      <c r="O19" s="85"/>
      <c r="P19" s="85"/>
      <c r="Q19" s="85"/>
      <c r="R19" s="85"/>
      <c r="S19" s="85"/>
      <c r="T19" s="85"/>
    </row>
    <row r="20" ht="21" customHeight="1" spans="1:20">
      <c r="A20" s="105" t="s">
        <v>70</v>
      </c>
      <c r="B20" s="106" t="s">
        <v>70</v>
      </c>
      <c r="C20" s="106" t="s">
        <v>360</v>
      </c>
      <c r="D20" s="106" t="s">
        <v>763</v>
      </c>
      <c r="E20" s="106" t="s">
        <v>789</v>
      </c>
      <c r="F20" s="106" t="s">
        <v>77</v>
      </c>
      <c r="G20" s="106" t="s">
        <v>782</v>
      </c>
      <c r="H20" s="105" t="s">
        <v>99</v>
      </c>
      <c r="I20" s="105" t="s">
        <v>752</v>
      </c>
      <c r="J20" s="120">
        <v>1000000</v>
      </c>
      <c r="K20" s="120">
        <v>1000000</v>
      </c>
      <c r="L20" s="119"/>
      <c r="M20" s="85"/>
      <c r="N20" s="85"/>
      <c r="O20" s="85"/>
      <c r="P20" s="85"/>
      <c r="Q20" s="85"/>
      <c r="R20" s="85"/>
      <c r="S20" s="85"/>
      <c r="T20" s="85"/>
    </row>
    <row r="21" ht="21" customHeight="1" spans="1:20">
      <c r="A21" s="107" t="s">
        <v>188</v>
      </c>
      <c r="B21" s="108"/>
      <c r="C21" s="108"/>
      <c r="D21" s="108"/>
      <c r="E21" s="108"/>
      <c r="F21" s="108"/>
      <c r="G21" s="108"/>
      <c r="H21" s="109"/>
      <c r="I21" s="121"/>
      <c r="J21" s="85">
        <f>SUM(J9:J20)</f>
        <v>10587136</v>
      </c>
      <c r="K21" s="85">
        <f>SUM(K9:K20)</f>
        <v>10587136</v>
      </c>
      <c r="L21" s="85"/>
      <c r="M21" s="85"/>
      <c r="N21" s="85"/>
      <c r="O21" s="85"/>
      <c r="P21" s="85"/>
      <c r="Q21" s="85"/>
      <c r="R21" s="85"/>
      <c r="S21" s="85"/>
      <c r="T21" s="85"/>
    </row>
  </sheetData>
  <mergeCells count="19">
    <mergeCell ref="A3:T3"/>
    <mergeCell ref="A4:I4"/>
    <mergeCell ref="J5:T5"/>
    <mergeCell ref="O6:T6"/>
    <mergeCell ref="A21:I2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363636363636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7"/>
      <c r="W2" s="3"/>
      <c r="X2" s="3" t="s">
        <v>795</v>
      </c>
    </row>
    <row r="3" ht="41.25" customHeight="1" spans="1:24">
      <c r="A3" s="78"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79" t="str">
        <f>"单位名称："&amp;"昆明市公安局呈贡分局"</f>
        <v>单位名称：昆明市公安局呈贡分局</v>
      </c>
      <c r="B4" s="80"/>
      <c r="C4" s="80"/>
      <c r="D4" s="81"/>
      <c r="E4" s="82"/>
      <c r="F4" s="82"/>
      <c r="G4" s="82"/>
      <c r="H4" s="82"/>
      <c r="I4" s="82"/>
      <c r="W4" s="8"/>
      <c r="X4" s="8" t="s">
        <v>1</v>
      </c>
    </row>
    <row r="5" ht="19.5" customHeight="1" spans="1:24">
      <c r="A5" s="31" t="s">
        <v>796</v>
      </c>
      <c r="B5" s="11" t="s">
        <v>205</v>
      </c>
      <c r="C5" s="12"/>
      <c r="D5" s="12"/>
      <c r="E5" s="11" t="s">
        <v>797</v>
      </c>
      <c r="F5" s="12"/>
      <c r="G5" s="12"/>
      <c r="H5" s="12"/>
      <c r="I5" s="12"/>
      <c r="J5" s="12"/>
      <c r="K5" s="12"/>
      <c r="L5" s="12"/>
      <c r="M5" s="12"/>
      <c r="N5" s="12"/>
      <c r="O5" s="12"/>
      <c r="P5" s="12"/>
      <c r="Q5" s="12"/>
      <c r="R5" s="12"/>
      <c r="S5" s="12"/>
      <c r="T5" s="12"/>
      <c r="U5" s="12"/>
      <c r="V5" s="12"/>
      <c r="W5" s="87"/>
      <c r="X5" s="88"/>
    </row>
    <row r="6" ht="40.5" customHeight="1" spans="1:24">
      <c r="A6" s="19"/>
      <c r="B6" s="32" t="s">
        <v>55</v>
      </c>
      <c r="C6" s="10" t="s">
        <v>58</v>
      </c>
      <c r="D6" s="83" t="s">
        <v>737</v>
      </c>
      <c r="E6" s="52" t="s">
        <v>798</v>
      </c>
      <c r="F6" s="52" t="s">
        <v>799</v>
      </c>
      <c r="G6" s="52" t="s">
        <v>800</v>
      </c>
      <c r="H6" s="52" t="s">
        <v>801</v>
      </c>
      <c r="I6" s="52" t="s">
        <v>802</v>
      </c>
      <c r="J6" s="52" t="s">
        <v>803</v>
      </c>
      <c r="K6" s="52" t="s">
        <v>804</v>
      </c>
      <c r="L6" s="52" t="s">
        <v>805</v>
      </c>
      <c r="M6" s="52" t="s">
        <v>806</v>
      </c>
      <c r="N6" s="52" t="s">
        <v>807</v>
      </c>
      <c r="O6" s="52" t="s">
        <v>808</v>
      </c>
      <c r="P6" s="52" t="s">
        <v>809</v>
      </c>
      <c r="Q6" s="52" t="s">
        <v>810</v>
      </c>
      <c r="R6" s="52" t="s">
        <v>811</v>
      </c>
      <c r="S6" s="52" t="s">
        <v>812</v>
      </c>
      <c r="T6" s="52" t="s">
        <v>813</v>
      </c>
      <c r="U6" s="52" t="s">
        <v>814</v>
      </c>
      <c r="V6" s="52" t="s">
        <v>815</v>
      </c>
      <c r="W6" s="52" t="s">
        <v>816</v>
      </c>
      <c r="X6" s="89" t="s">
        <v>817</v>
      </c>
    </row>
    <row r="7" ht="19.5" customHeight="1" spans="1:24">
      <c r="A7" s="20">
        <v>1</v>
      </c>
      <c r="B7" s="20">
        <v>2</v>
      </c>
      <c r="C7" s="20">
        <v>3</v>
      </c>
      <c r="D7" s="84">
        <v>4</v>
      </c>
      <c r="E7" s="40">
        <v>5</v>
      </c>
      <c r="F7" s="20">
        <v>6</v>
      </c>
      <c r="G7" s="20">
        <v>7</v>
      </c>
      <c r="H7" s="84">
        <v>8</v>
      </c>
      <c r="I7" s="20">
        <v>9</v>
      </c>
      <c r="J7" s="20">
        <v>10</v>
      </c>
      <c r="K7" s="20">
        <v>11</v>
      </c>
      <c r="L7" s="84">
        <v>12</v>
      </c>
      <c r="M7" s="20">
        <v>13</v>
      </c>
      <c r="N7" s="20">
        <v>14</v>
      </c>
      <c r="O7" s="20">
        <v>15</v>
      </c>
      <c r="P7" s="84">
        <v>16</v>
      </c>
      <c r="Q7" s="20">
        <v>17</v>
      </c>
      <c r="R7" s="20">
        <v>18</v>
      </c>
      <c r="S7" s="20">
        <v>19</v>
      </c>
      <c r="T7" s="84">
        <v>20</v>
      </c>
      <c r="U7" s="84">
        <v>21</v>
      </c>
      <c r="V7" s="84">
        <v>22</v>
      </c>
      <c r="W7" s="40">
        <v>23</v>
      </c>
      <c r="X7" s="40">
        <v>24</v>
      </c>
    </row>
    <row r="8" ht="19.5" customHeight="1" spans="1:24">
      <c r="A8" s="33"/>
      <c r="B8" s="85"/>
      <c r="C8" s="85"/>
      <c r="D8" s="85"/>
      <c r="E8" s="85"/>
      <c r="F8" s="85"/>
      <c r="G8" s="85"/>
      <c r="H8" s="85"/>
      <c r="I8" s="85"/>
      <c r="J8" s="85"/>
      <c r="K8" s="85"/>
      <c r="L8" s="85"/>
      <c r="M8" s="85"/>
      <c r="N8" s="85"/>
      <c r="O8" s="85"/>
      <c r="P8" s="85"/>
      <c r="Q8" s="85"/>
      <c r="R8" s="85"/>
      <c r="S8" s="85"/>
      <c r="T8" s="85"/>
      <c r="U8" s="85"/>
      <c r="V8" s="85"/>
      <c r="W8" s="85"/>
      <c r="X8" s="85"/>
    </row>
    <row r="9" ht="19.5" customHeight="1" spans="1:24">
      <c r="A9" s="74"/>
      <c r="B9" s="85"/>
      <c r="C9" s="85"/>
      <c r="D9" s="85"/>
      <c r="E9" s="85"/>
      <c r="F9" s="85"/>
      <c r="G9" s="85"/>
      <c r="H9" s="85"/>
      <c r="I9" s="85"/>
      <c r="J9" s="85"/>
      <c r="K9" s="85"/>
      <c r="L9" s="85"/>
      <c r="M9" s="85"/>
      <c r="N9" s="85"/>
      <c r="O9" s="85"/>
      <c r="P9" s="85"/>
      <c r="Q9" s="85"/>
      <c r="R9" s="85"/>
      <c r="S9" s="85"/>
      <c r="T9" s="85"/>
      <c r="U9" s="85"/>
      <c r="V9" s="85"/>
      <c r="W9" s="85"/>
      <c r="X9" s="85"/>
    </row>
    <row r="10" customHeight="1" spans="1:1">
      <c r="A10" s="86" t="s">
        <v>818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6.5" customHeight="1" spans="10:10">
      <c r="J2" s="3" t="s">
        <v>819</v>
      </c>
    </row>
    <row r="3" ht="41.25" customHeight="1" spans="1:10">
      <c r="A3" s="70" t="str">
        <f>"2025"&amp;"年对下转移支付绩效目标表"</f>
        <v>2025年对下转移支付绩效目标表</v>
      </c>
      <c r="B3" s="4"/>
      <c r="C3" s="4"/>
      <c r="D3" s="4"/>
      <c r="E3" s="4"/>
      <c r="F3" s="71"/>
      <c r="G3" s="4"/>
      <c r="H3" s="71"/>
      <c r="I3" s="71"/>
      <c r="J3" s="4"/>
    </row>
    <row r="4" ht="17.25" customHeight="1" spans="1:1">
      <c r="A4" s="5" t="str">
        <f>"单位名称："&amp;"昆明市公安局呈贡分局"</f>
        <v>单位名称：昆明市公安局呈贡分局</v>
      </c>
    </row>
    <row r="5" ht="44.25" customHeight="1" spans="1:10">
      <c r="A5" s="72" t="s">
        <v>796</v>
      </c>
      <c r="B5" s="72" t="s">
        <v>367</v>
      </c>
      <c r="C5" s="72" t="s">
        <v>368</v>
      </c>
      <c r="D5" s="72" t="s">
        <v>369</v>
      </c>
      <c r="E5" s="72" t="s">
        <v>370</v>
      </c>
      <c r="F5" s="73" t="s">
        <v>371</v>
      </c>
      <c r="G5" s="72" t="s">
        <v>372</v>
      </c>
      <c r="H5" s="73" t="s">
        <v>373</v>
      </c>
      <c r="I5" s="73" t="s">
        <v>374</v>
      </c>
      <c r="J5" s="72" t="s">
        <v>375</v>
      </c>
    </row>
    <row r="6" ht="14.25" customHeight="1" spans="1:10">
      <c r="A6" s="72">
        <v>1</v>
      </c>
      <c r="B6" s="72">
        <v>2</v>
      </c>
      <c r="C6" s="72">
        <v>3</v>
      </c>
      <c r="D6" s="72">
        <v>4</v>
      </c>
      <c r="E6" s="72">
        <v>5</v>
      </c>
      <c r="F6" s="73">
        <v>6</v>
      </c>
      <c r="G6" s="72">
        <v>7</v>
      </c>
      <c r="H6" s="73">
        <v>8</v>
      </c>
      <c r="I6" s="73">
        <v>9</v>
      </c>
      <c r="J6" s="72">
        <v>10</v>
      </c>
    </row>
    <row r="7" ht="42" customHeight="1" spans="1:10">
      <c r="A7" s="33"/>
      <c r="B7" s="74"/>
      <c r="C7" s="74"/>
      <c r="D7" s="74"/>
      <c r="E7" s="58"/>
      <c r="F7" s="75"/>
      <c r="G7" s="58"/>
      <c r="H7" s="75"/>
      <c r="I7" s="75"/>
      <c r="J7" s="58"/>
    </row>
    <row r="8" ht="42" customHeight="1" spans="1:10">
      <c r="A8" s="33"/>
      <c r="B8" s="21"/>
      <c r="C8" s="21"/>
      <c r="D8" s="21"/>
      <c r="E8" s="33"/>
      <c r="F8" s="21"/>
      <c r="G8" s="33"/>
      <c r="H8" s="21"/>
      <c r="I8" s="21"/>
      <c r="J8" s="33"/>
    </row>
    <row r="9" customHeight="1" spans="1:1">
      <c r="A9" s="76" t="s">
        <v>818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8" activePane="bottomLeft" state="frozen"/>
      <selection/>
      <selection pane="bottomLeft" activeCell="A10" sqref="A10"/>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42"/>
      <c r="B2" s="43"/>
      <c r="C2" s="43"/>
      <c r="D2" s="44"/>
      <c r="E2" s="44"/>
      <c r="F2" s="44"/>
      <c r="G2" s="43"/>
      <c r="H2" s="43"/>
      <c r="I2" s="68" t="s">
        <v>820</v>
      </c>
    </row>
    <row r="3" ht="41.25" customHeight="1" spans="1:9">
      <c r="A3" s="45" t="str">
        <f>"2025"&amp;"年新增资产配置预算表"</f>
        <v>2025年新增资产配置预算表</v>
      </c>
      <c r="B3" s="46"/>
      <c r="C3" s="46"/>
      <c r="D3" s="47"/>
      <c r="E3" s="47"/>
      <c r="F3" s="47"/>
      <c r="G3" s="46"/>
      <c r="H3" s="46"/>
      <c r="I3" s="47"/>
    </row>
    <row r="4" customHeight="1" spans="1:9">
      <c r="A4" s="48" t="str">
        <f>"单位名称："&amp;"昆明市公安局呈贡分局"</f>
        <v>单位名称：昆明市公安局呈贡分局</v>
      </c>
      <c r="B4" s="49"/>
      <c r="C4" s="49"/>
      <c r="D4" s="50"/>
      <c r="F4" s="47"/>
      <c r="G4" s="46"/>
      <c r="H4" s="46"/>
      <c r="I4" s="69" t="s">
        <v>1</v>
      </c>
    </row>
    <row r="5" ht="28.5" customHeight="1" spans="1:9">
      <c r="A5" s="51" t="s">
        <v>197</v>
      </c>
      <c r="B5" s="52" t="s">
        <v>198</v>
      </c>
      <c r="C5" s="53" t="s">
        <v>821</v>
      </c>
      <c r="D5" s="51" t="s">
        <v>822</v>
      </c>
      <c r="E5" s="51" t="s">
        <v>823</v>
      </c>
      <c r="F5" s="51" t="s">
        <v>824</v>
      </c>
      <c r="G5" s="52" t="s">
        <v>825</v>
      </c>
      <c r="H5" s="40"/>
      <c r="I5" s="51"/>
    </row>
    <row r="6" ht="21" customHeight="1" spans="1:9">
      <c r="A6" s="53"/>
      <c r="B6" s="54"/>
      <c r="C6" s="54"/>
      <c r="D6" s="55"/>
      <c r="E6" s="54"/>
      <c r="F6" s="54"/>
      <c r="G6" s="52" t="s">
        <v>735</v>
      </c>
      <c r="H6" s="52" t="s">
        <v>826</v>
      </c>
      <c r="I6" s="52" t="s">
        <v>827</v>
      </c>
    </row>
    <row r="7" ht="17.25" customHeight="1" spans="1:9">
      <c r="A7" s="56" t="s">
        <v>83</v>
      </c>
      <c r="B7" s="57" t="s">
        <v>84</v>
      </c>
      <c r="C7" s="56" t="s">
        <v>85</v>
      </c>
      <c r="D7" s="58" t="s">
        <v>86</v>
      </c>
      <c r="E7" s="56" t="s">
        <v>87</v>
      </c>
      <c r="F7" s="57" t="s">
        <v>88</v>
      </c>
      <c r="G7" s="59" t="s">
        <v>89</v>
      </c>
      <c r="H7" s="58" t="s">
        <v>90</v>
      </c>
      <c r="I7" s="58">
        <v>9</v>
      </c>
    </row>
    <row r="8" ht="19.5" customHeight="1" spans="1:9">
      <c r="A8" s="60"/>
      <c r="B8" s="35"/>
      <c r="C8" s="35"/>
      <c r="D8" s="33"/>
      <c r="E8" s="21"/>
      <c r="F8" s="59"/>
      <c r="G8" s="61"/>
      <c r="H8" s="62"/>
      <c r="I8" s="62"/>
    </row>
    <row r="9" ht="19.5" customHeight="1" spans="1:9">
      <c r="A9" s="63" t="s">
        <v>55</v>
      </c>
      <c r="B9" s="64"/>
      <c r="C9" s="64"/>
      <c r="D9" s="65"/>
      <c r="E9" s="66"/>
      <c r="F9" s="66"/>
      <c r="G9" s="61"/>
      <c r="H9" s="62"/>
      <c r="I9" s="62"/>
    </row>
    <row r="10" customHeight="1" spans="1:1">
      <c r="A10" s="67" t="s">
        <v>828</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5" activePane="bottomLeft" state="frozen"/>
      <selection/>
      <selection pane="bottomLeft" activeCell="B12" sqref="B12"/>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829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"单位名称："&amp;"昆明市公安局呈贡分局"</f>
        <v>单位名称：昆明市公安局呈贡分局</v>
      </c>
      <c r="B4" s="6"/>
      <c r="C4" s="6"/>
      <c r="D4" s="6"/>
      <c r="E4" s="6"/>
      <c r="F4" s="6"/>
      <c r="G4" s="6"/>
      <c r="H4" s="7"/>
      <c r="I4" s="7"/>
      <c r="J4" s="7"/>
      <c r="K4" s="8" t="s">
        <v>1</v>
      </c>
    </row>
    <row r="5" ht="21.75" customHeight="1" spans="1:11">
      <c r="A5" s="9" t="s">
        <v>288</v>
      </c>
      <c r="B5" s="9" t="s">
        <v>200</v>
      </c>
      <c r="C5" s="9" t="s">
        <v>289</v>
      </c>
      <c r="D5" s="10" t="s">
        <v>201</v>
      </c>
      <c r="E5" s="10" t="s">
        <v>202</v>
      </c>
      <c r="F5" s="10" t="s">
        <v>290</v>
      </c>
      <c r="G5" s="10" t="s">
        <v>291</v>
      </c>
      <c r="H5" s="31" t="s">
        <v>55</v>
      </c>
      <c r="I5" s="11" t="s">
        <v>830</v>
      </c>
      <c r="J5" s="12"/>
      <c r="K5" s="13"/>
    </row>
    <row r="6" ht="21.75" customHeight="1" spans="1:11">
      <c r="A6" s="14"/>
      <c r="B6" s="14"/>
      <c r="C6" s="14"/>
      <c r="D6" s="15"/>
      <c r="E6" s="15"/>
      <c r="F6" s="15"/>
      <c r="G6" s="15"/>
      <c r="H6" s="32"/>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40">
        <v>10</v>
      </c>
      <c r="K8" s="40">
        <v>11</v>
      </c>
    </row>
    <row r="9" ht="18.75" customHeight="1" spans="1:11">
      <c r="A9" s="33"/>
      <c r="B9" s="21"/>
      <c r="C9" s="33"/>
      <c r="D9" s="33"/>
      <c r="E9" s="33"/>
      <c r="F9" s="33"/>
      <c r="G9" s="33"/>
      <c r="H9" s="34"/>
      <c r="I9" s="41"/>
      <c r="J9" s="41"/>
      <c r="K9" s="34"/>
    </row>
    <row r="10" ht="18.75" customHeight="1" spans="1:11">
      <c r="A10" s="35"/>
      <c r="B10" s="21"/>
      <c r="C10" s="21"/>
      <c r="D10" s="21"/>
      <c r="E10" s="21"/>
      <c r="F10" s="21"/>
      <c r="G10" s="21"/>
      <c r="H10" s="23"/>
      <c r="I10" s="23"/>
      <c r="J10" s="23"/>
      <c r="K10" s="34"/>
    </row>
    <row r="11" ht="18.75" customHeight="1" spans="1:11">
      <c r="A11" s="36" t="s">
        <v>188</v>
      </c>
      <c r="B11" s="37"/>
      <c r="C11" s="37"/>
      <c r="D11" s="37"/>
      <c r="E11" s="37"/>
      <c r="F11" s="37"/>
      <c r="G11" s="38"/>
      <c r="H11" s="23"/>
      <c r="I11" s="23"/>
      <c r="J11" s="23"/>
      <c r="K11" s="34"/>
    </row>
    <row r="12" customHeight="1" spans="1:1">
      <c r="A12" s="39" t="s">
        <v>831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abSelected="1" workbookViewId="0">
      <pane ySplit="1" topLeftCell="A2" activePane="bottomLeft" state="frozen"/>
      <selection/>
      <selection pane="bottomLeft" activeCell="C30" sqref="C30"/>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832</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"单位名称："&amp;"昆明市公安局呈贡分局"</f>
        <v>单位名称：昆明市公安局呈贡分局</v>
      </c>
      <c r="B4" s="6"/>
      <c r="C4" s="6"/>
      <c r="D4" s="6"/>
      <c r="E4" s="7"/>
      <c r="F4" s="7"/>
      <c r="G4" s="8" t="s">
        <v>1</v>
      </c>
    </row>
    <row r="5" ht="21.75" customHeight="1" spans="1:7">
      <c r="A5" s="9" t="s">
        <v>289</v>
      </c>
      <c r="B5" s="9" t="s">
        <v>288</v>
      </c>
      <c r="C5" s="9" t="s">
        <v>200</v>
      </c>
      <c r="D5" s="10" t="s">
        <v>833</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f>SUM(E10:E27)</f>
        <v>31430145.63</v>
      </c>
      <c r="F9" s="23"/>
      <c r="G9" s="23"/>
    </row>
    <row r="10" ht="18.75" customHeight="1" spans="1:7">
      <c r="A10" s="21"/>
      <c r="B10" s="21" t="s">
        <v>834</v>
      </c>
      <c r="C10" s="21" t="s">
        <v>296</v>
      </c>
      <c r="D10" s="21" t="s">
        <v>835</v>
      </c>
      <c r="E10" s="23">
        <v>5995568</v>
      </c>
      <c r="F10" s="23"/>
      <c r="G10" s="23"/>
    </row>
    <row r="11" ht="18.75" customHeight="1" spans="1:7">
      <c r="A11" s="24"/>
      <c r="B11" s="21" t="s">
        <v>834</v>
      </c>
      <c r="C11" s="21" t="s">
        <v>306</v>
      </c>
      <c r="D11" s="21" t="s">
        <v>835</v>
      </c>
      <c r="E11" s="23">
        <v>700000</v>
      </c>
      <c r="F11" s="23"/>
      <c r="G11" s="23"/>
    </row>
    <row r="12" ht="18.75" customHeight="1" spans="1:7">
      <c r="A12" s="24"/>
      <c r="B12" s="21" t="s">
        <v>834</v>
      </c>
      <c r="C12" s="21" t="s">
        <v>308</v>
      </c>
      <c r="D12" s="21" t="s">
        <v>835</v>
      </c>
      <c r="E12" s="23">
        <v>150000</v>
      </c>
      <c r="F12" s="23"/>
      <c r="G12" s="23"/>
    </row>
    <row r="13" ht="18.75" customHeight="1" spans="1:7">
      <c r="A13" s="24"/>
      <c r="B13" s="21" t="s">
        <v>834</v>
      </c>
      <c r="C13" s="21" t="s">
        <v>312</v>
      </c>
      <c r="D13" s="21" t="s">
        <v>835</v>
      </c>
      <c r="E13" s="23">
        <v>2650000</v>
      </c>
      <c r="F13" s="23"/>
      <c r="G13" s="23"/>
    </row>
    <row r="14" ht="24" spans="1:7">
      <c r="A14" s="24"/>
      <c r="B14" s="21" t="s">
        <v>834</v>
      </c>
      <c r="C14" s="21" t="s">
        <v>316</v>
      </c>
      <c r="D14" s="21" t="s">
        <v>835</v>
      </c>
      <c r="E14" s="23">
        <v>4500000</v>
      </c>
      <c r="F14" s="23"/>
      <c r="G14" s="23"/>
    </row>
    <row r="15" ht="48" spans="1:7">
      <c r="A15" s="24"/>
      <c r="B15" s="21" t="s">
        <v>834</v>
      </c>
      <c r="C15" s="21" t="s">
        <v>318</v>
      </c>
      <c r="D15" s="21" t="s">
        <v>835</v>
      </c>
      <c r="E15" s="23">
        <v>500000</v>
      </c>
      <c r="F15" s="23"/>
      <c r="G15" s="23"/>
    </row>
    <row r="16" ht="18.75" customHeight="1" spans="1:7">
      <c r="A16" s="24"/>
      <c r="B16" s="21" t="s">
        <v>834</v>
      </c>
      <c r="C16" s="21" t="s">
        <v>320</v>
      </c>
      <c r="D16" s="21" t="s">
        <v>835</v>
      </c>
      <c r="E16" s="23">
        <v>2589432</v>
      </c>
      <c r="F16" s="23"/>
      <c r="G16" s="23"/>
    </row>
    <row r="17" ht="18.75" customHeight="1" spans="1:7">
      <c r="A17" s="24"/>
      <c r="B17" s="21" t="s">
        <v>834</v>
      </c>
      <c r="C17" s="21" t="s">
        <v>322</v>
      </c>
      <c r="D17" s="21" t="s">
        <v>835</v>
      </c>
      <c r="E17" s="23">
        <v>500000</v>
      </c>
      <c r="F17" s="23"/>
      <c r="G17" s="23"/>
    </row>
    <row r="18" ht="18.75" customHeight="1" spans="1:7">
      <c r="A18" s="24"/>
      <c r="B18" s="21" t="s">
        <v>834</v>
      </c>
      <c r="C18" s="21" t="s">
        <v>326</v>
      </c>
      <c r="D18" s="21" t="s">
        <v>835</v>
      </c>
      <c r="E18" s="23">
        <v>20000</v>
      </c>
      <c r="F18" s="23"/>
      <c r="G18" s="23"/>
    </row>
    <row r="19" ht="18.75" customHeight="1" spans="1:7">
      <c r="A19" s="24"/>
      <c r="B19" s="21" t="s">
        <v>834</v>
      </c>
      <c r="C19" s="21" t="s">
        <v>328</v>
      </c>
      <c r="D19" s="21" t="s">
        <v>835</v>
      </c>
      <c r="E19" s="23">
        <v>200000</v>
      </c>
      <c r="F19" s="23"/>
      <c r="G19" s="23"/>
    </row>
    <row r="20" ht="18.75" customHeight="1" spans="1:7">
      <c r="A20" s="24"/>
      <c r="B20" s="21" t="s">
        <v>834</v>
      </c>
      <c r="C20" s="21" t="s">
        <v>336</v>
      </c>
      <c r="D20" s="21" t="s">
        <v>835</v>
      </c>
      <c r="E20" s="23">
        <v>50000</v>
      </c>
      <c r="F20" s="23"/>
      <c r="G20" s="23"/>
    </row>
    <row r="21" ht="24" spans="1:7">
      <c r="A21" s="24"/>
      <c r="B21" s="21" t="s">
        <v>834</v>
      </c>
      <c r="C21" s="21" t="s">
        <v>338</v>
      </c>
      <c r="D21" s="21" t="s">
        <v>835</v>
      </c>
      <c r="E21" s="23">
        <v>50000</v>
      </c>
      <c r="F21" s="23"/>
      <c r="G21" s="23"/>
    </row>
    <row r="22" ht="14" spans="1:7">
      <c r="A22" s="24"/>
      <c r="B22" s="21" t="s">
        <v>834</v>
      </c>
      <c r="C22" s="21" t="s">
        <v>340</v>
      </c>
      <c r="D22" s="21" t="s">
        <v>835</v>
      </c>
      <c r="E22" s="23">
        <v>95000</v>
      </c>
      <c r="F22" s="23"/>
      <c r="G22" s="23"/>
    </row>
    <row r="23" ht="24" spans="1:7">
      <c r="A23" s="25"/>
      <c r="B23" s="21" t="s">
        <v>834</v>
      </c>
      <c r="C23" s="26" t="s">
        <v>342</v>
      </c>
      <c r="D23" s="21" t="s">
        <v>835</v>
      </c>
      <c r="E23" s="27">
        <v>7937114.88</v>
      </c>
      <c r="F23" s="23"/>
      <c r="G23" s="23"/>
    </row>
    <row r="24" ht="24" spans="1:7">
      <c r="A24" s="25"/>
      <c r="B24" s="21" t="s">
        <v>834</v>
      </c>
      <c r="C24" s="26" t="s">
        <v>355</v>
      </c>
      <c r="D24" s="21" t="s">
        <v>835</v>
      </c>
      <c r="E24" s="27">
        <v>282730.75</v>
      </c>
      <c r="F24" s="23"/>
      <c r="G24" s="23"/>
    </row>
    <row r="25" ht="24" spans="1:7">
      <c r="A25" s="25"/>
      <c r="B25" s="21" t="s">
        <v>834</v>
      </c>
      <c r="C25" s="26" t="s">
        <v>358</v>
      </c>
      <c r="D25" s="21" t="s">
        <v>835</v>
      </c>
      <c r="E25" s="27">
        <v>612500</v>
      </c>
      <c r="F25" s="23"/>
      <c r="G25" s="23"/>
    </row>
    <row r="26" ht="18.75" customHeight="1" spans="1:7">
      <c r="A26" s="25"/>
      <c r="B26" s="21" t="s">
        <v>834</v>
      </c>
      <c r="C26" s="26" t="s">
        <v>360</v>
      </c>
      <c r="D26" s="21" t="s">
        <v>835</v>
      </c>
      <c r="E26" s="27">
        <v>1000000</v>
      </c>
      <c r="F26" s="23"/>
      <c r="G26" s="23"/>
    </row>
    <row r="27" ht="18.75" customHeight="1" spans="1:7">
      <c r="A27" s="25"/>
      <c r="B27" s="21" t="s">
        <v>834</v>
      </c>
      <c r="C27" s="26" t="s">
        <v>364</v>
      </c>
      <c r="D27" s="21" t="s">
        <v>835</v>
      </c>
      <c r="E27" s="27">
        <v>3597800</v>
      </c>
      <c r="F27" s="23"/>
      <c r="G27" s="23"/>
    </row>
    <row r="28" ht="18.75" customHeight="1" spans="1:7">
      <c r="A28" s="28" t="s">
        <v>55</v>
      </c>
      <c r="B28" s="29" t="s">
        <v>701</v>
      </c>
      <c r="C28" s="29"/>
      <c r="D28" s="30"/>
      <c r="E28" s="23">
        <f>SUM(E10:E27)</f>
        <v>31430145.63</v>
      </c>
      <c r="F28" s="23"/>
      <c r="G28" s="23"/>
    </row>
  </sheetData>
  <mergeCells count="11">
    <mergeCell ref="A3:G3"/>
    <mergeCell ref="A4:D4"/>
    <mergeCell ref="E5:G5"/>
    <mergeCell ref="A28:D2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zoomScale="80" zoomScaleNormal="80" topLeftCell="K1" workbookViewId="0">
      <pane ySplit="1" topLeftCell="A2" activePane="bottomLeft" state="frozen"/>
      <selection/>
      <selection pane="bottomLeft" activeCell="O25" sqref="O25"/>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5" t="str">
        <f>"2025"&amp;"年部门收入预算表"</f>
        <v>2025年部门收入预算表</v>
      </c>
    </row>
    <row r="4" ht="17.25" customHeight="1" spans="1:19">
      <c r="A4" s="48" t="str">
        <f>"单位名称："&amp;"昆明市公安局呈贡分局"</f>
        <v>单位名称：昆明市公安局呈贡分局</v>
      </c>
      <c r="S4" s="50" t="s">
        <v>1</v>
      </c>
    </row>
    <row r="5" ht="21.75" customHeight="1" spans="1:19">
      <c r="A5" s="312" t="s">
        <v>53</v>
      </c>
      <c r="B5" s="313" t="s">
        <v>54</v>
      </c>
      <c r="C5" s="313" t="s">
        <v>55</v>
      </c>
      <c r="D5" s="314" t="s">
        <v>56</v>
      </c>
      <c r="E5" s="314"/>
      <c r="F5" s="314"/>
      <c r="G5" s="314"/>
      <c r="H5" s="314"/>
      <c r="I5" s="156"/>
      <c r="J5" s="314"/>
      <c r="K5" s="314"/>
      <c r="L5" s="314"/>
      <c r="M5" s="314"/>
      <c r="N5" s="321"/>
      <c r="O5" s="314" t="s">
        <v>45</v>
      </c>
      <c r="P5" s="314"/>
      <c r="Q5" s="314"/>
      <c r="R5" s="314"/>
      <c r="S5" s="321"/>
    </row>
    <row r="6" ht="27" customHeight="1" spans="1:19">
      <c r="A6" s="315"/>
      <c r="B6" s="316"/>
      <c r="C6" s="316"/>
      <c r="D6" s="316" t="s">
        <v>57</v>
      </c>
      <c r="E6" s="316" t="s">
        <v>58</v>
      </c>
      <c r="F6" s="316" t="s">
        <v>59</v>
      </c>
      <c r="G6" s="316" t="s">
        <v>60</v>
      </c>
      <c r="H6" s="316" t="s">
        <v>61</v>
      </c>
      <c r="I6" s="322" t="s">
        <v>62</v>
      </c>
      <c r="J6" s="323"/>
      <c r="K6" s="323"/>
      <c r="L6" s="323"/>
      <c r="M6" s="323"/>
      <c r="N6" s="324"/>
      <c r="O6" s="316" t="s">
        <v>57</v>
      </c>
      <c r="P6" s="316" t="s">
        <v>58</v>
      </c>
      <c r="Q6" s="316" t="s">
        <v>59</v>
      </c>
      <c r="R6" s="316" t="s">
        <v>60</v>
      </c>
      <c r="S6" s="316" t="s">
        <v>63</v>
      </c>
    </row>
    <row r="7" ht="30" customHeight="1" spans="1:19">
      <c r="A7" s="317"/>
      <c r="B7" s="121"/>
      <c r="C7" s="138"/>
      <c r="D7" s="138"/>
      <c r="E7" s="138"/>
      <c r="F7" s="138"/>
      <c r="G7" s="138"/>
      <c r="H7" s="138"/>
      <c r="I7" s="75" t="s">
        <v>57</v>
      </c>
      <c r="J7" s="324" t="s">
        <v>64</v>
      </c>
      <c r="K7" s="324" t="s">
        <v>65</v>
      </c>
      <c r="L7" s="324" t="s">
        <v>66</v>
      </c>
      <c r="M7" s="324" t="s">
        <v>67</v>
      </c>
      <c r="N7" s="324" t="s">
        <v>68</v>
      </c>
      <c r="O7" s="325"/>
      <c r="P7" s="325"/>
      <c r="Q7" s="325"/>
      <c r="R7" s="325"/>
      <c r="S7" s="138"/>
    </row>
    <row r="8" ht="15" customHeight="1" spans="1:19">
      <c r="A8" s="318">
        <v>1</v>
      </c>
      <c r="B8" s="318">
        <v>2</v>
      </c>
      <c r="C8" s="318">
        <v>3</v>
      </c>
      <c r="D8" s="318">
        <v>4</v>
      </c>
      <c r="E8" s="318">
        <v>5</v>
      </c>
      <c r="F8" s="318">
        <v>6</v>
      </c>
      <c r="G8" s="318">
        <v>7</v>
      </c>
      <c r="H8" s="318">
        <v>8</v>
      </c>
      <c r="I8" s="75">
        <v>9</v>
      </c>
      <c r="J8" s="318">
        <v>10</v>
      </c>
      <c r="K8" s="318">
        <v>11</v>
      </c>
      <c r="L8" s="318">
        <v>12</v>
      </c>
      <c r="M8" s="318">
        <v>13</v>
      </c>
      <c r="N8" s="318">
        <v>14</v>
      </c>
      <c r="O8" s="318">
        <v>15</v>
      </c>
      <c r="P8" s="318">
        <v>16</v>
      </c>
      <c r="Q8" s="318">
        <v>17</v>
      </c>
      <c r="R8" s="318">
        <v>18</v>
      </c>
      <c r="S8" s="318">
        <v>19</v>
      </c>
    </row>
    <row r="9" ht="18" customHeight="1" spans="1:19">
      <c r="A9" s="21" t="s">
        <v>69</v>
      </c>
      <c r="B9" s="21" t="s">
        <v>70</v>
      </c>
      <c r="C9" s="85">
        <f>D9+O9</f>
        <v>279163202.94</v>
      </c>
      <c r="D9" s="85">
        <v>265733057.31</v>
      </c>
      <c r="E9" s="85">
        <v>260183057.31</v>
      </c>
      <c r="F9" s="85"/>
      <c r="G9" s="85"/>
      <c r="H9" s="85"/>
      <c r="I9" s="85">
        <v>5550000</v>
      </c>
      <c r="J9" s="85"/>
      <c r="K9" s="85"/>
      <c r="L9" s="85"/>
      <c r="M9" s="85"/>
      <c r="N9" s="85">
        <v>5550000</v>
      </c>
      <c r="O9" s="85">
        <f t="shared" ref="O9:O11" si="0">P9+Q9+R9+S9</f>
        <v>13430145.63</v>
      </c>
      <c r="P9" s="85">
        <v>13430145.63</v>
      </c>
      <c r="Q9" s="85"/>
      <c r="R9" s="85"/>
      <c r="S9" s="85"/>
    </row>
    <row r="10" ht="18" customHeight="1" spans="1:19">
      <c r="A10" s="319" t="s">
        <v>71</v>
      </c>
      <c r="B10" s="319" t="s">
        <v>70</v>
      </c>
      <c r="C10" s="85">
        <f>D10+O10</f>
        <v>279163202.94</v>
      </c>
      <c r="D10" s="85">
        <v>265733057.31</v>
      </c>
      <c r="E10" s="85">
        <v>260183057.31</v>
      </c>
      <c r="F10" s="85"/>
      <c r="G10" s="85"/>
      <c r="H10" s="85"/>
      <c r="I10" s="85">
        <v>5550000</v>
      </c>
      <c r="J10" s="85"/>
      <c r="K10" s="85"/>
      <c r="L10" s="85"/>
      <c r="M10" s="85"/>
      <c r="N10" s="85">
        <v>5550000</v>
      </c>
      <c r="O10" s="85">
        <f t="shared" si="0"/>
        <v>13430145.63</v>
      </c>
      <c r="P10" s="85">
        <v>13430145.63</v>
      </c>
      <c r="Q10" s="85"/>
      <c r="R10" s="85"/>
      <c r="S10" s="85"/>
    </row>
    <row r="11" ht="18" customHeight="1" spans="1:19">
      <c r="A11" s="53" t="s">
        <v>55</v>
      </c>
      <c r="B11" s="320"/>
      <c r="C11" s="85">
        <f>D11+O11</f>
        <v>279163202.94</v>
      </c>
      <c r="D11" s="85">
        <v>265733057.31</v>
      </c>
      <c r="E11" s="85">
        <v>260183057.31</v>
      </c>
      <c r="F11" s="85"/>
      <c r="G11" s="85"/>
      <c r="H11" s="85"/>
      <c r="I11" s="85">
        <v>5550000</v>
      </c>
      <c r="J11" s="85"/>
      <c r="K11" s="85"/>
      <c r="L11" s="85"/>
      <c r="M11" s="85"/>
      <c r="N11" s="85">
        <v>5550000</v>
      </c>
      <c r="O11" s="85">
        <f t="shared" si="0"/>
        <v>13430145.63</v>
      </c>
      <c r="P11" s="85">
        <v>13430145.63</v>
      </c>
      <c r="Q11" s="85"/>
      <c r="R11" s="85"/>
      <c r="S11" s="8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zoomScale="80" zoomScaleNormal="80" workbookViewId="0">
      <pane ySplit="1" topLeftCell="A2" activePane="bottomLeft" state="frozen"/>
      <selection/>
      <selection pane="bottomLeft" activeCell="A1" sqref="$A1:$XFD1048576"/>
    </sheetView>
  </sheetViews>
  <sheetFormatPr defaultColWidth="8.57272727272727" defaultRowHeight="12.75" customHeight="1"/>
  <cols>
    <col min="1" max="1" width="14.2818181818182" style="159" customWidth="1"/>
    <col min="2" max="2" width="37.5727272727273" style="159" customWidth="1"/>
    <col min="3" max="8" width="24.5727272727273" style="159" customWidth="1"/>
    <col min="9" max="9" width="26.7090909090909" style="159" customWidth="1"/>
    <col min="10" max="11" width="24.4181818181818" style="159" customWidth="1"/>
    <col min="12" max="15" width="24.5727272727273" style="159" customWidth="1"/>
    <col min="16" max="16384" width="8.57272727272727" style="159"/>
  </cols>
  <sheetData>
    <row r="1" customHeight="1" spans="1:15">
      <c r="A1" s="160"/>
      <c r="B1" s="160"/>
      <c r="C1" s="160"/>
      <c r="D1" s="160"/>
      <c r="E1" s="160"/>
      <c r="F1" s="160"/>
      <c r="G1" s="160"/>
      <c r="H1" s="160"/>
      <c r="I1" s="160"/>
      <c r="J1" s="160"/>
      <c r="K1" s="160"/>
      <c r="L1" s="160"/>
      <c r="M1" s="160"/>
      <c r="N1" s="160"/>
      <c r="O1" s="160"/>
    </row>
    <row r="2" ht="17.25" customHeight="1" spans="1:1">
      <c r="A2" s="292" t="s">
        <v>72</v>
      </c>
    </row>
    <row r="3" ht="41.25" customHeight="1" spans="1:1">
      <c r="A3" s="293" t="str">
        <f>"2025"&amp;"年部门支出预算表"</f>
        <v>2025年部门支出预算表</v>
      </c>
    </row>
    <row r="4" ht="17.25" customHeight="1" spans="1:15">
      <c r="A4" s="294" t="str">
        <f>"单位名称："&amp;"昆明市公安局呈贡分局"</f>
        <v>单位名称：昆明市公安局呈贡分局</v>
      </c>
      <c r="O4" s="292" t="s">
        <v>1</v>
      </c>
    </row>
    <row r="5" ht="27" customHeight="1" spans="1:15">
      <c r="A5" s="295" t="s">
        <v>73</v>
      </c>
      <c r="B5" s="295" t="s">
        <v>74</v>
      </c>
      <c r="C5" s="295" t="s">
        <v>55</v>
      </c>
      <c r="D5" s="296" t="s">
        <v>58</v>
      </c>
      <c r="E5" s="297"/>
      <c r="F5" s="298"/>
      <c r="G5" s="299" t="s">
        <v>59</v>
      </c>
      <c r="H5" s="299" t="s">
        <v>60</v>
      </c>
      <c r="I5" s="299" t="s">
        <v>75</v>
      </c>
      <c r="J5" s="296" t="s">
        <v>62</v>
      </c>
      <c r="K5" s="297"/>
      <c r="L5" s="297"/>
      <c r="M5" s="297"/>
      <c r="N5" s="308"/>
      <c r="O5" s="309"/>
    </row>
    <row r="6" ht="42" customHeight="1" spans="1:15">
      <c r="A6" s="300"/>
      <c r="B6" s="300"/>
      <c r="C6" s="301"/>
      <c r="D6" s="302" t="s">
        <v>57</v>
      </c>
      <c r="E6" s="302" t="s">
        <v>76</v>
      </c>
      <c r="F6" s="302" t="s">
        <v>77</v>
      </c>
      <c r="G6" s="301"/>
      <c r="H6" s="301"/>
      <c r="I6" s="310"/>
      <c r="J6" s="302" t="s">
        <v>57</v>
      </c>
      <c r="K6" s="311" t="s">
        <v>78</v>
      </c>
      <c r="L6" s="311" t="s">
        <v>79</v>
      </c>
      <c r="M6" s="311" t="s">
        <v>80</v>
      </c>
      <c r="N6" s="311" t="s">
        <v>81</v>
      </c>
      <c r="O6" s="311" t="s">
        <v>82</v>
      </c>
    </row>
    <row r="7" ht="18" customHeight="1" spans="1:15">
      <c r="A7" s="303" t="s">
        <v>83</v>
      </c>
      <c r="B7" s="303" t="s">
        <v>84</v>
      </c>
      <c r="C7" s="303" t="s">
        <v>85</v>
      </c>
      <c r="D7" s="304" t="s">
        <v>86</v>
      </c>
      <c r="E7" s="304" t="s">
        <v>87</v>
      </c>
      <c r="F7" s="304" t="s">
        <v>88</v>
      </c>
      <c r="G7" s="304" t="s">
        <v>89</v>
      </c>
      <c r="H7" s="304" t="s">
        <v>90</v>
      </c>
      <c r="I7" s="304" t="s">
        <v>91</v>
      </c>
      <c r="J7" s="304" t="s">
        <v>92</v>
      </c>
      <c r="K7" s="304" t="s">
        <v>93</v>
      </c>
      <c r="L7" s="304" t="s">
        <v>94</v>
      </c>
      <c r="M7" s="304" t="s">
        <v>95</v>
      </c>
      <c r="N7" s="303" t="s">
        <v>96</v>
      </c>
      <c r="O7" s="304" t="s">
        <v>97</v>
      </c>
    </row>
    <row r="8" ht="21" customHeight="1" spans="1:15">
      <c r="A8" s="176" t="s">
        <v>98</v>
      </c>
      <c r="B8" s="176" t="s">
        <v>99</v>
      </c>
      <c r="C8" s="280">
        <f>C9+C11</f>
        <v>243406162.3</v>
      </c>
      <c r="D8" s="280">
        <f>D9+D11</f>
        <v>237856162.3</v>
      </c>
      <c r="E8" s="280">
        <f>E9+E11</f>
        <v>209076016.67</v>
      </c>
      <c r="F8" s="282">
        <f>F9+F11</f>
        <v>28780145.63</v>
      </c>
      <c r="G8" s="280"/>
      <c r="H8" s="280"/>
      <c r="I8" s="280"/>
      <c r="J8" s="280">
        <v>5550000</v>
      </c>
      <c r="K8" s="280"/>
      <c r="L8" s="280"/>
      <c r="M8" s="280"/>
      <c r="N8" s="280"/>
      <c r="O8" s="280">
        <v>5550000</v>
      </c>
    </row>
    <row r="9" ht="21" customHeight="1" spans="1:15">
      <c r="A9" s="305" t="s">
        <v>100</v>
      </c>
      <c r="B9" s="305" t="s">
        <v>101</v>
      </c>
      <c r="C9" s="280">
        <f>C10</f>
        <v>20000</v>
      </c>
      <c r="D9" s="280">
        <f>D10</f>
        <v>20000</v>
      </c>
      <c r="E9" s="280"/>
      <c r="F9" s="280">
        <v>20000</v>
      </c>
      <c r="G9" s="280"/>
      <c r="H9" s="280"/>
      <c r="I9" s="280"/>
      <c r="J9" s="280"/>
      <c r="K9" s="280"/>
      <c r="L9" s="280"/>
      <c r="M9" s="280"/>
      <c r="N9" s="280"/>
      <c r="O9" s="280"/>
    </row>
    <row r="10" ht="21" customHeight="1" spans="1:15">
      <c r="A10" s="281" t="s">
        <v>102</v>
      </c>
      <c r="B10" s="281" t="s">
        <v>103</v>
      </c>
      <c r="C10" s="280">
        <v>20000</v>
      </c>
      <c r="D10" s="280">
        <v>20000</v>
      </c>
      <c r="E10" s="280"/>
      <c r="F10" s="280">
        <v>20000</v>
      </c>
      <c r="G10" s="280"/>
      <c r="H10" s="280"/>
      <c r="I10" s="280"/>
      <c r="J10" s="280"/>
      <c r="K10" s="280"/>
      <c r="L10" s="280"/>
      <c r="M10" s="280"/>
      <c r="N10" s="280"/>
      <c r="O10" s="280"/>
    </row>
    <row r="11" ht="21" customHeight="1" spans="1:15">
      <c r="A11" s="305" t="s">
        <v>104</v>
      </c>
      <c r="B11" s="305" t="s">
        <v>105</v>
      </c>
      <c r="C11" s="280">
        <f>C12+C13+C14</f>
        <v>243386162.3</v>
      </c>
      <c r="D11" s="280">
        <f>D12+D13+D14</f>
        <v>237836162.3</v>
      </c>
      <c r="E11" s="280">
        <f>E12+E13+E14</f>
        <v>209076016.67</v>
      </c>
      <c r="F11" s="282">
        <f>F12+F13+F14</f>
        <v>28760145.63</v>
      </c>
      <c r="G11" s="280"/>
      <c r="H11" s="280"/>
      <c r="I11" s="280"/>
      <c r="J11" s="280">
        <v>5550000</v>
      </c>
      <c r="K11" s="280"/>
      <c r="L11" s="280"/>
      <c r="M11" s="280"/>
      <c r="N11" s="280"/>
      <c r="O11" s="280">
        <v>5550000</v>
      </c>
    </row>
    <row r="12" ht="21" customHeight="1" spans="1:15">
      <c r="A12" s="281" t="s">
        <v>106</v>
      </c>
      <c r="B12" s="281" t="s">
        <v>107</v>
      </c>
      <c r="C12" s="280">
        <v>209076016.67</v>
      </c>
      <c r="D12" s="280">
        <v>209076016.67</v>
      </c>
      <c r="E12" s="280">
        <v>209076016.67</v>
      </c>
      <c r="F12" s="280"/>
      <c r="G12" s="280"/>
      <c r="H12" s="280"/>
      <c r="I12" s="280"/>
      <c r="J12" s="280"/>
      <c r="K12" s="280"/>
      <c r="L12" s="280"/>
      <c r="M12" s="280"/>
      <c r="N12" s="280"/>
      <c r="O12" s="280"/>
    </row>
    <row r="13" ht="21" customHeight="1" spans="1:15">
      <c r="A13" s="281" t="s">
        <v>108</v>
      </c>
      <c r="B13" s="281" t="s">
        <v>109</v>
      </c>
      <c r="C13" s="280">
        <v>5995568</v>
      </c>
      <c r="D13" s="280">
        <v>5995568</v>
      </c>
      <c r="E13" s="280"/>
      <c r="F13" s="280">
        <v>5995568</v>
      </c>
      <c r="G13" s="280"/>
      <c r="H13" s="280"/>
      <c r="I13" s="280"/>
      <c r="J13" s="280"/>
      <c r="K13" s="280"/>
      <c r="L13" s="280"/>
      <c r="M13" s="280"/>
      <c r="N13" s="280"/>
      <c r="O13" s="280"/>
    </row>
    <row r="14" s="262" customFormat="1" ht="21" customHeight="1" spans="1:15">
      <c r="A14" s="281" t="s">
        <v>110</v>
      </c>
      <c r="B14" s="281" t="s">
        <v>111</v>
      </c>
      <c r="C14" s="282">
        <f>D14+J14</f>
        <v>28314577.63</v>
      </c>
      <c r="D14" s="282">
        <f>9334432+13430145.63</f>
        <v>22764577.63</v>
      </c>
      <c r="E14" s="282"/>
      <c r="F14" s="282">
        <f>9334432+13430145.63</f>
        <v>22764577.63</v>
      </c>
      <c r="G14" s="282"/>
      <c r="H14" s="282"/>
      <c r="I14" s="282"/>
      <c r="J14" s="282">
        <v>5550000</v>
      </c>
      <c r="K14" s="282"/>
      <c r="L14" s="282"/>
      <c r="M14" s="282"/>
      <c r="N14" s="282"/>
      <c r="O14" s="282">
        <v>5550000</v>
      </c>
    </row>
    <row r="15" ht="21" customHeight="1" spans="1:15">
      <c r="A15" s="176" t="s">
        <v>112</v>
      </c>
      <c r="B15" s="176" t="s">
        <v>113</v>
      </c>
      <c r="C15" s="280">
        <f>C16</f>
        <v>2650000</v>
      </c>
      <c r="D15" s="280">
        <f>D16</f>
        <v>2650000</v>
      </c>
      <c r="E15" s="280"/>
      <c r="F15" s="280">
        <v>2650000</v>
      </c>
      <c r="G15" s="280"/>
      <c r="H15" s="280"/>
      <c r="I15" s="280"/>
      <c r="J15" s="280"/>
      <c r="K15" s="280"/>
      <c r="L15" s="280"/>
      <c r="M15" s="280"/>
      <c r="N15" s="280"/>
      <c r="O15" s="280"/>
    </row>
    <row r="16" ht="21" customHeight="1" spans="1:15">
      <c r="A16" s="305" t="s">
        <v>114</v>
      </c>
      <c r="B16" s="305" t="s">
        <v>115</v>
      </c>
      <c r="C16" s="280">
        <f>C17</f>
        <v>2650000</v>
      </c>
      <c r="D16" s="280">
        <f>D17</f>
        <v>2650000</v>
      </c>
      <c r="E16" s="280"/>
      <c r="F16" s="280">
        <v>2650000</v>
      </c>
      <c r="G16" s="280"/>
      <c r="H16" s="280"/>
      <c r="I16" s="280"/>
      <c r="J16" s="280"/>
      <c r="K16" s="280"/>
      <c r="L16" s="280"/>
      <c r="M16" s="280"/>
      <c r="N16" s="280"/>
      <c r="O16" s="280"/>
    </row>
    <row r="17" ht="21" customHeight="1" spans="1:15">
      <c r="A17" s="281">
        <v>2060499</v>
      </c>
      <c r="B17" s="281" t="s">
        <v>116</v>
      </c>
      <c r="C17" s="280">
        <v>2650000</v>
      </c>
      <c r="D17" s="280">
        <v>2650000</v>
      </c>
      <c r="E17" s="280"/>
      <c r="F17" s="280">
        <v>2650000</v>
      </c>
      <c r="G17" s="280"/>
      <c r="H17" s="280"/>
      <c r="I17" s="280"/>
      <c r="J17" s="280"/>
      <c r="K17" s="280"/>
      <c r="L17" s="280"/>
      <c r="M17" s="280"/>
      <c r="N17" s="280"/>
      <c r="O17" s="280"/>
    </row>
    <row r="18" ht="21" customHeight="1" spans="1:15">
      <c r="A18" s="176" t="s">
        <v>117</v>
      </c>
      <c r="B18" s="176" t="s">
        <v>118</v>
      </c>
      <c r="C18" s="280">
        <f>C19+C23</f>
        <v>13298444.64</v>
      </c>
      <c r="D18" s="280">
        <f>D19+D23</f>
        <v>13298444.64</v>
      </c>
      <c r="E18" s="280">
        <v>13298444.64</v>
      </c>
      <c r="F18" s="280"/>
      <c r="G18" s="280"/>
      <c r="H18" s="280"/>
      <c r="I18" s="280"/>
      <c r="J18" s="280"/>
      <c r="K18" s="280"/>
      <c r="L18" s="280"/>
      <c r="M18" s="280"/>
      <c r="N18" s="280"/>
      <c r="O18" s="280"/>
    </row>
    <row r="19" ht="21" customHeight="1" spans="1:15">
      <c r="A19" s="305" t="s">
        <v>119</v>
      </c>
      <c r="B19" s="305" t="s">
        <v>120</v>
      </c>
      <c r="C19" s="280">
        <f>C20+C21+C22</f>
        <v>13161900</v>
      </c>
      <c r="D19" s="280">
        <f>D20+D21+D22</f>
        <v>13161900</v>
      </c>
      <c r="E19" s="280">
        <v>13161900</v>
      </c>
      <c r="F19" s="280"/>
      <c r="G19" s="280"/>
      <c r="H19" s="280"/>
      <c r="I19" s="280"/>
      <c r="J19" s="280"/>
      <c r="K19" s="280"/>
      <c r="L19" s="280"/>
      <c r="M19" s="280"/>
      <c r="N19" s="280"/>
      <c r="O19" s="280"/>
    </row>
    <row r="20" ht="21" customHeight="1" spans="1:15">
      <c r="A20" s="281" t="s">
        <v>121</v>
      </c>
      <c r="B20" s="281" t="s">
        <v>122</v>
      </c>
      <c r="C20" s="280">
        <v>1754400</v>
      </c>
      <c r="D20" s="280">
        <v>1754400</v>
      </c>
      <c r="E20" s="280">
        <v>1754400</v>
      </c>
      <c r="F20" s="280"/>
      <c r="G20" s="280"/>
      <c r="H20" s="280"/>
      <c r="I20" s="280"/>
      <c r="J20" s="280"/>
      <c r="K20" s="280"/>
      <c r="L20" s="280"/>
      <c r="M20" s="280"/>
      <c r="N20" s="280"/>
      <c r="O20" s="280"/>
    </row>
    <row r="21" ht="21" customHeight="1" spans="1:15">
      <c r="A21" s="281" t="s">
        <v>123</v>
      </c>
      <c r="B21" s="281" t="s">
        <v>124</v>
      </c>
      <c r="C21" s="280">
        <v>10307500</v>
      </c>
      <c r="D21" s="280">
        <v>10307500</v>
      </c>
      <c r="E21" s="280">
        <v>10307500</v>
      </c>
      <c r="F21" s="280"/>
      <c r="G21" s="280"/>
      <c r="H21" s="280"/>
      <c r="I21" s="280"/>
      <c r="J21" s="280"/>
      <c r="K21" s="280"/>
      <c r="L21" s="280"/>
      <c r="M21" s="280"/>
      <c r="N21" s="280"/>
      <c r="O21" s="280"/>
    </row>
    <row r="22" ht="21" customHeight="1" spans="1:15">
      <c r="A22" s="281" t="s">
        <v>125</v>
      </c>
      <c r="B22" s="281" t="s">
        <v>126</v>
      </c>
      <c r="C22" s="280">
        <v>1100000</v>
      </c>
      <c r="D22" s="280">
        <v>1100000</v>
      </c>
      <c r="E22" s="280">
        <v>1100000</v>
      </c>
      <c r="F22" s="280"/>
      <c r="G22" s="280"/>
      <c r="H22" s="280"/>
      <c r="I22" s="280"/>
      <c r="J22" s="280"/>
      <c r="K22" s="280"/>
      <c r="L22" s="280"/>
      <c r="M22" s="280"/>
      <c r="N22" s="280"/>
      <c r="O22" s="280"/>
    </row>
    <row r="23" ht="21" customHeight="1" spans="1:15">
      <c r="A23" s="305" t="s">
        <v>127</v>
      </c>
      <c r="B23" s="305" t="s">
        <v>128</v>
      </c>
      <c r="C23" s="280">
        <f>C24</f>
        <v>136544.64</v>
      </c>
      <c r="D23" s="280">
        <f>D24</f>
        <v>136544.64</v>
      </c>
      <c r="E23" s="280">
        <v>136544.64</v>
      </c>
      <c r="F23" s="280"/>
      <c r="G23" s="280"/>
      <c r="H23" s="280"/>
      <c r="I23" s="280"/>
      <c r="J23" s="280"/>
      <c r="K23" s="280"/>
      <c r="L23" s="280"/>
      <c r="M23" s="280"/>
      <c r="N23" s="280"/>
      <c r="O23" s="280"/>
    </row>
    <row r="24" ht="21" customHeight="1" spans="1:15">
      <c r="A24" s="281" t="s">
        <v>129</v>
      </c>
      <c r="B24" s="281" t="s">
        <v>130</v>
      </c>
      <c r="C24" s="280">
        <v>136544.64</v>
      </c>
      <c r="D24" s="280">
        <v>136544.64</v>
      </c>
      <c r="E24" s="280">
        <v>136544.64</v>
      </c>
      <c r="F24" s="280"/>
      <c r="G24" s="280"/>
      <c r="H24" s="280"/>
      <c r="I24" s="280"/>
      <c r="J24" s="280"/>
      <c r="K24" s="280"/>
      <c r="L24" s="280"/>
      <c r="M24" s="280"/>
      <c r="N24" s="280"/>
      <c r="O24" s="280"/>
    </row>
    <row r="25" ht="21" customHeight="1" spans="1:15">
      <c r="A25" s="176" t="s">
        <v>131</v>
      </c>
      <c r="B25" s="176" t="s">
        <v>132</v>
      </c>
      <c r="C25" s="280">
        <f>C26</f>
        <v>9126731</v>
      </c>
      <c r="D25" s="280">
        <f>D26</f>
        <v>9126731</v>
      </c>
      <c r="E25" s="280">
        <v>9126731</v>
      </c>
      <c r="F25" s="280"/>
      <c r="G25" s="280"/>
      <c r="H25" s="280"/>
      <c r="I25" s="280"/>
      <c r="J25" s="280"/>
      <c r="K25" s="280"/>
      <c r="L25" s="280"/>
      <c r="M25" s="280"/>
      <c r="N25" s="280"/>
      <c r="O25" s="280"/>
    </row>
    <row r="26" ht="21" customHeight="1" spans="1:15">
      <c r="A26" s="305" t="s">
        <v>133</v>
      </c>
      <c r="B26" s="305" t="s">
        <v>134</v>
      </c>
      <c r="C26" s="280">
        <f>C27+C28+C29</f>
        <v>9126731</v>
      </c>
      <c r="D26" s="280">
        <f>D27+D28+D29</f>
        <v>9126731</v>
      </c>
      <c r="E26" s="280">
        <v>9126731</v>
      </c>
      <c r="F26" s="280"/>
      <c r="G26" s="280"/>
      <c r="H26" s="280"/>
      <c r="I26" s="280"/>
      <c r="J26" s="280"/>
      <c r="K26" s="280"/>
      <c r="L26" s="280"/>
      <c r="M26" s="280"/>
      <c r="N26" s="280"/>
      <c r="O26" s="280"/>
    </row>
    <row r="27" ht="21" customHeight="1" spans="1:15">
      <c r="A27" s="281" t="s">
        <v>135</v>
      </c>
      <c r="B27" s="281" t="s">
        <v>136</v>
      </c>
      <c r="C27" s="280">
        <v>5092000</v>
      </c>
      <c r="D27" s="280">
        <v>5092000</v>
      </c>
      <c r="E27" s="280">
        <v>5092000</v>
      </c>
      <c r="F27" s="280"/>
      <c r="G27" s="280"/>
      <c r="H27" s="280"/>
      <c r="I27" s="280"/>
      <c r="J27" s="280"/>
      <c r="K27" s="280"/>
      <c r="L27" s="280"/>
      <c r="M27" s="280"/>
      <c r="N27" s="280"/>
      <c r="O27" s="280"/>
    </row>
    <row r="28" ht="21" customHeight="1" spans="1:15">
      <c r="A28" s="281" t="s">
        <v>137</v>
      </c>
      <c r="B28" s="281" t="s">
        <v>138</v>
      </c>
      <c r="C28" s="280">
        <v>3638100</v>
      </c>
      <c r="D28" s="280">
        <v>3638100</v>
      </c>
      <c r="E28" s="280">
        <v>3638100</v>
      </c>
      <c r="F28" s="280"/>
      <c r="G28" s="280"/>
      <c r="H28" s="280"/>
      <c r="I28" s="280"/>
      <c r="J28" s="280"/>
      <c r="K28" s="280"/>
      <c r="L28" s="280"/>
      <c r="M28" s="280"/>
      <c r="N28" s="280"/>
      <c r="O28" s="280"/>
    </row>
    <row r="29" ht="21" customHeight="1" spans="1:15">
      <c r="A29" s="281" t="s">
        <v>139</v>
      </c>
      <c r="B29" s="281" t="s">
        <v>140</v>
      </c>
      <c r="C29" s="280">
        <v>396631</v>
      </c>
      <c r="D29" s="280">
        <v>396631</v>
      </c>
      <c r="E29" s="280">
        <v>396631</v>
      </c>
      <c r="F29" s="280"/>
      <c r="G29" s="280"/>
      <c r="H29" s="280"/>
      <c r="I29" s="280"/>
      <c r="J29" s="280"/>
      <c r="K29" s="280"/>
      <c r="L29" s="280"/>
      <c r="M29" s="280"/>
      <c r="N29" s="280"/>
      <c r="O29" s="280"/>
    </row>
    <row r="30" ht="21" customHeight="1" spans="1:15">
      <c r="A30" s="176" t="s">
        <v>141</v>
      </c>
      <c r="B30" s="176" t="s">
        <v>142</v>
      </c>
      <c r="C30" s="280">
        <f>C31</f>
        <v>10681865</v>
      </c>
      <c r="D30" s="280">
        <f>D31</f>
        <v>10681865</v>
      </c>
      <c r="E30" s="280">
        <v>10681865</v>
      </c>
      <c r="F30" s="280"/>
      <c r="G30" s="280"/>
      <c r="H30" s="280"/>
      <c r="I30" s="280"/>
      <c r="J30" s="280"/>
      <c r="K30" s="280"/>
      <c r="L30" s="280"/>
      <c r="M30" s="280"/>
      <c r="N30" s="280"/>
      <c r="O30" s="280"/>
    </row>
    <row r="31" ht="21" customHeight="1" spans="1:15">
      <c r="A31" s="305" t="s">
        <v>143</v>
      </c>
      <c r="B31" s="305" t="s">
        <v>144</v>
      </c>
      <c r="C31" s="280">
        <f>C32+C33</f>
        <v>10681865</v>
      </c>
      <c r="D31" s="280">
        <f>D32+D33</f>
        <v>10681865</v>
      </c>
      <c r="E31" s="280">
        <v>10681865</v>
      </c>
      <c r="F31" s="280"/>
      <c r="G31" s="280"/>
      <c r="H31" s="280"/>
      <c r="I31" s="280"/>
      <c r="J31" s="280"/>
      <c r="K31" s="280"/>
      <c r="L31" s="280"/>
      <c r="M31" s="280"/>
      <c r="N31" s="280"/>
      <c r="O31" s="280"/>
    </row>
    <row r="32" ht="21" customHeight="1" spans="1:15">
      <c r="A32" s="281" t="s">
        <v>145</v>
      </c>
      <c r="B32" s="281" t="s">
        <v>146</v>
      </c>
      <c r="C32" s="280">
        <v>10476125</v>
      </c>
      <c r="D32" s="280">
        <v>10476125</v>
      </c>
      <c r="E32" s="280">
        <v>10476125</v>
      </c>
      <c r="F32" s="280"/>
      <c r="G32" s="280"/>
      <c r="H32" s="280"/>
      <c r="I32" s="280"/>
      <c r="J32" s="280"/>
      <c r="K32" s="280"/>
      <c r="L32" s="280"/>
      <c r="M32" s="280"/>
      <c r="N32" s="280"/>
      <c r="O32" s="280"/>
    </row>
    <row r="33" ht="21" customHeight="1" spans="1:15">
      <c r="A33" s="281" t="s">
        <v>147</v>
      </c>
      <c r="B33" s="281" t="s">
        <v>148</v>
      </c>
      <c r="C33" s="280">
        <v>205740</v>
      </c>
      <c r="D33" s="280">
        <v>205740</v>
      </c>
      <c r="E33" s="280">
        <v>205740</v>
      </c>
      <c r="F33" s="280"/>
      <c r="G33" s="280"/>
      <c r="H33" s="280"/>
      <c r="I33" s="280"/>
      <c r="J33" s="280"/>
      <c r="K33" s="280"/>
      <c r="L33" s="280"/>
      <c r="M33" s="280"/>
      <c r="N33" s="280"/>
      <c r="O33" s="280"/>
    </row>
    <row r="34" ht="21" customHeight="1" spans="1:15">
      <c r="A34" s="306" t="s">
        <v>55</v>
      </c>
      <c r="B34" s="307"/>
      <c r="C34" s="280">
        <f>C30+C25+C18+C15+C8</f>
        <v>279163202.94</v>
      </c>
      <c r="D34" s="280">
        <f>D30+D25+D18+D15+D8</f>
        <v>273613202.94</v>
      </c>
      <c r="E34" s="280">
        <f>E30+E25+E18+E15+E8</f>
        <v>242183057.31</v>
      </c>
      <c r="F34" s="280">
        <f>F30+F25+F18+F15+F8</f>
        <v>31430145.63</v>
      </c>
      <c r="G34" s="280"/>
      <c r="H34" s="280"/>
      <c r="I34" s="280"/>
      <c r="J34" s="280">
        <v>5550000</v>
      </c>
      <c r="K34" s="280"/>
      <c r="L34" s="280"/>
      <c r="M34" s="280"/>
      <c r="N34" s="280"/>
      <c r="O34" s="280">
        <v>5550000</v>
      </c>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35" sqref="B35"/>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6"/>
      <c r="B2" s="50"/>
      <c r="C2" s="50"/>
      <c r="D2" s="50" t="s">
        <v>149</v>
      </c>
    </row>
    <row r="3" ht="41.25" customHeight="1" spans="1:1">
      <c r="A3" s="45" t="str">
        <f>"2025"&amp;"年部门财政拨款收支预算总表"</f>
        <v>2025年部门财政拨款收支预算总表</v>
      </c>
    </row>
    <row r="4" ht="17.25" customHeight="1" spans="1:4">
      <c r="A4" s="48" t="str">
        <f>"单位名称："&amp;"昆明市公安局呈贡分局"</f>
        <v>单位名称：昆明市公安局呈贡分局</v>
      </c>
      <c r="B4" s="285"/>
      <c r="D4" s="50" t="s">
        <v>1</v>
      </c>
    </row>
    <row r="5" ht="17.25" customHeight="1" spans="1:4">
      <c r="A5" s="286" t="s">
        <v>2</v>
      </c>
      <c r="B5" s="287"/>
      <c r="C5" s="286" t="s">
        <v>3</v>
      </c>
      <c r="D5" s="287"/>
    </row>
    <row r="6" ht="18.75" customHeight="1" spans="1:4">
      <c r="A6" s="286" t="s">
        <v>4</v>
      </c>
      <c r="B6" s="286" t="s">
        <v>5</v>
      </c>
      <c r="C6" s="286" t="s">
        <v>6</v>
      </c>
      <c r="D6" s="286" t="s">
        <v>5</v>
      </c>
    </row>
    <row r="7" ht="16.5" customHeight="1" spans="1:4">
      <c r="A7" s="288" t="s">
        <v>150</v>
      </c>
      <c r="B7" s="85">
        <v>260183057.31</v>
      </c>
      <c r="C7" s="288" t="s">
        <v>151</v>
      </c>
      <c r="D7" s="85">
        <f>D11+D13+D15+D16+D26</f>
        <v>273613202.94</v>
      </c>
    </row>
    <row r="8" ht="16.5" customHeight="1" spans="1:4">
      <c r="A8" s="288" t="s">
        <v>152</v>
      </c>
      <c r="B8" s="85">
        <v>260183057.31</v>
      </c>
      <c r="C8" s="288" t="s">
        <v>153</v>
      </c>
      <c r="D8" s="85"/>
    </row>
    <row r="9" ht="16.5" customHeight="1" spans="1:4">
      <c r="A9" s="288" t="s">
        <v>154</v>
      </c>
      <c r="B9" s="85"/>
      <c r="C9" s="288" t="s">
        <v>155</v>
      </c>
      <c r="D9" s="85"/>
    </row>
    <row r="10" ht="16.5" customHeight="1" spans="1:4">
      <c r="A10" s="288" t="s">
        <v>156</v>
      </c>
      <c r="B10" s="85"/>
      <c r="C10" s="288" t="s">
        <v>157</v>
      </c>
      <c r="D10" s="85"/>
    </row>
    <row r="11" ht="16.5" customHeight="1" spans="1:4">
      <c r="A11" s="288" t="s">
        <v>158</v>
      </c>
      <c r="B11" s="85">
        <v>13430145.63</v>
      </c>
      <c r="C11" s="288" t="s">
        <v>159</v>
      </c>
      <c r="D11" s="85">
        <f>224426016.67+13430145.63</f>
        <v>237856162.3</v>
      </c>
    </row>
    <row r="12" ht="16.5" customHeight="1" spans="1:4">
      <c r="A12" s="288" t="s">
        <v>152</v>
      </c>
      <c r="B12" s="85">
        <v>13430145.63</v>
      </c>
      <c r="C12" s="288" t="s">
        <v>160</v>
      </c>
      <c r="D12" s="85"/>
    </row>
    <row r="13" ht="16.5" customHeight="1" spans="1:4">
      <c r="A13" s="251" t="s">
        <v>154</v>
      </c>
      <c r="B13" s="85"/>
      <c r="C13" s="74" t="s">
        <v>161</v>
      </c>
      <c r="D13" s="85">
        <v>2650000</v>
      </c>
    </row>
    <row r="14" ht="16.5" customHeight="1" spans="1:4">
      <c r="A14" s="251" t="s">
        <v>156</v>
      </c>
      <c r="B14" s="85"/>
      <c r="C14" s="74" t="s">
        <v>162</v>
      </c>
      <c r="D14" s="85"/>
    </row>
    <row r="15" ht="16.5" customHeight="1" spans="1:4">
      <c r="A15" s="289"/>
      <c r="B15" s="85"/>
      <c r="C15" s="74" t="s">
        <v>163</v>
      </c>
      <c r="D15" s="85">
        <v>13298444.64</v>
      </c>
    </row>
    <row r="16" ht="16.5" customHeight="1" spans="1:4">
      <c r="A16" s="289"/>
      <c r="B16" s="85"/>
      <c r="C16" s="74" t="s">
        <v>164</v>
      </c>
      <c r="D16" s="85">
        <v>9126731</v>
      </c>
    </row>
    <row r="17" ht="16.5" customHeight="1" spans="1:4">
      <c r="A17" s="289"/>
      <c r="B17" s="85"/>
      <c r="C17" s="74" t="s">
        <v>165</v>
      </c>
      <c r="D17" s="85"/>
    </row>
    <row r="18" ht="16.5" customHeight="1" spans="1:4">
      <c r="A18" s="289"/>
      <c r="B18" s="85"/>
      <c r="C18" s="74" t="s">
        <v>166</v>
      </c>
      <c r="D18" s="85"/>
    </row>
    <row r="19" ht="16.5" customHeight="1" spans="1:4">
      <c r="A19" s="289"/>
      <c r="B19" s="85"/>
      <c r="C19" s="74" t="s">
        <v>167</v>
      </c>
      <c r="D19" s="85"/>
    </row>
    <row r="20" ht="16.5" customHeight="1" spans="1:4">
      <c r="A20" s="289"/>
      <c r="B20" s="85"/>
      <c r="C20" s="74" t="s">
        <v>168</v>
      </c>
      <c r="D20" s="85"/>
    </row>
    <row r="21" ht="16.5" customHeight="1" spans="1:4">
      <c r="A21" s="289"/>
      <c r="B21" s="85"/>
      <c r="C21" s="74" t="s">
        <v>169</v>
      </c>
      <c r="D21" s="85"/>
    </row>
    <row r="22" ht="16.5" customHeight="1" spans="1:4">
      <c r="A22" s="289"/>
      <c r="B22" s="85"/>
      <c r="C22" s="74" t="s">
        <v>170</v>
      </c>
      <c r="D22" s="85"/>
    </row>
    <row r="23" ht="16.5" customHeight="1" spans="1:4">
      <c r="A23" s="289"/>
      <c r="B23" s="85"/>
      <c r="C23" s="74" t="s">
        <v>171</v>
      </c>
      <c r="D23" s="85"/>
    </row>
    <row r="24" ht="16.5" customHeight="1" spans="1:4">
      <c r="A24" s="289"/>
      <c r="B24" s="85"/>
      <c r="C24" s="74" t="s">
        <v>172</v>
      </c>
      <c r="D24" s="85"/>
    </row>
    <row r="25" ht="16.5" customHeight="1" spans="1:4">
      <c r="A25" s="289"/>
      <c r="B25" s="85"/>
      <c r="C25" s="74" t="s">
        <v>173</v>
      </c>
      <c r="D25" s="85"/>
    </row>
    <row r="26" ht="16.5" customHeight="1" spans="1:4">
      <c r="A26" s="289"/>
      <c r="B26" s="85"/>
      <c r="C26" s="74" t="s">
        <v>174</v>
      </c>
      <c r="D26" s="85">
        <v>10681865</v>
      </c>
    </row>
    <row r="27" ht="16.5" customHeight="1" spans="1:4">
      <c r="A27" s="289"/>
      <c r="B27" s="85"/>
      <c r="C27" s="74" t="s">
        <v>175</v>
      </c>
      <c r="D27" s="85"/>
    </row>
    <row r="28" ht="16.5" customHeight="1" spans="1:4">
      <c r="A28" s="289"/>
      <c r="B28" s="85"/>
      <c r="C28" s="74" t="s">
        <v>176</v>
      </c>
      <c r="D28" s="85"/>
    </row>
    <row r="29" ht="16.5" customHeight="1" spans="1:4">
      <c r="A29" s="289"/>
      <c r="B29" s="85"/>
      <c r="C29" s="74" t="s">
        <v>177</v>
      </c>
      <c r="D29" s="85"/>
    </row>
    <row r="30" ht="16.5" customHeight="1" spans="1:4">
      <c r="A30" s="289"/>
      <c r="B30" s="85"/>
      <c r="C30" s="74" t="s">
        <v>178</v>
      </c>
      <c r="D30" s="85"/>
    </row>
    <row r="31" ht="16.5" customHeight="1" spans="1:4">
      <c r="A31" s="289"/>
      <c r="B31" s="85"/>
      <c r="C31" s="74" t="s">
        <v>179</v>
      </c>
      <c r="D31" s="85"/>
    </row>
    <row r="32" ht="16.5" customHeight="1" spans="1:4">
      <c r="A32" s="289"/>
      <c r="B32" s="85"/>
      <c r="C32" s="251" t="s">
        <v>180</v>
      </c>
      <c r="D32" s="85"/>
    </row>
    <row r="33" ht="16.5" customHeight="1" spans="1:4">
      <c r="A33" s="289"/>
      <c r="B33" s="85"/>
      <c r="C33" s="251" t="s">
        <v>181</v>
      </c>
      <c r="D33" s="85"/>
    </row>
    <row r="34" ht="16.5" customHeight="1" spans="1:4">
      <c r="A34" s="289"/>
      <c r="B34" s="85"/>
      <c r="C34" s="33" t="s">
        <v>182</v>
      </c>
      <c r="D34" s="85"/>
    </row>
    <row r="35" ht="15" customHeight="1" spans="1:4">
      <c r="A35" s="290" t="s">
        <v>50</v>
      </c>
      <c r="B35" s="291">
        <f>B7+B11</f>
        <v>273613202.94</v>
      </c>
      <c r="C35" s="290" t="s">
        <v>51</v>
      </c>
      <c r="D35" s="291">
        <f>D26+D16+D15+D13+D11</f>
        <v>273613202.94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zoomScale="70" zoomScaleNormal="70" workbookViewId="0">
      <pane ySplit="1" topLeftCell="A2" activePane="bottomLeft" state="frozen"/>
      <selection/>
      <selection pane="bottomLeft" activeCell="A1" sqref="$A1:$XFD1048576"/>
    </sheetView>
  </sheetViews>
  <sheetFormatPr defaultColWidth="9.13636363636364" defaultRowHeight="14.25" customHeight="1" outlineLevelCol="6"/>
  <cols>
    <col min="1" max="1" width="20.1363636363636" style="159" customWidth="1"/>
    <col min="2" max="2" width="44" style="159" customWidth="1"/>
    <col min="3" max="7" width="24.1363636363636" style="159" customWidth="1"/>
    <col min="8" max="16384" width="9.13636363636364" style="159"/>
  </cols>
  <sheetData>
    <row r="1" customHeight="1" spans="1:7">
      <c r="A1" s="160"/>
      <c r="B1" s="160"/>
      <c r="C1" s="160"/>
      <c r="D1" s="160"/>
      <c r="E1" s="160"/>
      <c r="F1" s="160"/>
      <c r="G1" s="160"/>
    </row>
    <row r="2" customHeight="1" spans="4:7">
      <c r="D2" s="263"/>
      <c r="F2" s="264"/>
      <c r="G2" s="265" t="s">
        <v>183</v>
      </c>
    </row>
    <row r="3" ht="41.25" customHeight="1" spans="1:7">
      <c r="A3" s="266" t="str">
        <f>"2025"&amp;"年一般公共预算支出预算表（按功能科目分类）"</f>
        <v>2025年一般公共预算支出预算表（按功能科目分类）</v>
      </c>
      <c r="B3" s="266"/>
      <c r="C3" s="266"/>
      <c r="D3" s="266"/>
      <c r="E3" s="266"/>
      <c r="F3" s="266"/>
      <c r="G3" s="266"/>
    </row>
    <row r="4" ht="18" customHeight="1" spans="1:7">
      <c r="A4" s="164" t="str">
        <f>"单位名称："&amp;"昆明市公安局呈贡分局"</f>
        <v>单位名称：昆明市公安局呈贡分局</v>
      </c>
      <c r="F4" s="267"/>
      <c r="G4" s="265" t="s">
        <v>1</v>
      </c>
    </row>
    <row r="5" ht="20.25" customHeight="1" spans="1:7">
      <c r="A5" s="268" t="s">
        <v>184</v>
      </c>
      <c r="B5" s="269"/>
      <c r="C5" s="270" t="s">
        <v>55</v>
      </c>
      <c r="D5" s="271" t="s">
        <v>76</v>
      </c>
      <c r="E5" s="272"/>
      <c r="F5" s="273"/>
      <c r="G5" s="274" t="s">
        <v>77</v>
      </c>
    </row>
    <row r="6" ht="20.25" customHeight="1" spans="1:7">
      <c r="A6" s="275" t="s">
        <v>73</v>
      </c>
      <c r="B6" s="275" t="s">
        <v>74</v>
      </c>
      <c r="C6" s="276"/>
      <c r="D6" s="277" t="s">
        <v>57</v>
      </c>
      <c r="E6" s="277" t="s">
        <v>185</v>
      </c>
      <c r="F6" s="277" t="s">
        <v>186</v>
      </c>
      <c r="G6" s="278"/>
    </row>
    <row r="7" ht="15" customHeight="1" spans="1:7">
      <c r="A7" s="279" t="s">
        <v>83</v>
      </c>
      <c r="B7" s="279" t="s">
        <v>84</v>
      </c>
      <c r="C7" s="279" t="s">
        <v>85</v>
      </c>
      <c r="D7" s="279" t="s">
        <v>86</v>
      </c>
      <c r="E7" s="279" t="s">
        <v>87</v>
      </c>
      <c r="F7" s="279" t="s">
        <v>88</v>
      </c>
      <c r="G7" s="279" t="s">
        <v>89</v>
      </c>
    </row>
    <row r="8" ht="18" customHeight="1" spans="1:7">
      <c r="A8" s="169" t="s">
        <v>98</v>
      </c>
      <c r="B8" s="169" t="s">
        <v>99</v>
      </c>
      <c r="C8" s="280">
        <f>C9+C11</f>
        <v>237856162.3</v>
      </c>
      <c r="D8" s="280">
        <v>209076016.67</v>
      </c>
      <c r="E8" s="280">
        <v>192787250.72</v>
      </c>
      <c r="F8" s="280">
        <v>16288765.95</v>
      </c>
      <c r="G8" s="280">
        <f>G9+G11</f>
        <v>28780145.63</v>
      </c>
    </row>
    <row r="9" ht="18" customHeight="1" spans="1:7">
      <c r="A9" s="173" t="s">
        <v>100</v>
      </c>
      <c r="B9" s="173" t="s">
        <v>101</v>
      </c>
      <c r="C9" s="280">
        <f>C10</f>
        <v>20000</v>
      </c>
      <c r="D9" s="280"/>
      <c r="E9" s="280"/>
      <c r="F9" s="280"/>
      <c r="G9" s="280">
        <v>20000</v>
      </c>
    </row>
    <row r="10" ht="18" customHeight="1" spans="1:7">
      <c r="A10" s="175" t="s">
        <v>102</v>
      </c>
      <c r="B10" s="175" t="s">
        <v>103</v>
      </c>
      <c r="C10" s="280">
        <v>20000</v>
      </c>
      <c r="D10" s="280"/>
      <c r="E10" s="280"/>
      <c r="F10" s="280"/>
      <c r="G10" s="280">
        <v>20000</v>
      </c>
    </row>
    <row r="11" ht="18" customHeight="1" spans="1:7">
      <c r="A11" s="173" t="s">
        <v>104</v>
      </c>
      <c r="B11" s="173" t="s">
        <v>105</v>
      </c>
      <c r="C11" s="280">
        <f>C12+C13+C14</f>
        <v>237836162.3</v>
      </c>
      <c r="D11" s="280">
        <v>209076016.67</v>
      </c>
      <c r="E11" s="280">
        <v>192787250.72</v>
      </c>
      <c r="F11" s="280">
        <v>16288765.95</v>
      </c>
      <c r="G11" s="280">
        <f>G12+G13+G14</f>
        <v>28760145.63</v>
      </c>
    </row>
    <row r="12" ht="18" customHeight="1" spans="1:7">
      <c r="A12" s="175" t="s">
        <v>106</v>
      </c>
      <c r="B12" s="175" t="s">
        <v>107</v>
      </c>
      <c r="C12" s="280">
        <v>209076016.67</v>
      </c>
      <c r="D12" s="280">
        <v>209076016.67</v>
      </c>
      <c r="E12" s="280">
        <v>192787250.72</v>
      </c>
      <c r="F12" s="280">
        <v>16288765.95</v>
      </c>
      <c r="G12" s="280"/>
    </row>
    <row r="13" ht="18" customHeight="1" spans="1:7">
      <c r="A13" s="175" t="s">
        <v>108</v>
      </c>
      <c r="B13" s="175" t="s">
        <v>109</v>
      </c>
      <c r="C13" s="280">
        <v>5995568</v>
      </c>
      <c r="D13" s="280"/>
      <c r="E13" s="280"/>
      <c r="F13" s="280"/>
      <c r="G13" s="280">
        <v>5995568</v>
      </c>
    </row>
    <row r="14" s="262" customFormat="1" ht="18" customHeight="1" spans="1:7">
      <c r="A14" s="281" t="s">
        <v>110</v>
      </c>
      <c r="B14" s="281" t="s">
        <v>111</v>
      </c>
      <c r="C14" s="282">
        <f>G14+D14</f>
        <v>22764577.63</v>
      </c>
      <c r="D14" s="282"/>
      <c r="E14" s="282"/>
      <c r="F14" s="282"/>
      <c r="G14" s="282">
        <f>9334432+13430145.63</f>
        <v>22764577.63</v>
      </c>
    </row>
    <row r="15" ht="18" customHeight="1" spans="1:7">
      <c r="A15" s="169" t="s">
        <v>112</v>
      </c>
      <c r="B15" s="169" t="s">
        <v>113</v>
      </c>
      <c r="C15" s="280">
        <f>C16</f>
        <v>2650000</v>
      </c>
      <c r="D15" s="280"/>
      <c r="E15" s="280"/>
      <c r="F15" s="280"/>
      <c r="G15" s="280">
        <v>2650000</v>
      </c>
    </row>
    <row r="16" ht="18" customHeight="1" spans="1:7">
      <c r="A16" s="173" t="s">
        <v>114</v>
      </c>
      <c r="B16" s="173" t="s">
        <v>115</v>
      </c>
      <c r="C16" s="280">
        <f>C17</f>
        <v>2650000</v>
      </c>
      <c r="D16" s="280"/>
      <c r="E16" s="280"/>
      <c r="F16" s="280"/>
      <c r="G16" s="280">
        <v>2650000</v>
      </c>
    </row>
    <row r="17" ht="18" customHeight="1" spans="1:7">
      <c r="A17" s="175" t="s">
        <v>187</v>
      </c>
      <c r="B17" s="175" t="s">
        <v>116</v>
      </c>
      <c r="C17" s="280">
        <v>2650000</v>
      </c>
      <c r="D17" s="280"/>
      <c r="E17" s="280"/>
      <c r="F17" s="280"/>
      <c r="G17" s="280">
        <v>2650000</v>
      </c>
    </row>
    <row r="18" ht="18" customHeight="1" spans="1:7">
      <c r="A18" s="169" t="s">
        <v>117</v>
      </c>
      <c r="B18" s="169" t="s">
        <v>118</v>
      </c>
      <c r="C18" s="280">
        <f>C19+C23</f>
        <v>13298444.64</v>
      </c>
      <c r="D18" s="280">
        <v>13298444.64</v>
      </c>
      <c r="E18" s="280">
        <v>13257644.64</v>
      </c>
      <c r="F18" s="280">
        <v>40800</v>
      </c>
      <c r="G18" s="280"/>
    </row>
    <row r="19" ht="18" customHeight="1" spans="1:7">
      <c r="A19" s="173" t="s">
        <v>119</v>
      </c>
      <c r="B19" s="173" t="s">
        <v>120</v>
      </c>
      <c r="C19" s="280">
        <f>C20+C21+C22</f>
        <v>13161900</v>
      </c>
      <c r="D19" s="280">
        <v>13161900</v>
      </c>
      <c r="E19" s="280">
        <v>13121100</v>
      </c>
      <c r="F19" s="280">
        <v>40800</v>
      </c>
      <c r="G19" s="280"/>
    </row>
    <row r="20" ht="18" customHeight="1" spans="1:7">
      <c r="A20" s="175" t="s">
        <v>121</v>
      </c>
      <c r="B20" s="175" t="s">
        <v>122</v>
      </c>
      <c r="C20" s="280">
        <v>1754400</v>
      </c>
      <c r="D20" s="280">
        <v>1754400</v>
      </c>
      <c r="E20" s="280">
        <v>1713600</v>
      </c>
      <c r="F20" s="280">
        <v>40800</v>
      </c>
      <c r="G20" s="280"/>
    </row>
    <row r="21" ht="18" customHeight="1" spans="1:7">
      <c r="A21" s="175" t="s">
        <v>123</v>
      </c>
      <c r="B21" s="175" t="s">
        <v>124</v>
      </c>
      <c r="C21" s="280">
        <v>10307500</v>
      </c>
      <c r="D21" s="280">
        <v>10307500</v>
      </c>
      <c r="E21" s="280">
        <v>10307500</v>
      </c>
      <c r="F21" s="280"/>
      <c r="G21" s="280"/>
    </row>
    <row r="22" ht="18" customHeight="1" spans="1:7">
      <c r="A22" s="175" t="s">
        <v>125</v>
      </c>
      <c r="B22" s="175" t="s">
        <v>126</v>
      </c>
      <c r="C22" s="280">
        <v>1100000</v>
      </c>
      <c r="D22" s="280">
        <v>1100000</v>
      </c>
      <c r="E22" s="280">
        <v>1100000</v>
      </c>
      <c r="F22" s="280"/>
      <c r="G22" s="280"/>
    </row>
    <row r="23" ht="18" customHeight="1" spans="1:7">
      <c r="A23" s="173" t="s">
        <v>127</v>
      </c>
      <c r="B23" s="173" t="s">
        <v>128</v>
      </c>
      <c r="C23" s="280">
        <f>C24</f>
        <v>136544.64</v>
      </c>
      <c r="D23" s="280">
        <v>136544.64</v>
      </c>
      <c r="E23" s="280">
        <v>136544.64</v>
      </c>
      <c r="F23" s="280"/>
      <c r="G23" s="280"/>
    </row>
    <row r="24" ht="18" customHeight="1" spans="1:7">
      <c r="A24" s="175" t="s">
        <v>129</v>
      </c>
      <c r="B24" s="175" t="s">
        <v>130</v>
      </c>
      <c r="C24" s="280">
        <v>136544.64</v>
      </c>
      <c r="D24" s="280">
        <v>136544.64</v>
      </c>
      <c r="E24" s="280">
        <v>136544.64</v>
      </c>
      <c r="F24" s="280"/>
      <c r="G24" s="280"/>
    </row>
    <row r="25" ht="18" customHeight="1" spans="1:7">
      <c r="A25" s="169" t="s">
        <v>131</v>
      </c>
      <c r="B25" s="169" t="s">
        <v>132</v>
      </c>
      <c r="C25" s="280">
        <f>C26</f>
        <v>9126731</v>
      </c>
      <c r="D25" s="280">
        <v>9126731</v>
      </c>
      <c r="E25" s="280">
        <v>9126731</v>
      </c>
      <c r="F25" s="280"/>
      <c r="G25" s="280"/>
    </row>
    <row r="26" ht="18" customHeight="1" spans="1:7">
      <c r="A26" s="173" t="s">
        <v>133</v>
      </c>
      <c r="B26" s="173" t="s">
        <v>134</v>
      </c>
      <c r="C26" s="280">
        <f>C27+C28+C29</f>
        <v>9126731</v>
      </c>
      <c r="D26" s="280">
        <v>9126731</v>
      </c>
      <c r="E26" s="280">
        <v>9126731</v>
      </c>
      <c r="F26" s="280"/>
      <c r="G26" s="280"/>
    </row>
    <row r="27" ht="18" customHeight="1" spans="1:7">
      <c r="A27" s="175" t="s">
        <v>135</v>
      </c>
      <c r="B27" s="175" t="s">
        <v>136</v>
      </c>
      <c r="C27" s="280">
        <v>5092000</v>
      </c>
      <c r="D27" s="280">
        <v>5092000</v>
      </c>
      <c r="E27" s="280">
        <v>5092000</v>
      </c>
      <c r="F27" s="280"/>
      <c r="G27" s="280"/>
    </row>
    <row r="28" ht="18" customHeight="1" spans="1:7">
      <c r="A28" s="175" t="s">
        <v>137</v>
      </c>
      <c r="B28" s="175" t="s">
        <v>138</v>
      </c>
      <c r="C28" s="280">
        <v>3638100</v>
      </c>
      <c r="D28" s="280">
        <v>3638100</v>
      </c>
      <c r="E28" s="280">
        <v>3638100</v>
      </c>
      <c r="F28" s="280"/>
      <c r="G28" s="280"/>
    </row>
    <row r="29" ht="18" customHeight="1" spans="1:7">
      <c r="A29" s="175" t="s">
        <v>139</v>
      </c>
      <c r="B29" s="175" t="s">
        <v>140</v>
      </c>
      <c r="C29" s="280">
        <v>396631</v>
      </c>
      <c r="D29" s="280">
        <v>396631</v>
      </c>
      <c r="E29" s="280">
        <v>396631</v>
      </c>
      <c r="F29" s="280"/>
      <c r="G29" s="280"/>
    </row>
    <row r="30" ht="18" customHeight="1" spans="1:7">
      <c r="A30" s="169" t="s">
        <v>141</v>
      </c>
      <c r="B30" s="169" t="s">
        <v>142</v>
      </c>
      <c r="C30" s="280">
        <f>C31</f>
        <v>10681865</v>
      </c>
      <c r="D30" s="280">
        <v>10681865</v>
      </c>
      <c r="E30" s="280">
        <v>10681865</v>
      </c>
      <c r="F30" s="280"/>
      <c r="G30" s="280"/>
    </row>
    <row r="31" ht="18" customHeight="1" spans="1:7">
      <c r="A31" s="173" t="s">
        <v>143</v>
      </c>
      <c r="B31" s="173" t="s">
        <v>144</v>
      </c>
      <c r="C31" s="280">
        <f>C32+C33</f>
        <v>10681865</v>
      </c>
      <c r="D31" s="280">
        <v>10681865</v>
      </c>
      <c r="E31" s="280">
        <v>10681865</v>
      </c>
      <c r="F31" s="280"/>
      <c r="G31" s="280"/>
    </row>
    <row r="32" ht="18" customHeight="1" spans="1:7">
      <c r="A32" s="175" t="s">
        <v>145</v>
      </c>
      <c r="B32" s="175" t="s">
        <v>146</v>
      </c>
      <c r="C32" s="280">
        <v>10476125</v>
      </c>
      <c r="D32" s="280">
        <v>10476125</v>
      </c>
      <c r="E32" s="280">
        <v>10476125</v>
      </c>
      <c r="F32" s="280"/>
      <c r="G32" s="280"/>
    </row>
    <row r="33" ht="18" customHeight="1" spans="1:7">
      <c r="A33" s="175" t="s">
        <v>147</v>
      </c>
      <c r="B33" s="175" t="s">
        <v>148</v>
      </c>
      <c r="C33" s="280">
        <v>205740</v>
      </c>
      <c r="D33" s="280">
        <v>205740</v>
      </c>
      <c r="E33" s="280">
        <v>205740</v>
      </c>
      <c r="F33" s="280"/>
      <c r="G33" s="280"/>
    </row>
    <row r="34" ht="18" customHeight="1" spans="1:7">
      <c r="A34" s="283" t="s">
        <v>188</v>
      </c>
      <c r="B34" s="284" t="s">
        <v>188</v>
      </c>
      <c r="C34" s="280">
        <f>C30+C25+C18+C15+C8</f>
        <v>273613202.94</v>
      </c>
      <c r="D34" s="280">
        <f>D30+D25+D18+D15+D8</f>
        <v>242183057.31</v>
      </c>
      <c r="E34" s="280">
        <f>E30+E25+E18+E15+E8</f>
        <v>225853491.36</v>
      </c>
      <c r="F34" s="280">
        <f>F30+F25+F18+F15+F8</f>
        <v>16329565.95</v>
      </c>
      <c r="G34" s="280">
        <f>G30+G25+G18+G15+G8</f>
        <v>31430145.63</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181818181818" defaultRowHeight="14.25" customHeight="1" outlineLevelRow="7" outlineLevelCol="5"/>
  <cols>
    <col min="1" max="6" width="28.1363636363636" customWidth="1"/>
  </cols>
  <sheetData>
    <row r="1" customHeight="1" spans="1:6">
      <c r="A1" s="1"/>
      <c r="B1" s="1"/>
      <c r="C1" s="1"/>
      <c r="D1" s="1"/>
      <c r="E1" s="1"/>
      <c r="F1" s="1"/>
    </row>
    <row r="2" customHeight="1" spans="1:6">
      <c r="A2" s="47"/>
      <c r="B2" s="47"/>
      <c r="C2" s="47"/>
      <c r="D2" s="47"/>
      <c r="E2" s="46"/>
      <c r="F2" s="258" t="s">
        <v>189</v>
      </c>
    </row>
    <row r="3" ht="41.25" customHeight="1" spans="1:6">
      <c r="A3" s="259" t="str">
        <f>"2025"&amp;"年一般公共预算“三公”经费支出预算表"</f>
        <v>2025年一般公共预算“三公”经费支出预算表</v>
      </c>
      <c r="B3" s="47"/>
      <c r="C3" s="47"/>
      <c r="D3" s="47"/>
      <c r="E3" s="46"/>
      <c r="F3" s="47"/>
    </row>
    <row r="4" customHeight="1" spans="1:6">
      <c r="A4" s="127" t="str">
        <f>"单位名称："&amp;"昆明市公安局呈贡分局"</f>
        <v>单位名称：昆明市公安局呈贡分局</v>
      </c>
      <c r="B4" s="260"/>
      <c r="D4" s="47"/>
      <c r="E4" s="46"/>
      <c r="F4" s="69" t="s">
        <v>1</v>
      </c>
    </row>
    <row r="5" ht="27" customHeight="1" spans="1:6">
      <c r="A5" s="51" t="s">
        <v>190</v>
      </c>
      <c r="B5" s="51" t="s">
        <v>191</v>
      </c>
      <c r="C5" s="53" t="s">
        <v>192</v>
      </c>
      <c r="D5" s="51"/>
      <c r="E5" s="52"/>
      <c r="F5" s="51" t="s">
        <v>193</v>
      </c>
    </row>
    <row r="6" ht="28.5" customHeight="1" spans="1:6">
      <c r="A6" s="261"/>
      <c r="B6" s="55"/>
      <c r="C6" s="52" t="s">
        <v>57</v>
      </c>
      <c r="D6" s="52" t="s">
        <v>194</v>
      </c>
      <c r="E6" s="52" t="s">
        <v>195</v>
      </c>
      <c r="F6" s="54"/>
    </row>
    <row r="7" ht="17.25" customHeight="1" spans="1:6">
      <c r="A7" s="59" t="s">
        <v>83</v>
      </c>
      <c r="B7" s="59" t="s">
        <v>84</v>
      </c>
      <c r="C7" s="59" t="s">
        <v>85</v>
      </c>
      <c r="D7" s="59" t="s">
        <v>86</v>
      </c>
      <c r="E7" s="59" t="s">
        <v>87</v>
      </c>
      <c r="F7" s="59" t="s">
        <v>88</v>
      </c>
    </row>
    <row r="8" ht="17.25" customHeight="1" spans="1:6">
      <c r="A8" s="85">
        <v>4980000</v>
      </c>
      <c r="B8" s="85"/>
      <c r="C8" s="85">
        <v>4950000</v>
      </c>
      <c r="D8" s="85">
        <v>250000</v>
      </c>
      <c r="E8" s="85">
        <v>4700000</v>
      </c>
      <c r="F8" s="85">
        <v>30000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9"/>
  <sheetViews>
    <sheetView showZeros="0" topLeftCell="Q1" workbookViewId="0">
      <pane ySplit="1" topLeftCell="A2" activePane="bottomLeft" state="frozen"/>
      <selection/>
      <selection pane="bottomLeft" activeCell="I49" sqref="I49"/>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214"/>
      <c r="C2" s="247"/>
      <c r="E2" s="248"/>
      <c r="F2" s="248"/>
      <c r="G2" s="248"/>
      <c r="H2" s="248"/>
      <c r="I2" s="90"/>
      <c r="J2" s="90"/>
      <c r="K2" s="90"/>
      <c r="L2" s="90"/>
      <c r="M2" s="90"/>
      <c r="N2" s="90"/>
      <c r="R2" s="90"/>
      <c r="V2" s="247"/>
      <c r="X2" s="3" t="s">
        <v>196</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"单位名称："&amp;"昆明市公安局呈贡分局"</f>
        <v>单位名称：昆明市公安局呈贡分局</v>
      </c>
      <c r="B4" s="6"/>
      <c r="C4" s="249"/>
      <c r="D4" s="249"/>
      <c r="E4" s="249"/>
      <c r="F4" s="249"/>
      <c r="G4" s="249"/>
      <c r="H4" s="249"/>
      <c r="I4" s="92"/>
      <c r="J4" s="92"/>
      <c r="K4" s="92"/>
      <c r="L4" s="92"/>
      <c r="M4" s="92"/>
      <c r="N4" s="92"/>
      <c r="O4" s="7"/>
      <c r="P4" s="7"/>
      <c r="Q4" s="7"/>
      <c r="R4" s="92"/>
      <c r="V4" s="247"/>
      <c r="X4" s="3" t="s">
        <v>1</v>
      </c>
    </row>
    <row r="5" ht="18" customHeight="1" spans="1:24">
      <c r="A5" s="9" t="s">
        <v>197</v>
      </c>
      <c r="B5" s="9" t="s">
        <v>198</v>
      </c>
      <c r="C5" s="9" t="s">
        <v>199</v>
      </c>
      <c r="D5" s="9" t="s">
        <v>200</v>
      </c>
      <c r="E5" s="9" t="s">
        <v>201</v>
      </c>
      <c r="F5" s="9" t="s">
        <v>202</v>
      </c>
      <c r="G5" s="9" t="s">
        <v>203</v>
      </c>
      <c r="H5" s="9" t="s">
        <v>204</v>
      </c>
      <c r="I5" s="254" t="s">
        <v>205</v>
      </c>
      <c r="J5" s="87" t="s">
        <v>205</v>
      </c>
      <c r="K5" s="87"/>
      <c r="L5" s="87"/>
      <c r="M5" s="87"/>
      <c r="N5" s="87"/>
      <c r="O5" s="12"/>
      <c r="P5" s="12"/>
      <c r="Q5" s="12"/>
      <c r="R5" s="113" t="s">
        <v>61</v>
      </c>
      <c r="S5" s="87" t="s">
        <v>62</v>
      </c>
      <c r="T5" s="87"/>
      <c r="U5" s="87"/>
      <c r="V5" s="87"/>
      <c r="W5" s="87"/>
      <c r="X5" s="88"/>
    </row>
    <row r="6" ht="18" customHeight="1" spans="1:24">
      <c r="A6" s="14"/>
      <c r="B6" s="32"/>
      <c r="C6" s="152"/>
      <c r="D6" s="14"/>
      <c r="E6" s="14"/>
      <c r="F6" s="14"/>
      <c r="G6" s="14"/>
      <c r="H6" s="14"/>
      <c r="I6" s="150" t="s">
        <v>206</v>
      </c>
      <c r="J6" s="254" t="s">
        <v>58</v>
      </c>
      <c r="K6" s="87"/>
      <c r="L6" s="87"/>
      <c r="M6" s="87"/>
      <c r="N6" s="88"/>
      <c r="O6" s="11" t="s">
        <v>207</v>
      </c>
      <c r="P6" s="12"/>
      <c r="Q6" s="13"/>
      <c r="R6" s="9" t="s">
        <v>61</v>
      </c>
      <c r="S6" s="254" t="s">
        <v>62</v>
      </c>
      <c r="T6" s="113" t="s">
        <v>64</v>
      </c>
      <c r="U6" s="87" t="s">
        <v>62</v>
      </c>
      <c r="V6" s="113" t="s">
        <v>66</v>
      </c>
      <c r="W6" s="113" t="s">
        <v>67</v>
      </c>
      <c r="X6" s="257" t="s">
        <v>68</v>
      </c>
    </row>
    <row r="7" ht="19.5" customHeight="1" spans="1:24">
      <c r="A7" s="32"/>
      <c r="B7" s="32"/>
      <c r="C7" s="32"/>
      <c r="D7" s="32"/>
      <c r="E7" s="32"/>
      <c r="F7" s="32"/>
      <c r="G7" s="32"/>
      <c r="H7" s="32"/>
      <c r="I7" s="32"/>
      <c r="J7" s="255" t="s">
        <v>208</v>
      </c>
      <c r="K7" s="9" t="s">
        <v>209</v>
      </c>
      <c r="L7" s="9" t="s">
        <v>210</v>
      </c>
      <c r="M7" s="9" t="s">
        <v>211</v>
      </c>
      <c r="N7" s="9" t="s">
        <v>212</v>
      </c>
      <c r="O7" s="9" t="s">
        <v>58</v>
      </c>
      <c r="P7" s="9" t="s">
        <v>59</v>
      </c>
      <c r="Q7" s="9" t="s">
        <v>60</v>
      </c>
      <c r="R7" s="32"/>
      <c r="S7" s="9" t="s">
        <v>57</v>
      </c>
      <c r="T7" s="9" t="s">
        <v>64</v>
      </c>
      <c r="U7" s="9" t="s">
        <v>213</v>
      </c>
      <c r="V7" s="9" t="s">
        <v>66</v>
      </c>
      <c r="W7" s="9" t="s">
        <v>67</v>
      </c>
      <c r="X7" s="9" t="s">
        <v>68</v>
      </c>
    </row>
    <row r="8" ht="37.5" customHeight="1" spans="1:24">
      <c r="A8" s="250"/>
      <c r="B8" s="19"/>
      <c r="C8" s="250"/>
      <c r="D8" s="250"/>
      <c r="E8" s="250"/>
      <c r="F8" s="250"/>
      <c r="G8" s="250"/>
      <c r="H8" s="250"/>
      <c r="I8" s="250"/>
      <c r="J8" s="256" t="s">
        <v>57</v>
      </c>
      <c r="K8" s="17" t="s">
        <v>214</v>
      </c>
      <c r="L8" s="17" t="s">
        <v>210</v>
      </c>
      <c r="M8" s="17" t="s">
        <v>211</v>
      </c>
      <c r="N8" s="17" t="s">
        <v>212</v>
      </c>
      <c r="O8" s="17" t="s">
        <v>210</v>
      </c>
      <c r="P8" s="17" t="s">
        <v>211</v>
      </c>
      <c r="Q8" s="17" t="s">
        <v>212</v>
      </c>
      <c r="R8" s="17" t="s">
        <v>61</v>
      </c>
      <c r="S8" s="17" t="s">
        <v>57</v>
      </c>
      <c r="T8" s="17" t="s">
        <v>64</v>
      </c>
      <c r="U8" s="17" t="s">
        <v>213</v>
      </c>
      <c r="V8" s="17" t="s">
        <v>66</v>
      </c>
      <c r="W8" s="17" t="s">
        <v>67</v>
      </c>
      <c r="X8" s="17" t="s">
        <v>68</v>
      </c>
    </row>
    <row r="9" customHeight="1" spans="1:24">
      <c r="A9" s="40">
        <v>1</v>
      </c>
      <c r="B9" s="40">
        <v>2</v>
      </c>
      <c r="C9" s="40">
        <v>3</v>
      </c>
      <c r="D9" s="40">
        <v>4</v>
      </c>
      <c r="E9" s="40">
        <v>5</v>
      </c>
      <c r="F9" s="40">
        <v>6</v>
      </c>
      <c r="G9" s="40">
        <v>7</v>
      </c>
      <c r="H9" s="40">
        <v>8</v>
      </c>
      <c r="I9" s="40">
        <v>9</v>
      </c>
      <c r="J9" s="40">
        <v>10</v>
      </c>
      <c r="K9" s="40">
        <v>11</v>
      </c>
      <c r="L9" s="40">
        <v>12</v>
      </c>
      <c r="M9" s="40">
        <v>13</v>
      </c>
      <c r="N9" s="40">
        <v>14</v>
      </c>
      <c r="O9" s="40">
        <v>15</v>
      </c>
      <c r="P9" s="40">
        <v>16</v>
      </c>
      <c r="Q9" s="40">
        <v>17</v>
      </c>
      <c r="R9" s="40">
        <v>18</v>
      </c>
      <c r="S9" s="40">
        <v>19</v>
      </c>
      <c r="T9" s="40">
        <v>20</v>
      </c>
      <c r="U9" s="40">
        <v>21</v>
      </c>
      <c r="V9" s="40">
        <v>22</v>
      </c>
      <c r="W9" s="40">
        <v>23</v>
      </c>
      <c r="X9" s="40">
        <v>24</v>
      </c>
    </row>
    <row r="10" ht="20.25" customHeight="1" spans="1:24">
      <c r="A10" s="251" t="s">
        <v>70</v>
      </c>
      <c r="B10" s="251" t="s">
        <v>70</v>
      </c>
      <c r="C10" s="251" t="s">
        <v>215</v>
      </c>
      <c r="D10" s="251" t="s">
        <v>216</v>
      </c>
      <c r="E10" s="251" t="s">
        <v>106</v>
      </c>
      <c r="F10" s="251" t="s">
        <v>107</v>
      </c>
      <c r="G10" s="251" t="s">
        <v>217</v>
      </c>
      <c r="H10" s="251" t="s">
        <v>218</v>
      </c>
      <c r="I10" s="85">
        <v>21618621.6</v>
      </c>
      <c r="J10" s="85">
        <v>21618621.6</v>
      </c>
      <c r="K10" s="85"/>
      <c r="L10" s="85"/>
      <c r="M10" s="85">
        <v>21618621.6</v>
      </c>
      <c r="N10" s="85"/>
      <c r="O10" s="85"/>
      <c r="P10" s="85"/>
      <c r="Q10" s="85"/>
      <c r="R10" s="85"/>
      <c r="S10" s="85"/>
      <c r="T10" s="85"/>
      <c r="U10" s="85"/>
      <c r="V10" s="85"/>
      <c r="W10" s="85"/>
      <c r="X10" s="85"/>
    </row>
    <row r="11" ht="20.25" customHeight="1" spans="1:24">
      <c r="A11" s="251" t="s">
        <v>70</v>
      </c>
      <c r="B11" s="251" t="s">
        <v>70</v>
      </c>
      <c r="C11" s="251" t="s">
        <v>215</v>
      </c>
      <c r="D11" s="251" t="s">
        <v>216</v>
      </c>
      <c r="E11" s="251" t="s">
        <v>106</v>
      </c>
      <c r="F11" s="251" t="s">
        <v>107</v>
      </c>
      <c r="G11" s="251" t="s">
        <v>219</v>
      </c>
      <c r="H11" s="251" t="s">
        <v>220</v>
      </c>
      <c r="I11" s="85">
        <v>44261676</v>
      </c>
      <c r="J11" s="85">
        <v>44261676</v>
      </c>
      <c r="K11" s="24"/>
      <c r="L11" s="24"/>
      <c r="M11" s="85">
        <v>44261676</v>
      </c>
      <c r="N11" s="24"/>
      <c r="O11" s="85"/>
      <c r="P11" s="85"/>
      <c r="Q11" s="85"/>
      <c r="R11" s="85"/>
      <c r="S11" s="85"/>
      <c r="T11" s="85"/>
      <c r="U11" s="85"/>
      <c r="V11" s="85"/>
      <c r="W11" s="85"/>
      <c r="X11" s="85"/>
    </row>
    <row r="12" ht="20.25" customHeight="1" spans="1:24">
      <c r="A12" s="251" t="s">
        <v>70</v>
      </c>
      <c r="B12" s="251" t="s">
        <v>70</v>
      </c>
      <c r="C12" s="251" t="s">
        <v>215</v>
      </c>
      <c r="D12" s="251" t="s">
        <v>216</v>
      </c>
      <c r="E12" s="251" t="s">
        <v>106</v>
      </c>
      <c r="F12" s="251" t="s">
        <v>107</v>
      </c>
      <c r="G12" s="251" t="s">
        <v>221</v>
      </c>
      <c r="H12" s="251" t="s">
        <v>222</v>
      </c>
      <c r="I12" s="85">
        <v>1900000</v>
      </c>
      <c r="J12" s="85">
        <v>1900000</v>
      </c>
      <c r="K12" s="24"/>
      <c r="L12" s="24"/>
      <c r="M12" s="85">
        <v>1900000</v>
      </c>
      <c r="N12" s="24"/>
      <c r="O12" s="85"/>
      <c r="P12" s="85"/>
      <c r="Q12" s="85"/>
      <c r="R12" s="85"/>
      <c r="S12" s="85"/>
      <c r="T12" s="85"/>
      <c r="U12" s="85"/>
      <c r="V12" s="85"/>
      <c r="W12" s="85"/>
      <c r="X12" s="85"/>
    </row>
    <row r="13" ht="20.25" customHeight="1" spans="1:24">
      <c r="A13" s="251" t="s">
        <v>70</v>
      </c>
      <c r="B13" s="251" t="s">
        <v>70</v>
      </c>
      <c r="C13" s="251" t="s">
        <v>223</v>
      </c>
      <c r="D13" s="251" t="s">
        <v>224</v>
      </c>
      <c r="E13" s="251" t="s">
        <v>123</v>
      </c>
      <c r="F13" s="251" t="s">
        <v>124</v>
      </c>
      <c r="G13" s="251" t="s">
        <v>225</v>
      </c>
      <c r="H13" s="251" t="s">
        <v>226</v>
      </c>
      <c r="I13" s="85">
        <v>10307500</v>
      </c>
      <c r="J13" s="85">
        <v>10307500</v>
      </c>
      <c r="K13" s="24"/>
      <c r="L13" s="24"/>
      <c r="M13" s="85">
        <v>10307500</v>
      </c>
      <c r="N13" s="24"/>
      <c r="O13" s="85"/>
      <c r="P13" s="85"/>
      <c r="Q13" s="85"/>
      <c r="R13" s="85"/>
      <c r="S13" s="85"/>
      <c r="T13" s="85"/>
      <c r="U13" s="85"/>
      <c r="V13" s="85"/>
      <c r="W13" s="85"/>
      <c r="X13" s="85"/>
    </row>
    <row r="14" ht="20.25" customHeight="1" spans="1:24">
      <c r="A14" s="251" t="s">
        <v>70</v>
      </c>
      <c r="B14" s="251" t="s">
        <v>70</v>
      </c>
      <c r="C14" s="251" t="s">
        <v>223</v>
      </c>
      <c r="D14" s="251" t="s">
        <v>224</v>
      </c>
      <c r="E14" s="251" t="s">
        <v>125</v>
      </c>
      <c r="F14" s="251" t="s">
        <v>126</v>
      </c>
      <c r="G14" s="251" t="s">
        <v>227</v>
      </c>
      <c r="H14" s="251" t="s">
        <v>228</v>
      </c>
      <c r="I14" s="85">
        <v>1100000</v>
      </c>
      <c r="J14" s="85">
        <v>1100000</v>
      </c>
      <c r="K14" s="24"/>
      <c r="L14" s="24"/>
      <c r="M14" s="85">
        <v>1100000</v>
      </c>
      <c r="N14" s="24"/>
      <c r="O14" s="85"/>
      <c r="P14" s="85"/>
      <c r="Q14" s="85"/>
      <c r="R14" s="85"/>
      <c r="S14" s="85"/>
      <c r="T14" s="85"/>
      <c r="U14" s="85"/>
      <c r="V14" s="85"/>
      <c r="W14" s="85"/>
      <c r="X14" s="85"/>
    </row>
    <row r="15" ht="20.25" customHeight="1" spans="1:24">
      <c r="A15" s="251" t="s">
        <v>70</v>
      </c>
      <c r="B15" s="251" t="s">
        <v>70</v>
      </c>
      <c r="C15" s="251" t="s">
        <v>223</v>
      </c>
      <c r="D15" s="251" t="s">
        <v>224</v>
      </c>
      <c r="E15" s="251" t="s">
        <v>135</v>
      </c>
      <c r="F15" s="251" t="s">
        <v>136</v>
      </c>
      <c r="G15" s="251" t="s">
        <v>229</v>
      </c>
      <c r="H15" s="251" t="s">
        <v>230</v>
      </c>
      <c r="I15" s="85">
        <v>5092000</v>
      </c>
      <c r="J15" s="85">
        <v>5092000</v>
      </c>
      <c r="K15" s="24"/>
      <c r="L15" s="24"/>
      <c r="M15" s="85">
        <v>5092000</v>
      </c>
      <c r="N15" s="24"/>
      <c r="O15" s="85"/>
      <c r="P15" s="85"/>
      <c r="Q15" s="85"/>
      <c r="R15" s="85"/>
      <c r="S15" s="85"/>
      <c r="T15" s="85"/>
      <c r="U15" s="85"/>
      <c r="V15" s="85"/>
      <c r="W15" s="85"/>
      <c r="X15" s="85"/>
    </row>
    <row r="16" ht="20.25" customHeight="1" spans="1:24">
      <c r="A16" s="251" t="s">
        <v>70</v>
      </c>
      <c r="B16" s="251" t="s">
        <v>70</v>
      </c>
      <c r="C16" s="251" t="s">
        <v>223</v>
      </c>
      <c r="D16" s="251" t="s">
        <v>224</v>
      </c>
      <c r="E16" s="251" t="s">
        <v>137</v>
      </c>
      <c r="F16" s="251" t="s">
        <v>138</v>
      </c>
      <c r="G16" s="251" t="s">
        <v>231</v>
      </c>
      <c r="H16" s="251" t="s">
        <v>232</v>
      </c>
      <c r="I16" s="85">
        <v>3638100</v>
      </c>
      <c r="J16" s="85">
        <v>3638100</v>
      </c>
      <c r="K16" s="24"/>
      <c r="L16" s="24"/>
      <c r="M16" s="85">
        <v>3638100</v>
      </c>
      <c r="N16" s="24"/>
      <c r="O16" s="85"/>
      <c r="P16" s="85"/>
      <c r="Q16" s="85"/>
      <c r="R16" s="85"/>
      <c r="S16" s="85"/>
      <c r="T16" s="85"/>
      <c r="U16" s="85"/>
      <c r="V16" s="85"/>
      <c r="W16" s="85"/>
      <c r="X16" s="85"/>
    </row>
    <row r="17" ht="20.25" customHeight="1" spans="1:24">
      <c r="A17" s="251" t="s">
        <v>70</v>
      </c>
      <c r="B17" s="251" t="s">
        <v>70</v>
      </c>
      <c r="C17" s="251" t="s">
        <v>223</v>
      </c>
      <c r="D17" s="251" t="s">
        <v>224</v>
      </c>
      <c r="E17" s="251" t="s">
        <v>106</v>
      </c>
      <c r="F17" s="251" t="s">
        <v>107</v>
      </c>
      <c r="G17" s="251" t="s">
        <v>233</v>
      </c>
      <c r="H17" s="251" t="s">
        <v>234</v>
      </c>
      <c r="I17" s="85">
        <v>3600</v>
      </c>
      <c r="J17" s="85">
        <v>3600</v>
      </c>
      <c r="K17" s="24"/>
      <c r="L17" s="24"/>
      <c r="M17" s="85">
        <v>3600</v>
      </c>
      <c r="N17" s="24"/>
      <c r="O17" s="85"/>
      <c r="P17" s="85"/>
      <c r="Q17" s="85"/>
      <c r="R17" s="85"/>
      <c r="S17" s="85"/>
      <c r="T17" s="85"/>
      <c r="U17" s="85"/>
      <c r="V17" s="85"/>
      <c r="W17" s="85"/>
      <c r="X17" s="85"/>
    </row>
    <row r="18" ht="20.25" customHeight="1" spans="1:24">
      <c r="A18" s="251" t="s">
        <v>70</v>
      </c>
      <c r="B18" s="251" t="s">
        <v>70</v>
      </c>
      <c r="C18" s="251" t="s">
        <v>223</v>
      </c>
      <c r="D18" s="251" t="s">
        <v>224</v>
      </c>
      <c r="E18" s="251" t="s">
        <v>139</v>
      </c>
      <c r="F18" s="251" t="s">
        <v>140</v>
      </c>
      <c r="G18" s="251" t="s">
        <v>233</v>
      </c>
      <c r="H18" s="251" t="s">
        <v>234</v>
      </c>
      <c r="I18" s="85">
        <v>115900</v>
      </c>
      <c r="J18" s="85">
        <v>115900</v>
      </c>
      <c r="K18" s="24"/>
      <c r="L18" s="24"/>
      <c r="M18" s="85">
        <v>115900</v>
      </c>
      <c r="N18" s="24"/>
      <c r="O18" s="85"/>
      <c r="P18" s="85"/>
      <c r="Q18" s="85"/>
      <c r="R18" s="85"/>
      <c r="S18" s="85"/>
      <c r="T18" s="85"/>
      <c r="U18" s="85"/>
      <c r="V18" s="85"/>
      <c r="W18" s="85"/>
      <c r="X18" s="85"/>
    </row>
    <row r="19" ht="20.25" customHeight="1" spans="1:24">
      <c r="A19" s="251" t="s">
        <v>70</v>
      </c>
      <c r="B19" s="251" t="s">
        <v>70</v>
      </c>
      <c r="C19" s="251" t="s">
        <v>223</v>
      </c>
      <c r="D19" s="251" t="s">
        <v>224</v>
      </c>
      <c r="E19" s="251" t="s">
        <v>139</v>
      </c>
      <c r="F19" s="251" t="s">
        <v>140</v>
      </c>
      <c r="G19" s="251" t="s">
        <v>233</v>
      </c>
      <c r="H19" s="251" t="s">
        <v>234</v>
      </c>
      <c r="I19" s="85">
        <v>280731</v>
      </c>
      <c r="J19" s="85">
        <v>280731</v>
      </c>
      <c r="K19" s="24"/>
      <c r="L19" s="24"/>
      <c r="M19" s="85">
        <v>280731</v>
      </c>
      <c r="N19" s="24"/>
      <c r="O19" s="85"/>
      <c r="P19" s="85"/>
      <c r="Q19" s="85"/>
      <c r="R19" s="85"/>
      <c r="S19" s="85"/>
      <c r="T19" s="85"/>
      <c r="U19" s="85"/>
      <c r="V19" s="85"/>
      <c r="W19" s="85"/>
      <c r="X19" s="85"/>
    </row>
    <row r="20" ht="20.25" customHeight="1" spans="1:24">
      <c r="A20" s="251" t="s">
        <v>70</v>
      </c>
      <c r="B20" s="251" t="s">
        <v>70</v>
      </c>
      <c r="C20" s="251" t="s">
        <v>235</v>
      </c>
      <c r="D20" s="251" t="s">
        <v>146</v>
      </c>
      <c r="E20" s="251" t="s">
        <v>145</v>
      </c>
      <c r="F20" s="251" t="s">
        <v>146</v>
      </c>
      <c r="G20" s="251" t="s">
        <v>236</v>
      </c>
      <c r="H20" s="251" t="s">
        <v>146</v>
      </c>
      <c r="I20" s="85">
        <v>10476125</v>
      </c>
      <c r="J20" s="85">
        <v>10476125</v>
      </c>
      <c r="K20" s="24"/>
      <c r="L20" s="24"/>
      <c r="M20" s="85">
        <v>10476125</v>
      </c>
      <c r="N20" s="24"/>
      <c r="O20" s="85"/>
      <c r="P20" s="85"/>
      <c r="Q20" s="85"/>
      <c r="R20" s="85"/>
      <c r="S20" s="85"/>
      <c r="T20" s="85"/>
      <c r="U20" s="85"/>
      <c r="V20" s="85"/>
      <c r="W20" s="85"/>
      <c r="X20" s="85"/>
    </row>
    <row r="21" ht="20.25" customHeight="1" spans="1:24">
      <c r="A21" s="251" t="s">
        <v>70</v>
      </c>
      <c r="B21" s="251" t="s">
        <v>70</v>
      </c>
      <c r="C21" s="251" t="s">
        <v>237</v>
      </c>
      <c r="D21" s="251" t="s">
        <v>238</v>
      </c>
      <c r="E21" s="251" t="s">
        <v>106</v>
      </c>
      <c r="F21" s="251" t="s">
        <v>107</v>
      </c>
      <c r="G21" s="251" t="s">
        <v>239</v>
      </c>
      <c r="H21" s="251" t="s">
        <v>240</v>
      </c>
      <c r="I21" s="85">
        <v>4443000</v>
      </c>
      <c r="J21" s="85">
        <v>4443000</v>
      </c>
      <c r="K21" s="24"/>
      <c r="L21" s="24"/>
      <c r="M21" s="85">
        <v>4443000</v>
      </c>
      <c r="N21" s="24"/>
      <c r="O21" s="85"/>
      <c r="P21" s="85"/>
      <c r="Q21" s="85"/>
      <c r="R21" s="85"/>
      <c r="S21" s="85"/>
      <c r="T21" s="85"/>
      <c r="U21" s="85"/>
      <c r="V21" s="85"/>
      <c r="W21" s="85"/>
      <c r="X21" s="85"/>
    </row>
    <row r="22" ht="20.25" customHeight="1" spans="1:24">
      <c r="A22" s="251" t="s">
        <v>70</v>
      </c>
      <c r="B22" s="251" t="s">
        <v>70</v>
      </c>
      <c r="C22" s="251" t="s">
        <v>241</v>
      </c>
      <c r="D22" s="251" t="s">
        <v>242</v>
      </c>
      <c r="E22" s="251" t="s">
        <v>106</v>
      </c>
      <c r="F22" s="251" t="s">
        <v>107</v>
      </c>
      <c r="G22" s="251" t="s">
        <v>243</v>
      </c>
      <c r="H22" s="251" t="s">
        <v>242</v>
      </c>
      <c r="I22" s="85">
        <v>1569761.95</v>
      </c>
      <c r="J22" s="85">
        <v>1569761.95</v>
      </c>
      <c r="K22" s="24"/>
      <c r="L22" s="24"/>
      <c r="M22" s="85">
        <v>1569761.95</v>
      </c>
      <c r="N22" s="24"/>
      <c r="O22" s="85"/>
      <c r="P22" s="85"/>
      <c r="Q22" s="85"/>
      <c r="R22" s="85"/>
      <c r="S22" s="85"/>
      <c r="T22" s="85"/>
      <c r="U22" s="85"/>
      <c r="V22" s="85"/>
      <c r="W22" s="85"/>
      <c r="X22" s="85"/>
    </row>
    <row r="23" ht="20.25" customHeight="1" spans="1:24">
      <c r="A23" s="251" t="s">
        <v>70</v>
      </c>
      <c r="B23" s="251" t="s">
        <v>70</v>
      </c>
      <c r="C23" s="251" t="s">
        <v>244</v>
      </c>
      <c r="D23" s="251" t="s">
        <v>245</v>
      </c>
      <c r="E23" s="251" t="s">
        <v>106</v>
      </c>
      <c r="F23" s="251" t="s">
        <v>107</v>
      </c>
      <c r="G23" s="251" t="s">
        <v>246</v>
      </c>
      <c r="H23" s="251" t="s">
        <v>247</v>
      </c>
      <c r="I23" s="85">
        <v>40000</v>
      </c>
      <c r="J23" s="85">
        <v>40000</v>
      </c>
      <c r="K23" s="24"/>
      <c r="L23" s="24"/>
      <c r="M23" s="85">
        <v>40000</v>
      </c>
      <c r="N23" s="24"/>
      <c r="O23" s="85"/>
      <c r="P23" s="85"/>
      <c r="Q23" s="85"/>
      <c r="R23" s="85"/>
      <c r="S23" s="85"/>
      <c r="T23" s="85"/>
      <c r="U23" s="85"/>
      <c r="V23" s="85"/>
      <c r="W23" s="85"/>
      <c r="X23" s="85"/>
    </row>
    <row r="24" ht="20.25" customHeight="1" spans="1:24">
      <c r="A24" s="251" t="s">
        <v>70</v>
      </c>
      <c r="B24" s="251" t="s">
        <v>70</v>
      </c>
      <c r="C24" s="251" t="s">
        <v>244</v>
      </c>
      <c r="D24" s="251" t="s">
        <v>245</v>
      </c>
      <c r="E24" s="251" t="s">
        <v>106</v>
      </c>
      <c r="F24" s="251" t="s">
        <v>107</v>
      </c>
      <c r="G24" s="251" t="s">
        <v>246</v>
      </c>
      <c r="H24" s="251" t="s">
        <v>247</v>
      </c>
      <c r="I24" s="85">
        <v>1182500</v>
      </c>
      <c r="J24" s="85">
        <v>1182500</v>
      </c>
      <c r="K24" s="24"/>
      <c r="L24" s="24"/>
      <c r="M24" s="85">
        <v>1182500</v>
      </c>
      <c r="N24" s="24"/>
      <c r="O24" s="85"/>
      <c r="P24" s="85"/>
      <c r="Q24" s="85"/>
      <c r="R24" s="85"/>
      <c r="S24" s="85"/>
      <c r="T24" s="85"/>
      <c r="U24" s="85"/>
      <c r="V24" s="85"/>
      <c r="W24" s="85"/>
      <c r="X24" s="85"/>
    </row>
    <row r="25" ht="20.25" customHeight="1" spans="1:24">
      <c r="A25" s="251" t="s">
        <v>70</v>
      </c>
      <c r="B25" s="251" t="s">
        <v>70</v>
      </c>
      <c r="C25" s="251" t="s">
        <v>244</v>
      </c>
      <c r="D25" s="251" t="s">
        <v>245</v>
      </c>
      <c r="E25" s="251" t="s">
        <v>121</v>
      </c>
      <c r="F25" s="251" t="s">
        <v>122</v>
      </c>
      <c r="G25" s="251" t="s">
        <v>246</v>
      </c>
      <c r="H25" s="251" t="s">
        <v>247</v>
      </c>
      <c r="I25" s="85">
        <v>40800</v>
      </c>
      <c r="J25" s="85">
        <v>40800</v>
      </c>
      <c r="K25" s="24"/>
      <c r="L25" s="24"/>
      <c r="M25" s="85">
        <v>40800</v>
      </c>
      <c r="N25" s="24"/>
      <c r="O25" s="85"/>
      <c r="P25" s="85"/>
      <c r="Q25" s="85"/>
      <c r="R25" s="85"/>
      <c r="S25" s="85"/>
      <c r="T25" s="85"/>
      <c r="U25" s="85"/>
      <c r="V25" s="85"/>
      <c r="W25" s="85"/>
      <c r="X25" s="85"/>
    </row>
    <row r="26" ht="20.25" customHeight="1" spans="1:24">
      <c r="A26" s="251" t="s">
        <v>70</v>
      </c>
      <c r="B26" s="251" t="s">
        <v>70</v>
      </c>
      <c r="C26" s="251" t="s">
        <v>244</v>
      </c>
      <c r="D26" s="251" t="s">
        <v>245</v>
      </c>
      <c r="E26" s="251" t="s">
        <v>106</v>
      </c>
      <c r="F26" s="251" t="s">
        <v>107</v>
      </c>
      <c r="G26" s="251" t="s">
        <v>248</v>
      </c>
      <c r="H26" s="251" t="s">
        <v>249</v>
      </c>
      <c r="I26" s="85">
        <v>500000</v>
      </c>
      <c r="J26" s="85">
        <v>500000</v>
      </c>
      <c r="K26" s="24"/>
      <c r="L26" s="24"/>
      <c r="M26" s="85">
        <v>500000</v>
      </c>
      <c r="N26" s="24"/>
      <c r="O26" s="85"/>
      <c r="P26" s="85"/>
      <c r="Q26" s="85"/>
      <c r="R26" s="85"/>
      <c r="S26" s="85"/>
      <c r="T26" s="85"/>
      <c r="U26" s="85"/>
      <c r="V26" s="85"/>
      <c r="W26" s="85"/>
      <c r="X26" s="85"/>
    </row>
    <row r="27" ht="20.25" customHeight="1" spans="1:24">
      <c r="A27" s="251" t="s">
        <v>70</v>
      </c>
      <c r="B27" s="251" t="s">
        <v>70</v>
      </c>
      <c r="C27" s="251" t="s">
        <v>244</v>
      </c>
      <c r="D27" s="251" t="s">
        <v>245</v>
      </c>
      <c r="E27" s="251" t="s">
        <v>106</v>
      </c>
      <c r="F27" s="251" t="s">
        <v>107</v>
      </c>
      <c r="G27" s="251" t="s">
        <v>250</v>
      </c>
      <c r="H27" s="251" t="s">
        <v>251</v>
      </c>
      <c r="I27" s="85">
        <v>1200000</v>
      </c>
      <c r="J27" s="85">
        <v>1200000</v>
      </c>
      <c r="K27" s="24"/>
      <c r="L27" s="24"/>
      <c r="M27" s="85">
        <v>1200000</v>
      </c>
      <c r="N27" s="24"/>
      <c r="O27" s="85"/>
      <c r="P27" s="85"/>
      <c r="Q27" s="85"/>
      <c r="R27" s="85"/>
      <c r="S27" s="85"/>
      <c r="T27" s="85"/>
      <c r="U27" s="85"/>
      <c r="V27" s="85"/>
      <c r="W27" s="85"/>
      <c r="X27" s="85"/>
    </row>
    <row r="28" ht="20.25" customHeight="1" spans="1:24">
      <c r="A28" s="251" t="s">
        <v>70</v>
      </c>
      <c r="B28" s="251" t="s">
        <v>70</v>
      </c>
      <c r="C28" s="251" t="s">
        <v>244</v>
      </c>
      <c r="D28" s="251" t="s">
        <v>245</v>
      </c>
      <c r="E28" s="251" t="s">
        <v>106</v>
      </c>
      <c r="F28" s="251" t="s">
        <v>107</v>
      </c>
      <c r="G28" s="251" t="s">
        <v>252</v>
      </c>
      <c r="H28" s="251" t="s">
        <v>253</v>
      </c>
      <c r="I28" s="85">
        <v>300000</v>
      </c>
      <c r="J28" s="85">
        <v>300000</v>
      </c>
      <c r="K28" s="24"/>
      <c r="L28" s="24"/>
      <c r="M28" s="85">
        <v>300000</v>
      </c>
      <c r="N28" s="24"/>
      <c r="O28" s="85"/>
      <c r="P28" s="85"/>
      <c r="Q28" s="85"/>
      <c r="R28" s="85"/>
      <c r="S28" s="85"/>
      <c r="T28" s="85"/>
      <c r="U28" s="85"/>
      <c r="V28" s="85"/>
      <c r="W28" s="85"/>
      <c r="X28" s="85"/>
    </row>
    <row r="29" ht="20.25" customHeight="1" spans="1:24">
      <c r="A29" s="251" t="s">
        <v>70</v>
      </c>
      <c r="B29" s="251" t="s">
        <v>70</v>
      </c>
      <c r="C29" s="251" t="s">
        <v>244</v>
      </c>
      <c r="D29" s="251" t="s">
        <v>245</v>
      </c>
      <c r="E29" s="251" t="s">
        <v>106</v>
      </c>
      <c r="F29" s="251" t="s">
        <v>107</v>
      </c>
      <c r="G29" s="251" t="s">
        <v>254</v>
      </c>
      <c r="H29" s="251" t="s">
        <v>255</v>
      </c>
      <c r="I29" s="85">
        <v>100000</v>
      </c>
      <c r="J29" s="85">
        <v>100000</v>
      </c>
      <c r="K29" s="24"/>
      <c r="L29" s="24"/>
      <c r="M29" s="85">
        <v>100000</v>
      </c>
      <c r="N29" s="24"/>
      <c r="O29" s="85"/>
      <c r="P29" s="85"/>
      <c r="Q29" s="85"/>
      <c r="R29" s="85"/>
      <c r="S29" s="85"/>
      <c r="T29" s="85"/>
      <c r="U29" s="85"/>
      <c r="V29" s="85"/>
      <c r="W29" s="85"/>
      <c r="X29" s="85"/>
    </row>
    <row r="30" ht="20.25" customHeight="1" spans="1:24">
      <c r="A30" s="251" t="s">
        <v>70</v>
      </c>
      <c r="B30" s="251" t="s">
        <v>70</v>
      </c>
      <c r="C30" s="251" t="s">
        <v>244</v>
      </c>
      <c r="D30" s="251" t="s">
        <v>245</v>
      </c>
      <c r="E30" s="251" t="s">
        <v>106</v>
      </c>
      <c r="F30" s="251" t="s">
        <v>107</v>
      </c>
      <c r="G30" s="251" t="s">
        <v>256</v>
      </c>
      <c r="H30" s="251" t="s">
        <v>257</v>
      </c>
      <c r="I30" s="85">
        <v>100000</v>
      </c>
      <c r="J30" s="85">
        <v>100000</v>
      </c>
      <c r="K30" s="24"/>
      <c r="L30" s="24"/>
      <c r="M30" s="85">
        <v>100000</v>
      </c>
      <c r="N30" s="24"/>
      <c r="O30" s="85"/>
      <c r="P30" s="85"/>
      <c r="Q30" s="85"/>
      <c r="R30" s="85"/>
      <c r="S30" s="85"/>
      <c r="T30" s="85"/>
      <c r="U30" s="85"/>
      <c r="V30" s="85"/>
      <c r="W30" s="85"/>
      <c r="X30" s="85"/>
    </row>
    <row r="31" ht="20.25" customHeight="1" spans="1:24">
      <c r="A31" s="251" t="s">
        <v>70</v>
      </c>
      <c r="B31" s="251" t="s">
        <v>70</v>
      </c>
      <c r="C31" s="251" t="s">
        <v>244</v>
      </c>
      <c r="D31" s="251" t="s">
        <v>245</v>
      </c>
      <c r="E31" s="251" t="s">
        <v>106</v>
      </c>
      <c r="F31" s="251" t="s">
        <v>107</v>
      </c>
      <c r="G31" s="251" t="s">
        <v>258</v>
      </c>
      <c r="H31" s="251" t="s">
        <v>259</v>
      </c>
      <c r="I31" s="85">
        <v>1000000</v>
      </c>
      <c r="J31" s="85">
        <v>1000000</v>
      </c>
      <c r="K31" s="24"/>
      <c r="L31" s="24"/>
      <c r="M31" s="85">
        <v>1000000</v>
      </c>
      <c r="N31" s="24"/>
      <c r="O31" s="85"/>
      <c r="P31" s="85"/>
      <c r="Q31" s="85"/>
      <c r="R31" s="85"/>
      <c r="S31" s="85"/>
      <c r="T31" s="85"/>
      <c r="U31" s="85"/>
      <c r="V31" s="85"/>
      <c r="W31" s="85"/>
      <c r="X31" s="85"/>
    </row>
    <row r="32" ht="20.25" customHeight="1" spans="1:24">
      <c r="A32" s="251" t="s">
        <v>70</v>
      </c>
      <c r="B32" s="251" t="s">
        <v>70</v>
      </c>
      <c r="C32" s="251" t="s">
        <v>244</v>
      </c>
      <c r="D32" s="251" t="s">
        <v>245</v>
      </c>
      <c r="E32" s="251" t="s">
        <v>106</v>
      </c>
      <c r="F32" s="251" t="s">
        <v>107</v>
      </c>
      <c r="G32" s="251" t="s">
        <v>258</v>
      </c>
      <c r="H32" s="251" t="s">
        <v>259</v>
      </c>
      <c r="I32" s="85">
        <v>1425000</v>
      </c>
      <c r="J32" s="85">
        <v>1425000</v>
      </c>
      <c r="K32" s="24"/>
      <c r="L32" s="24"/>
      <c r="M32" s="85">
        <v>1425000</v>
      </c>
      <c r="N32" s="24"/>
      <c r="O32" s="85"/>
      <c r="P32" s="85"/>
      <c r="Q32" s="85"/>
      <c r="R32" s="85"/>
      <c r="S32" s="85"/>
      <c r="T32" s="85"/>
      <c r="U32" s="85"/>
      <c r="V32" s="85"/>
      <c r="W32" s="85"/>
      <c r="X32" s="85"/>
    </row>
    <row r="33" ht="20.25" customHeight="1" spans="1:24">
      <c r="A33" s="251" t="s">
        <v>70</v>
      </c>
      <c r="B33" s="251" t="s">
        <v>70</v>
      </c>
      <c r="C33" s="251" t="s">
        <v>244</v>
      </c>
      <c r="D33" s="251" t="s">
        <v>245</v>
      </c>
      <c r="E33" s="251" t="s">
        <v>106</v>
      </c>
      <c r="F33" s="251" t="s">
        <v>107</v>
      </c>
      <c r="G33" s="251" t="s">
        <v>239</v>
      </c>
      <c r="H33" s="251" t="s">
        <v>240</v>
      </c>
      <c r="I33" s="85">
        <v>444300</v>
      </c>
      <c r="J33" s="85">
        <v>444300</v>
      </c>
      <c r="K33" s="24"/>
      <c r="L33" s="24"/>
      <c r="M33" s="85">
        <v>444300</v>
      </c>
      <c r="N33" s="24"/>
      <c r="O33" s="85"/>
      <c r="P33" s="85"/>
      <c r="Q33" s="85"/>
      <c r="R33" s="85"/>
      <c r="S33" s="85"/>
      <c r="T33" s="85"/>
      <c r="U33" s="85"/>
      <c r="V33" s="85"/>
      <c r="W33" s="85"/>
      <c r="X33" s="85"/>
    </row>
    <row r="34" ht="20.25" customHeight="1" spans="1:24">
      <c r="A34" s="251" t="s">
        <v>70</v>
      </c>
      <c r="B34" s="251" t="s">
        <v>70</v>
      </c>
      <c r="C34" s="251" t="s">
        <v>244</v>
      </c>
      <c r="D34" s="251" t="s">
        <v>245</v>
      </c>
      <c r="E34" s="251" t="s">
        <v>106</v>
      </c>
      <c r="F34" s="251" t="s">
        <v>107</v>
      </c>
      <c r="G34" s="251" t="s">
        <v>260</v>
      </c>
      <c r="H34" s="251" t="s">
        <v>261</v>
      </c>
      <c r="I34" s="85">
        <v>100000</v>
      </c>
      <c r="J34" s="85">
        <v>100000</v>
      </c>
      <c r="K34" s="24"/>
      <c r="L34" s="24"/>
      <c r="M34" s="85">
        <v>100000</v>
      </c>
      <c r="N34" s="24"/>
      <c r="O34" s="85"/>
      <c r="P34" s="85"/>
      <c r="Q34" s="85"/>
      <c r="R34" s="85"/>
      <c r="S34" s="85"/>
      <c r="T34" s="85"/>
      <c r="U34" s="85"/>
      <c r="V34" s="85"/>
      <c r="W34" s="85"/>
      <c r="X34" s="85"/>
    </row>
    <row r="35" ht="20.25" customHeight="1" spans="1:24">
      <c r="A35" s="251" t="s">
        <v>70</v>
      </c>
      <c r="B35" s="251" t="s">
        <v>70</v>
      </c>
      <c r="C35" s="251" t="s">
        <v>262</v>
      </c>
      <c r="D35" s="251" t="s">
        <v>193</v>
      </c>
      <c r="E35" s="251" t="s">
        <v>106</v>
      </c>
      <c r="F35" s="251" t="s">
        <v>107</v>
      </c>
      <c r="G35" s="251" t="s">
        <v>263</v>
      </c>
      <c r="H35" s="251" t="s">
        <v>193</v>
      </c>
      <c r="I35" s="85">
        <v>30000</v>
      </c>
      <c r="J35" s="85">
        <v>30000</v>
      </c>
      <c r="K35" s="24"/>
      <c r="L35" s="24"/>
      <c r="M35" s="85">
        <v>30000</v>
      </c>
      <c r="N35" s="24"/>
      <c r="O35" s="85"/>
      <c r="P35" s="85"/>
      <c r="Q35" s="85"/>
      <c r="R35" s="85"/>
      <c r="S35" s="85"/>
      <c r="T35" s="85"/>
      <c r="U35" s="85"/>
      <c r="V35" s="85"/>
      <c r="W35" s="85"/>
      <c r="X35" s="85"/>
    </row>
    <row r="36" ht="20.25" customHeight="1" spans="1:24">
      <c r="A36" s="251" t="s">
        <v>70</v>
      </c>
      <c r="B36" s="251" t="s">
        <v>70</v>
      </c>
      <c r="C36" s="251" t="s">
        <v>264</v>
      </c>
      <c r="D36" s="251" t="s">
        <v>148</v>
      </c>
      <c r="E36" s="251" t="s">
        <v>147</v>
      </c>
      <c r="F36" s="251" t="s">
        <v>148</v>
      </c>
      <c r="G36" s="251" t="s">
        <v>219</v>
      </c>
      <c r="H36" s="251" t="s">
        <v>220</v>
      </c>
      <c r="I36" s="85">
        <v>205740</v>
      </c>
      <c r="J36" s="85">
        <v>205740</v>
      </c>
      <c r="K36" s="24"/>
      <c r="L36" s="24"/>
      <c r="M36" s="85">
        <v>205740</v>
      </c>
      <c r="N36" s="24"/>
      <c r="O36" s="85"/>
      <c r="P36" s="85"/>
      <c r="Q36" s="85"/>
      <c r="R36" s="85"/>
      <c r="S36" s="85"/>
      <c r="T36" s="85"/>
      <c r="U36" s="85"/>
      <c r="V36" s="85"/>
      <c r="W36" s="85"/>
      <c r="X36" s="85"/>
    </row>
    <row r="37" ht="20.25" customHeight="1" spans="1:24">
      <c r="A37" s="251" t="s">
        <v>70</v>
      </c>
      <c r="B37" s="251" t="s">
        <v>70</v>
      </c>
      <c r="C37" s="251" t="s">
        <v>265</v>
      </c>
      <c r="D37" s="251" t="s">
        <v>266</v>
      </c>
      <c r="E37" s="251" t="s">
        <v>106</v>
      </c>
      <c r="F37" s="251" t="s">
        <v>107</v>
      </c>
      <c r="G37" s="251" t="s">
        <v>267</v>
      </c>
      <c r="H37" s="251" t="s">
        <v>268</v>
      </c>
      <c r="I37" s="85">
        <v>421404</v>
      </c>
      <c r="J37" s="85">
        <v>421404</v>
      </c>
      <c r="K37" s="24"/>
      <c r="L37" s="24"/>
      <c r="M37" s="85">
        <v>421404</v>
      </c>
      <c r="N37" s="24"/>
      <c r="O37" s="85"/>
      <c r="P37" s="85"/>
      <c r="Q37" s="85"/>
      <c r="R37" s="85"/>
      <c r="S37" s="85"/>
      <c r="T37" s="85"/>
      <c r="U37" s="85"/>
      <c r="V37" s="85"/>
      <c r="W37" s="85"/>
      <c r="X37" s="85"/>
    </row>
    <row r="38" ht="20.25" customHeight="1" spans="1:24">
      <c r="A38" s="251" t="s">
        <v>70</v>
      </c>
      <c r="B38" s="251" t="s">
        <v>70</v>
      </c>
      <c r="C38" s="251" t="s">
        <v>269</v>
      </c>
      <c r="D38" s="251" t="s">
        <v>270</v>
      </c>
      <c r="E38" s="251" t="s">
        <v>121</v>
      </c>
      <c r="F38" s="251" t="s">
        <v>122</v>
      </c>
      <c r="G38" s="251" t="s">
        <v>271</v>
      </c>
      <c r="H38" s="251" t="s">
        <v>272</v>
      </c>
      <c r="I38" s="85">
        <v>1713600</v>
      </c>
      <c r="J38" s="85">
        <v>1713600</v>
      </c>
      <c r="K38" s="24"/>
      <c r="L38" s="24"/>
      <c r="M38" s="85">
        <v>1713600</v>
      </c>
      <c r="N38" s="24"/>
      <c r="O38" s="85"/>
      <c r="P38" s="85"/>
      <c r="Q38" s="85"/>
      <c r="R38" s="85"/>
      <c r="S38" s="85"/>
      <c r="T38" s="85"/>
      <c r="U38" s="85"/>
      <c r="V38" s="85"/>
      <c r="W38" s="85"/>
      <c r="X38" s="85"/>
    </row>
    <row r="39" ht="20.25" customHeight="1" spans="1:24">
      <c r="A39" s="251" t="s">
        <v>70</v>
      </c>
      <c r="B39" s="251" t="s">
        <v>70</v>
      </c>
      <c r="C39" s="251" t="s">
        <v>273</v>
      </c>
      <c r="D39" s="251" t="s">
        <v>274</v>
      </c>
      <c r="E39" s="251" t="s">
        <v>129</v>
      </c>
      <c r="F39" s="251" t="s">
        <v>130</v>
      </c>
      <c r="G39" s="251" t="s">
        <v>271</v>
      </c>
      <c r="H39" s="251" t="s">
        <v>272</v>
      </c>
      <c r="I39" s="85">
        <v>136544.64</v>
      </c>
      <c r="J39" s="85">
        <v>136544.64</v>
      </c>
      <c r="K39" s="24"/>
      <c r="L39" s="24"/>
      <c r="M39" s="85">
        <v>136544.64</v>
      </c>
      <c r="N39" s="24"/>
      <c r="O39" s="85"/>
      <c r="P39" s="85"/>
      <c r="Q39" s="85"/>
      <c r="R39" s="85"/>
      <c r="S39" s="85"/>
      <c r="T39" s="85"/>
      <c r="U39" s="85"/>
      <c r="V39" s="85"/>
      <c r="W39" s="85"/>
      <c r="X39" s="85"/>
    </row>
    <row r="40" ht="20.25" customHeight="1" spans="1:24">
      <c r="A40" s="251" t="s">
        <v>70</v>
      </c>
      <c r="B40" s="251" t="s">
        <v>70</v>
      </c>
      <c r="C40" s="251" t="s">
        <v>275</v>
      </c>
      <c r="D40" s="251" t="s">
        <v>276</v>
      </c>
      <c r="E40" s="251" t="s">
        <v>106</v>
      </c>
      <c r="F40" s="251" t="s">
        <v>107</v>
      </c>
      <c r="G40" s="251" t="s">
        <v>221</v>
      </c>
      <c r="H40" s="251" t="s">
        <v>222</v>
      </c>
      <c r="I40" s="85">
        <v>12607800</v>
      </c>
      <c r="J40" s="85">
        <v>12607800</v>
      </c>
      <c r="K40" s="24"/>
      <c r="L40" s="24"/>
      <c r="M40" s="85">
        <v>12607800</v>
      </c>
      <c r="N40" s="24"/>
      <c r="O40" s="85"/>
      <c r="P40" s="85"/>
      <c r="Q40" s="85"/>
      <c r="R40" s="85"/>
      <c r="S40" s="85"/>
      <c r="T40" s="85"/>
      <c r="U40" s="85"/>
      <c r="V40" s="85"/>
      <c r="W40" s="85"/>
      <c r="X40" s="85"/>
    </row>
    <row r="41" ht="20.25" customHeight="1" spans="1:24">
      <c r="A41" s="251" t="s">
        <v>70</v>
      </c>
      <c r="B41" s="251" t="s">
        <v>70</v>
      </c>
      <c r="C41" s="251" t="s">
        <v>275</v>
      </c>
      <c r="D41" s="251" t="s">
        <v>276</v>
      </c>
      <c r="E41" s="251" t="s">
        <v>106</v>
      </c>
      <c r="F41" s="251" t="s">
        <v>107</v>
      </c>
      <c r="G41" s="251" t="s">
        <v>221</v>
      </c>
      <c r="H41" s="251" t="s">
        <v>222</v>
      </c>
      <c r="I41" s="85">
        <v>10450000</v>
      </c>
      <c r="J41" s="85">
        <v>10450000</v>
      </c>
      <c r="K41" s="24"/>
      <c r="L41" s="24"/>
      <c r="M41" s="85">
        <v>10450000</v>
      </c>
      <c r="N41" s="24"/>
      <c r="O41" s="85"/>
      <c r="P41" s="85"/>
      <c r="Q41" s="85"/>
      <c r="R41" s="85"/>
      <c r="S41" s="85"/>
      <c r="T41" s="85"/>
      <c r="U41" s="85"/>
      <c r="V41" s="85"/>
      <c r="W41" s="85"/>
      <c r="X41" s="85"/>
    </row>
    <row r="42" ht="20.25" customHeight="1" spans="1:24">
      <c r="A42" s="251" t="s">
        <v>70</v>
      </c>
      <c r="B42" s="251" t="s">
        <v>70</v>
      </c>
      <c r="C42" s="251" t="s">
        <v>277</v>
      </c>
      <c r="D42" s="251" t="s">
        <v>278</v>
      </c>
      <c r="E42" s="251" t="s">
        <v>106</v>
      </c>
      <c r="F42" s="251" t="s">
        <v>107</v>
      </c>
      <c r="G42" s="251" t="s">
        <v>271</v>
      </c>
      <c r="H42" s="251" t="s">
        <v>272</v>
      </c>
      <c r="I42" s="85">
        <v>3900000</v>
      </c>
      <c r="J42" s="85">
        <v>3900000</v>
      </c>
      <c r="K42" s="24"/>
      <c r="L42" s="24"/>
      <c r="M42" s="85">
        <v>3900000</v>
      </c>
      <c r="N42" s="24"/>
      <c r="O42" s="85"/>
      <c r="P42" s="85"/>
      <c r="Q42" s="85"/>
      <c r="R42" s="85"/>
      <c r="S42" s="85"/>
      <c r="T42" s="85"/>
      <c r="U42" s="85"/>
      <c r="V42" s="85"/>
      <c r="W42" s="85"/>
      <c r="X42" s="85"/>
    </row>
    <row r="43" ht="20.25" customHeight="1" spans="1:24">
      <c r="A43" s="251" t="s">
        <v>70</v>
      </c>
      <c r="B43" s="251" t="s">
        <v>70</v>
      </c>
      <c r="C43" s="251" t="s">
        <v>279</v>
      </c>
      <c r="D43" s="251" t="s">
        <v>280</v>
      </c>
      <c r="E43" s="251" t="s">
        <v>106</v>
      </c>
      <c r="F43" s="251" t="s">
        <v>107</v>
      </c>
      <c r="G43" s="251" t="s">
        <v>246</v>
      </c>
      <c r="H43" s="251" t="s">
        <v>247</v>
      </c>
      <c r="I43" s="85">
        <v>3432800</v>
      </c>
      <c r="J43" s="85">
        <v>3432800</v>
      </c>
      <c r="K43" s="24"/>
      <c r="L43" s="24"/>
      <c r="M43" s="85">
        <v>3432800</v>
      </c>
      <c r="N43" s="24"/>
      <c r="O43" s="85"/>
      <c r="P43" s="85"/>
      <c r="Q43" s="85"/>
      <c r="R43" s="85"/>
      <c r="S43" s="85"/>
      <c r="T43" s="85"/>
      <c r="U43" s="85"/>
      <c r="V43" s="85"/>
      <c r="W43" s="85"/>
      <c r="X43" s="85"/>
    </row>
    <row r="44" ht="20.25" customHeight="1" spans="1:24">
      <c r="A44" s="251" t="s">
        <v>70</v>
      </c>
      <c r="B44" s="251" t="s">
        <v>70</v>
      </c>
      <c r="C44" s="251" t="s">
        <v>281</v>
      </c>
      <c r="D44" s="251" t="s">
        <v>282</v>
      </c>
      <c r="E44" s="251" t="s">
        <v>106</v>
      </c>
      <c r="F44" s="251" t="s">
        <v>107</v>
      </c>
      <c r="G44" s="251" t="s">
        <v>283</v>
      </c>
      <c r="H44" s="251" t="s">
        <v>284</v>
      </c>
      <c r="I44" s="85">
        <v>1691232.72</v>
      </c>
      <c r="J44" s="85">
        <v>1691232.72</v>
      </c>
      <c r="K44" s="24"/>
      <c r="L44" s="24"/>
      <c r="M44" s="85">
        <v>1691232.72</v>
      </c>
      <c r="N44" s="24"/>
      <c r="O44" s="85"/>
      <c r="P44" s="85"/>
      <c r="Q44" s="85"/>
      <c r="R44" s="85"/>
      <c r="S44" s="85"/>
      <c r="T44" s="85"/>
      <c r="U44" s="85"/>
      <c r="V44" s="85"/>
      <c r="W44" s="85"/>
      <c r="X44" s="85"/>
    </row>
    <row r="45" ht="20.25" customHeight="1" spans="1:24">
      <c r="A45" s="251" t="s">
        <v>70</v>
      </c>
      <c r="B45" s="251" t="s">
        <v>70</v>
      </c>
      <c r="C45" s="251" t="s">
        <v>281</v>
      </c>
      <c r="D45" s="251" t="s">
        <v>282</v>
      </c>
      <c r="E45" s="251" t="s">
        <v>106</v>
      </c>
      <c r="F45" s="251" t="s">
        <v>107</v>
      </c>
      <c r="G45" s="251" t="s">
        <v>283</v>
      </c>
      <c r="H45" s="251" t="s">
        <v>284</v>
      </c>
      <c r="I45" s="85">
        <v>19917483.6</v>
      </c>
      <c r="J45" s="85">
        <v>19917483.6</v>
      </c>
      <c r="K45" s="24"/>
      <c r="L45" s="24"/>
      <c r="M45" s="85">
        <v>19917483.6</v>
      </c>
      <c r="N45" s="24"/>
      <c r="O45" s="85"/>
      <c r="P45" s="85"/>
      <c r="Q45" s="85"/>
      <c r="R45" s="85"/>
      <c r="S45" s="85"/>
      <c r="T45" s="85"/>
      <c r="U45" s="85"/>
      <c r="V45" s="85"/>
      <c r="W45" s="85"/>
      <c r="X45" s="85"/>
    </row>
    <row r="46" ht="20.25" customHeight="1" spans="1:24">
      <c r="A46" s="251" t="s">
        <v>70</v>
      </c>
      <c r="B46" s="251" t="s">
        <v>70</v>
      </c>
      <c r="C46" s="251" t="s">
        <v>281</v>
      </c>
      <c r="D46" s="251" t="s">
        <v>282</v>
      </c>
      <c r="E46" s="251" t="s">
        <v>106</v>
      </c>
      <c r="F46" s="251" t="s">
        <v>107</v>
      </c>
      <c r="G46" s="251" t="s">
        <v>283</v>
      </c>
      <c r="H46" s="251" t="s">
        <v>284</v>
      </c>
      <c r="I46" s="85">
        <v>66899908.8</v>
      </c>
      <c r="J46" s="85">
        <v>66899908.8</v>
      </c>
      <c r="K46" s="24"/>
      <c r="L46" s="24"/>
      <c r="M46" s="85">
        <v>66899908.8</v>
      </c>
      <c r="N46" s="24"/>
      <c r="O46" s="85"/>
      <c r="P46" s="85"/>
      <c r="Q46" s="85"/>
      <c r="R46" s="85"/>
      <c r="S46" s="85"/>
      <c r="T46" s="85"/>
      <c r="U46" s="85"/>
      <c r="V46" s="85"/>
      <c r="W46" s="85"/>
      <c r="X46" s="85"/>
    </row>
    <row r="47" ht="20.25" customHeight="1" spans="1:24">
      <c r="A47" s="251" t="s">
        <v>70</v>
      </c>
      <c r="B47" s="251" t="s">
        <v>70</v>
      </c>
      <c r="C47" s="251" t="s">
        <v>281</v>
      </c>
      <c r="D47" s="251" t="s">
        <v>282</v>
      </c>
      <c r="E47" s="251" t="s">
        <v>106</v>
      </c>
      <c r="F47" s="251" t="s">
        <v>107</v>
      </c>
      <c r="G47" s="251" t="s">
        <v>283</v>
      </c>
      <c r="H47" s="251" t="s">
        <v>284</v>
      </c>
      <c r="I47" s="85">
        <v>5575128</v>
      </c>
      <c r="J47" s="85">
        <v>5575128</v>
      </c>
      <c r="K47" s="24"/>
      <c r="L47" s="24"/>
      <c r="M47" s="85">
        <v>5575128</v>
      </c>
      <c r="N47" s="24"/>
      <c r="O47" s="85"/>
      <c r="P47" s="85"/>
      <c r="Q47" s="85"/>
      <c r="R47" s="85"/>
      <c r="S47" s="85"/>
      <c r="T47" s="85"/>
      <c r="U47" s="85"/>
      <c r="V47" s="85"/>
      <c r="W47" s="85"/>
      <c r="X47" s="85"/>
    </row>
    <row r="48" ht="20.25" customHeight="1" spans="1:24">
      <c r="A48" s="251" t="s">
        <v>70</v>
      </c>
      <c r="B48" s="251" t="s">
        <v>70</v>
      </c>
      <c r="C48" s="251" t="s">
        <v>285</v>
      </c>
      <c r="D48" s="251" t="s">
        <v>286</v>
      </c>
      <c r="E48" s="251" t="s">
        <v>106</v>
      </c>
      <c r="F48" s="251" t="s">
        <v>107</v>
      </c>
      <c r="G48" s="251" t="s">
        <v>219</v>
      </c>
      <c r="H48" s="251" t="s">
        <v>220</v>
      </c>
      <c r="I48" s="85">
        <v>3961800</v>
      </c>
      <c r="J48" s="85">
        <v>3961800</v>
      </c>
      <c r="K48" s="24"/>
      <c r="L48" s="24"/>
      <c r="M48" s="85">
        <v>3961800</v>
      </c>
      <c r="N48" s="24"/>
      <c r="O48" s="85"/>
      <c r="P48" s="85"/>
      <c r="Q48" s="85"/>
      <c r="R48" s="85"/>
      <c r="S48" s="85"/>
      <c r="T48" s="85"/>
      <c r="U48" s="85"/>
      <c r="V48" s="85"/>
      <c r="W48" s="85"/>
      <c r="X48" s="85"/>
    </row>
    <row r="49" ht="17.25" customHeight="1" spans="1:24">
      <c r="A49" s="36" t="s">
        <v>188</v>
      </c>
      <c r="B49" s="37"/>
      <c r="C49" s="252"/>
      <c r="D49" s="252"/>
      <c r="E49" s="252"/>
      <c r="F49" s="252"/>
      <c r="G49" s="252"/>
      <c r="H49" s="253"/>
      <c r="I49" s="85">
        <v>242183057.31</v>
      </c>
      <c r="J49" s="85">
        <v>242183057.31</v>
      </c>
      <c r="K49" s="85"/>
      <c r="L49" s="85"/>
      <c r="M49" s="85">
        <v>242183057.31</v>
      </c>
      <c r="N49" s="85"/>
      <c r="O49" s="85"/>
      <c r="P49" s="85"/>
      <c r="Q49" s="85"/>
      <c r="R49" s="85"/>
      <c r="S49" s="85"/>
      <c r="T49" s="85"/>
      <c r="U49" s="85"/>
      <c r="V49" s="85"/>
      <c r="W49" s="85"/>
      <c r="X49" s="85"/>
    </row>
  </sheetData>
  <mergeCells count="31">
    <mergeCell ref="A3:X3"/>
    <mergeCell ref="A4:H4"/>
    <mergeCell ref="I5:X5"/>
    <mergeCell ref="J6:N6"/>
    <mergeCell ref="O6:Q6"/>
    <mergeCell ref="S6:X6"/>
    <mergeCell ref="A49:H4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5"/>
  <sheetViews>
    <sheetView showZeros="0" zoomScale="80" zoomScaleNormal="80" topLeftCell="M1" workbookViewId="0">
      <pane ySplit="1" topLeftCell="A35" activePane="bottomLeft" state="frozen"/>
      <selection/>
      <selection pane="bottomLeft" activeCell="J41" sqref="J41"/>
    </sheetView>
  </sheetViews>
  <sheetFormatPr defaultColWidth="9.13636363636364" defaultRowHeight="14.25" customHeight="1"/>
  <cols>
    <col min="1" max="1" width="10.2818181818182" customWidth="1"/>
    <col min="2" max="2" width="13.4181818181818"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214"/>
      <c r="E2" s="2"/>
      <c r="F2" s="2"/>
      <c r="G2" s="2"/>
      <c r="H2" s="2"/>
      <c r="U2" s="214"/>
      <c r="W2" s="246" t="s">
        <v>287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"单位名称："&amp;"昆明市公安局呈贡分局"</f>
        <v>单位名称：昆明市公安局呈贡分局</v>
      </c>
      <c r="B4" s="6"/>
      <c r="C4" s="6"/>
      <c r="D4" s="6"/>
      <c r="E4" s="6"/>
      <c r="F4" s="6"/>
      <c r="G4" s="6"/>
      <c r="H4" s="6"/>
      <c r="I4" s="7"/>
      <c r="J4" s="7"/>
      <c r="K4" s="7"/>
      <c r="L4" s="7"/>
      <c r="M4" s="7"/>
      <c r="N4" s="7"/>
      <c r="O4" s="7"/>
      <c r="P4" s="7"/>
      <c r="Q4" s="7"/>
      <c r="U4" s="214"/>
      <c r="W4" s="143" t="s">
        <v>1</v>
      </c>
    </row>
    <row r="5" ht="21.75" customHeight="1" spans="1:23">
      <c r="A5" s="9" t="s">
        <v>288</v>
      </c>
      <c r="B5" s="10" t="s">
        <v>199</v>
      </c>
      <c r="C5" s="9" t="s">
        <v>200</v>
      </c>
      <c r="D5" s="9" t="s">
        <v>289</v>
      </c>
      <c r="E5" s="10" t="s">
        <v>201</v>
      </c>
      <c r="F5" s="10" t="s">
        <v>202</v>
      </c>
      <c r="G5" s="10" t="s">
        <v>290</v>
      </c>
      <c r="H5" s="10" t="s">
        <v>291</v>
      </c>
      <c r="I5" s="31" t="s">
        <v>55</v>
      </c>
      <c r="J5" s="11" t="s">
        <v>292</v>
      </c>
      <c r="K5" s="12"/>
      <c r="L5" s="12"/>
      <c r="M5" s="13"/>
      <c r="N5" s="11" t="s">
        <v>207</v>
      </c>
      <c r="O5" s="12"/>
      <c r="P5" s="13"/>
      <c r="Q5" s="10" t="s">
        <v>61</v>
      </c>
      <c r="R5" s="11" t="s">
        <v>62</v>
      </c>
      <c r="S5" s="12"/>
      <c r="T5" s="12"/>
      <c r="U5" s="12"/>
      <c r="V5" s="12"/>
      <c r="W5" s="13"/>
    </row>
    <row r="6" ht="21.75" customHeight="1" spans="1:23">
      <c r="A6" s="14"/>
      <c r="B6" s="32"/>
      <c r="C6" s="14"/>
      <c r="D6" s="14"/>
      <c r="E6" s="15"/>
      <c r="F6" s="15"/>
      <c r="G6" s="15"/>
      <c r="H6" s="15"/>
      <c r="I6" s="32"/>
      <c r="J6" s="224" t="s">
        <v>58</v>
      </c>
      <c r="K6" s="225"/>
      <c r="L6" s="10" t="s">
        <v>59</v>
      </c>
      <c r="M6" s="10" t="s">
        <v>60</v>
      </c>
      <c r="N6" s="10" t="s">
        <v>58</v>
      </c>
      <c r="O6" s="10" t="s">
        <v>59</v>
      </c>
      <c r="P6" s="10" t="s">
        <v>60</v>
      </c>
      <c r="Q6" s="15"/>
      <c r="R6" s="10" t="s">
        <v>57</v>
      </c>
      <c r="S6" s="10" t="s">
        <v>64</v>
      </c>
      <c r="T6" s="10" t="s">
        <v>213</v>
      </c>
      <c r="U6" s="10" t="s">
        <v>66</v>
      </c>
      <c r="V6" s="10" t="s">
        <v>67</v>
      </c>
      <c r="W6" s="10" t="s">
        <v>68</v>
      </c>
    </row>
    <row r="7" ht="21" customHeight="1" spans="1:23">
      <c r="A7" s="32"/>
      <c r="B7" s="32"/>
      <c r="C7" s="32"/>
      <c r="D7" s="32"/>
      <c r="E7" s="32"/>
      <c r="F7" s="32"/>
      <c r="G7" s="32"/>
      <c r="H7" s="32"/>
      <c r="I7" s="32"/>
      <c r="J7" s="226" t="s">
        <v>57</v>
      </c>
      <c r="K7" s="227"/>
      <c r="L7" s="32"/>
      <c r="M7" s="32"/>
      <c r="N7" s="32"/>
      <c r="O7" s="32"/>
      <c r="P7" s="32"/>
      <c r="Q7" s="32"/>
      <c r="R7" s="32"/>
      <c r="S7" s="32"/>
      <c r="T7" s="32"/>
      <c r="U7" s="32"/>
      <c r="V7" s="32"/>
      <c r="W7" s="32"/>
    </row>
    <row r="8" ht="39.75" customHeight="1" spans="1:23">
      <c r="A8" s="17"/>
      <c r="B8" s="19"/>
      <c r="C8" s="17"/>
      <c r="D8" s="17"/>
      <c r="E8" s="18"/>
      <c r="F8" s="18"/>
      <c r="G8" s="18"/>
      <c r="H8" s="18"/>
      <c r="I8" s="19"/>
      <c r="J8" s="72" t="s">
        <v>57</v>
      </c>
      <c r="K8" s="72" t="s">
        <v>293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0">
        <v>12</v>
      </c>
      <c r="M9" s="40">
        <v>13</v>
      </c>
      <c r="N9" s="40">
        <v>14</v>
      </c>
      <c r="O9" s="40">
        <v>15</v>
      </c>
      <c r="P9" s="40">
        <v>16</v>
      </c>
      <c r="Q9" s="40">
        <v>17</v>
      </c>
      <c r="R9" s="40">
        <v>18</v>
      </c>
      <c r="S9" s="40">
        <v>19</v>
      </c>
      <c r="T9" s="40">
        <v>20</v>
      </c>
      <c r="U9" s="20">
        <v>21</v>
      </c>
      <c r="V9" s="40">
        <v>22</v>
      </c>
      <c r="W9" s="20">
        <v>23</v>
      </c>
    </row>
    <row r="10" ht="21.75" customHeight="1" spans="1:23">
      <c r="A10" s="74" t="s">
        <v>294</v>
      </c>
      <c r="B10" s="74" t="s">
        <v>295</v>
      </c>
      <c r="C10" s="74" t="s">
        <v>296</v>
      </c>
      <c r="D10" s="74" t="s">
        <v>70</v>
      </c>
      <c r="E10" s="74" t="s">
        <v>108</v>
      </c>
      <c r="F10" s="74" t="s">
        <v>109</v>
      </c>
      <c r="G10" s="74" t="s">
        <v>246</v>
      </c>
      <c r="H10" s="74" t="s">
        <v>247</v>
      </c>
      <c r="I10" s="85">
        <v>345568</v>
      </c>
      <c r="J10" s="85">
        <v>345568</v>
      </c>
      <c r="K10" s="85">
        <v>345568</v>
      </c>
      <c r="L10" s="85"/>
      <c r="M10" s="85"/>
      <c r="N10" s="85"/>
      <c r="O10" s="85"/>
      <c r="P10" s="85"/>
      <c r="Q10" s="85"/>
      <c r="R10" s="85"/>
      <c r="S10" s="85"/>
      <c r="T10" s="85"/>
      <c r="U10" s="85"/>
      <c r="V10" s="85"/>
      <c r="W10" s="85"/>
    </row>
    <row r="11" ht="21.75" customHeight="1" spans="1:23">
      <c r="A11" s="74" t="s">
        <v>294</v>
      </c>
      <c r="B11" s="74" t="s">
        <v>295</v>
      </c>
      <c r="C11" s="74" t="s">
        <v>296</v>
      </c>
      <c r="D11" s="74" t="s">
        <v>70</v>
      </c>
      <c r="E11" s="74" t="s">
        <v>108</v>
      </c>
      <c r="F11" s="74" t="s">
        <v>109</v>
      </c>
      <c r="G11" s="74" t="s">
        <v>256</v>
      </c>
      <c r="H11" s="74" t="s">
        <v>257</v>
      </c>
      <c r="I11" s="85">
        <v>200000</v>
      </c>
      <c r="J11" s="85">
        <v>200000</v>
      </c>
      <c r="K11" s="85">
        <v>200000</v>
      </c>
      <c r="L11" s="85"/>
      <c r="M11" s="85"/>
      <c r="N11" s="85"/>
      <c r="O11" s="85"/>
      <c r="P11" s="85"/>
      <c r="Q11" s="85"/>
      <c r="R11" s="85"/>
      <c r="S11" s="85"/>
      <c r="T11" s="85"/>
      <c r="U11" s="85"/>
      <c r="V11" s="85"/>
      <c r="W11" s="85"/>
    </row>
    <row r="12" ht="21.75" customHeight="1" spans="1:23">
      <c r="A12" s="74" t="s">
        <v>294</v>
      </c>
      <c r="B12" s="74" t="s">
        <v>295</v>
      </c>
      <c r="C12" s="74" t="s">
        <v>296</v>
      </c>
      <c r="D12" s="74" t="s">
        <v>70</v>
      </c>
      <c r="E12" s="74" t="s">
        <v>108</v>
      </c>
      <c r="F12" s="74" t="s">
        <v>109</v>
      </c>
      <c r="G12" s="74" t="s">
        <v>267</v>
      </c>
      <c r="H12" s="74" t="s">
        <v>268</v>
      </c>
      <c r="I12" s="85">
        <v>200000</v>
      </c>
      <c r="J12" s="85">
        <v>200000</v>
      </c>
      <c r="K12" s="85">
        <v>200000</v>
      </c>
      <c r="L12" s="85"/>
      <c r="M12" s="85"/>
      <c r="N12" s="85"/>
      <c r="O12" s="85"/>
      <c r="P12" s="85"/>
      <c r="Q12" s="85"/>
      <c r="R12" s="85"/>
      <c r="S12" s="85"/>
      <c r="T12" s="85"/>
      <c r="U12" s="85"/>
      <c r="V12" s="85"/>
      <c r="W12" s="85"/>
    </row>
    <row r="13" ht="21.75" customHeight="1" spans="1:23">
      <c r="A13" s="74" t="s">
        <v>294</v>
      </c>
      <c r="B13" s="74" t="s">
        <v>295</v>
      </c>
      <c r="C13" s="74" t="s">
        <v>296</v>
      </c>
      <c r="D13" s="74" t="s">
        <v>70</v>
      </c>
      <c r="E13" s="74" t="s">
        <v>108</v>
      </c>
      <c r="F13" s="74" t="s">
        <v>109</v>
      </c>
      <c r="G13" s="74" t="s">
        <v>297</v>
      </c>
      <c r="H13" s="74" t="s">
        <v>298</v>
      </c>
      <c r="I13" s="85">
        <v>200000</v>
      </c>
      <c r="J13" s="85">
        <v>200000</v>
      </c>
      <c r="K13" s="85">
        <v>200000</v>
      </c>
      <c r="L13" s="85"/>
      <c r="M13" s="85"/>
      <c r="N13" s="85"/>
      <c r="O13" s="85"/>
      <c r="P13" s="85"/>
      <c r="Q13" s="85"/>
      <c r="R13" s="85"/>
      <c r="S13" s="85"/>
      <c r="T13" s="85"/>
      <c r="U13" s="85"/>
      <c r="V13" s="85"/>
      <c r="W13" s="85"/>
    </row>
    <row r="14" ht="21.75" customHeight="1" spans="1:23">
      <c r="A14" s="74" t="s">
        <v>294</v>
      </c>
      <c r="B14" s="74" t="s">
        <v>295</v>
      </c>
      <c r="C14" s="74" t="s">
        <v>296</v>
      </c>
      <c r="D14" s="74" t="s">
        <v>70</v>
      </c>
      <c r="E14" s="74" t="s">
        <v>108</v>
      </c>
      <c r="F14" s="74" t="s">
        <v>109</v>
      </c>
      <c r="G14" s="74" t="s">
        <v>299</v>
      </c>
      <c r="H14" s="74" t="s">
        <v>300</v>
      </c>
      <c r="I14" s="85">
        <v>4700000</v>
      </c>
      <c r="J14" s="85">
        <v>4700000</v>
      </c>
      <c r="K14" s="85">
        <v>4700000</v>
      </c>
      <c r="L14" s="85"/>
      <c r="M14" s="85"/>
      <c r="N14" s="85"/>
      <c r="O14" s="85"/>
      <c r="P14" s="85"/>
      <c r="Q14" s="85"/>
      <c r="R14" s="85"/>
      <c r="S14" s="85"/>
      <c r="T14" s="85"/>
      <c r="U14" s="85"/>
      <c r="V14" s="85"/>
      <c r="W14" s="85"/>
    </row>
    <row r="15" ht="21.75" customHeight="1" spans="1:23">
      <c r="A15" s="74" t="s">
        <v>294</v>
      </c>
      <c r="B15" s="74" t="s">
        <v>295</v>
      </c>
      <c r="C15" s="74" t="s">
        <v>296</v>
      </c>
      <c r="D15" s="74" t="s">
        <v>70</v>
      </c>
      <c r="E15" s="74" t="s">
        <v>108</v>
      </c>
      <c r="F15" s="74" t="s">
        <v>109</v>
      </c>
      <c r="G15" s="74" t="s">
        <v>301</v>
      </c>
      <c r="H15" s="74" t="s">
        <v>302</v>
      </c>
      <c r="I15" s="85">
        <v>100000</v>
      </c>
      <c r="J15" s="85">
        <v>100000</v>
      </c>
      <c r="K15" s="85">
        <v>100000</v>
      </c>
      <c r="L15" s="85"/>
      <c r="M15" s="85"/>
      <c r="N15" s="85"/>
      <c r="O15" s="85"/>
      <c r="P15" s="85"/>
      <c r="Q15" s="85"/>
      <c r="R15" s="85"/>
      <c r="S15" s="85"/>
      <c r="T15" s="85"/>
      <c r="U15" s="85"/>
      <c r="V15" s="85"/>
      <c r="W15" s="85"/>
    </row>
    <row r="16" ht="21.75" customHeight="1" spans="1:23">
      <c r="A16" s="74" t="s">
        <v>294</v>
      </c>
      <c r="B16" s="74" t="s">
        <v>295</v>
      </c>
      <c r="C16" s="74" t="s">
        <v>296</v>
      </c>
      <c r="D16" s="74" t="s">
        <v>70</v>
      </c>
      <c r="E16" s="74" t="s">
        <v>108</v>
      </c>
      <c r="F16" s="74" t="s">
        <v>109</v>
      </c>
      <c r="G16" s="74" t="s">
        <v>303</v>
      </c>
      <c r="H16" s="74" t="s">
        <v>304</v>
      </c>
      <c r="I16" s="85">
        <v>250000</v>
      </c>
      <c r="J16" s="85">
        <v>250000</v>
      </c>
      <c r="K16" s="85">
        <v>250000</v>
      </c>
      <c r="L16" s="85"/>
      <c r="M16" s="85"/>
      <c r="N16" s="85"/>
      <c r="O16" s="85"/>
      <c r="P16" s="85"/>
      <c r="Q16" s="85"/>
      <c r="R16" s="85"/>
      <c r="S16" s="85"/>
      <c r="T16" s="85"/>
      <c r="U16" s="85"/>
      <c r="V16" s="85"/>
      <c r="W16" s="85"/>
    </row>
    <row r="17" ht="21.75" customHeight="1" spans="1:23">
      <c r="A17" s="74" t="s">
        <v>294</v>
      </c>
      <c r="B17" s="74" t="s">
        <v>305</v>
      </c>
      <c r="C17" s="74" t="s">
        <v>306</v>
      </c>
      <c r="D17" s="74" t="s">
        <v>70</v>
      </c>
      <c r="E17" s="74" t="s">
        <v>110</v>
      </c>
      <c r="F17" s="74" t="s">
        <v>111</v>
      </c>
      <c r="G17" s="74" t="s">
        <v>256</v>
      </c>
      <c r="H17" s="74" t="s">
        <v>257</v>
      </c>
      <c r="I17" s="85">
        <v>700000</v>
      </c>
      <c r="J17" s="85">
        <v>700000</v>
      </c>
      <c r="K17" s="85">
        <v>700000</v>
      </c>
      <c r="L17" s="85"/>
      <c r="M17" s="85"/>
      <c r="N17" s="85"/>
      <c r="O17" s="85"/>
      <c r="P17" s="85"/>
      <c r="Q17" s="85"/>
      <c r="R17" s="85"/>
      <c r="S17" s="85"/>
      <c r="T17" s="85"/>
      <c r="U17" s="85"/>
      <c r="V17" s="85"/>
      <c r="W17" s="85"/>
    </row>
    <row r="18" ht="21.75" customHeight="1" spans="1:23">
      <c r="A18" s="74" t="s">
        <v>294</v>
      </c>
      <c r="B18" s="74" t="s">
        <v>307</v>
      </c>
      <c r="C18" s="74" t="s">
        <v>308</v>
      </c>
      <c r="D18" s="74" t="s">
        <v>70</v>
      </c>
      <c r="E18" s="74" t="s">
        <v>110</v>
      </c>
      <c r="F18" s="74" t="s">
        <v>111</v>
      </c>
      <c r="G18" s="74" t="s">
        <v>309</v>
      </c>
      <c r="H18" s="74" t="s">
        <v>310</v>
      </c>
      <c r="I18" s="85">
        <v>150000</v>
      </c>
      <c r="J18" s="85">
        <v>150000</v>
      </c>
      <c r="K18" s="85">
        <v>150000</v>
      </c>
      <c r="L18" s="85"/>
      <c r="M18" s="85"/>
      <c r="N18" s="85"/>
      <c r="O18" s="85"/>
      <c r="P18" s="85"/>
      <c r="Q18" s="85"/>
      <c r="R18" s="85"/>
      <c r="S18" s="85"/>
      <c r="T18" s="85"/>
      <c r="U18" s="85"/>
      <c r="V18" s="85"/>
      <c r="W18" s="85"/>
    </row>
    <row r="19" ht="21.75" customHeight="1" spans="1:23">
      <c r="A19" s="74" t="s">
        <v>294</v>
      </c>
      <c r="B19" s="74" t="s">
        <v>311</v>
      </c>
      <c r="C19" s="74" t="s">
        <v>312</v>
      </c>
      <c r="D19" s="74" t="s">
        <v>70</v>
      </c>
      <c r="E19" s="74" t="s">
        <v>187</v>
      </c>
      <c r="F19" s="74" t="s">
        <v>116</v>
      </c>
      <c r="G19" s="74" t="s">
        <v>256</v>
      </c>
      <c r="H19" s="74" t="s">
        <v>257</v>
      </c>
      <c r="I19" s="85">
        <v>1000000</v>
      </c>
      <c r="J19" s="85">
        <v>1000000</v>
      </c>
      <c r="K19" s="85">
        <v>1000000</v>
      </c>
      <c r="L19" s="85"/>
      <c r="M19" s="85"/>
      <c r="N19" s="85"/>
      <c r="O19" s="85"/>
      <c r="P19" s="85"/>
      <c r="Q19" s="85"/>
      <c r="R19" s="85"/>
      <c r="S19" s="85"/>
      <c r="T19" s="85"/>
      <c r="U19" s="85"/>
      <c r="V19" s="85"/>
      <c r="W19" s="85"/>
    </row>
    <row r="20" ht="21.75" customHeight="1" spans="1:23">
      <c r="A20" s="74" t="s">
        <v>294</v>
      </c>
      <c r="B20" s="74" t="s">
        <v>311</v>
      </c>
      <c r="C20" s="74" t="s">
        <v>312</v>
      </c>
      <c r="D20" s="74" t="s">
        <v>70</v>
      </c>
      <c r="E20" s="74" t="s">
        <v>187</v>
      </c>
      <c r="F20" s="74" t="s">
        <v>116</v>
      </c>
      <c r="G20" s="74" t="s">
        <v>313</v>
      </c>
      <c r="H20" s="74" t="s">
        <v>314</v>
      </c>
      <c r="I20" s="85">
        <v>970000</v>
      </c>
      <c r="J20" s="85">
        <v>970000</v>
      </c>
      <c r="K20" s="85">
        <v>970000</v>
      </c>
      <c r="L20" s="85"/>
      <c r="M20" s="85"/>
      <c r="N20" s="85"/>
      <c r="O20" s="85"/>
      <c r="P20" s="85"/>
      <c r="Q20" s="85"/>
      <c r="R20" s="85"/>
      <c r="S20" s="85"/>
      <c r="T20" s="85"/>
      <c r="U20" s="85"/>
      <c r="V20" s="85"/>
      <c r="W20" s="85"/>
    </row>
    <row r="21" ht="21.75" customHeight="1" spans="1:23">
      <c r="A21" s="74" t="s">
        <v>294</v>
      </c>
      <c r="B21" s="74" t="s">
        <v>311</v>
      </c>
      <c r="C21" s="74" t="s">
        <v>312</v>
      </c>
      <c r="D21" s="74" t="s">
        <v>70</v>
      </c>
      <c r="E21" s="74" t="s">
        <v>187</v>
      </c>
      <c r="F21" s="74" t="s">
        <v>116</v>
      </c>
      <c r="G21" s="74" t="s">
        <v>297</v>
      </c>
      <c r="H21" s="74" t="s">
        <v>298</v>
      </c>
      <c r="I21" s="85">
        <v>680000</v>
      </c>
      <c r="J21" s="85">
        <v>680000</v>
      </c>
      <c r="K21" s="85">
        <v>680000</v>
      </c>
      <c r="L21" s="85"/>
      <c r="M21" s="85"/>
      <c r="N21" s="85"/>
      <c r="O21" s="85"/>
      <c r="P21" s="85"/>
      <c r="Q21" s="85"/>
      <c r="R21" s="85"/>
      <c r="S21" s="85"/>
      <c r="T21" s="85"/>
      <c r="U21" s="85"/>
      <c r="V21" s="85"/>
      <c r="W21" s="85"/>
    </row>
    <row r="22" ht="21.75" customHeight="1" spans="1:23">
      <c r="A22" s="74" t="s">
        <v>294</v>
      </c>
      <c r="B22" s="74" t="s">
        <v>315</v>
      </c>
      <c r="C22" s="74" t="s">
        <v>316</v>
      </c>
      <c r="D22" s="74" t="s">
        <v>70</v>
      </c>
      <c r="E22" s="74" t="s">
        <v>110</v>
      </c>
      <c r="F22" s="74" t="s">
        <v>111</v>
      </c>
      <c r="G22" s="74" t="s">
        <v>252</v>
      </c>
      <c r="H22" s="74" t="s">
        <v>253</v>
      </c>
      <c r="I22" s="85">
        <v>4500000</v>
      </c>
      <c r="J22" s="85">
        <v>4500000</v>
      </c>
      <c r="K22" s="85">
        <v>4500000</v>
      </c>
      <c r="L22" s="85"/>
      <c r="M22" s="85"/>
      <c r="N22" s="85"/>
      <c r="O22" s="85"/>
      <c r="P22" s="85"/>
      <c r="Q22" s="85"/>
      <c r="R22" s="85"/>
      <c r="S22" s="85"/>
      <c r="T22" s="85"/>
      <c r="U22" s="85"/>
      <c r="V22" s="85"/>
      <c r="W22" s="85"/>
    </row>
    <row r="23" ht="21.75" customHeight="1" spans="1:23">
      <c r="A23" s="74" t="s">
        <v>294</v>
      </c>
      <c r="B23" s="74" t="s">
        <v>317</v>
      </c>
      <c r="C23" s="74" t="s">
        <v>318</v>
      </c>
      <c r="D23" s="74" t="s">
        <v>70</v>
      </c>
      <c r="E23" s="74" t="s">
        <v>110</v>
      </c>
      <c r="F23" s="74" t="s">
        <v>111</v>
      </c>
      <c r="G23" s="74" t="s">
        <v>256</v>
      </c>
      <c r="H23" s="74" t="s">
        <v>257</v>
      </c>
      <c r="I23" s="85">
        <v>500000</v>
      </c>
      <c r="J23" s="85">
        <v>500000</v>
      </c>
      <c r="K23" s="85">
        <v>500000</v>
      </c>
      <c r="L23" s="85"/>
      <c r="M23" s="85"/>
      <c r="N23" s="85"/>
      <c r="O23" s="85"/>
      <c r="P23" s="85"/>
      <c r="Q23" s="85"/>
      <c r="R23" s="85"/>
      <c r="S23" s="85"/>
      <c r="T23" s="85"/>
      <c r="U23" s="85"/>
      <c r="V23" s="85"/>
      <c r="W23" s="85"/>
    </row>
    <row r="24" ht="21.75" customHeight="1" spans="1:23">
      <c r="A24" s="74" t="s">
        <v>294</v>
      </c>
      <c r="B24" s="74" t="s">
        <v>319</v>
      </c>
      <c r="C24" s="74" t="s">
        <v>320</v>
      </c>
      <c r="D24" s="74" t="s">
        <v>70</v>
      </c>
      <c r="E24" s="74" t="s">
        <v>110</v>
      </c>
      <c r="F24" s="74" t="s">
        <v>111</v>
      </c>
      <c r="G24" s="74" t="s">
        <v>313</v>
      </c>
      <c r="H24" s="74" t="s">
        <v>314</v>
      </c>
      <c r="I24" s="85">
        <v>2589432</v>
      </c>
      <c r="J24" s="85">
        <v>2589432</v>
      </c>
      <c r="K24" s="85">
        <v>2589432</v>
      </c>
      <c r="L24" s="85"/>
      <c r="M24" s="85"/>
      <c r="N24" s="85"/>
      <c r="O24" s="85"/>
      <c r="P24" s="85"/>
      <c r="Q24" s="85"/>
      <c r="R24" s="85"/>
      <c r="S24" s="85"/>
      <c r="T24" s="85"/>
      <c r="U24" s="85"/>
      <c r="V24" s="85"/>
      <c r="W24" s="85"/>
    </row>
    <row r="25" ht="21.75" customHeight="1" spans="1:23">
      <c r="A25" s="74" t="s">
        <v>294</v>
      </c>
      <c r="B25" s="74" t="s">
        <v>321</v>
      </c>
      <c r="C25" s="74" t="s">
        <v>322</v>
      </c>
      <c r="D25" s="74" t="s">
        <v>70</v>
      </c>
      <c r="E25" s="74" t="s">
        <v>110</v>
      </c>
      <c r="F25" s="74" t="s">
        <v>111</v>
      </c>
      <c r="G25" s="74" t="s">
        <v>323</v>
      </c>
      <c r="H25" s="74" t="s">
        <v>324</v>
      </c>
      <c r="I25" s="85">
        <v>500000</v>
      </c>
      <c r="J25" s="85">
        <v>500000</v>
      </c>
      <c r="K25" s="85">
        <v>500000</v>
      </c>
      <c r="L25" s="85"/>
      <c r="M25" s="85"/>
      <c r="N25" s="85"/>
      <c r="O25" s="85"/>
      <c r="P25" s="85"/>
      <c r="Q25" s="85"/>
      <c r="R25" s="85"/>
      <c r="S25" s="85"/>
      <c r="T25" s="85"/>
      <c r="U25" s="85"/>
      <c r="V25" s="85"/>
      <c r="W25" s="85"/>
    </row>
    <row r="26" ht="21.75" customHeight="1" spans="1:23">
      <c r="A26" s="74" t="s">
        <v>294</v>
      </c>
      <c r="B26" s="74" t="s">
        <v>325</v>
      </c>
      <c r="C26" s="74" t="s">
        <v>326</v>
      </c>
      <c r="D26" s="74" t="s">
        <v>70</v>
      </c>
      <c r="E26" s="74" t="s">
        <v>102</v>
      </c>
      <c r="F26" s="74" t="s">
        <v>103</v>
      </c>
      <c r="G26" s="74" t="s">
        <v>256</v>
      </c>
      <c r="H26" s="74" t="s">
        <v>257</v>
      </c>
      <c r="I26" s="85">
        <v>20000</v>
      </c>
      <c r="J26" s="85">
        <v>20000</v>
      </c>
      <c r="K26" s="85">
        <v>20000</v>
      </c>
      <c r="L26" s="85"/>
      <c r="M26" s="85"/>
      <c r="N26" s="85"/>
      <c r="O26" s="85"/>
      <c r="P26" s="85"/>
      <c r="Q26" s="85"/>
      <c r="R26" s="85"/>
      <c r="S26" s="85"/>
      <c r="T26" s="85"/>
      <c r="U26" s="85"/>
      <c r="V26" s="85"/>
      <c r="W26" s="85"/>
    </row>
    <row r="27" ht="21.75" customHeight="1" spans="1:23">
      <c r="A27" s="74" t="s">
        <v>294</v>
      </c>
      <c r="B27" s="74" t="s">
        <v>327</v>
      </c>
      <c r="C27" s="74" t="s">
        <v>328</v>
      </c>
      <c r="D27" s="74" t="s">
        <v>70</v>
      </c>
      <c r="E27" s="74" t="s">
        <v>110</v>
      </c>
      <c r="F27" s="74" t="s">
        <v>111</v>
      </c>
      <c r="G27" s="74" t="s">
        <v>267</v>
      </c>
      <c r="H27" s="74" t="s">
        <v>268</v>
      </c>
      <c r="I27" s="85">
        <v>200000</v>
      </c>
      <c r="J27" s="85">
        <v>200000</v>
      </c>
      <c r="K27" s="85">
        <v>200000</v>
      </c>
      <c r="L27" s="85"/>
      <c r="M27" s="85"/>
      <c r="N27" s="85"/>
      <c r="O27" s="85"/>
      <c r="P27" s="85"/>
      <c r="Q27" s="85"/>
      <c r="R27" s="85"/>
      <c r="S27" s="85"/>
      <c r="T27" s="85"/>
      <c r="U27" s="85"/>
      <c r="V27" s="85"/>
      <c r="W27" s="85"/>
    </row>
    <row r="28" ht="24" spans="1:23">
      <c r="A28" s="74" t="s">
        <v>294</v>
      </c>
      <c r="B28" s="74" t="s">
        <v>329</v>
      </c>
      <c r="C28" s="74" t="s">
        <v>330</v>
      </c>
      <c r="D28" s="74" t="s">
        <v>70</v>
      </c>
      <c r="E28" s="74" t="s">
        <v>110</v>
      </c>
      <c r="F28" s="74" t="s">
        <v>111</v>
      </c>
      <c r="G28" s="74" t="s">
        <v>248</v>
      </c>
      <c r="H28" s="74" t="s">
        <v>249</v>
      </c>
      <c r="I28" s="85">
        <v>70000</v>
      </c>
      <c r="J28" s="85"/>
      <c r="K28" s="85"/>
      <c r="L28" s="85"/>
      <c r="M28" s="85"/>
      <c r="N28" s="85"/>
      <c r="O28" s="85"/>
      <c r="P28" s="85"/>
      <c r="Q28" s="85"/>
      <c r="R28" s="85">
        <v>70000</v>
      </c>
      <c r="S28" s="85"/>
      <c r="T28" s="85"/>
      <c r="U28" s="85"/>
      <c r="V28" s="85"/>
      <c r="W28" s="85">
        <v>70000</v>
      </c>
    </row>
    <row r="29" ht="24" spans="1:23">
      <c r="A29" s="74" t="s">
        <v>294</v>
      </c>
      <c r="B29" s="74" t="s">
        <v>329</v>
      </c>
      <c r="C29" s="74" t="s">
        <v>330</v>
      </c>
      <c r="D29" s="74" t="s">
        <v>70</v>
      </c>
      <c r="E29" s="74" t="s">
        <v>110</v>
      </c>
      <c r="F29" s="74" t="s">
        <v>111</v>
      </c>
      <c r="G29" s="74" t="s">
        <v>250</v>
      </c>
      <c r="H29" s="74" t="s">
        <v>251</v>
      </c>
      <c r="I29" s="85">
        <v>180000</v>
      </c>
      <c r="J29" s="85"/>
      <c r="K29" s="85"/>
      <c r="L29" s="85"/>
      <c r="M29" s="85"/>
      <c r="N29" s="85"/>
      <c r="O29" s="85"/>
      <c r="P29" s="85"/>
      <c r="Q29" s="85"/>
      <c r="R29" s="85">
        <v>180000</v>
      </c>
      <c r="S29" s="85"/>
      <c r="T29" s="85"/>
      <c r="U29" s="85"/>
      <c r="V29" s="85"/>
      <c r="W29" s="85">
        <v>180000</v>
      </c>
    </row>
    <row r="30" ht="24" spans="1:23">
      <c r="A30" s="74" t="s">
        <v>294</v>
      </c>
      <c r="B30" s="74" t="s">
        <v>329</v>
      </c>
      <c r="C30" s="74" t="s">
        <v>330</v>
      </c>
      <c r="D30" s="74" t="s">
        <v>70</v>
      </c>
      <c r="E30" s="74" t="s">
        <v>110</v>
      </c>
      <c r="F30" s="74" t="s">
        <v>111</v>
      </c>
      <c r="G30" s="74" t="s">
        <v>252</v>
      </c>
      <c r="H30" s="74" t="s">
        <v>253</v>
      </c>
      <c r="I30" s="85">
        <v>300000</v>
      </c>
      <c r="J30" s="85"/>
      <c r="K30" s="85"/>
      <c r="L30" s="85"/>
      <c r="M30" s="85"/>
      <c r="N30" s="85"/>
      <c r="O30" s="85"/>
      <c r="P30" s="85"/>
      <c r="Q30" s="85"/>
      <c r="R30" s="85">
        <v>300000</v>
      </c>
      <c r="S30" s="85"/>
      <c r="T30" s="85"/>
      <c r="U30" s="85"/>
      <c r="V30" s="85"/>
      <c r="W30" s="85">
        <v>300000</v>
      </c>
    </row>
    <row r="31" ht="21.75" customHeight="1" spans="1:23">
      <c r="A31" s="74" t="s">
        <v>294</v>
      </c>
      <c r="B31" s="74" t="s">
        <v>331</v>
      </c>
      <c r="C31" s="74" t="s">
        <v>332</v>
      </c>
      <c r="D31" s="74" t="s">
        <v>70</v>
      </c>
      <c r="E31" s="74" t="s">
        <v>110</v>
      </c>
      <c r="F31" s="74" t="s">
        <v>111</v>
      </c>
      <c r="G31" s="74" t="s">
        <v>254</v>
      </c>
      <c r="H31" s="74" t="s">
        <v>255</v>
      </c>
      <c r="I31" s="85">
        <v>3000000</v>
      </c>
      <c r="J31" s="85"/>
      <c r="K31" s="85"/>
      <c r="L31" s="85"/>
      <c r="M31" s="85"/>
      <c r="N31" s="85"/>
      <c r="O31" s="85"/>
      <c r="P31" s="85"/>
      <c r="Q31" s="85"/>
      <c r="R31" s="85">
        <v>3000000</v>
      </c>
      <c r="S31" s="85"/>
      <c r="T31" s="85"/>
      <c r="U31" s="85"/>
      <c r="V31" s="85"/>
      <c r="W31" s="85">
        <v>3000000</v>
      </c>
    </row>
    <row r="32" ht="21.75" customHeight="1" spans="1:23">
      <c r="A32" s="74" t="s">
        <v>294</v>
      </c>
      <c r="B32" s="74" t="s">
        <v>333</v>
      </c>
      <c r="C32" s="74" t="s">
        <v>334</v>
      </c>
      <c r="D32" s="74" t="s">
        <v>70</v>
      </c>
      <c r="E32" s="74" t="s">
        <v>110</v>
      </c>
      <c r="F32" s="74" t="s">
        <v>111</v>
      </c>
      <c r="G32" s="74" t="s">
        <v>267</v>
      </c>
      <c r="H32" s="74" t="s">
        <v>268</v>
      </c>
      <c r="I32" s="85">
        <v>1000000</v>
      </c>
      <c r="J32" s="85"/>
      <c r="K32" s="85"/>
      <c r="L32" s="85"/>
      <c r="M32" s="85"/>
      <c r="N32" s="85"/>
      <c r="O32" s="85"/>
      <c r="P32" s="85"/>
      <c r="Q32" s="85"/>
      <c r="R32" s="85">
        <v>1000000</v>
      </c>
      <c r="S32" s="85"/>
      <c r="T32" s="85"/>
      <c r="U32" s="85"/>
      <c r="V32" s="85"/>
      <c r="W32" s="85">
        <v>1000000</v>
      </c>
    </row>
    <row r="33" ht="21.75" customHeight="1" spans="1:23">
      <c r="A33" s="74" t="s">
        <v>294</v>
      </c>
      <c r="B33" s="74" t="s">
        <v>333</v>
      </c>
      <c r="C33" s="74" t="s">
        <v>334</v>
      </c>
      <c r="D33" s="74" t="s">
        <v>70</v>
      </c>
      <c r="E33" s="74" t="s">
        <v>110</v>
      </c>
      <c r="F33" s="74" t="s">
        <v>111</v>
      </c>
      <c r="G33" s="74" t="s">
        <v>297</v>
      </c>
      <c r="H33" s="74" t="s">
        <v>298</v>
      </c>
      <c r="I33" s="85">
        <v>1000000</v>
      </c>
      <c r="J33" s="85"/>
      <c r="K33" s="85"/>
      <c r="L33" s="85"/>
      <c r="M33" s="85"/>
      <c r="N33" s="85"/>
      <c r="O33" s="85"/>
      <c r="P33" s="85"/>
      <c r="Q33" s="85"/>
      <c r="R33" s="85">
        <v>1000000</v>
      </c>
      <c r="S33" s="85"/>
      <c r="T33" s="85"/>
      <c r="U33" s="85"/>
      <c r="V33" s="85"/>
      <c r="W33" s="85">
        <v>1000000</v>
      </c>
    </row>
    <row r="34" ht="21.75" customHeight="1" spans="1:23">
      <c r="A34" s="74" t="s">
        <v>294</v>
      </c>
      <c r="B34" s="74" t="s">
        <v>335</v>
      </c>
      <c r="C34" s="74" t="s">
        <v>336</v>
      </c>
      <c r="D34" s="74" t="s">
        <v>70</v>
      </c>
      <c r="E34" s="74" t="s">
        <v>110</v>
      </c>
      <c r="F34" s="74" t="s">
        <v>111</v>
      </c>
      <c r="G34" s="74" t="s">
        <v>267</v>
      </c>
      <c r="H34" s="74" t="s">
        <v>268</v>
      </c>
      <c r="I34" s="85">
        <v>50000</v>
      </c>
      <c r="J34" s="85">
        <v>50000</v>
      </c>
      <c r="K34" s="85">
        <v>50000</v>
      </c>
      <c r="L34" s="85"/>
      <c r="M34" s="85"/>
      <c r="N34" s="85"/>
      <c r="O34" s="85"/>
      <c r="P34" s="85"/>
      <c r="Q34" s="85"/>
      <c r="R34" s="85"/>
      <c r="S34" s="85"/>
      <c r="T34" s="85"/>
      <c r="U34" s="85"/>
      <c r="V34" s="85"/>
      <c r="W34" s="85"/>
    </row>
    <row r="35" ht="21.75" customHeight="1" spans="1:23">
      <c r="A35" s="74" t="s">
        <v>294</v>
      </c>
      <c r="B35" s="74" t="s">
        <v>337</v>
      </c>
      <c r="C35" s="74" t="s">
        <v>338</v>
      </c>
      <c r="D35" s="74" t="s">
        <v>70</v>
      </c>
      <c r="E35" s="74" t="s">
        <v>110</v>
      </c>
      <c r="F35" s="74" t="s">
        <v>111</v>
      </c>
      <c r="G35" s="74" t="s">
        <v>246</v>
      </c>
      <c r="H35" s="74" t="s">
        <v>247</v>
      </c>
      <c r="I35" s="85">
        <v>50000</v>
      </c>
      <c r="J35" s="85">
        <v>50000</v>
      </c>
      <c r="K35" s="85">
        <v>50000</v>
      </c>
      <c r="L35" s="85"/>
      <c r="M35" s="85"/>
      <c r="N35" s="85"/>
      <c r="O35" s="85"/>
      <c r="P35" s="85"/>
      <c r="Q35" s="85"/>
      <c r="R35" s="85"/>
      <c r="S35" s="85"/>
      <c r="T35" s="85"/>
      <c r="U35" s="85"/>
      <c r="V35" s="85"/>
      <c r="W35" s="85"/>
    </row>
    <row r="36" ht="21.75" customHeight="1" spans="1:23">
      <c r="A36" s="215" t="s">
        <v>294</v>
      </c>
      <c r="B36" s="215" t="s">
        <v>339</v>
      </c>
      <c r="C36" s="215" t="s">
        <v>340</v>
      </c>
      <c r="D36" s="215" t="s">
        <v>70</v>
      </c>
      <c r="E36" s="215" t="s">
        <v>110</v>
      </c>
      <c r="F36" s="215" t="s">
        <v>111</v>
      </c>
      <c r="G36" s="215" t="s">
        <v>256</v>
      </c>
      <c r="H36" s="215" t="s">
        <v>257</v>
      </c>
      <c r="I36" s="117">
        <v>95000</v>
      </c>
      <c r="J36" s="117">
        <v>95000</v>
      </c>
      <c r="K36" s="85">
        <v>95000</v>
      </c>
      <c r="L36" s="85"/>
      <c r="M36" s="85"/>
      <c r="N36" s="85"/>
      <c r="O36" s="85"/>
      <c r="P36" s="85"/>
      <c r="Q36" s="85"/>
      <c r="R36" s="85"/>
      <c r="S36" s="85"/>
      <c r="T36" s="85"/>
      <c r="U36" s="85"/>
      <c r="V36" s="85"/>
      <c r="W36" s="85"/>
    </row>
    <row r="37" ht="21.75" customHeight="1" spans="1:23">
      <c r="A37" s="215" t="s">
        <v>294</v>
      </c>
      <c r="B37" s="216" t="s">
        <v>341</v>
      </c>
      <c r="C37" s="217" t="s">
        <v>342</v>
      </c>
      <c r="D37" s="74" t="s">
        <v>70</v>
      </c>
      <c r="E37" s="74" t="s">
        <v>110</v>
      </c>
      <c r="F37" s="74" t="s">
        <v>111</v>
      </c>
      <c r="G37" s="216" t="s">
        <v>343</v>
      </c>
      <c r="H37" s="218" t="s">
        <v>344</v>
      </c>
      <c r="I37" s="228">
        <v>100000</v>
      </c>
      <c r="J37" s="229"/>
      <c r="K37" s="119"/>
      <c r="L37" s="85"/>
      <c r="M37" s="85"/>
      <c r="N37" s="228">
        <v>100000</v>
      </c>
      <c r="O37" s="85"/>
      <c r="P37" s="85"/>
      <c r="Q37" s="85"/>
      <c r="R37" s="85"/>
      <c r="S37" s="85"/>
      <c r="T37" s="85"/>
      <c r="U37" s="85"/>
      <c r="V37" s="85"/>
      <c r="W37" s="85"/>
    </row>
    <row r="38" ht="21.75" customHeight="1" spans="1:23">
      <c r="A38" s="215" t="s">
        <v>294</v>
      </c>
      <c r="B38" s="216" t="s">
        <v>341</v>
      </c>
      <c r="C38" s="217" t="s">
        <v>342</v>
      </c>
      <c r="D38" s="215" t="s">
        <v>70</v>
      </c>
      <c r="E38" s="215" t="s">
        <v>110</v>
      </c>
      <c r="F38" s="215" t="s">
        <v>111</v>
      </c>
      <c r="G38" s="216" t="s">
        <v>345</v>
      </c>
      <c r="H38" s="218" t="s">
        <v>300</v>
      </c>
      <c r="I38" s="228">
        <v>500000</v>
      </c>
      <c r="J38" s="229"/>
      <c r="K38" s="119"/>
      <c r="L38" s="85"/>
      <c r="M38" s="85"/>
      <c r="N38" s="228">
        <v>500000</v>
      </c>
      <c r="O38" s="85"/>
      <c r="P38" s="85"/>
      <c r="Q38" s="85"/>
      <c r="R38" s="85"/>
      <c r="S38" s="85"/>
      <c r="T38" s="85"/>
      <c r="U38" s="85"/>
      <c r="V38" s="85"/>
      <c r="W38" s="85"/>
    </row>
    <row r="39" ht="21.75" customHeight="1" spans="1:23">
      <c r="A39" s="215" t="s">
        <v>294</v>
      </c>
      <c r="B39" s="216" t="s">
        <v>341</v>
      </c>
      <c r="C39" s="217" t="s">
        <v>342</v>
      </c>
      <c r="D39" s="74" t="s">
        <v>70</v>
      </c>
      <c r="E39" s="74" t="s">
        <v>110</v>
      </c>
      <c r="F39" s="74" t="s">
        <v>111</v>
      </c>
      <c r="G39" s="216" t="s">
        <v>346</v>
      </c>
      <c r="H39" s="218" t="s">
        <v>298</v>
      </c>
      <c r="I39" s="228">
        <v>800000</v>
      </c>
      <c r="J39" s="229"/>
      <c r="K39" s="119"/>
      <c r="L39" s="85"/>
      <c r="M39" s="85"/>
      <c r="N39" s="228">
        <v>800000</v>
      </c>
      <c r="O39" s="85"/>
      <c r="P39" s="85"/>
      <c r="Q39" s="85"/>
      <c r="R39" s="85"/>
      <c r="S39" s="85"/>
      <c r="T39" s="85"/>
      <c r="U39" s="85"/>
      <c r="V39" s="85"/>
      <c r="W39" s="85"/>
    </row>
    <row r="40" ht="21.75" customHeight="1" spans="1:23">
      <c r="A40" s="215" t="s">
        <v>294</v>
      </c>
      <c r="B40" s="216" t="s">
        <v>341</v>
      </c>
      <c r="C40" s="217" t="s">
        <v>342</v>
      </c>
      <c r="D40" s="215" t="s">
        <v>70</v>
      </c>
      <c r="E40" s="215" t="s">
        <v>110</v>
      </c>
      <c r="F40" s="215" t="s">
        <v>111</v>
      </c>
      <c r="G40" s="216" t="s">
        <v>347</v>
      </c>
      <c r="H40" s="218" t="s">
        <v>268</v>
      </c>
      <c r="I40" s="228">
        <v>500000</v>
      </c>
      <c r="J40" s="229"/>
      <c r="K40" s="119"/>
      <c r="L40" s="85"/>
      <c r="M40" s="85"/>
      <c r="N40" s="228">
        <v>500000</v>
      </c>
      <c r="O40" s="85"/>
      <c r="P40" s="85"/>
      <c r="Q40" s="85"/>
      <c r="R40" s="85"/>
      <c r="S40" s="85"/>
      <c r="T40" s="85"/>
      <c r="U40" s="85"/>
      <c r="V40" s="85"/>
      <c r="W40" s="85"/>
    </row>
    <row r="41" ht="21.75" customHeight="1" spans="1:23">
      <c r="A41" s="215" t="s">
        <v>294</v>
      </c>
      <c r="B41" s="216" t="s">
        <v>341</v>
      </c>
      <c r="C41" s="217" t="s">
        <v>342</v>
      </c>
      <c r="D41" s="74" t="s">
        <v>70</v>
      </c>
      <c r="E41" s="74" t="s">
        <v>110</v>
      </c>
      <c r="F41" s="74" t="s">
        <v>111</v>
      </c>
      <c r="G41" s="216" t="s">
        <v>348</v>
      </c>
      <c r="H41" s="218" t="s">
        <v>349</v>
      </c>
      <c r="I41" s="228">
        <v>300000</v>
      </c>
      <c r="J41" s="229"/>
      <c r="K41" s="119"/>
      <c r="L41" s="85"/>
      <c r="M41" s="85"/>
      <c r="N41" s="228">
        <v>300000</v>
      </c>
      <c r="O41" s="85"/>
      <c r="P41" s="85"/>
      <c r="Q41" s="85"/>
      <c r="R41" s="85"/>
      <c r="S41" s="85"/>
      <c r="T41" s="85"/>
      <c r="U41" s="85"/>
      <c r="V41" s="85"/>
      <c r="W41" s="85"/>
    </row>
    <row r="42" ht="21.75" customHeight="1" spans="1:23">
      <c r="A42" s="215" t="s">
        <v>294</v>
      </c>
      <c r="B42" s="216" t="s">
        <v>341</v>
      </c>
      <c r="C42" s="217" t="s">
        <v>342</v>
      </c>
      <c r="D42" s="215" t="s">
        <v>70</v>
      </c>
      <c r="E42" s="215" t="s">
        <v>110</v>
      </c>
      <c r="F42" s="215" t="s">
        <v>111</v>
      </c>
      <c r="G42" s="216" t="s">
        <v>350</v>
      </c>
      <c r="H42" s="218" t="s">
        <v>257</v>
      </c>
      <c r="I42" s="228">
        <v>100000</v>
      </c>
      <c r="J42" s="229"/>
      <c r="K42" s="119"/>
      <c r="L42" s="85"/>
      <c r="M42" s="85"/>
      <c r="N42" s="228">
        <v>100000</v>
      </c>
      <c r="O42" s="85"/>
      <c r="P42" s="85"/>
      <c r="Q42" s="85"/>
      <c r="R42" s="85"/>
      <c r="S42" s="85"/>
      <c r="T42" s="85"/>
      <c r="U42" s="85"/>
      <c r="V42" s="85"/>
      <c r="W42" s="85"/>
    </row>
    <row r="43" ht="21.75" customHeight="1" spans="1:23">
      <c r="A43" s="215" t="s">
        <v>294</v>
      </c>
      <c r="B43" s="216" t="s">
        <v>341</v>
      </c>
      <c r="C43" s="217" t="s">
        <v>342</v>
      </c>
      <c r="D43" s="74" t="s">
        <v>70</v>
      </c>
      <c r="E43" s="74" t="s">
        <v>110</v>
      </c>
      <c r="F43" s="74" t="s">
        <v>111</v>
      </c>
      <c r="G43" s="216" t="s">
        <v>254</v>
      </c>
      <c r="H43" s="218" t="s">
        <v>255</v>
      </c>
      <c r="I43" s="228">
        <v>1249079.9</v>
      </c>
      <c r="J43" s="229"/>
      <c r="K43" s="119"/>
      <c r="L43" s="85"/>
      <c r="M43" s="85"/>
      <c r="N43" s="228">
        <v>1249079.9</v>
      </c>
      <c r="O43" s="85"/>
      <c r="P43" s="85"/>
      <c r="Q43" s="85"/>
      <c r="R43" s="85"/>
      <c r="S43" s="85"/>
      <c r="T43" s="85"/>
      <c r="U43" s="85"/>
      <c r="V43" s="85"/>
      <c r="W43" s="85"/>
    </row>
    <row r="44" ht="21.75" customHeight="1" spans="1:23">
      <c r="A44" s="215" t="s">
        <v>294</v>
      </c>
      <c r="B44" s="216" t="s">
        <v>341</v>
      </c>
      <c r="C44" s="217" t="s">
        <v>342</v>
      </c>
      <c r="D44" s="215" t="s">
        <v>70</v>
      </c>
      <c r="E44" s="215" t="s">
        <v>110</v>
      </c>
      <c r="F44" s="215" t="s">
        <v>111</v>
      </c>
      <c r="G44" s="216" t="s">
        <v>345</v>
      </c>
      <c r="H44" s="218" t="s">
        <v>300</v>
      </c>
      <c r="I44" s="228">
        <v>300000</v>
      </c>
      <c r="J44" s="229"/>
      <c r="K44" s="119"/>
      <c r="L44" s="85"/>
      <c r="M44" s="85"/>
      <c r="N44" s="228">
        <v>300000</v>
      </c>
      <c r="O44" s="85"/>
      <c r="P44" s="85"/>
      <c r="Q44" s="85"/>
      <c r="R44" s="85"/>
      <c r="S44" s="85"/>
      <c r="T44" s="85"/>
      <c r="U44" s="85"/>
      <c r="V44" s="85"/>
      <c r="W44" s="85"/>
    </row>
    <row r="45" ht="21.75" customHeight="1" spans="1:23">
      <c r="A45" s="215" t="s">
        <v>294</v>
      </c>
      <c r="B45" s="216" t="s">
        <v>341</v>
      </c>
      <c r="C45" s="218" t="s">
        <v>342</v>
      </c>
      <c r="D45" s="215" t="s">
        <v>70</v>
      </c>
      <c r="E45" s="215" t="s">
        <v>110</v>
      </c>
      <c r="F45" s="215" t="s">
        <v>111</v>
      </c>
      <c r="G45" s="216" t="s">
        <v>351</v>
      </c>
      <c r="H45" s="218" t="s">
        <v>314</v>
      </c>
      <c r="I45" s="230">
        <v>2500000</v>
      </c>
      <c r="J45" s="229"/>
      <c r="K45" s="231"/>
      <c r="L45" s="117"/>
      <c r="M45" s="117"/>
      <c r="N45" s="230">
        <v>2500000</v>
      </c>
      <c r="O45" s="117"/>
      <c r="P45" s="117"/>
      <c r="Q45" s="117"/>
      <c r="R45" s="85"/>
      <c r="S45" s="85"/>
      <c r="T45" s="85"/>
      <c r="U45" s="85"/>
      <c r="V45" s="85"/>
      <c r="W45" s="85"/>
    </row>
    <row r="46" ht="21.75" customHeight="1" spans="1:23">
      <c r="A46" s="217" t="s">
        <v>294</v>
      </c>
      <c r="B46" s="219" t="s">
        <v>341</v>
      </c>
      <c r="C46" s="217" t="s">
        <v>342</v>
      </c>
      <c r="D46" s="217" t="s">
        <v>70</v>
      </c>
      <c r="E46" s="217" t="s">
        <v>110</v>
      </c>
      <c r="F46" s="217" t="s">
        <v>111</v>
      </c>
      <c r="G46" s="219" t="s">
        <v>352</v>
      </c>
      <c r="H46" s="217" t="s">
        <v>353</v>
      </c>
      <c r="I46" s="232">
        <v>1588034.98</v>
      </c>
      <c r="J46" s="118"/>
      <c r="K46" s="233"/>
      <c r="L46" s="118"/>
      <c r="M46" s="118"/>
      <c r="N46" s="232">
        <v>1588034.98</v>
      </c>
      <c r="O46" s="118"/>
      <c r="P46" s="118"/>
      <c r="Q46" s="118"/>
      <c r="R46" s="119"/>
      <c r="S46" s="85"/>
      <c r="T46" s="85"/>
      <c r="U46" s="85"/>
      <c r="V46" s="85"/>
      <c r="W46" s="85"/>
    </row>
    <row r="47" ht="21.75" customHeight="1" spans="1:23">
      <c r="A47" s="217" t="s">
        <v>294</v>
      </c>
      <c r="B47" s="327" t="s">
        <v>354</v>
      </c>
      <c r="C47" s="220" t="s">
        <v>355</v>
      </c>
      <c r="D47" s="217" t="s">
        <v>70</v>
      </c>
      <c r="E47" s="217" t="s">
        <v>110</v>
      </c>
      <c r="F47" s="217" t="s">
        <v>111</v>
      </c>
      <c r="G47" s="219" t="s">
        <v>346</v>
      </c>
      <c r="H47" s="217" t="s">
        <v>298</v>
      </c>
      <c r="I47" s="234">
        <v>100000</v>
      </c>
      <c r="J47" s="118"/>
      <c r="K47" s="233"/>
      <c r="L47" s="118"/>
      <c r="M47" s="118"/>
      <c r="N47" s="234">
        <v>100000</v>
      </c>
      <c r="O47" s="118"/>
      <c r="P47" s="118"/>
      <c r="Q47" s="118"/>
      <c r="R47" s="119"/>
      <c r="S47" s="85"/>
      <c r="T47" s="85"/>
      <c r="U47" s="85"/>
      <c r="V47" s="85"/>
      <c r="W47" s="85"/>
    </row>
    <row r="48" ht="21.75" customHeight="1" spans="1:23">
      <c r="A48" s="217" t="s">
        <v>294</v>
      </c>
      <c r="B48" s="327" t="s">
        <v>354</v>
      </c>
      <c r="C48" s="220" t="s">
        <v>355</v>
      </c>
      <c r="D48" s="217" t="s">
        <v>70</v>
      </c>
      <c r="E48" s="217" t="s">
        <v>110</v>
      </c>
      <c r="F48" s="217" t="s">
        <v>111</v>
      </c>
      <c r="G48" s="219" t="s">
        <v>356</v>
      </c>
      <c r="H48" s="217" t="s">
        <v>255</v>
      </c>
      <c r="I48" s="234">
        <v>132730.75</v>
      </c>
      <c r="J48" s="118"/>
      <c r="K48" s="233"/>
      <c r="L48" s="118"/>
      <c r="M48" s="118"/>
      <c r="N48" s="234">
        <v>132730.75</v>
      </c>
      <c r="O48" s="118"/>
      <c r="P48" s="118"/>
      <c r="Q48" s="118"/>
      <c r="R48" s="119"/>
      <c r="S48" s="85"/>
      <c r="T48" s="85"/>
      <c r="U48" s="85"/>
      <c r="V48" s="85"/>
      <c r="W48" s="85"/>
    </row>
    <row r="49" ht="21.75" customHeight="1" spans="1:23">
      <c r="A49" s="217" t="s">
        <v>294</v>
      </c>
      <c r="B49" s="327" t="s">
        <v>354</v>
      </c>
      <c r="C49" s="220" t="s">
        <v>355</v>
      </c>
      <c r="D49" s="217" t="s">
        <v>70</v>
      </c>
      <c r="E49" s="217" t="s">
        <v>110</v>
      </c>
      <c r="F49" s="217" t="s">
        <v>111</v>
      </c>
      <c r="G49" s="219" t="s">
        <v>346</v>
      </c>
      <c r="H49" s="217" t="s">
        <v>298</v>
      </c>
      <c r="I49" s="234">
        <v>50000</v>
      </c>
      <c r="J49" s="118"/>
      <c r="K49" s="233"/>
      <c r="L49" s="118"/>
      <c r="M49" s="118"/>
      <c r="N49" s="234">
        <v>50000</v>
      </c>
      <c r="O49" s="118"/>
      <c r="P49" s="118"/>
      <c r="Q49" s="118"/>
      <c r="R49" s="119"/>
      <c r="S49" s="85"/>
      <c r="T49" s="85"/>
      <c r="U49" s="85"/>
      <c r="V49" s="85"/>
      <c r="W49" s="85"/>
    </row>
    <row r="50" ht="21.75" customHeight="1" spans="1:23">
      <c r="A50" s="217" t="s">
        <v>294</v>
      </c>
      <c r="B50" s="219" t="s">
        <v>357</v>
      </c>
      <c r="C50" s="217" t="s">
        <v>358</v>
      </c>
      <c r="D50" s="217" t="s">
        <v>70</v>
      </c>
      <c r="E50" s="217" t="s">
        <v>110</v>
      </c>
      <c r="F50" s="217" t="s">
        <v>111</v>
      </c>
      <c r="G50" s="219" t="s">
        <v>350</v>
      </c>
      <c r="H50" s="217" t="s">
        <v>257</v>
      </c>
      <c r="I50" s="234">
        <v>200000</v>
      </c>
      <c r="J50" s="233"/>
      <c r="K50" s="233"/>
      <c r="L50" s="118"/>
      <c r="M50" s="118"/>
      <c r="N50" s="235">
        <v>200000</v>
      </c>
      <c r="O50" s="142"/>
      <c r="P50" s="236"/>
      <c r="Q50" s="236"/>
      <c r="R50" s="85"/>
      <c r="S50" s="85"/>
      <c r="T50" s="85"/>
      <c r="U50" s="85"/>
      <c r="V50" s="85"/>
      <c r="W50" s="85"/>
    </row>
    <row r="51" ht="21.75" customHeight="1" spans="1:23">
      <c r="A51" s="217" t="s">
        <v>294</v>
      </c>
      <c r="B51" s="219" t="s">
        <v>357</v>
      </c>
      <c r="C51" s="217" t="s">
        <v>358</v>
      </c>
      <c r="D51" s="217" t="s">
        <v>70</v>
      </c>
      <c r="E51" s="217" t="s">
        <v>110</v>
      </c>
      <c r="F51" s="217" t="s">
        <v>111</v>
      </c>
      <c r="G51" s="219" t="s">
        <v>356</v>
      </c>
      <c r="H51" s="217" t="s">
        <v>255</v>
      </c>
      <c r="I51" s="234">
        <v>412500</v>
      </c>
      <c r="J51" s="118"/>
      <c r="K51" s="233"/>
      <c r="L51" s="118"/>
      <c r="M51" s="118"/>
      <c r="N51" s="235">
        <v>412500</v>
      </c>
      <c r="O51" s="119"/>
      <c r="P51" s="85"/>
      <c r="Q51" s="85"/>
      <c r="R51" s="85"/>
      <c r="S51" s="85"/>
      <c r="T51" s="85"/>
      <c r="U51" s="85"/>
      <c r="V51" s="85"/>
      <c r="W51" s="85"/>
    </row>
    <row r="52" ht="21.75" customHeight="1" spans="1:23">
      <c r="A52" s="218" t="s">
        <v>294</v>
      </c>
      <c r="B52" s="328" t="s">
        <v>359</v>
      </c>
      <c r="C52" s="218" t="s">
        <v>360</v>
      </c>
      <c r="D52" s="218" t="s">
        <v>70</v>
      </c>
      <c r="E52" s="218" t="s">
        <v>361</v>
      </c>
      <c r="F52" s="218" t="s">
        <v>111</v>
      </c>
      <c r="G52" s="216" t="s">
        <v>362</v>
      </c>
      <c r="H52" s="218" t="s">
        <v>253</v>
      </c>
      <c r="I52" s="237">
        <v>1000000</v>
      </c>
      <c r="J52" s="238"/>
      <c r="K52" s="239"/>
      <c r="L52" s="240"/>
      <c r="M52" s="240"/>
      <c r="N52" s="237">
        <v>1000000</v>
      </c>
      <c r="O52" s="85"/>
      <c r="P52" s="85"/>
      <c r="Q52" s="85"/>
      <c r="R52" s="85"/>
      <c r="S52" s="85"/>
      <c r="T52" s="85"/>
      <c r="U52" s="85"/>
      <c r="V52" s="85"/>
      <c r="W52" s="85"/>
    </row>
    <row r="53" s="213" customFormat="1" ht="21.75" customHeight="1" spans="1:23">
      <c r="A53" s="105" t="s">
        <v>294</v>
      </c>
      <c r="B53" s="105" t="s">
        <v>363</v>
      </c>
      <c r="C53" s="105" t="s">
        <v>364</v>
      </c>
      <c r="D53" s="105" t="s">
        <v>70</v>
      </c>
      <c r="E53" s="105" t="s">
        <v>365</v>
      </c>
      <c r="F53" s="105" t="s">
        <v>111</v>
      </c>
      <c r="G53" s="222">
        <v>30227</v>
      </c>
      <c r="H53" s="222" t="s">
        <v>298</v>
      </c>
      <c r="I53" s="241">
        <v>3103816</v>
      </c>
      <c r="J53" s="242"/>
      <c r="K53" s="243"/>
      <c r="L53" s="242"/>
      <c r="M53" s="242"/>
      <c r="N53" s="241">
        <v>3103816</v>
      </c>
      <c r="O53" s="244"/>
      <c r="P53" s="245"/>
      <c r="Q53" s="245"/>
      <c r="R53" s="245"/>
      <c r="S53" s="245"/>
      <c r="T53" s="245"/>
      <c r="U53" s="245"/>
      <c r="V53" s="245"/>
      <c r="W53" s="245"/>
    </row>
    <row r="54" s="213" customFormat="1" ht="21.75" customHeight="1" spans="1:23">
      <c r="A54" s="105" t="s">
        <v>294</v>
      </c>
      <c r="B54" s="105" t="s">
        <v>363</v>
      </c>
      <c r="C54" s="105" t="s">
        <v>364</v>
      </c>
      <c r="D54" s="105" t="s">
        <v>70</v>
      </c>
      <c r="E54" s="105" t="s">
        <v>110</v>
      </c>
      <c r="F54" s="105" t="s">
        <v>111</v>
      </c>
      <c r="G54" s="105">
        <v>31002</v>
      </c>
      <c r="H54" s="105" t="s">
        <v>302</v>
      </c>
      <c r="I54" s="235">
        <v>493984</v>
      </c>
      <c r="J54" s="242"/>
      <c r="K54" s="243"/>
      <c r="L54" s="242"/>
      <c r="M54" s="242"/>
      <c r="N54" s="235">
        <v>493984</v>
      </c>
      <c r="O54" s="244"/>
      <c r="P54" s="245"/>
      <c r="Q54" s="245"/>
      <c r="R54" s="245"/>
      <c r="S54" s="245"/>
      <c r="T54" s="245"/>
      <c r="U54" s="245"/>
      <c r="V54" s="245"/>
      <c r="W54" s="245"/>
    </row>
    <row r="55" ht="18.75" customHeight="1" spans="1:23">
      <c r="A55" s="223" t="s">
        <v>188</v>
      </c>
      <c r="B55" s="109"/>
      <c r="C55" s="109"/>
      <c r="D55" s="109"/>
      <c r="E55" s="109"/>
      <c r="F55" s="109"/>
      <c r="G55" s="109"/>
      <c r="H55" s="121"/>
      <c r="I55" s="236">
        <f t="shared" ref="I55:R55" si="0">SUM(I10:I54)</f>
        <v>36980145.63</v>
      </c>
      <c r="J55" s="236">
        <f t="shared" si="0"/>
        <v>18000000</v>
      </c>
      <c r="K55" s="236">
        <f t="shared" si="0"/>
        <v>18000000</v>
      </c>
      <c r="L55" s="236">
        <f t="shared" si="0"/>
        <v>0</v>
      </c>
      <c r="M55" s="236">
        <f t="shared" si="0"/>
        <v>0</v>
      </c>
      <c r="N55" s="236">
        <f t="shared" si="0"/>
        <v>13430145.63</v>
      </c>
      <c r="O55" s="236">
        <f t="shared" si="0"/>
        <v>0</v>
      </c>
      <c r="P55" s="236">
        <f t="shared" si="0"/>
        <v>0</v>
      </c>
      <c r="Q55" s="236">
        <f t="shared" si="0"/>
        <v>0</v>
      </c>
      <c r="R55" s="236">
        <f t="shared" si="0"/>
        <v>5550000</v>
      </c>
      <c r="S55" s="85"/>
      <c r="T55" s="85"/>
      <c r="U55" s="85"/>
      <c r="V55" s="85"/>
      <c r="W55" s="85">
        <v>5550000</v>
      </c>
    </row>
  </sheetData>
  <mergeCells count="28">
    <mergeCell ref="A3:W3"/>
    <mergeCell ref="A4:H4"/>
    <mergeCell ref="J5:M5"/>
    <mergeCell ref="N5:P5"/>
    <mergeCell ref="R5:W5"/>
    <mergeCell ref="A55:H5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8"/>
  <sheetViews>
    <sheetView showZeros="0" zoomScale="80" zoomScaleNormal="80" topLeftCell="B1" workbookViewId="0">
      <pane ySplit="1" topLeftCell="A2" activePane="bottomLeft" state="frozen"/>
      <selection/>
      <selection pane="bottomLeft" activeCell="I10" sqref="I10"/>
    </sheetView>
  </sheetViews>
  <sheetFormatPr defaultColWidth="9.13636363636364" defaultRowHeight="12" customHeight="1"/>
  <cols>
    <col min="1" max="1" width="34.2818181818182" style="159" customWidth="1"/>
    <col min="2" max="2" width="29" style="159" customWidth="1"/>
    <col min="3" max="5" width="23.5727272727273" style="159" customWidth="1"/>
    <col min="6" max="6" width="11.2818181818182" style="159" customWidth="1"/>
    <col min="7" max="7" width="25.1363636363636" style="159" customWidth="1"/>
    <col min="8" max="8" width="15.5727272727273" style="159" customWidth="1"/>
    <col min="9" max="9" width="13.4181818181818" style="159" customWidth="1"/>
    <col min="10" max="10" width="18.8545454545455" style="159" customWidth="1"/>
    <col min="11" max="16384" width="9.13636363636364" style="159"/>
  </cols>
  <sheetData>
    <row r="1" customHeight="1" spans="1:10">
      <c r="A1" s="160"/>
      <c r="B1" s="160"/>
      <c r="C1" s="160"/>
      <c r="D1" s="160"/>
      <c r="E1" s="160"/>
      <c r="F1" s="160"/>
      <c r="G1" s="160"/>
      <c r="H1" s="160"/>
      <c r="I1" s="160"/>
      <c r="J1" s="160"/>
    </row>
    <row r="2" ht="18" customHeight="1" spans="10:10">
      <c r="J2" s="177" t="s">
        <v>366</v>
      </c>
    </row>
    <row r="3" ht="39.75" customHeight="1" spans="1:10">
      <c r="A3" s="161" t="str">
        <f>"2025"&amp;"年部门项目支出绩效目标表"</f>
        <v>2025年部门项目支出绩效目标表</v>
      </c>
      <c r="B3" s="162"/>
      <c r="C3" s="162"/>
      <c r="D3" s="162"/>
      <c r="E3" s="162"/>
      <c r="F3" s="163"/>
      <c r="G3" s="162"/>
      <c r="H3" s="163"/>
      <c r="I3" s="163"/>
      <c r="J3" s="162"/>
    </row>
    <row r="4" ht="17.25" customHeight="1" spans="1:1">
      <c r="A4" s="164" t="str">
        <f>"单位名称："&amp;"昆明市公安局呈贡分局"</f>
        <v>单位名称：昆明市公安局呈贡分局</v>
      </c>
    </row>
    <row r="5" ht="44.25" customHeight="1" spans="1:10">
      <c r="A5" s="165" t="s">
        <v>200</v>
      </c>
      <c r="B5" s="165" t="s">
        <v>367</v>
      </c>
      <c r="C5" s="165" t="s">
        <v>368</v>
      </c>
      <c r="D5" s="165" t="s">
        <v>369</v>
      </c>
      <c r="E5" s="165" t="s">
        <v>370</v>
      </c>
      <c r="F5" s="166" t="s">
        <v>371</v>
      </c>
      <c r="G5" s="165" t="s">
        <v>372</v>
      </c>
      <c r="H5" s="166" t="s">
        <v>373</v>
      </c>
      <c r="I5" s="166" t="s">
        <v>374</v>
      </c>
      <c r="J5" s="165" t="s">
        <v>375</v>
      </c>
    </row>
    <row r="6" ht="18.75" customHeight="1" spans="1:10">
      <c r="A6" s="167">
        <v>1</v>
      </c>
      <c r="B6" s="167">
        <v>2</v>
      </c>
      <c r="C6" s="167">
        <v>3</v>
      </c>
      <c r="D6" s="167">
        <v>4</v>
      </c>
      <c r="E6" s="167">
        <v>5</v>
      </c>
      <c r="F6" s="168">
        <v>6</v>
      </c>
      <c r="G6" s="167">
        <v>7</v>
      </c>
      <c r="H6" s="168">
        <v>8</v>
      </c>
      <c r="I6" s="168">
        <v>9</v>
      </c>
      <c r="J6" s="167">
        <v>10</v>
      </c>
    </row>
    <row r="7" ht="42" customHeight="1" spans="1:10">
      <c r="A7" s="169" t="s">
        <v>70</v>
      </c>
      <c r="B7" s="170"/>
      <c r="C7" s="170"/>
      <c r="D7" s="170"/>
      <c r="E7" s="171"/>
      <c r="F7" s="172"/>
      <c r="G7" s="171"/>
      <c r="H7" s="172"/>
      <c r="I7" s="172"/>
      <c r="J7" s="171"/>
    </row>
    <row r="8" ht="42" customHeight="1" spans="1:10">
      <c r="A8" s="173" t="s">
        <v>70</v>
      </c>
      <c r="B8" s="174"/>
      <c r="C8" s="174"/>
      <c r="D8" s="174"/>
      <c r="E8" s="169"/>
      <c r="F8" s="174"/>
      <c r="G8" s="169"/>
      <c r="H8" s="174"/>
      <c r="I8" s="174"/>
      <c r="J8" s="169"/>
    </row>
    <row r="9" ht="42" customHeight="1" spans="1:10">
      <c r="A9" s="175" t="s">
        <v>332</v>
      </c>
      <c r="B9" s="174" t="s">
        <v>376</v>
      </c>
      <c r="C9" s="174" t="s">
        <v>377</v>
      </c>
      <c r="D9" s="174" t="s">
        <v>378</v>
      </c>
      <c r="E9" s="169" t="s">
        <v>379</v>
      </c>
      <c r="F9" s="174" t="s">
        <v>380</v>
      </c>
      <c r="G9" s="169" t="s">
        <v>381</v>
      </c>
      <c r="H9" s="174" t="s">
        <v>382</v>
      </c>
      <c r="I9" s="174" t="s">
        <v>383</v>
      </c>
      <c r="J9" s="169" t="s">
        <v>384</v>
      </c>
    </row>
    <row r="10" ht="42" customHeight="1" spans="1:10">
      <c r="A10" s="175" t="s">
        <v>332</v>
      </c>
      <c r="B10" s="174" t="s">
        <v>385</v>
      </c>
      <c r="C10" s="174" t="s">
        <v>377</v>
      </c>
      <c r="D10" s="174" t="s">
        <v>386</v>
      </c>
      <c r="E10" s="169" t="s">
        <v>387</v>
      </c>
      <c r="F10" s="174" t="s">
        <v>380</v>
      </c>
      <c r="G10" s="169" t="s">
        <v>388</v>
      </c>
      <c r="H10" s="174" t="s">
        <v>382</v>
      </c>
      <c r="I10" s="174" t="s">
        <v>383</v>
      </c>
      <c r="J10" s="169" t="s">
        <v>389</v>
      </c>
    </row>
    <row r="11" ht="42" customHeight="1" spans="1:10">
      <c r="A11" s="175" t="s">
        <v>332</v>
      </c>
      <c r="B11" s="174" t="s">
        <v>385</v>
      </c>
      <c r="C11" s="174" t="s">
        <v>377</v>
      </c>
      <c r="D11" s="174" t="s">
        <v>390</v>
      </c>
      <c r="E11" s="169" t="s">
        <v>391</v>
      </c>
      <c r="F11" s="174" t="s">
        <v>380</v>
      </c>
      <c r="G11" s="176" t="s">
        <v>392</v>
      </c>
      <c r="H11" s="174" t="s">
        <v>393</v>
      </c>
      <c r="I11" s="174" t="s">
        <v>383</v>
      </c>
      <c r="J11" s="176" t="s">
        <v>394</v>
      </c>
    </row>
    <row r="12" ht="42" customHeight="1" spans="1:10">
      <c r="A12" s="175" t="s">
        <v>332</v>
      </c>
      <c r="B12" s="174" t="s">
        <v>385</v>
      </c>
      <c r="C12" s="174" t="s">
        <v>395</v>
      </c>
      <c r="D12" s="174" t="s">
        <v>396</v>
      </c>
      <c r="E12" s="169" t="s">
        <v>397</v>
      </c>
      <c r="F12" s="174" t="s">
        <v>380</v>
      </c>
      <c r="G12" s="169" t="s">
        <v>398</v>
      </c>
      <c r="H12" s="174" t="s">
        <v>399</v>
      </c>
      <c r="I12" s="174" t="s">
        <v>383</v>
      </c>
      <c r="J12" s="169" t="s">
        <v>400</v>
      </c>
    </row>
    <row r="13" ht="42" customHeight="1" spans="1:10">
      <c r="A13" s="175" t="s">
        <v>332</v>
      </c>
      <c r="B13" s="174" t="s">
        <v>385</v>
      </c>
      <c r="C13" s="174" t="s">
        <v>401</v>
      </c>
      <c r="D13" s="174" t="s">
        <v>402</v>
      </c>
      <c r="E13" s="169" t="s">
        <v>403</v>
      </c>
      <c r="F13" s="174" t="s">
        <v>380</v>
      </c>
      <c r="G13" s="169" t="s">
        <v>388</v>
      </c>
      <c r="H13" s="174" t="s">
        <v>382</v>
      </c>
      <c r="I13" s="174" t="s">
        <v>383</v>
      </c>
      <c r="J13" s="169" t="s">
        <v>404</v>
      </c>
    </row>
    <row r="14" ht="42" customHeight="1" spans="1:10">
      <c r="A14" s="175" t="s">
        <v>336</v>
      </c>
      <c r="B14" s="174" t="s">
        <v>405</v>
      </c>
      <c r="C14" s="174" t="s">
        <v>377</v>
      </c>
      <c r="D14" s="174" t="s">
        <v>378</v>
      </c>
      <c r="E14" s="169" t="s">
        <v>406</v>
      </c>
      <c r="F14" s="174" t="s">
        <v>407</v>
      </c>
      <c r="G14" s="169" t="s">
        <v>96</v>
      </c>
      <c r="H14" s="174" t="s">
        <v>408</v>
      </c>
      <c r="I14" s="174" t="s">
        <v>383</v>
      </c>
      <c r="J14" s="169" t="s">
        <v>409</v>
      </c>
    </row>
    <row r="15" ht="42" customHeight="1" spans="1:10">
      <c r="A15" s="175" t="s">
        <v>336</v>
      </c>
      <c r="B15" s="174" t="s">
        <v>410</v>
      </c>
      <c r="C15" s="174" t="s">
        <v>377</v>
      </c>
      <c r="D15" s="174" t="s">
        <v>386</v>
      </c>
      <c r="E15" s="169" t="s">
        <v>411</v>
      </c>
      <c r="F15" s="174" t="s">
        <v>380</v>
      </c>
      <c r="G15" s="169" t="s">
        <v>412</v>
      </c>
      <c r="H15" s="174" t="s">
        <v>382</v>
      </c>
      <c r="I15" s="174" t="s">
        <v>383</v>
      </c>
      <c r="J15" s="169" t="s">
        <v>413</v>
      </c>
    </row>
    <row r="16" ht="42" customHeight="1" spans="1:10">
      <c r="A16" s="175" t="s">
        <v>336</v>
      </c>
      <c r="B16" s="174" t="s">
        <v>410</v>
      </c>
      <c r="C16" s="174" t="s">
        <v>377</v>
      </c>
      <c r="D16" s="174" t="s">
        <v>414</v>
      </c>
      <c r="E16" s="169" t="s">
        <v>415</v>
      </c>
      <c r="F16" s="174" t="s">
        <v>380</v>
      </c>
      <c r="G16" s="169" t="s">
        <v>412</v>
      </c>
      <c r="H16" s="174" t="s">
        <v>382</v>
      </c>
      <c r="I16" s="174" t="s">
        <v>383</v>
      </c>
      <c r="J16" s="169" t="s">
        <v>416</v>
      </c>
    </row>
    <row r="17" ht="42" customHeight="1" spans="1:10">
      <c r="A17" s="175" t="s">
        <v>336</v>
      </c>
      <c r="B17" s="174" t="s">
        <v>410</v>
      </c>
      <c r="C17" s="174" t="s">
        <v>377</v>
      </c>
      <c r="D17" s="174" t="s">
        <v>390</v>
      </c>
      <c r="E17" s="169" t="s">
        <v>417</v>
      </c>
      <c r="F17" s="174" t="s">
        <v>418</v>
      </c>
      <c r="G17" s="176" t="s">
        <v>419</v>
      </c>
      <c r="H17" s="174" t="s">
        <v>420</v>
      </c>
      <c r="I17" s="174" t="s">
        <v>383</v>
      </c>
      <c r="J17" s="176" t="s">
        <v>421</v>
      </c>
    </row>
    <row r="18" ht="42" customHeight="1" spans="1:10">
      <c r="A18" s="175" t="s">
        <v>336</v>
      </c>
      <c r="B18" s="174" t="s">
        <v>410</v>
      </c>
      <c r="C18" s="174" t="s">
        <v>395</v>
      </c>
      <c r="D18" s="174" t="s">
        <v>422</v>
      </c>
      <c r="E18" s="169" t="s">
        <v>423</v>
      </c>
      <c r="F18" s="174" t="s">
        <v>380</v>
      </c>
      <c r="G18" s="169" t="s">
        <v>412</v>
      </c>
      <c r="H18" s="174" t="s">
        <v>382</v>
      </c>
      <c r="I18" s="174" t="s">
        <v>383</v>
      </c>
      <c r="J18" s="169" t="s">
        <v>424</v>
      </c>
    </row>
    <row r="19" ht="42" customHeight="1" spans="1:10">
      <c r="A19" s="175" t="s">
        <v>336</v>
      </c>
      <c r="B19" s="174" t="s">
        <v>410</v>
      </c>
      <c r="C19" s="174" t="s">
        <v>401</v>
      </c>
      <c r="D19" s="174" t="s">
        <v>402</v>
      </c>
      <c r="E19" s="169" t="s">
        <v>425</v>
      </c>
      <c r="F19" s="174" t="s">
        <v>380</v>
      </c>
      <c r="G19" s="169" t="s">
        <v>412</v>
      </c>
      <c r="H19" s="174" t="s">
        <v>382</v>
      </c>
      <c r="I19" s="174" t="s">
        <v>383</v>
      </c>
      <c r="J19" s="169" t="s">
        <v>426</v>
      </c>
    </row>
    <row r="20" ht="42" customHeight="1" spans="1:10">
      <c r="A20" s="175" t="s">
        <v>312</v>
      </c>
      <c r="B20" s="174" t="s">
        <v>427</v>
      </c>
      <c r="C20" s="174" t="s">
        <v>377</v>
      </c>
      <c r="D20" s="174" t="s">
        <v>378</v>
      </c>
      <c r="E20" s="169" t="s">
        <v>428</v>
      </c>
      <c r="F20" s="174" t="s">
        <v>407</v>
      </c>
      <c r="G20" s="169" t="s">
        <v>429</v>
      </c>
      <c r="H20" s="174" t="s">
        <v>430</v>
      </c>
      <c r="I20" s="174" t="s">
        <v>383</v>
      </c>
      <c r="J20" s="169" t="s">
        <v>431</v>
      </c>
    </row>
    <row r="21" ht="42" customHeight="1" spans="1:10">
      <c r="A21" s="175" t="s">
        <v>312</v>
      </c>
      <c r="B21" s="174" t="s">
        <v>427</v>
      </c>
      <c r="C21" s="174" t="s">
        <v>377</v>
      </c>
      <c r="D21" s="174" t="s">
        <v>386</v>
      </c>
      <c r="E21" s="169" t="s">
        <v>432</v>
      </c>
      <c r="F21" s="174" t="s">
        <v>407</v>
      </c>
      <c r="G21" s="169" t="s">
        <v>433</v>
      </c>
      <c r="H21" s="174" t="s">
        <v>382</v>
      </c>
      <c r="I21" s="174" t="s">
        <v>383</v>
      </c>
      <c r="J21" s="169" t="s">
        <v>434</v>
      </c>
    </row>
    <row r="22" ht="42" customHeight="1" spans="1:10">
      <c r="A22" s="175" t="s">
        <v>312</v>
      </c>
      <c r="B22" s="174" t="s">
        <v>427</v>
      </c>
      <c r="C22" s="174" t="s">
        <v>377</v>
      </c>
      <c r="D22" s="174" t="s">
        <v>386</v>
      </c>
      <c r="E22" s="169" t="s">
        <v>435</v>
      </c>
      <c r="F22" s="174" t="s">
        <v>407</v>
      </c>
      <c r="G22" s="169" t="s">
        <v>433</v>
      </c>
      <c r="H22" s="174" t="s">
        <v>382</v>
      </c>
      <c r="I22" s="174" t="s">
        <v>383</v>
      </c>
      <c r="J22" s="169" t="s">
        <v>436</v>
      </c>
    </row>
    <row r="23" ht="42" customHeight="1" spans="1:10">
      <c r="A23" s="175" t="s">
        <v>312</v>
      </c>
      <c r="B23" s="174" t="s">
        <v>427</v>
      </c>
      <c r="C23" s="174" t="s">
        <v>377</v>
      </c>
      <c r="D23" s="174" t="s">
        <v>386</v>
      </c>
      <c r="E23" s="169" t="s">
        <v>437</v>
      </c>
      <c r="F23" s="174" t="s">
        <v>407</v>
      </c>
      <c r="G23" s="169" t="s">
        <v>433</v>
      </c>
      <c r="H23" s="174" t="s">
        <v>382</v>
      </c>
      <c r="I23" s="174" t="s">
        <v>383</v>
      </c>
      <c r="J23" s="169" t="s">
        <v>438</v>
      </c>
    </row>
    <row r="24" ht="42" customHeight="1" spans="1:10">
      <c r="A24" s="175" t="s">
        <v>312</v>
      </c>
      <c r="B24" s="174" t="s">
        <v>427</v>
      </c>
      <c r="C24" s="174" t="s">
        <v>377</v>
      </c>
      <c r="D24" s="174" t="s">
        <v>386</v>
      </c>
      <c r="E24" s="169" t="s">
        <v>439</v>
      </c>
      <c r="F24" s="174" t="s">
        <v>407</v>
      </c>
      <c r="G24" s="169" t="s">
        <v>433</v>
      </c>
      <c r="H24" s="174" t="s">
        <v>382</v>
      </c>
      <c r="I24" s="174" t="s">
        <v>383</v>
      </c>
      <c r="J24" s="169" t="s">
        <v>440</v>
      </c>
    </row>
    <row r="25" ht="42" customHeight="1" spans="1:10">
      <c r="A25" s="175" t="s">
        <v>312</v>
      </c>
      <c r="B25" s="174" t="s">
        <v>427</v>
      </c>
      <c r="C25" s="174" t="s">
        <v>377</v>
      </c>
      <c r="D25" s="174" t="s">
        <v>386</v>
      </c>
      <c r="E25" s="169" t="s">
        <v>441</v>
      </c>
      <c r="F25" s="174" t="s">
        <v>407</v>
      </c>
      <c r="G25" s="169" t="s">
        <v>433</v>
      </c>
      <c r="H25" s="174" t="s">
        <v>382</v>
      </c>
      <c r="I25" s="174" t="s">
        <v>383</v>
      </c>
      <c r="J25" s="169" t="s">
        <v>442</v>
      </c>
    </row>
    <row r="26" ht="42" customHeight="1" spans="1:10">
      <c r="A26" s="175" t="s">
        <v>312</v>
      </c>
      <c r="B26" s="174" t="s">
        <v>427</v>
      </c>
      <c r="C26" s="174" t="s">
        <v>377</v>
      </c>
      <c r="D26" s="174" t="s">
        <v>414</v>
      </c>
      <c r="E26" s="169" t="s">
        <v>443</v>
      </c>
      <c r="F26" s="174" t="s">
        <v>407</v>
      </c>
      <c r="G26" s="169" t="s">
        <v>94</v>
      </c>
      <c r="H26" s="174" t="s">
        <v>444</v>
      </c>
      <c r="I26" s="174" t="s">
        <v>383</v>
      </c>
      <c r="J26" s="169" t="s">
        <v>445</v>
      </c>
    </row>
    <row r="27" ht="42" customHeight="1" spans="1:10">
      <c r="A27" s="175" t="s">
        <v>312</v>
      </c>
      <c r="B27" s="174" t="s">
        <v>427</v>
      </c>
      <c r="C27" s="174" t="s">
        <v>395</v>
      </c>
      <c r="D27" s="174" t="s">
        <v>446</v>
      </c>
      <c r="E27" s="169" t="s">
        <v>447</v>
      </c>
      <c r="F27" s="174" t="s">
        <v>407</v>
      </c>
      <c r="G27" s="169" t="s">
        <v>433</v>
      </c>
      <c r="H27" s="174" t="s">
        <v>382</v>
      </c>
      <c r="I27" s="174" t="s">
        <v>383</v>
      </c>
      <c r="J27" s="169" t="s">
        <v>448</v>
      </c>
    </row>
    <row r="28" ht="42" customHeight="1" spans="1:10">
      <c r="A28" s="175" t="s">
        <v>312</v>
      </c>
      <c r="B28" s="174" t="s">
        <v>427</v>
      </c>
      <c r="C28" s="174" t="s">
        <v>395</v>
      </c>
      <c r="D28" s="174" t="s">
        <v>422</v>
      </c>
      <c r="E28" s="169" t="s">
        <v>449</v>
      </c>
      <c r="F28" s="174" t="s">
        <v>407</v>
      </c>
      <c r="G28" s="169" t="s">
        <v>433</v>
      </c>
      <c r="H28" s="174" t="s">
        <v>382</v>
      </c>
      <c r="I28" s="174" t="s">
        <v>383</v>
      </c>
      <c r="J28" s="169" t="s">
        <v>450</v>
      </c>
    </row>
    <row r="29" ht="42" customHeight="1" spans="1:10">
      <c r="A29" s="175" t="s">
        <v>312</v>
      </c>
      <c r="B29" s="174" t="s">
        <v>427</v>
      </c>
      <c r="C29" s="174" t="s">
        <v>395</v>
      </c>
      <c r="D29" s="174" t="s">
        <v>396</v>
      </c>
      <c r="E29" s="169" t="s">
        <v>451</v>
      </c>
      <c r="F29" s="174" t="s">
        <v>407</v>
      </c>
      <c r="G29" s="169" t="s">
        <v>433</v>
      </c>
      <c r="H29" s="174" t="s">
        <v>382</v>
      </c>
      <c r="I29" s="174" t="s">
        <v>383</v>
      </c>
      <c r="J29" s="169" t="s">
        <v>452</v>
      </c>
    </row>
    <row r="30" ht="42" customHeight="1" spans="1:10">
      <c r="A30" s="175" t="s">
        <v>312</v>
      </c>
      <c r="B30" s="174" t="s">
        <v>427</v>
      </c>
      <c r="C30" s="174" t="s">
        <v>401</v>
      </c>
      <c r="D30" s="174" t="s">
        <v>402</v>
      </c>
      <c r="E30" s="169" t="s">
        <v>453</v>
      </c>
      <c r="F30" s="174" t="s">
        <v>407</v>
      </c>
      <c r="G30" s="169" t="s">
        <v>433</v>
      </c>
      <c r="H30" s="174" t="s">
        <v>382</v>
      </c>
      <c r="I30" s="174" t="s">
        <v>383</v>
      </c>
      <c r="J30" s="169" t="s">
        <v>454</v>
      </c>
    </row>
    <row r="31" ht="42" customHeight="1" spans="1:10">
      <c r="A31" s="175" t="s">
        <v>296</v>
      </c>
      <c r="B31" s="174" t="s">
        <v>455</v>
      </c>
      <c r="C31" s="174" t="s">
        <v>377</v>
      </c>
      <c r="D31" s="174" t="s">
        <v>378</v>
      </c>
      <c r="E31" s="169" t="s">
        <v>456</v>
      </c>
      <c r="F31" s="174" t="s">
        <v>407</v>
      </c>
      <c r="G31" s="169" t="s">
        <v>433</v>
      </c>
      <c r="H31" s="174" t="s">
        <v>382</v>
      </c>
      <c r="I31" s="174" t="s">
        <v>383</v>
      </c>
      <c r="J31" s="169" t="s">
        <v>457</v>
      </c>
    </row>
    <row r="32" ht="42" customHeight="1" spans="1:10">
      <c r="A32" s="175" t="s">
        <v>296</v>
      </c>
      <c r="B32" s="174" t="s">
        <v>455</v>
      </c>
      <c r="C32" s="174" t="s">
        <v>377</v>
      </c>
      <c r="D32" s="174" t="s">
        <v>378</v>
      </c>
      <c r="E32" s="169" t="s">
        <v>458</v>
      </c>
      <c r="F32" s="174" t="s">
        <v>380</v>
      </c>
      <c r="G32" s="169" t="s">
        <v>433</v>
      </c>
      <c r="H32" s="174" t="s">
        <v>459</v>
      </c>
      <c r="I32" s="174" t="s">
        <v>383</v>
      </c>
      <c r="J32" s="169" t="s">
        <v>460</v>
      </c>
    </row>
    <row r="33" ht="42" customHeight="1" spans="1:10">
      <c r="A33" s="175" t="s">
        <v>296</v>
      </c>
      <c r="B33" s="174" t="s">
        <v>455</v>
      </c>
      <c r="C33" s="174" t="s">
        <v>377</v>
      </c>
      <c r="D33" s="174" t="s">
        <v>378</v>
      </c>
      <c r="E33" s="169" t="s">
        <v>461</v>
      </c>
      <c r="F33" s="174" t="s">
        <v>380</v>
      </c>
      <c r="G33" s="169" t="s">
        <v>462</v>
      </c>
      <c r="H33" s="174" t="s">
        <v>463</v>
      </c>
      <c r="I33" s="174" t="s">
        <v>383</v>
      </c>
      <c r="J33" s="169" t="s">
        <v>464</v>
      </c>
    </row>
    <row r="34" ht="42" customHeight="1" spans="1:10">
      <c r="A34" s="175" t="s">
        <v>296</v>
      </c>
      <c r="B34" s="174" t="s">
        <v>455</v>
      </c>
      <c r="C34" s="174" t="s">
        <v>377</v>
      </c>
      <c r="D34" s="174" t="s">
        <v>378</v>
      </c>
      <c r="E34" s="169" t="s">
        <v>465</v>
      </c>
      <c r="F34" s="174" t="s">
        <v>380</v>
      </c>
      <c r="G34" s="169" t="s">
        <v>466</v>
      </c>
      <c r="H34" s="174" t="s">
        <v>430</v>
      </c>
      <c r="I34" s="174" t="s">
        <v>383</v>
      </c>
      <c r="J34" s="169" t="s">
        <v>467</v>
      </c>
    </row>
    <row r="35" ht="42" customHeight="1" spans="1:10">
      <c r="A35" s="175" t="s">
        <v>296</v>
      </c>
      <c r="B35" s="174" t="s">
        <v>455</v>
      </c>
      <c r="C35" s="174" t="s">
        <v>377</v>
      </c>
      <c r="D35" s="174" t="s">
        <v>386</v>
      </c>
      <c r="E35" s="169" t="s">
        <v>468</v>
      </c>
      <c r="F35" s="174" t="s">
        <v>380</v>
      </c>
      <c r="G35" s="169" t="s">
        <v>469</v>
      </c>
      <c r="H35" s="174" t="s">
        <v>382</v>
      </c>
      <c r="I35" s="174" t="s">
        <v>383</v>
      </c>
      <c r="J35" s="169" t="s">
        <v>470</v>
      </c>
    </row>
    <row r="36" ht="42" customHeight="1" spans="1:10">
      <c r="A36" s="175" t="s">
        <v>296</v>
      </c>
      <c r="B36" s="174" t="s">
        <v>455</v>
      </c>
      <c r="C36" s="174" t="s">
        <v>377</v>
      </c>
      <c r="D36" s="174" t="s">
        <v>386</v>
      </c>
      <c r="E36" s="169" t="s">
        <v>471</v>
      </c>
      <c r="F36" s="174" t="s">
        <v>380</v>
      </c>
      <c r="G36" s="169" t="s">
        <v>469</v>
      </c>
      <c r="H36" s="174" t="s">
        <v>382</v>
      </c>
      <c r="I36" s="174" t="s">
        <v>383</v>
      </c>
      <c r="J36" s="169" t="s">
        <v>472</v>
      </c>
    </row>
    <row r="37" ht="42" customHeight="1" spans="1:10">
      <c r="A37" s="175" t="s">
        <v>296</v>
      </c>
      <c r="B37" s="174" t="s">
        <v>455</v>
      </c>
      <c r="C37" s="174" t="s">
        <v>377</v>
      </c>
      <c r="D37" s="174" t="s">
        <v>386</v>
      </c>
      <c r="E37" s="169" t="s">
        <v>473</v>
      </c>
      <c r="F37" s="174" t="s">
        <v>407</v>
      </c>
      <c r="G37" s="169" t="s">
        <v>469</v>
      </c>
      <c r="H37" s="174" t="s">
        <v>382</v>
      </c>
      <c r="I37" s="174" t="s">
        <v>383</v>
      </c>
      <c r="J37" s="169" t="s">
        <v>474</v>
      </c>
    </row>
    <row r="38" ht="42" customHeight="1" spans="1:10">
      <c r="A38" s="175" t="s">
        <v>296</v>
      </c>
      <c r="B38" s="174" t="s">
        <v>455</v>
      </c>
      <c r="C38" s="174" t="s">
        <v>377</v>
      </c>
      <c r="D38" s="174" t="s">
        <v>386</v>
      </c>
      <c r="E38" s="169" t="s">
        <v>475</v>
      </c>
      <c r="F38" s="174" t="s">
        <v>407</v>
      </c>
      <c r="G38" s="169" t="s">
        <v>469</v>
      </c>
      <c r="H38" s="174" t="s">
        <v>382</v>
      </c>
      <c r="I38" s="174" t="s">
        <v>383</v>
      </c>
      <c r="J38" s="169" t="s">
        <v>476</v>
      </c>
    </row>
    <row r="39" ht="42" customHeight="1" spans="1:10">
      <c r="A39" s="175" t="s">
        <v>296</v>
      </c>
      <c r="B39" s="174" t="s">
        <v>455</v>
      </c>
      <c r="C39" s="174" t="s">
        <v>377</v>
      </c>
      <c r="D39" s="174" t="s">
        <v>414</v>
      </c>
      <c r="E39" s="169" t="s">
        <v>477</v>
      </c>
      <c r="F39" s="174" t="s">
        <v>407</v>
      </c>
      <c r="G39" s="169" t="s">
        <v>469</v>
      </c>
      <c r="H39" s="174" t="s">
        <v>382</v>
      </c>
      <c r="I39" s="174" t="s">
        <v>383</v>
      </c>
      <c r="J39" s="169" t="s">
        <v>478</v>
      </c>
    </row>
    <row r="40" ht="42" customHeight="1" spans="1:10">
      <c r="A40" s="175" t="s">
        <v>296</v>
      </c>
      <c r="B40" s="174" t="s">
        <v>455</v>
      </c>
      <c r="C40" s="174" t="s">
        <v>377</v>
      </c>
      <c r="D40" s="174" t="s">
        <v>414</v>
      </c>
      <c r="E40" s="169" t="s">
        <v>479</v>
      </c>
      <c r="F40" s="174" t="s">
        <v>380</v>
      </c>
      <c r="G40" s="169" t="s">
        <v>480</v>
      </c>
      <c r="H40" s="174" t="s">
        <v>382</v>
      </c>
      <c r="I40" s="174" t="s">
        <v>383</v>
      </c>
      <c r="J40" s="169" t="s">
        <v>481</v>
      </c>
    </row>
    <row r="41" ht="42" customHeight="1" spans="1:10">
      <c r="A41" s="175" t="s">
        <v>296</v>
      </c>
      <c r="B41" s="174" t="s">
        <v>455</v>
      </c>
      <c r="C41" s="174" t="s">
        <v>377</v>
      </c>
      <c r="D41" s="174" t="s">
        <v>414</v>
      </c>
      <c r="E41" s="169" t="s">
        <v>482</v>
      </c>
      <c r="F41" s="174" t="s">
        <v>380</v>
      </c>
      <c r="G41" s="169" t="s">
        <v>480</v>
      </c>
      <c r="H41" s="174" t="s">
        <v>382</v>
      </c>
      <c r="I41" s="174" t="s">
        <v>383</v>
      </c>
      <c r="J41" s="169" t="s">
        <v>483</v>
      </c>
    </row>
    <row r="42" ht="42" customHeight="1" spans="1:10">
      <c r="A42" s="175" t="s">
        <v>296</v>
      </c>
      <c r="B42" s="174" t="s">
        <v>455</v>
      </c>
      <c r="C42" s="174" t="s">
        <v>395</v>
      </c>
      <c r="D42" s="174" t="s">
        <v>422</v>
      </c>
      <c r="E42" s="169" t="s">
        <v>484</v>
      </c>
      <c r="F42" s="174" t="s">
        <v>407</v>
      </c>
      <c r="G42" s="169" t="s">
        <v>485</v>
      </c>
      <c r="H42" s="174" t="s">
        <v>486</v>
      </c>
      <c r="I42" s="174" t="s">
        <v>487</v>
      </c>
      <c r="J42" s="169" t="s">
        <v>488</v>
      </c>
    </row>
    <row r="43" ht="42" customHeight="1" spans="1:10">
      <c r="A43" s="175" t="s">
        <v>296</v>
      </c>
      <c r="B43" s="174" t="s">
        <v>455</v>
      </c>
      <c r="C43" s="174" t="s">
        <v>395</v>
      </c>
      <c r="D43" s="174" t="s">
        <v>422</v>
      </c>
      <c r="E43" s="169" t="s">
        <v>489</v>
      </c>
      <c r="F43" s="174" t="s">
        <v>407</v>
      </c>
      <c r="G43" s="169" t="s">
        <v>485</v>
      </c>
      <c r="H43" s="174" t="s">
        <v>486</v>
      </c>
      <c r="I43" s="174" t="s">
        <v>487</v>
      </c>
      <c r="J43" s="169" t="s">
        <v>490</v>
      </c>
    </row>
    <row r="44" ht="42" customHeight="1" spans="1:10">
      <c r="A44" s="175" t="s">
        <v>296</v>
      </c>
      <c r="B44" s="174" t="s">
        <v>455</v>
      </c>
      <c r="C44" s="174" t="s">
        <v>395</v>
      </c>
      <c r="D44" s="174" t="s">
        <v>396</v>
      </c>
      <c r="E44" s="169" t="s">
        <v>491</v>
      </c>
      <c r="F44" s="174" t="s">
        <v>380</v>
      </c>
      <c r="G44" s="169" t="s">
        <v>492</v>
      </c>
      <c r="H44" s="174" t="s">
        <v>493</v>
      </c>
      <c r="I44" s="174" t="s">
        <v>383</v>
      </c>
      <c r="J44" s="169" t="s">
        <v>494</v>
      </c>
    </row>
    <row r="45" ht="42" customHeight="1" spans="1:10">
      <c r="A45" s="175" t="s">
        <v>296</v>
      </c>
      <c r="B45" s="174" t="s">
        <v>455</v>
      </c>
      <c r="C45" s="174" t="s">
        <v>401</v>
      </c>
      <c r="D45" s="174" t="s">
        <v>402</v>
      </c>
      <c r="E45" s="169" t="s">
        <v>495</v>
      </c>
      <c r="F45" s="174" t="s">
        <v>407</v>
      </c>
      <c r="G45" s="169" t="s">
        <v>485</v>
      </c>
      <c r="H45" s="174" t="s">
        <v>486</v>
      </c>
      <c r="I45" s="174" t="s">
        <v>487</v>
      </c>
      <c r="J45" s="169" t="s">
        <v>496</v>
      </c>
    </row>
    <row r="46" ht="42" customHeight="1" spans="1:10">
      <c r="A46" s="175" t="s">
        <v>316</v>
      </c>
      <c r="B46" s="174" t="s">
        <v>497</v>
      </c>
      <c r="C46" s="174" t="s">
        <v>377</v>
      </c>
      <c r="D46" s="174" t="s">
        <v>378</v>
      </c>
      <c r="E46" s="169" t="s">
        <v>498</v>
      </c>
      <c r="F46" s="174" t="s">
        <v>380</v>
      </c>
      <c r="G46" s="169" t="s">
        <v>499</v>
      </c>
      <c r="H46" s="174" t="s">
        <v>399</v>
      </c>
      <c r="I46" s="174" t="s">
        <v>383</v>
      </c>
      <c r="J46" s="169" t="s">
        <v>498</v>
      </c>
    </row>
    <row r="47" ht="42" customHeight="1" spans="1:10">
      <c r="A47" s="175" t="s">
        <v>316</v>
      </c>
      <c r="B47" s="174" t="s">
        <v>497</v>
      </c>
      <c r="C47" s="174" t="s">
        <v>377</v>
      </c>
      <c r="D47" s="174" t="s">
        <v>386</v>
      </c>
      <c r="E47" s="169" t="s">
        <v>500</v>
      </c>
      <c r="F47" s="174" t="s">
        <v>380</v>
      </c>
      <c r="G47" s="169" t="s">
        <v>501</v>
      </c>
      <c r="H47" s="174" t="s">
        <v>382</v>
      </c>
      <c r="I47" s="174" t="s">
        <v>383</v>
      </c>
      <c r="J47" s="169" t="s">
        <v>500</v>
      </c>
    </row>
    <row r="48" ht="42" customHeight="1" spans="1:10">
      <c r="A48" s="175" t="s">
        <v>316</v>
      </c>
      <c r="B48" s="174" t="s">
        <v>497</v>
      </c>
      <c r="C48" s="174" t="s">
        <v>377</v>
      </c>
      <c r="D48" s="174" t="s">
        <v>414</v>
      </c>
      <c r="E48" s="169" t="s">
        <v>502</v>
      </c>
      <c r="F48" s="174" t="s">
        <v>380</v>
      </c>
      <c r="G48" s="169" t="s">
        <v>501</v>
      </c>
      <c r="H48" s="174" t="s">
        <v>382</v>
      </c>
      <c r="I48" s="174" t="s">
        <v>383</v>
      </c>
      <c r="J48" s="169" t="s">
        <v>503</v>
      </c>
    </row>
    <row r="49" ht="42" customHeight="1" spans="1:10">
      <c r="A49" s="175" t="s">
        <v>316</v>
      </c>
      <c r="B49" s="174" t="s">
        <v>497</v>
      </c>
      <c r="C49" s="174" t="s">
        <v>395</v>
      </c>
      <c r="D49" s="174" t="s">
        <v>396</v>
      </c>
      <c r="E49" s="169" t="s">
        <v>504</v>
      </c>
      <c r="F49" s="174" t="s">
        <v>380</v>
      </c>
      <c r="G49" s="169" t="s">
        <v>505</v>
      </c>
      <c r="H49" s="174" t="s">
        <v>382</v>
      </c>
      <c r="I49" s="174" t="s">
        <v>383</v>
      </c>
      <c r="J49" s="169" t="s">
        <v>504</v>
      </c>
    </row>
    <row r="50" ht="42" customHeight="1" spans="1:10">
      <c r="A50" s="175" t="s">
        <v>316</v>
      </c>
      <c r="B50" s="174" t="s">
        <v>497</v>
      </c>
      <c r="C50" s="174" t="s">
        <v>401</v>
      </c>
      <c r="D50" s="174" t="s">
        <v>402</v>
      </c>
      <c r="E50" s="169" t="s">
        <v>402</v>
      </c>
      <c r="F50" s="174" t="s">
        <v>380</v>
      </c>
      <c r="G50" s="169" t="s">
        <v>412</v>
      </c>
      <c r="H50" s="174" t="s">
        <v>382</v>
      </c>
      <c r="I50" s="174" t="s">
        <v>383</v>
      </c>
      <c r="J50" s="169" t="s">
        <v>402</v>
      </c>
    </row>
    <row r="51" ht="42" customHeight="1" spans="1:10">
      <c r="A51" s="175" t="s">
        <v>340</v>
      </c>
      <c r="B51" s="174" t="s">
        <v>506</v>
      </c>
      <c r="C51" s="174" t="s">
        <v>377</v>
      </c>
      <c r="D51" s="174" t="s">
        <v>378</v>
      </c>
      <c r="E51" s="169" t="s">
        <v>507</v>
      </c>
      <c r="F51" s="174" t="s">
        <v>380</v>
      </c>
      <c r="G51" s="169" t="s">
        <v>508</v>
      </c>
      <c r="H51" s="174" t="s">
        <v>509</v>
      </c>
      <c r="I51" s="174" t="s">
        <v>383</v>
      </c>
      <c r="J51" s="169" t="s">
        <v>510</v>
      </c>
    </row>
    <row r="52" ht="42" customHeight="1" spans="1:10">
      <c r="A52" s="175" t="s">
        <v>340</v>
      </c>
      <c r="B52" s="174" t="s">
        <v>506</v>
      </c>
      <c r="C52" s="174" t="s">
        <v>377</v>
      </c>
      <c r="D52" s="174" t="s">
        <v>378</v>
      </c>
      <c r="E52" s="169" t="s">
        <v>511</v>
      </c>
      <c r="F52" s="174" t="s">
        <v>418</v>
      </c>
      <c r="G52" s="169" t="s">
        <v>512</v>
      </c>
      <c r="H52" s="174" t="s">
        <v>513</v>
      </c>
      <c r="I52" s="174" t="s">
        <v>383</v>
      </c>
      <c r="J52" s="169" t="s">
        <v>514</v>
      </c>
    </row>
    <row r="53" ht="42" customHeight="1" spans="1:10">
      <c r="A53" s="175" t="s">
        <v>340</v>
      </c>
      <c r="B53" s="174" t="s">
        <v>506</v>
      </c>
      <c r="C53" s="174" t="s">
        <v>377</v>
      </c>
      <c r="D53" s="174" t="s">
        <v>386</v>
      </c>
      <c r="E53" s="169" t="s">
        <v>515</v>
      </c>
      <c r="F53" s="174" t="s">
        <v>380</v>
      </c>
      <c r="G53" s="169" t="s">
        <v>516</v>
      </c>
      <c r="H53" s="174" t="s">
        <v>382</v>
      </c>
      <c r="I53" s="174" t="s">
        <v>383</v>
      </c>
      <c r="J53" s="169" t="s">
        <v>517</v>
      </c>
    </row>
    <row r="54" ht="42" customHeight="1" spans="1:10">
      <c r="A54" s="175" t="s">
        <v>340</v>
      </c>
      <c r="B54" s="174" t="s">
        <v>506</v>
      </c>
      <c r="C54" s="174" t="s">
        <v>377</v>
      </c>
      <c r="D54" s="174" t="s">
        <v>414</v>
      </c>
      <c r="E54" s="169" t="s">
        <v>477</v>
      </c>
      <c r="F54" s="174" t="s">
        <v>407</v>
      </c>
      <c r="G54" s="169" t="s">
        <v>469</v>
      </c>
      <c r="H54" s="174" t="s">
        <v>382</v>
      </c>
      <c r="I54" s="174" t="s">
        <v>383</v>
      </c>
      <c r="J54" s="169" t="s">
        <v>478</v>
      </c>
    </row>
    <row r="55" ht="42" customHeight="1" spans="1:10">
      <c r="A55" s="175" t="s">
        <v>340</v>
      </c>
      <c r="B55" s="174" t="s">
        <v>506</v>
      </c>
      <c r="C55" s="174" t="s">
        <v>395</v>
      </c>
      <c r="D55" s="174" t="s">
        <v>446</v>
      </c>
      <c r="E55" s="169" t="s">
        <v>518</v>
      </c>
      <c r="F55" s="174" t="s">
        <v>407</v>
      </c>
      <c r="G55" s="169" t="s">
        <v>519</v>
      </c>
      <c r="H55" s="174" t="s">
        <v>393</v>
      </c>
      <c r="I55" s="174" t="s">
        <v>383</v>
      </c>
      <c r="J55" s="169" t="s">
        <v>520</v>
      </c>
    </row>
    <row r="56" ht="42" customHeight="1" spans="1:10">
      <c r="A56" s="175" t="s">
        <v>340</v>
      </c>
      <c r="B56" s="174" t="s">
        <v>506</v>
      </c>
      <c r="C56" s="174" t="s">
        <v>395</v>
      </c>
      <c r="D56" s="174" t="s">
        <v>422</v>
      </c>
      <c r="E56" s="169" t="s">
        <v>521</v>
      </c>
      <c r="F56" s="174" t="s">
        <v>380</v>
      </c>
      <c r="G56" s="169" t="s">
        <v>398</v>
      </c>
      <c r="H56" s="174"/>
      <c r="I56" s="174" t="s">
        <v>487</v>
      </c>
      <c r="J56" s="169" t="s">
        <v>521</v>
      </c>
    </row>
    <row r="57" ht="42" customHeight="1" spans="1:10">
      <c r="A57" s="175" t="s">
        <v>340</v>
      </c>
      <c r="B57" s="174" t="s">
        <v>506</v>
      </c>
      <c r="C57" s="174" t="s">
        <v>395</v>
      </c>
      <c r="D57" s="174" t="s">
        <v>396</v>
      </c>
      <c r="E57" s="169" t="s">
        <v>491</v>
      </c>
      <c r="F57" s="174" t="s">
        <v>380</v>
      </c>
      <c r="G57" s="169" t="s">
        <v>492</v>
      </c>
      <c r="H57" s="174" t="s">
        <v>493</v>
      </c>
      <c r="I57" s="174" t="s">
        <v>383</v>
      </c>
      <c r="J57" s="169" t="s">
        <v>494</v>
      </c>
    </row>
    <row r="58" ht="42" customHeight="1" spans="1:10">
      <c r="A58" s="175" t="s">
        <v>340</v>
      </c>
      <c r="B58" s="174" t="s">
        <v>506</v>
      </c>
      <c r="C58" s="174" t="s">
        <v>401</v>
      </c>
      <c r="D58" s="174" t="s">
        <v>402</v>
      </c>
      <c r="E58" s="169" t="s">
        <v>403</v>
      </c>
      <c r="F58" s="174" t="s">
        <v>380</v>
      </c>
      <c r="G58" s="169" t="s">
        <v>516</v>
      </c>
      <c r="H58" s="174" t="s">
        <v>382</v>
      </c>
      <c r="I58" s="174" t="s">
        <v>383</v>
      </c>
      <c r="J58" s="169" t="s">
        <v>522</v>
      </c>
    </row>
    <row r="59" ht="42" customHeight="1" spans="1:10">
      <c r="A59" s="175" t="s">
        <v>318</v>
      </c>
      <c r="B59" s="174" t="s">
        <v>523</v>
      </c>
      <c r="C59" s="174" t="s">
        <v>377</v>
      </c>
      <c r="D59" s="174" t="s">
        <v>378</v>
      </c>
      <c r="E59" s="169" t="s">
        <v>524</v>
      </c>
      <c r="F59" s="174" t="s">
        <v>380</v>
      </c>
      <c r="G59" s="169" t="s">
        <v>525</v>
      </c>
      <c r="H59" s="174" t="s">
        <v>526</v>
      </c>
      <c r="I59" s="174" t="s">
        <v>383</v>
      </c>
      <c r="J59" s="169" t="s">
        <v>527</v>
      </c>
    </row>
    <row r="60" ht="42" customHeight="1" spans="1:10">
      <c r="A60" s="175" t="s">
        <v>318</v>
      </c>
      <c r="B60" s="174" t="s">
        <v>523</v>
      </c>
      <c r="C60" s="174" t="s">
        <v>377</v>
      </c>
      <c r="D60" s="174" t="s">
        <v>378</v>
      </c>
      <c r="E60" s="169" t="s">
        <v>528</v>
      </c>
      <c r="F60" s="174" t="s">
        <v>407</v>
      </c>
      <c r="G60" s="169" t="s">
        <v>90</v>
      </c>
      <c r="H60" s="174" t="s">
        <v>459</v>
      </c>
      <c r="I60" s="174" t="s">
        <v>383</v>
      </c>
      <c r="J60" s="169" t="s">
        <v>529</v>
      </c>
    </row>
    <row r="61" ht="42" customHeight="1" spans="1:10">
      <c r="A61" s="175" t="s">
        <v>318</v>
      </c>
      <c r="B61" s="174" t="s">
        <v>523</v>
      </c>
      <c r="C61" s="174" t="s">
        <v>377</v>
      </c>
      <c r="D61" s="174" t="s">
        <v>378</v>
      </c>
      <c r="E61" s="169" t="s">
        <v>530</v>
      </c>
      <c r="F61" s="174" t="s">
        <v>407</v>
      </c>
      <c r="G61" s="169" t="s">
        <v>84</v>
      </c>
      <c r="H61" s="174" t="s">
        <v>526</v>
      </c>
      <c r="I61" s="174" t="s">
        <v>383</v>
      </c>
      <c r="J61" s="169" t="s">
        <v>531</v>
      </c>
    </row>
    <row r="62" ht="42" customHeight="1" spans="1:10">
      <c r="A62" s="175" t="s">
        <v>318</v>
      </c>
      <c r="B62" s="174" t="s">
        <v>523</v>
      </c>
      <c r="C62" s="174" t="s">
        <v>377</v>
      </c>
      <c r="D62" s="174" t="s">
        <v>378</v>
      </c>
      <c r="E62" s="169" t="s">
        <v>532</v>
      </c>
      <c r="F62" s="174" t="s">
        <v>407</v>
      </c>
      <c r="G62" s="169" t="s">
        <v>85</v>
      </c>
      <c r="H62" s="174" t="s">
        <v>459</v>
      </c>
      <c r="I62" s="174" t="s">
        <v>383</v>
      </c>
      <c r="J62" s="169" t="s">
        <v>533</v>
      </c>
    </row>
    <row r="63" ht="42" customHeight="1" spans="1:10">
      <c r="A63" s="175" t="s">
        <v>318</v>
      </c>
      <c r="B63" s="174" t="s">
        <v>523</v>
      </c>
      <c r="C63" s="174" t="s">
        <v>377</v>
      </c>
      <c r="D63" s="174" t="s">
        <v>386</v>
      </c>
      <c r="E63" s="169" t="s">
        <v>534</v>
      </c>
      <c r="F63" s="174" t="s">
        <v>380</v>
      </c>
      <c r="G63" s="169" t="s">
        <v>516</v>
      </c>
      <c r="H63" s="174" t="s">
        <v>382</v>
      </c>
      <c r="I63" s="174" t="s">
        <v>383</v>
      </c>
      <c r="J63" s="169" t="s">
        <v>535</v>
      </c>
    </row>
    <row r="64" ht="42" customHeight="1" spans="1:10">
      <c r="A64" s="175" t="s">
        <v>318</v>
      </c>
      <c r="B64" s="174" t="s">
        <v>523</v>
      </c>
      <c r="C64" s="174" t="s">
        <v>377</v>
      </c>
      <c r="D64" s="174" t="s">
        <v>386</v>
      </c>
      <c r="E64" s="169" t="s">
        <v>536</v>
      </c>
      <c r="F64" s="174" t="s">
        <v>380</v>
      </c>
      <c r="G64" s="169" t="s">
        <v>516</v>
      </c>
      <c r="H64" s="174" t="s">
        <v>382</v>
      </c>
      <c r="I64" s="174" t="s">
        <v>383</v>
      </c>
      <c r="J64" s="169" t="s">
        <v>537</v>
      </c>
    </row>
    <row r="65" ht="42" customHeight="1" spans="1:10">
      <c r="A65" s="175" t="s">
        <v>318</v>
      </c>
      <c r="B65" s="174" t="s">
        <v>523</v>
      </c>
      <c r="C65" s="174" t="s">
        <v>377</v>
      </c>
      <c r="D65" s="174" t="s">
        <v>386</v>
      </c>
      <c r="E65" s="169" t="s">
        <v>538</v>
      </c>
      <c r="F65" s="174" t="s">
        <v>380</v>
      </c>
      <c r="G65" s="169" t="s">
        <v>516</v>
      </c>
      <c r="H65" s="174" t="s">
        <v>382</v>
      </c>
      <c r="I65" s="174" t="s">
        <v>383</v>
      </c>
      <c r="J65" s="169" t="s">
        <v>539</v>
      </c>
    </row>
    <row r="66" ht="42" customHeight="1" spans="1:10">
      <c r="A66" s="175" t="s">
        <v>318</v>
      </c>
      <c r="B66" s="174" t="s">
        <v>523</v>
      </c>
      <c r="C66" s="174" t="s">
        <v>377</v>
      </c>
      <c r="D66" s="174" t="s">
        <v>414</v>
      </c>
      <c r="E66" s="169" t="s">
        <v>540</v>
      </c>
      <c r="F66" s="174" t="s">
        <v>418</v>
      </c>
      <c r="G66" s="169" t="s">
        <v>541</v>
      </c>
      <c r="H66" s="174" t="s">
        <v>526</v>
      </c>
      <c r="I66" s="174" t="s">
        <v>383</v>
      </c>
      <c r="J66" s="169" t="s">
        <v>542</v>
      </c>
    </row>
    <row r="67" ht="42" customHeight="1" spans="1:10">
      <c r="A67" s="175" t="s">
        <v>318</v>
      </c>
      <c r="B67" s="174" t="s">
        <v>523</v>
      </c>
      <c r="C67" s="174" t="s">
        <v>377</v>
      </c>
      <c r="D67" s="174" t="s">
        <v>414</v>
      </c>
      <c r="E67" s="169" t="s">
        <v>543</v>
      </c>
      <c r="F67" s="174" t="s">
        <v>418</v>
      </c>
      <c r="G67" s="169" t="s">
        <v>544</v>
      </c>
      <c r="H67" s="174" t="s">
        <v>526</v>
      </c>
      <c r="I67" s="174" t="s">
        <v>383</v>
      </c>
      <c r="J67" s="169" t="s">
        <v>545</v>
      </c>
    </row>
    <row r="68" ht="42" customHeight="1" spans="1:10">
      <c r="A68" s="175" t="s">
        <v>318</v>
      </c>
      <c r="B68" s="174" t="s">
        <v>523</v>
      </c>
      <c r="C68" s="174" t="s">
        <v>377</v>
      </c>
      <c r="D68" s="174" t="s">
        <v>414</v>
      </c>
      <c r="E68" s="169" t="s">
        <v>546</v>
      </c>
      <c r="F68" s="174" t="s">
        <v>418</v>
      </c>
      <c r="G68" s="169" t="s">
        <v>516</v>
      </c>
      <c r="H68" s="174" t="s">
        <v>526</v>
      </c>
      <c r="I68" s="174" t="s">
        <v>383</v>
      </c>
      <c r="J68" s="169" t="s">
        <v>547</v>
      </c>
    </row>
    <row r="69" ht="42" customHeight="1" spans="1:10">
      <c r="A69" s="175" t="s">
        <v>318</v>
      </c>
      <c r="B69" s="174" t="s">
        <v>523</v>
      </c>
      <c r="C69" s="174" t="s">
        <v>377</v>
      </c>
      <c r="D69" s="174" t="s">
        <v>414</v>
      </c>
      <c r="E69" s="169" t="s">
        <v>548</v>
      </c>
      <c r="F69" s="174" t="s">
        <v>418</v>
      </c>
      <c r="G69" s="169" t="s">
        <v>541</v>
      </c>
      <c r="H69" s="174" t="s">
        <v>526</v>
      </c>
      <c r="I69" s="174" t="s">
        <v>383</v>
      </c>
      <c r="J69" s="169" t="s">
        <v>549</v>
      </c>
    </row>
    <row r="70" ht="42" customHeight="1" spans="1:10">
      <c r="A70" s="175" t="s">
        <v>318</v>
      </c>
      <c r="B70" s="174" t="s">
        <v>523</v>
      </c>
      <c r="C70" s="174" t="s">
        <v>395</v>
      </c>
      <c r="D70" s="174" t="s">
        <v>422</v>
      </c>
      <c r="E70" s="169" t="s">
        <v>550</v>
      </c>
      <c r="F70" s="174" t="s">
        <v>407</v>
      </c>
      <c r="G70" s="169" t="s">
        <v>398</v>
      </c>
      <c r="H70" s="174"/>
      <c r="I70" s="174" t="s">
        <v>487</v>
      </c>
      <c r="J70" s="169" t="s">
        <v>551</v>
      </c>
    </row>
    <row r="71" ht="42" customHeight="1" spans="1:10">
      <c r="A71" s="175" t="s">
        <v>318</v>
      </c>
      <c r="B71" s="174" t="s">
        <v>523</v>
      </c>
      <c r="C71" s="174" t="s">
        <v>395</v>
      </c>
      <c r="D71" s="174" t="s">
        <v>396</v>
      </c>
      <c r="E71" s="169" t="s">
        <v>552</v>
      </c>
      <c r="F71" s="174" t="s">
        <v>407</v>
      </c>
      <c r="G71" s="169" t="s">
        <v>398</v>
      </c>
      <c r="H71" s="174"/>
      <c r="I71" s="174" t="s">
        <v>487</v>
      </c>
      <c r="J71" s="169" t="s">
        <v>553</v>
      </c>
    </row>
    <row r="72" ht="42" customHeight="1" spans="1:10">
      <c r="A72" s="175" t="s">
        <v>318</v>
      </c>
      <c r="B72" s="174" t="s">
        <v>523</v>
      </c>
      <c r="C72" s="174" t="s">
        <v>401</v>
      </c>
      <c r="D72" s="174" t="s">
        <v>402</v>
      </c>
      <c r="E72" s="169" t="s">
        <v>554</v>
      </c>
      <c r="F72" s="174" t="s">
        <v>380</v>
      </c>
      <c r="G72" s="169" t="s">
        <v>555</v>
      </c>
      <c r="H72" s="174" t="s">
        <v>526</v>
      </c>
      <c r="I72" s="174" t="s">
        <v>383</v>
      </c>
      <c r="J72" s="169" t="s">
        <v>556</v>
      </c>
    </row>
    <row r="73" ht="42" customHeight="1" spans="1:10">
      <c r="A73" s="175" t="s">
        <v>328</v>
      </c>
      <c r="B73" s="174" t="s">
        <v>557</v>
      </c>
      <c r="C73" s="174" t="s">
        <v>377</v>
      </c>
      <c r="D73" s="174" t="s">
        <v>378</v>
      </c>
      <c r="E73" s="169" t="s">
        <v>558</v>
      </c>
      <c r="F73" s="174" t="s">
        <v>407</v>
      </c>
      <c r="G73" s="169" t="s">
        <v>559</v>
      </c>
      <c r="H73" s="174" t="s">
        <v>399</v>
      </c>
      <c r="I73" s="174" t="s">
        <v>383</v>
      </c>
      <c r="J73" s="169" t="s">
        <v>560</v>
      </c>
    </row>
    <row r="74" ht="42" customHeight="1" spans="1:10">
      <c r="A74" s="175" t="s">
        <v>328</v>
      </c>
      <c r="B74" s="174" t="s">
        <v>557</v>
      </c>
      <c r="C74" s="174" t="s">
        <v>377</v>
      </c>
      <c r="D74" s="174" t="s">
        <v>386</v>
      </c>
      <c r="E74" s="169" t="s">
        <v>561</v>
      </c>
      <c r="F74" s="174" t="s">
        <v>407</v>
      </c>
      <c r="G74" s="169" t="s">
        <v>433</v>
      </c>
      <c r="H74" s="174" t="s">
        <v>382</v>
      </c>
      <c r="I74" s="174" t="s">
        <v>383</v>
      </c>
      <c r="J74" s="169" t="s">
        <v>562</v>
      </c>
    </row>
    <row r="75" ht="42" customHeight="1" spans="1:10">
      <c r="A75" s="175" t="s">
        <v>328</v>
      </c>
      <c r="B75" s="174" t="s">
        <v>557</v>
      </c>
      <c r="C75" s="174" t="s">
        <v>377</v>
      </c>
      <c r="D75" s="174" t="s">
        <v>414</v>
      </c>
      <c r="E75" s="169" t="s">
        <v>563</v>
      </c>
      <c r="F75" s="174" t="s">
        <v>407</v>
      </c>
      <c r="G75" s="169" t="s">
        <v>433</v>
      </c>
      <c r="H75" s="174" t="s">
        <v>382</v>
      </c>
      <c r="I75" s="174" t="s">
        <v>383</v>
      </c>
      <c r="J75" s="169" t="s">
        <v>564</v>
      </c>
    </row>
    <row r="76" ht="42" customHeight="1" spans="1:10">
      <c r="A76" s="175" t="s">
        <v>328</v>
      </c>
      <c r="B76" s="174" t="s">
        <v>557</v>
      </c>
      <c r="C76" s="174" t="s">
        <v>395</v>
      </c>
      <c r="D76" s="174" t="s">
        <v>422</v>
      </c>
      <c r="E76" s="169" t="s">
        <v>565</v>
      </c>
      <c r="F76" s="174" t="s">
        <v>407</v>
      </c>
      <c r="G76" s="169" t="s">
        <v>398</v>
      </c>
      <c r="H76" s="174"/>
      <c r="I76" s="174" t="s">
        <v>487</v>
      </c>
      <c r="J76" s="169" t="s">
        <v>566</v>
      </c>
    </row>
    <row r="77" ht="42" customHeight="1" spans="1:10">
      <c r="A77" s="175" t="s">
        <v>328</v>
      </c>
      <c r="B77" s="174" t="s">
        <v>557</v>
      </c>
      <c r="C77" s="174" t="s">
        <v>401</v>
      </c>
      <c r="D77" s="174" t="s">
        <v>402</v>
      </c>
      <c r="E77" s="169" t="s">
        <v>567</v>
      </c>
      <c r="F77" s="174" t="s">
        <v>380</v>
      </c>
      <c r="G77" s="169" t="s">
        <v>505</v>
      </c>
      <c r="H77" s="174" t="s">
        <v>382</v>
      </c>
      <c r="I77" s="174" t="s">
        <v>383</v>
      </c>
      <c r="J77" s="169" t="s">
        <v>568</v>
      </c>
    </row>
    <row r="78" ht="42" customHeight="1" spans="1:10">
      <c r="A78" s="175" t="s">
        <v>338</v>
      </c>
      <c r="B78" s="174" t="s">
        <v>569</v>
      </c>
      <c r="C78" s="174" t="s">
        <v>377</v>
      </c>
      <c r="D78" s="174" t="s">
        <v>378</v>
      </c>
      <c r="E78" s="169" t="s">
        <v>570</v>
      </c>
      <c r="F78" s="174" t="s">
        <v>407</v>
      </c>
      <c r="G78" s="169" t="s">
        <v>571</v>
      </c>
      <c r="H78" s="174" t="s">
        <v>572</v>
      </c>
      <c r="I78" s="174" t="s">
        <v>383</v>
      </c>
      <c r="J78" s="169" t="s">
        <v>573</v>
      </c>
    </row>
    <row r="79" ht="42" customHeight="1" spans="1:10">
      <c r="A79" s="175" t="s">
        <v>338</v>
      </c>
      <c r="B79" s="174" t="s">
        <v>569</v>
      </c>
      <c r="C79" s="174" t="s">
        <v>377</v>
      </c>
      <c r="D79" s="174" t="s">
        <v>378</v>
      </c>
      <c r="E79" s="169" t="s">
        <v>574</v>
      </c>
      <c r="F79" s="174" t="s">
        <v>407</v>
      </c>
      <c r="G79" s="169" t="s">
        <v>87</v>
      </c>
      <c r="H79" s="174" t="s">
        <v>572</v>
      </c>
      <c r="I79" s="174" t="s">
        <v>383</v>
      </c>
      <c r="J79" s="169" t="s">
        <v>575</v>
      </c>
    </row>
    <row r="80" ht="42" customHeight="1" spans="1:10">
      <c r="A80" s="175" t="s">
        <v>338</v>
      </c>
      <c r="B80" s="174" t="s">
        <v>569</v>
      </c>
      <c r="C80" s="174" t="s">
        <v>377</v>
      </c>
      <c r="D80" s="174" t="s">
        <v>386</v>
      </c>
      <c r="E80" s="169" t="s">
        <v>576</v>
      </c>
      <c r="F80" s="174" t="s">
        <v>380</v>
      </c>
      <c r="G80" s="169" t="s">
        <v>516</v>
      </c>
      <c r="H80" s="174" t="s">
        <v>382</v>
      </c>
      <c r="I80" s="174" t="s">
        <v>383</v>
      </c>
      <c r="J80" s="169" t="s">
        <v>577</v>
      </c>
    </row>
    <row r="81" ht="42" customHeight="1" spans="1:10">
      <c r="A81" s="175" t="s">
        <v>338</v>
      </c>
      <c r="B81" s="174" t="s">
        <v>569</v>
      </c>
      <c r="C81" s="174" t="s">
        <v>377</v>
      </c>
      <c r="D81" s="174" t="s">
        <v>414</v>
      </c>
      <c r="E81" s="169" t="s">
        <v>578</v>
      </c>
      <c r="F81" s="174" t="s">
        <v>380</v>
      </c>
      <c r="G81" s="169" t="s">
        <v>433</v>
      </c>
      <c r="H81" s="174" t="s">
        <v>382</v>
      </c>
      <c r="I81" s="174" t="s">
        <v>383</v>
      </c>
      <c r="J81" s="169" t="s">
        <v>579</v>
      </c>
    </row>
    <row r="82" ht="42" customHeight="1" spans="1:10">
      <c r="A82" s="175" t="s">
        <v>338</v>
      </c>
      <c r="B82" s="174" t="s">
        <v>569</v>
      </c>
      <c r="C82" s="174" t="s">
        <v>377</v>
      </c>
      <c r="D82" s="174" t="s">
        <v>390</v>
      </c>
      <c r="E82" s="169" t="s">
        <v>391</v>
      </c>
      <c r="F82" s="174" t="s">
        <v>407</v>
      </c>
      <c r="G82" s="169" t="s">
        <v>398</v>
      </c>
      <c r="H82" s="174"/>
      <c r="I82" s="174" t="s">
        <v>487</v>
      </c>
      <c r="J82" s="169" t="s">
        <v>580</v>
      </c>
    </row>
    <row r="83" ht="42" customHeight="1" spans="1:10">
      <c r="A83" s="175" t="s">
        <v>338</v>
      </c>
      <c r="B83" s="174" t="s">
        <v>569</v>
      </c>
      <c r="C83" s="174" t="s">
        <v>395</v>
      </c>
      <c r="D83" s="174" t="s">
        <v>396</v>
      </c>
      <c r="E83" s="169" t="s">
        <v>581</v>
      </c>
      <c r="F83" s="174" t="s">
        <v>380</v>
      </c>
      <c r="G83" s="169" t="s">
        <v>582</v>
      </c>
      <c r="H83" s="174" t="s">
        <v>493</v>
      </c>
      <c r="I83" s="174" t="s">
        <v>383</v>
      </c>
      <c r="J83" s="169" t="s">
        <v>583</v>
      </c>
    </row>
    <row r="84" ht="42" customHeight="1" spans="1:10">
      <c r="A84" s="175" t="s">
        <v>338</v>
      </c>
      <c r="B84" s="174" t="s">
        <v>569</v>
      </c>
      <c r="C84" s="174" t="s">
        <v>401</v>
      </c>
      <c r="D84" s="174" t="s">
        <v>402</v>
      </c>
      <c r="E84" s="169" t="s">
        <v>584</v>
      </c>
      <c r="F84" s="174" t="s">
        <v>380</v>
      </c>
      <c r="G84" s="169" t="s">
        <v>505</v>
      </c>
      <c r="H84" s="174" t="s">
        <v>382</v>
      </c>
      <c r="I84" s="174" t="s">
        <v>383</v>
      </c>
      <c r="J84" s="169" t="s">
        <v>585</v>
      </c>
    </row>
    <row r="85" ht="42" customHeight="1" spans="1:10">
      <c r="A85" s="175" t="s">
        <v>334</v>
      </c>
      <c r="B85" s="174" t="s">
        <v>586</v>
      </c>
      <c r="C85" s="174" t="s">
        <v>377</v>
      </c>
      <c r="D85" s="174" t="s">
        <v>378</v>
      </c>
      <c r="E85" s="169" t="s">
        <v>587</v>
      </c>
      <c r="F85" s="174" t="s">
        <v>380</v>
      </c>
      <c r="G85" s="169" t="s">
        <v>588</v>
      </c>
      <c r="H85" s="174" t="s">
        <v>399</v>
      </c>
      <c r="I85" s="174" t="s">
        <v>383</v>
      </c>
      <c r="J85" s="169" t="s">
        <v>589</v>
      </c>
    </row>
    <row r="86" ht="42" customHeight="1" spans="1:10">
      <c r="A86" s="175" t="s">
        <v>334</v>
      </c>
      <c r="B86" s="174" t="s">
        <v>586</v>
      </c>
      <c r="C86" s="174" t="s">
        <v>377</v>
      </c>
      <c r="D86" s="174" t="s">
        <v>386</v>
      </c>
      <c r="E86" s="169" t="s">
        <v>590</v>
      </c>
      <c r="F86" s="174" t="s">
        <v>380</v>
      </c>
      <c r="G86" s="169" t="s">
        <v>516</v>
      </c>
      <c r="H86" s="174" t="s">
        <v>382</v>
      </c>
      <c r="I86" s="174" t="s">
        <v>383</v>
      </c>
      <c r="J86" s="169" t="s">
        <v>591</v>
      </c>
    </row>
    <row r="87" ht="42" customHeight="1" spans="1:10">
      <c r="A87" s="175" t="s">
        <v>334</v>
      </c>
      <c r="B87" s="174" t="s">
        <v>586</v>
      </c>
      <c r="C87" s="174" t="s">
        <v>377</v>
      </c>
      <c r="D87" s="174" t="s">
        <v>414</v>
      </c>
      <c r="E87" s="169" t="s">
        <v>592</v>
      </c>
      <c r="F87" s="174" t="s">
        <v>407</v>
      </c>
      <c r="G87" s="169" t="s">
        <v>593</v>
      </c>
      <c r="H87" s="174" t="s">
        <v>594</v>
      </c>
      <c r="I87" s="174" t="s">
        <v>383</v>
      </c>
      <c r="J87" s="169" t="s">
        <v>595</v>
      </c>
    </row>
    <row r="88" ht="42" customHeight="1" spans="1:10">
      <c r="A88" s="175" t="s">
        <v>334</v>
      </c>
      <c r="B88" s="174" t="s">
        <v>586</v>
      </c>
      <c r="C88" s="174" t="s">
        <v>395</v>
      </c>
      <c r="D88" s="174" t="s">
        <v>396</v>
      </c>
      <c r="E88" s="169" t="s">
        <v>596</v>
      </c>
      <c r="F88" s="174" t="s">
        <v>380</v>
      </c>
      <c r="G88" s="169" t="s">
        <v>398</v>
      </c>
      <c r="H88" s="174" t="s">
        <v>382</v>
      </c>
      <c r="I88" s="174" t="s">
        <v>487</v>
      </c>
      <c r="J88" s="169" t="s">
        <v>596</v>
      </c>
    </row>
    <row r="89" ht="42" customHeight="1" spans="1:10">
      <c r="A89" s="175" t="s">
        <v>334</v>
      </c>
      <c r="B89" s="174" t="s">
        <v>586</v>
      </c>
      <c r="C89" s="174" t="s">
        <v>401</v>
      </c>
      <c r="D89" s="174" t="s">
        <v>402</v>
      </c>
      <c r="E89" s="169" t="s">
        <v>402</v>
      </c>
      <c r="F89" s="174" t="s">
        <v>380</v>
      </c>
      <c r="G89" s="169" t="s">
        <v>516</v>
      </c>
      <c r="H89" s="174" t="s">
        <v>382</v>
      </c>
      <c r="I89" s="174" t="s">
        <v>383</v>
      </c>
      <c r="J89" s="169" t="s">
        <v>597</v>
      </c>
    </row>
    <row r="90" ht="42" customHeight="1" spans="1:10">
      <c r="A90" s="175" t="s">
        <v>330</v>
      </c>
      <c r="B90" s="174" t="s">
        <v>598</v>
      </c>
      <c r="C90" s="174" t="s">
        <v>377</v>
      </c>
      <c r="D90" s="174" t="s">
        <v>378</v>
      </c>
      <c r="E90" s="169" t="s">
        <v>599</v>
      </c>
      <c r="F90" s="174" t="s">
        <v>380</v>
      </c>
      <c r="G90" s="169" t="s">
        <v>388</v>
      </c>
      <c r="H90" s="174" t="s">
        <v>382</v>
      </c>
      <c r="I90" s="174" t="s">
        <v>383</v>
      </c>
      <c r="J90" s="169" t="s">
        <v>600</v>
      </c>
    </row>
    <row r="91" ht="42" customHeight="1" spans="1:10">
      <c r="A91" s="175" t="s">
        <v>330</v>
      </c>
      <c r="B91" s="174" t="s">
        <v>598</v>
      </c>
      <c r="C91" s="174" t="s">
        <v>377</v>
      </c>
      <c r="D91" s="174" t="s">
        <v>386</v>
      </c>
      <c r="E91" s="169" t="s">
        <v>601</v>
      </c>
      <c r="F91" s="174" t="s">
        <v>380</v>
      </c>
      <c r="G91" s="169" t="s">
        <v>388</v>
      </c>
      <c r="H91" s="174" t="s">
        <v>382</v>
      </c>
      <c r="I91" s="174" t="s">
        <v>383</v>
      </c>
      <c r="J91" s="169" t="s">
        <v>602</v>
      </c>
    </row>
    <row r="92" ht="42" customHeight="1" spans="1:10">
      <c r="A92" s="175" t="s">
        <v>330</v>
      </c>
      <c r="B92" s="174" t="s">
        <v>598</v>
      </c>
      <c r="C92" s="174" t="s">
        <v>377</v>
      </c>
      <c r="D92" s="174" t="s">
        <v>386</v>
      </c>
      <c r="E92" s="169" t="s">
        <v>603</v>
      </c>
      <c r="F92" s="174" t="s">
        <v>380</v>
      </c>
      <c r="G92" s="169" t="s">
        <v>388</v>
      </c>
      <c r="H92" s="174" t="s">
        <v>382</v>
      </c>
      <c r="I92" s="174" t="s">
        <v>383</v>
      </c>
      <c r="J92" s="169" t="s">
        <v>604</v>
      </c>
    </row>
    <row r="93" ht="42" customHeight="1" spans="1:10">
      <c r="A93" s="175" t="s">
        <v>330</v>
      </c>
      <c r="B93" s="174" t="s">
        <v>598</v>
      </c>
      <c r="C93" s="174" t="s">
        <v>377</v>
      </c>
      <c r="D93" s="174" t="s">
        <v>414</v>
      </c>
      <c r="E93" s="169" t="s">
        <v>605</v>
      </c>
      <c r="F93" s="174" t="s">
        <v>380</v>
      </c>
      <c r="G93" s="169" t="s">
        <v>388</v>
      </c>
      <c r="H93" s="174" t="s">
        <v>382</v>
      </c>
      <c r="I93" s="174" t="s">
        <v>383</v>
      </c>
      <c r="J93" s="169" t="s">
        <v>606</v>
      </c>
    </row>
    <row r="94" ht="42" customHeight="1" spans="1:10">
      <c r="A94" s="175" t="s">
        <v>330</v>
      </c>
      <c r="B94" s="174" t="s">
        <v>598</v>
      </c>
      <c r="C94" s="174" t="s">
        <v>395</v>
      </c>
      <c r="D94" s="174" t="s">
        <v>422</v>
      </c>
      <c r="E94" s="169" t="s">
        <v>607</v>
      </c>
      <c r="F94" s="174" t="s">
        <v>380</v>
      </c>
      <c r="G94" s="169" t="s">
        <v>388</v>
      </c>
      <c r="H94" s="174" t="s">
        <v>382</v>
      </c>
      <c r="I94" s="174" t="s">
        <v>383</v>
      </c>
      <c r="J94" s="169" t="s">
        <v>608</v>
      </c>
    </row>
    <row r="95" ht="42" customHeight="1" spans="1:10">
      <c r="A95" s="175" t="s">
        <v>330</v>
      </c>
      <c r="B95" s="174" t="s">
        <v>598</v>
      </c>
      <c r="C95" s="174" t="s">
        <v>401</v>
      </c>
      <c r="D95" s="174" t="s">
        <v>402</v>
      </c>
      <c r="E95" s="169" t="s">
        <v>425</v>
      </c>
      <c r="F95" s="174" t="s">
        <v>380</v>
      </c>
      <c r="G95" s="169" t="s">
        <v>516</v>
      </c>
      <c r="H95" s="174" t="s">
        <v>382</v>
      </c>
      <c r="I95" s="174" t="s">
        <v>383</v>
      </c>
      <c r="J95" s="169" t="s">
        <v>609</v>
      </c>
    </row>
    <row r="96" ht="42" customHeight="1" spans="1:10">
      <c r="A96" s="175" t="s">
        <v>322</v>
      </c>
      <c r="B96" s="174" t="s">
        <v>610</v>
      </c>
      <c r="C96" s="174" t="s">
        <v>377</v>
      </c>
      <c r="D96" s="174" t="s">
        <v>378</v>
      </c>
      <c r="E96" s="169" t="s">
        <v>611</v>
      </c>
      <c r="F96" s="174" t="s">
        <v>380</v>
      </c>
      <c r="G96" s="169" t="s">
        <v>612</v>
      </c>
      <c r="H96" s="174" t="s">
        <v>613</v>
      </c>
      <c r="I96" s="174" t="s">
        <v>383</v>
      </c>
      <c r="J96" s="169" t="s">
        <v>614</v>
      </c>
    </row>
    <row r="97" ht="42" customHeight="1" spans="1:10">
      <c r="A97" s="175" t="s">
        <v>322</v>
      </c>
      <c r="B97" s="174" t="s">
        <v>610</v>
      </c>
      <c r="C97" s="174" t="s">
        <v>377</v>
      </c>
      <c r="D97" s="174" t="s">
        <v>378</v>
      </c>
      <c r="E97" s="169" t="s">
        <v>615</v>
      </c>
      <c r="F97" s="174" t="s">
        <v>407</v>
      </c>
      <c r="G97" s="169" t="s">
        <v>433</v>
      </c>
      <c r="H97" s="174" t="s">
        <v>382</v>
      </c>
      <c r="I97" s="174" t="s">
        <v>383</v>
      </c>
      <c r="J97" s="169" t="s">
        <v>616</v>
      </c>
    </row>
    <row r="98" ht="42" customHeight="1" spans="1:10">
      <c r="A98" s="175" t="s">
        <v>322</v>
      </c>
      <c r="B98" s="174" t="s">
        <v>610</v>
      </c>
      <c r="C98" s="174" t="s">
        <v>377</v>
      </c>
      <c r="D98" s="174" t="s">
        <v>386</v>
      </c>
      <c r="E98" s="169" t="s">
        <v>617</v>
      </c>
      <c r="F98" s="174" t="s">
        <v>418</v>
      </c>
      <c r="G98" s="169" t="s">
        <v>618</v>
      </c>
      <c r="H98" s="174" t="s">
        <v>382</v>
      </c>
      <c r="I98" s="174" t="s">
        <v>383</v>
      </c>
      <c r="J98" s="169" t="s">
        <v>619</v>
      </c>
    </row>
    <row r="99" ht="42" customHeight="1" spans="1:10">
      <c r="A99" s="175" t="s">
        <v>322</v>
      </c>
      <c r="B99" s="174" t="s">
        <v>610</v>
      </c>
      <c r="C99" s="174" t="s">
        <v>377</v>
      </c>
      <c r="D99" s="174" t="s">
        <v>386</v>
      </c>
      <c r="E99" s="169" t="s">
        <v>620</v>
      </c>
      <c r="F99" s="174" t="s">
        <v>407</v>
      </c>
      <c r="G99" s="169" t="s">
        <v>433</v>
      </c>
      <c r="H99" s="174" t="s">
        <v>382</v>
      </c>
      <c r="I99" s="174" t="s">
        <v>383</v>
      </c>
      <c r="J99" s="169" t="s">
        <v>621</v>
      </c>
    </row>
    <row r="100" ht="42" customHeight="1" spans="1:10">
      <c r="A100" s="175" t="s">
        <v>322</v>
      </c>
      <c r="B100" s="174" t="s">
        <v>610</v>
      </c>
      <c r="C100" s="174" t="s">
        <v>377</v>
      </c>
      <c r="D100" s="174" t="s">
        <v>414</v>
      </c>
      <c r="E100" s="169" t="s">
        <v>622</v>
      </c>
      <c r="F100" s="174" t="s">
        <v>380</v>
      </c>
      <c r="G100" s="169" t="s">
        <v>433</v>
      </c>
      <c r="H100" s="174" t="s">
        <v>382</v>
      </c>
      <c r="I100" s="174" t="s">
        <v>383</v>
      </c>
      <c r="J100" s="169" t="s">
        <v>623</v>
      </c>
    </row>
    <row r="101" ht="42" customHeight="1" spans="1:10">
      <c r="A101" s="175" t="s">
        <v>322</v>
      </c>
      <c r="B101" s="174" t="s">
        <v>610</v>
      </c>
      <c r="C101" s="174" t="s">
        <v>377</v>
      </c>
      <c r="D101" s="174" t="s">
        <v>414</v>
      </c>
      <c r="E101" s="169" t="s">
        <v>578</v>
      </c>
      <c r="F101" s="174" t="s">
        <v>380</v>
      </c>
      <c r="G101" s="169" t="s">
        <v>433</v>
      </c>
      <c r="H101" s="174" t="s">
        <v>382</v>
      </c>
      <c r="I101" s="174" t="s">
        <v>383</v>
      </c>
      <c r="J101" s="169" t="s">
        <v>579</v>
      </c>
    </row>
    <row r="102" ht="42" customHeight="1" spans="1:10">
      <c r="A102" s="175" t="s">
        <v>322</v>
      </c>
      <c r="B102" s="174" t="s">
        <v>610</v>
      </c>
      <c r="C102" s="174" t="s">
        <v>395</v>
      </c>
      <c r="D102" s="174" t="s">
        <v>422</v>
      </c>
      <c r="E102" s="169" t="s">
        <v>576</v>
      </c>
      <c r="F102" s="174" t="s">
        <v>380</v>
      </c>
      <c r="G102" s="169" t="s">
        <v>433</v>
      </c>
      <c r="H102" s="174" t="s">
        <v>382</v>
      </c>
      <c r="I102" s="174" t="s">
        <v>383</v>
      </c>
      <c r="J102" s="169" t="s">
        <v>624</v>
      </c>
    </row>
    <row r="103" ht="42" customHeight="1" spans="1:10">
      <c r="A103" s="175" t="s">
        <v>322</v>
      </c>
      <c r="B103" s="174" t="s">
        <v>610</v>
      </c>
      <c r="C103" s="174" t="s">
        <v>395</v>
      </c>
      <c r="D103" s="174" t="s">
        <v>396</v>
      </c>
      <c r="E103" s="169" t="s">
        <v>581</v>
      </c>
      <c r="F103" s="174" t="s">
        <v>407</v>
      </c>
      <c r="G103" s="169" t="s">
        <v>582</v>
      </c>
      <c r="H103" s="174" t="s">
        <v>493</v>
      </c>
      <c r="I103" s="174" t="s">
        <v>383</v>
      </c>
      <c r="J103" s="169" t="s">
        <v>583</v>
      </c>
    </row>
    <row r="104" ht="42" customHeight="1" spans="1:10">
      <c r="A104" s="175" t="s">
        <v>322</v>
      </c>
      <c r="B104" s="174" t="s">
        <v>610</v>
      </c>
      <c r="C104" s="174" t="s">
        <v>401</v>
      </c>
      <c r="D104" s="174" t="s">
        <v>402</v>
      </c>
      <c r="E104" s="169" t="s">
        <v>584</v>
      </c>
      <c r="F104" s="174" t="s">
        <v>380</v>
      </c>
      <c r="G104" s="169" t="s">
        <v>505</v>
      </c>
      <c r="H104" s="174" t="s">
        <v>382</v>
      </c>
      <c r="I104" s="174" t="s">
        <v>383</v>
      </c>
      <c r="J104" s="169" t="s">
        <v>585</v>
      </c>
    </row>
    <row r="105" ht="42" customHeight="1" spans="1:10">
      <c r="A105" s="175" t="s">
        <v>308</v>
      </c>
      <c r="B105" s="174" t="s">
        <v>625</v>
      </c>
      <c r="C105" s="174" t="s">
        <v>377</v>
      </c>
      <c r="D105" s="174" t="s">
        <v>378</v>
      </c>
      <c r="E105" s="169" t="s">
        <v>626</v>
      </c>
      <c r="F105" s="174" t="s">
        <v>380</v>
      </c>
      <c r="G105" s="169" t="s">
        <v>627</v>
      </c>
      <c r="H105" s="174" t="s">
        <v>628</v>
      </c>
      <c r="I105" s="174" t="s">
        <v>383</v>
      </c>
      <c r="J105" s="169" t="s">
        <v>629</v>
      </c>
    </row>
    <row r="106" ht="42" customHeight="1" spans="1:10">
      <c r="A106" s="175" t="s">
        <v>308</v>
      </c>
      <c r="B106" s="174" t="s">
        <v>625</v>
      </c>
      <c r="C106" s="174" t="s">
        <v>377</v>
      </c>
      <c r="D106" s="174" t="s">
        <v>386</v>
      </c>
      <c r="E106" s="169" t="s">
        <v>630</v>
      </c>
      <c r="F106" s="174" t="s">
        <v>407</v>
      </c>
      <c r="G106" s="169" t="s">
        <v>433</v>
      </c>
      <c r="H106" s="174" t="s">
        <v>382</v>
      </c>
      <c r="I106" s="174" t="s">
        <v>383</v>
      </c>
      <c r="J106" s="169" t="s">
        <v>631</v>
      </c>
    </row>
    <row r="107" ht="42" customHeight="1" spans="1:10">
      <c r="A107" s="175" t="s">
        <v>308</v>
      </c>
      <c r="B107" s="174" t="s">
        <v>625</v>
      </c>
      <c r="C107" s="174" t="s">
        <v>377</v>
      </c>
      <c r="D107" s="174" t="s">
        <v>414</v>
      </c>
      <c r="E107" s="169" t="s">
        <v>632</v>
      </c>
      <c r="F107" s="174" t="s">
        <v>407</v>
      </c>
      <c r="G107" s="169" t="s">
        <v>433</v>
      </c>
      <c r="H107" s="174" t="s">
        <v>382</v>
      </c>
      <c r="I107" s="174" t="s">
        <v>383</v>
      </c>
      <c r="J107" s="169" t="s">
        <v>633</v>
      </c>
    </row>
    <row r="108" ht="42" customHeight="1" spans="1:10">
      <c r="A108" s="175" t="s">
        <v>308</v>
      </c>
      <c r="B108" s="174" t="s">
        <v>625</v>
      </c>
      <c r="C108" s="174" t="s">
        <v>395</v>
      </c>
      <c r="D108" s="174" t="s">
        <v>396</v>
      </c>
      <c r="E108" s="169" t="s">
        <v>634</v>
      </c>
      <c r="F108" s="174" t="s">
        <v>380</v>
      </c>
      <c r="G108" s="169" t="s">
        <v>412</v>
      </c>
      <c r="H108" s="174" t="s">
        <v>382</v>
      </c>
      <c r="I108" s="174" t="s">
        <v>383</v>
      </c>
      <c r="J108" s="169" t="s">
        <v>635</v>
      </c>
    </row>
    <row r="109" ht="42" customHeight="1" spans="1:10">
      <c r="A109" s="175" t="s">
        <v>308</v>
      </c>
      <c r="B109" s="174" t="s">
        <v>625</v>
      </c>
      <c r="C109" s="174" t="s">
        <v>401</v>
      </c>
      <c r="D109" s="174" t="s">
        <v>402</v>
      </c>
      <c r="E109" s="169" t="s">
        <v>402</v>
      </c>
      <c r="F109" s="174" t="s">
        <v>407</v>
      </c>
      <c r="G109" s="169" t="s">
        <v>433</v>
      </c>
      <c r="H109" s="174" t="s">
        <v>382</v>
      </c>
      <c r="I109" s="174" t="s">
        <v>383</v>
      </c>
      <c r="J109" s="169" t="s">
        <v>636</v>
      </c>
    </row>
    <row r="110" ht="42" customHeight="1" spans="1:10">
      <c r="A110" s="175" t="s">
        <v>320</v>
      </c>
      <c r="B110" s="174" t="s">
        <v>637</v>
      </c>
      <c r="C110" s="174" t="s">
        <v>377</v>
      </c>
      <c r="D110" s="174" t="s">
        <v>378</v>
      </c>
      <c r="E110" s="169" t="s">
        <v>638</v>
      </c>
      <c r="F110" s="174" t="s">
        <v>407</v>
      </c>
      <c r="G110" s="169" t="s">
        <v>639</v>
      </c>
      <c r="H110" s="174" t="s">
        <v>640</v>
      </c>
      <c r="I110" s="174" t="s">
        <v>383</v>
      </c>
      <c r="J110" s="169" t="s">
        <v>641</v>
      </c>
    </row>
    <row r="111" ht="42" customHeight="1" spans="1:10">
      <c r="A111" s="175" t="s">
        <v>320</v>
      </c>
      <c r="B111" s="174" t="s">
        <v>637</v>
      </c>
      <c r="C111" s="174" t="s">
        <v>377</v>
      </c>
      <c r="D111" s="174" t="s">
        <v>386</v>
      </c>
      <c r="E111" s="169" t="s">
        <v>642</v>
      </c>
      <c r="F111" s="174" t="s">
        <v>407</v>
      </c>
      <c r="G111" s="169" t="s">
        <v>469</v>
      </c>
      <c r="H111" s="174" t="s">
        <v>382</v>
      </c>
      <c r="I111" s="174" t="s">
        <v>383</v>
      </c>
      <c r="J111" s="169" t="s">
        <v>643</v>
      </c>
    </row>
    <row r="112" ht="42" customHeight="1" spans="1:10">
      <c r="A112" s="175" t="s">
        <v>320</v>
      </c>
      <c r="B112" s="174" t="s">
        <v>637</v>
      </c>
      <c r="C112" s="174" t="s">
        <v>377</v>
      </c>
      <c r="D112" s="174" t="s">
        <v>414</v>
      </c>
      <c r="E112" s="169" t="s">
        <v>644</v>
      </c>
      <c r="F112" s="174" t="s">
        <v>407</v>
      </c>
      <c r="G112" s="169" t="s">
        <v>469</v>
      </c>
      <c r="H112" s="174" t="s">
        <v>382</v>
      </c>
      <c r="I112" s="174" t="s">
        <v>383</v>
      </c>
      <c r="J112" s="169" t="s">
        <v>645</v>
      </c>
    </row>
    <row r="113" ht="42" customHeight="1" spans="1:10">
      <c r="A113" s="175" t="s">
        <v>320</v>
      </c>
      <c r="B113" s="174" t="s">
        <v>637</v>
      </c>
      <c r="C113" s="174" t="s">
        <v>395</v>
      </c>
      <c r="D113" s="174" t="s">
        <v>422</v>
      </c>
      <c r="E113" s="169" t="s">
        <v>646</v>
      </c>
      <c r="F113" s="174" t="s">
        <v>407</v>
      </c>
      <c r="G113" s="169" t="s">
        <v>398</v>
      </c>
      <c r="H113" s="174"/>
      <c r="I113" s="174" t="s">
        <v>487</v>
      </c>
      <c r="J113" s="169" t="s">
        <v>646</v>
      </c>
    </row>
    <row r="114" ht="125" customHeight="1" spans="1:10">
      <c r="A114" s="175" t="s">
        <v>320</v>
      </c>
      <c r="B114" s="174" t="s">
        <v>637</v>
      </c>
      <c r="C114" s="174" t="s">
        <v>401</v>
      </c>
      <c r="D114" s="174" t="s">
        <v>402</v>
      </c>
      <c r="E114" s="169" t="s">
        <v>647</v>
      </c>
      <c r="F114" s="174" t="s">
        <v>380</v>
      </c>
      <c r="G114" s="169" t="s">
        <v>516</v>
      </c>
      <c r="H114" s="174" t="s">
        <v>382</v>
      </c>
      <c r="I114" s="174" t="s">
        <v>383</v>
      </c>
      <c r="J114" s="169" t="s">
        <v>648</v>
      </c>
    </row>
    <row r="115" ht="42" customHeight="1" spans="1:10">
      <c r="A115" s="175" t="s">
        <v>306</v>
      </c>
      <c r="B115" s="174" t="s">
        <v>649</v>
      </c>
      <c r="C115" s="174" t="s">
        <v>377</v>
      </c>
      <c r="D115" s="174" t="s">
        <v>378</v>
      </c>
      <c r="E115" s="169" t="s">
        <v>650</v>
      </c>
      <c r="F115" s="174" t="s">
        <v>407</v>
      </c>
      <c r="G115" s="169" t="s">
        <v>651</v>
      </c>
      <c r="H115" s="174" t="s">
        <v>408</v>
      </c>
      <c r="I115" s="174" t="s">
        <v>383</v>
      </c>
      <c r="J115" s="169" t="s">
        <v>652</v>
      </c>
    </row>
    <row r="116" ht="42" customHeight="1" spans="1:10">
      <c r="A116" s="175" t="s">
        <v>306</v>
      </c>
      <c r="B116" s="174" t="s">
        <v>649</v>
      </c>
      <c r="C116" s="174" t="s">
        <v>377</v>
      </c>
      <c r="D116" s="174" t="s">
        <v>386</v>
      </c>
      <c r="E116" s="169" t="s">
        <v>653</v>
      </c>
      <c r="F116" s="174" t="s">
        <v>407</v>
      </c>
      <c r="G116" s="169" t="s">
        <v>433</v>
      </c>
      <c r="H116" s="174" t="s">
        <v>382</v>
      </c>
      <c r="I116" s="174" t="s">
        <v>383</v>
      </c>
      <c r="J116" s="169" t="s">
        <v>654</v>
      </c>
    </row>
    <row r="117" ht="42" customHeight="1" spans="1:10">
      <c r="A117" s="175" t="s">
        <v>306</v>
      </c>
      <c r="B117" s="174" t="s">
        <v>649</v>
      </c>
      <c r="C117" s="174" t="s">
        <v>377</v>
      </c>
      <c r="D117" s="174" t="s">
        <v>414</v>
      </c>
      <c r="E117" s="169" t="s">
        <v>655</v>
      </c>
      <c r="F117" s="174" t="s">
        <v>407</v>
      </c>
      <c r="G117" s="169" t="s">
        <v>433</v>
      </c>
      <c r="H117" s="174" t="s">
        <v>382</v>
      </c>
      <c r="I117" s="174" t="s">
        <v>383</v>
      </c>
      <c r="J117" s="169" t="s">
        <v>655</v>
      </c>
    </row>
    <row r="118" ht="42" customHeight="1" spans="1:10">
      <c r="A118" s="175" t="s">
        <v>306</v>
      </c>
      <c r="B118" s="174" t="s">
        <v>649</v>
      </c>
      <c r="C118" s="174" t="s">
        <v>395</v>
      </c>
      <c r="D118" s="174" t="s">
        <v>446</v>
      </c>
      <c r="E118" s="169" t="s">
        <v>656</v>
      </c>
      <c r="F118" s="174" t="s">
        <v>407</v>
      </c>
      <c r="G118" s="169" t="s">
        <v>433</v>
      </c>
      <c r="H118" s="174" t="s">
        <v>382</v>
      </c>
      <c r="I118" s="174" t="s">
        <v>383</v>
      </c>
      <c r="J118" s="169" t="s">
        <v>657</v>
      </c>
    </row>
    <row r="119" ht="42" customHeight="1" spans="1:10">
      <c r="A119" s="175" t="s">
        <v>306</v>
      </c>
      <c r="B119" s="174" t="s">
        <v>649</v>
      </c>
      <c r="C119" s="174" t="s">
        <v>395</v>
      </c>
      <c r="D119" s="174" t="s">
        <v>422</v>
      </c>
      <c r="E119" s="169" t="s">
        <v>658</v>
      </c>
      <c r="F119" s="174" t="s">
        <v>380</v>
      </c>
      <c r="G119" s="169" t="s">
        <v>659</v>
      </c>
      <c r="H119" s="174" t="s">
        <v>382</v>
      </c>
      <c r="I119" s="174" t="s">
        <v>383</v>
      </c>
      <c r="J119" s="169" t="s">
        <v>660</v>
      </c>
    </row>
    <row r="120" ht="42" customHeight="1" spans="1:10">
      <c r="A120" s="175" t="s">
        <v>306</v>
      </c>
      <c r="B120" s="174" t="s">
        <v>649</v>
      </c>
      <c r="C120" s="174" t="s">
        <v>401</v>
      </c>
      <c r="D120" s="174" t="s">
        <v>402</v>
      </c>
      <c r="E120" s="169" t="s">
        <v>403</v>
      </c>
      <c r="F120" s="174" t="s">
        <v>380</v>
      </c>
      <c r="G120" s="169" t="s">
        <v>412</v>
      </c>
      <c r="H120" s="174" t="s">
        <v>382</v>
      </c>
      <c r="I120" s="174" t="s">
        <v>383</v>
      </c>
      <c r="J120" s="169" t="s">
        <v>661</v>
      </c>
    </row>
    <row r="121" ht="42" customHeight="1" spans="1:10">
      <c r="A121" s="175" t="s">
        <v>326</v>
      </c>
      <c r="B121" s="174" t="s">
        <v>662</v>
      </c>
      <c r="C121" s="174" t="s">
        <v>377</v>
      </c>
      <c r="D121" s="174" t="s">
        <v>378</v>
      </c>
      <c r="E121" s="169" t="s">
        <v>663</v>
      </c>
      <c r="F121" s="174" t="s">
        <v>407</v>
      </c>
      <c r="G121" s="169" t="s">
        <v>83</v>
      </c>
      <c r="H121" s="174" t="s">
        <v>526</v>
      </c>
      <c r="I121" s="174" t="s">
        <v>383</v>
      </c>
      <c r="J121" s="169" t="s">
        <v>664</v>
      </c>
    </row>
    <row r="122" ht="42" customHeight="1" spans="1:10">
      <c r="A122" s="175" t="s">
        <v>326</v>
      </c>
      <c r="B122" s="174" t="s">
        <v>662</v>
      </c>
      <c r="C122" s="174" t="s">
        <v>377</v>
      </c>
      <c r="D122" s="174" t="s">
        <v>378</v>
      </c>
      <c r="E122" s="169" t="s">
        <v>665</v>
      </c>
      <c r="F122" s="174" t="s">
        <v>407</v>
      </c>
      <c r="G122" s="169" t="s">
        <v>89</v>
      </c>
      <c r="H122" s="174" t="s">
        <v>526</v>
      </c>
      <c r="I122" s="174" t="s">
        <v>383</v>
      </c>
      <c r="J122" s="169" t="s">
        <v>666</v>
      </c>
    </row>
    <row r="123" ht="42" customHeight="1" spans="1:10">
      <c r="A123" s="175" t="s">
        <v>326</v>
      </c>
      <c r="B123" s="174" t="s">
        <v>662</v>
      </c>
      <c r="C123" s="174" t="s">
        <v>377</v>
      </c>
      <c r="D123" s="174" t="s">
        <v>386</v>
      </c>
      <c r="E123" s="169" t="s">
        <v>667</v>
      </c>
      <c r="F123" s="174" t="s">
        <v>407</v>
      </c>
      <c r="G123" s="169" t="s">
        <v>433</v>
      </c>
      <c r="H123" s="174" t="s">
        <v>382</v>
      </c>
      <c r="I123" s="174" t="s">
        <v>383</v>
      </c>
      <c r="J123" s="169" t="s">
        <v>668</v>
      </c>
    </row>
    <row r="124" ht="42" customHeight="1" spans="1:10">
      <c r="A124" s="175" t="s">
        <v>326</v>
      </c>
      <c r="B124" s="174" t="s">
        <v>662</v>
      </c>
      <c r="C124" s="174" t="s">
        <v>377</v>
      </c>
      <c r="D124" s="174" t="s">
        <v>414</v>
      </c>
      <c r="E124" s="169" t="s">
        <v>669</v>
      </c>
      <c r="F124" s="174" t="s">
        <v>407</v>
      </c>
      <c r="G124" s="169" t="s">
        <v>433</v>
      </c>
      <c r="H124" s="174" t="s">
        <v>382</v>
      </c>
      <c r="I124" s="174" t="s">
        <v>383</v>
      </c>
      <c r="J124" s="169" t="s">
        <v>670</v>
      </c>
    </row>
    <row r="125" ht="42" customHeight="1" spans="1:10">
      <c r="A125" s="175" t="s">
        <v>326</v>
      </c>
      <c r="B125" s="174" t="s">
        <v>662</v>
      </c>
      <c r="C125" s="174" t="s">
        <v>377</v>
      </c>
      <c r="D125" s="174" t="s">
        <v>390</v>
      </c>
      <c r="E125" s="169" t="s">
        <v>417</v>
      </c>
      <c r="F125" s="174" t="s">
        <v>671</v>
      </c>
      <c r="G125" s="169" t="s">
        <v>419</v>
      </c>
      <c r="H125" s="174" t="s">
        <v>420</v>
      </c>
      <c r="I125" s="174" t="s">
        <v>383</v>
      </c>
      <c r="J125" s="169" t="s">
        <v>672</v>
      </c>
    </row>
    <row r="126" ht="42" customHeight="1" spans="1:10">
      <c r="A126" s="175" t="s">
        <v>326</v>
      </c>
      <c r="B126" s="174" t="s">
        <v>662</v>
      </c>
      <c r="C126" s="174" t="s">
        <v>395</v>
      </c>
      <c r="D126" s="174" t="s">
        <v>422</v>
      </c>
      <c r="E126" s="169" t="s">
        <v>673</v>
      </c>
      <c r="F126" s="174" t="s">
        <v>380</v>
      </c>
      <c r="G126" s="169" t="s">
        <v>501</v>
      </c>
      <c r="H126" s="174" t="s">
        <v>382</v>
      </c>
      <c r="I126" s="174" t="s">
        <v>383</v>
      </c>
      <c r="J126" s="169" t="s">
        <v>674</v>
      </c>
    </row>
    <row r="127" ht="42" customHeight="1" spans="1:10">
      <c r="A127" s="178" t="s">
        <v>326</v>
      </c>
      <c r="B127" s="179" t="s">
        <v>662</v>
      </c>
      <c r="C127" s="179" t="s">
        <v>401</v>
      </c>
      <c r="D127" s="179" t="s">
        <v>402</v>
      </c>
      <c r="E127" s="180" t="s">
        <v>675</v>
      </c>
      <c r="F127" s="179" t="s">
        <v>380</v>
      </c>
      <c r="G127" s="180" t="s">
        <v>505</v>
      </c>
      <c r="H127" s="179" t="s">
        <v>382</v>
      </c>
      <c r="I127" s="179" t="s">
        <v>383</v>
      </c>
      <c r="J127" s="180" t="s">
        <v>676</v>
      </c>
    </row>
    <row r="128" ht="42" customHeight="1" spans="1:10">
      <c r="A128" s="181" t="s">
        <v>342</v>
      </c>
      <c r="B128" s="182" t="s">
        <v>677</v>
      </c>
      <c r="C128" s="183" t="s">
        <v>377</v>
      </c>
      <c r="D128" s="183" t="s">
        <v>378</v>
      </c>
      <c r="E128" s="183" t="s">
        <v>678</v>
      </c>
      <c r="F128" s="184" t="s">
        <v>407</v>
      </c>
      <c r="G128" s="184" t="s">
        <v>618</v>
      </c>
      <c r="H128" s="184" t="s">
        <v>679</v>
      </c>
      <c r="I128" s="184" t="s">
        <v>383</v>
      </c>
      <c r="J128" s="184" t="s">
        <v>680</v>
      </c>
    </row>
    <row r="129" ht="42" customHeight="1" spans="1:10">
      <c r="A129" s="181"/>
      <c r="B129" s="185"/>
      <c r="C129" s="183" t="s">
        <v>377</v>
      </c>
      <c r="D129" s="183" t="s">
        <v>386</v>
      </c>
      <c r="E129" s="183" t="s">
        <v>681</v>
      </c>
      <c r="F129" s="184" t="s">
        <v>380</v>
      </c>
      <c r="G129" s="184" t="s">
        <v>388</v>
      </c>
      <c r="H129" s="184" t="s">
        <v>382</v>
      </c>
      <c r="I129" s="184" t="s">
        <v>383</v>
      </c>
      <c r="J129" s="184" t="s">
        <v>682</v>
      </c>
    </row>
    <row r="130" ht="42" customHeight="1" spans="1:10">
      <c r="A130" s="181"/>
      <c r="B130" s="185"/>
      <c r="C130" s="183" t="s">
        <v>377</v>
      </c>
      <c r="D130" s="183" t="s">
        <v>414</v>
      </c>
      <c r="E130" s="183" t="s">
        <v>683</v>
      </c>
      <c r="F130" s="184" t="s">
        <v>407</v>
      </c>
      <c r="G130" s="184" t="s">
        <v>469</v>
      </c>
      <c r="H130" s="184" t="s">
        <v>382</v>
      </c>
      <c r="I130" s="184" t="s">
        <v>383</v>
      </c>
      <c r="J130" s="184" t="s">
        <v>684</v>
      </c>
    </row>
    <row r="131" ht="42" customHeight="1" spans="1:10">
      <c r="A131" s="181"/>
      <c r="B131" s="185"/>
      <c r="C131" s="183" t="s">
        <v>395</v>
      </c>
      <c r="D131" s="183" t="s">
        <v>422</v>
      </c>
      <c r="E131" s="183" t="s">
        <v>685</v>
      </c>
      <c r="F131" s="184" t="s">
        <v>380</v>
      </c>
      <c r="G131" s="184" t="s">
        <v>686</v>
      </c>
      <c r="H131" s="184" t="s">
        <v>382</v>
      </c>
      <c r="I131" s="184" t="s">
        <v>383</v>
      </c>
      <c r="J131" s="184" t="s">
        <v>687</v>
      </c>
    </row>
    <row r="132" ht="42" customHeight="1" spans="1:10">
      <c r="A132" s="181"/>
      <c r="B132" s="186"/>
      <c r="C132" s="183" t="s">
        <v>401</v>
      </c>
      <c r="D132" s="183" t="s">
        <v>402</v>
      </c>
      <c r="E132" s="183" t="s">
        <v>688</v>
      </c>
      <c r="F132" s="184" t="s">
        <v>380</v>
      </c>
      <c r="G132" s="184" t="s">
        <v>516</v>
      </c>
      <c r="H132" s="184" t="s">
        <v>382</v>
      </c>
      <c r="I132" s="184" t="s">
        <v>383</v>
      </c>
      <c r="J132" s="184" t="s">
        <v>689</v>
      </c>
    </row>
    <row r="133" s="158" customFormat="1" ht="42" customHeight="1" spans="1:10">
      <c r="A133" s="187" t="s">
        <v>355</v>
      </c>
      <c r="B133" s="182" t="s">
        <v>690</v>
      </c>
      <c r="C133" s="183" t="s">
        <v>377</v>
      </c>
      <c r="D133" s="183" t="s">
        <v>378</v>
      </c>
      <c r="E133" s="183" t="s">
        <v>691</v>
      </c>
      <c r="F133" s="188" t="s">
        <v>407</v>
      </c>
      <c r="G133" s="188" t="s">
        <v>692</v>
      </c>
      <c r="H133" s="188" t="s">
        <v>408</v>
      </c>
      <c r="I133" s="188" t="s">
        <v>383</v>
      </c>
      <c r="J133" s="188" t="s">
        <v>693</v>
      </c>
    </row>
    <row r="134" s="158" customFormat="1" ht="42" customHeight="1" spans="1:10">
      <c r="A134" s="189"/>
      <c r="B134" s="190"/>
      <c r="C134" s="183" t="s">
        <v>377</v>
      </c>
      <c r="D134" s="183" t="s">
        <v>378</v>
      </c>
      <c r="E134" s="183" t="s">
        <v>694</v>
      </c>
      <c r="F134" s="188" t="s">
        <v>407</v>
      </c>
      <c r="G134" s="188" t="s">
        <v>695</v>
      </c>
      <c r="H134" s="188" t="s">
        <v>408</v>
      </c>
      <c r="I134" s="188" t="s">
        <v>383</v>
      </c>
      <c r="J134" s="205" t="s">
        <v>696</v>
      </c>
    </row>
    <row r="135" s="158" customFormat="1" ht="42" customHeight="1" spans="1:10">
      <c r="A135" s="189"/>
      <c r="B135" s="190"/>
      <c r="C135" s="183" t="s">
        <v>377</v>
      </c>
      <c r="D135" s="183" t="s">
        <v>386</v>
      </c>
      <c r="E135" s="183" t="s">
        <v>697</v>
      </c>
      <c r="F135" s="188" t="s">
        <v>380</v>
      </c>
      <c r="G135" s="188" t="s">
        <v>698</v>
      </c>
      <c r="H135" s="188" t="s">
        <v>382</v>
      </c>
      <c r="I135" s="188" t="s">
        <v>383</v>
      </c>
      <c r="J135" s="184" t="s">
        <v>699</v>
      </c>
    </row>
    <row r="136" s="158" customFormat="1" ht="42" customHeight="1" spans="1:10">
      <c r="A136" s="189"/>
      <c r="B136" s="190"/>
      <c r="C136" s="183" t="s">
        <v>395</v>
      </c>
      <c r="D136" s="183" t="s">
        <v>396</v>
      </c>
      <c r="E136" s="183" t="s">
        <v>700</v>
      </c>
      <c r="F136" s="188" t="s">
        <v>407</v>
      </c>
      <c r="G136" s="188" t="s">
        <v>398</v>
      </c>
      <c r="H136" s="188" t="s">
        <v>701</v>
      </c>
      <c r="I136" s="188" t="s">
        <v>487</v>
      </c>
      <c r="J136" s="184" t="s">
        <v>702</v>
      </c>
    </row>
    <row r="137" s="158" customFormat="1" ht="42" customHeight="1" spans="1:10">
      <c r="A137" s="189"/>
      <c r="B137" s="190"/>
      <c r="C137" s="183" t="s">
        <v>395</v>
      </c>
      <c r="D137" s="183" t="s">
        <v>396</v>
      </c>
      <c r="E137" s="183" t="s">
        <v>703</v>
      </c>
      <c r="F137" s="188" t="s">
        <v>407</v>
      </c>
      <c r="G137" s="188" t="s">
        <v>398</v>
      </c>
      <c r="H137" s="188" t="s">
        <v>701</v>
      </c>
      <c r="I137" s="188" t="s">
        <v>487</v>
      </c>
      <c r="J137" s="206" t="s">
        <v>704</v>
      </c>
    </row>
    <row r="138" s="158" customFormat="1" ht="42" customHeight="1" spans="1:10">
      <c r="A138" s="191"/>
      <c r="B138" s="192"/>
      <c r="C138" s="183" t="s">
        <v>401</v>
      </c>
      <c r="D138" s="183" t="s">
        <v>402</v>
      </c>
      <c r="E138" s="183" t="s">
        <v>705</v>
      </c>
      <c r="F138" s="188" t="s">
        <v>380</v>
      </c>
      <c r="G138" s="188" t="s">
        <v>698</v>
      </c>
      <c r="H138" s="188" t="s">
        <v>382</v>
      </c>
      <c r="I138" s="188" t="s">
        <v>383</v>
      </c>
      <c r="J138" s="188" t="s">
        <v>706</v>
      </c>
    </row>
    <row r="139" s="158" customFormat="1" ht="42" customHeight="1" spans="1:10">
      <c r="A139" s="193" t="s">
        <v>358</v>
      </c>
      <c r="B139" s="194" t="s">
        <v>707</v>
      </c>
      <c r="C139" s="195" t="s">
        <v>377</v>
      </c>
      <c r="D139" s="196" t="s">
        <v>378</v>
      </c>
      <c r="E139" s="196" t="s">
        <v>708</v>
      </c>
      <c r="F139" s="197" t="s">
        <v>709</v>
      </c>
      <c r="G139" s="197" t="s">
        <v>710</v>
      </c>
      <c r="H139" s="197" t="s">
        <v>463</v>
      </c>
      <c r="I139" s="197" t="s">
        <v>383</v>
      </c>
      <c r="J139" s="207" t="s">
        <v>711</v>
      </c>
    </row>
    <row r="140" s="158" customFormat="1" ht="60" spans="1:10">
      <c r="A140" s="193"/>
      <c r="B140" s="194"/>
      <c r="C140" s="195" t="s">
        <v>377</v>
      </c>
      <c r="D140" s="196" t="s">
        <v>386</v>
      </c>
      <c r="E140" s="196" t="s">
        <v>681</v>
      </c>
      <c r="F140" s="197" t="s">
        <v>380</v>
      </c>
      <c r="G140" s="197" t="s">
        <v>412</v>
      </c>
      <c r="H140" s="197" t="s">
        <v>382</v>
      </c>
      <c r="I140" s="197" t="s">
        <v>383</v>
      </c>
      <c r="J140" s="208" t="s">
        <v>470</v>
      </c>
    </row>
    <row r="141" s="158" customFormat="1" ht="42" customHeight="1" spans="1:10">
      <c r="A141" s="193"/>
      <c r="B141" s="194"/>
      <c r="C141" s="195" t="s">
        <v>377</v>
      </c>
      <c r="D141" s="196" t="s">
        <v>414</v>
      </c>
      <c r="E141" s="196" t="s">
        <v>683</v>
      </c>
      <c r="F141" s="197" t="s">
        <v>380</v>
      </c>
      <c r="G141" s="197" t="s">
        <v>698</v>
      </c>
      <c r="H141" s="197" t="s">
        <v>382</v>
      </c>
      <c r="I141" s="197" t="s">
        <v>383</v>
      </c>
      <c r="J141" s="209" t="s">
        <v>712</v>
      </c>
    </row>
    <row r="142" s="158" customFormat="1" ht="42" customHeight="1" spans="1:10">
      <c r="A142" s="193"/>
      <c r="B142" s="194"/>
      <c r="C142" s="195" t="s">
        <v>395</v>
      </c>
      <c r="D142" s="196" t="s">
        <v>422</v>
      </c>
      <c r="E142" s="196" t="s">
        <v>685</v>
      </c>
      <c r="F142" s="197" t="s">
        <v>380</v>
      </c>
      <c r="G142" s="197" t="s">
        <v>713</v>
      </c>
      <c r="H142" s="197" t="s">
        <v>382</v>
      </c>
      <c r="I142" s="197" t="s">
        <v>383</v>
      </c>
      <c r="J142" s="209" t="s">
        <v>714</v>
      </c>
    </row>
    <row r="143" s="158" customFormat="1" ht="60" spans="1:10">
      <c r="A143" s="193"/>
      <c r="B143" s="194"/>
      <c r="C143" s="195" t="s">
        <v>401</v>
      </c>
      <c r="D143" s="196" t="s">
        <v>402</v>
      </c>
      <c r="E143" s="196" t="s">
        <v>403</v>
      </c>
      <c r="F143" s="197" t="s">
        <v>380</v>
      </c>
      <c r="G143" s="197" t="s">
        <v>698</v>
      </c>
      <c r="H143" s="197" t="s">
        <v>382</v>
      </c>
      <c r="I143" s="197" t="s">
        <v>383</v>
      </c>
      <c r="J143" s="209" t="s">
        <v>522</v>
      </c>
    </row>
    <row r="144" s="158" customFormat="1" ht="36" spans="1:10">
      <c r="A144" s="193" t="s">
        <v>360</v>
      </c>
      <c r="B144" s="194" t="s">
        <v>715</v>
      </c>
      <c r="C144" s="195" t="s">
        <v>377</v>
      </c>
      <c r="D144" s="196" t="s">
        <v>378</v>
      </c>
      <c r="E144" s="196" t="s">
        <v>716</v>
      </c>
      <c r="F144" s="197" t="s">
        <v>380</v>
      </c>
      <c r="G144" s="197" t="s">
        <v>695</v>
      </c>
      <c r="H144" s="197" t="s">
        <v>408</v>
      </c>
      <c r="I144" s="210" t="s">
        <v>383</v>
      </c>
      <c r="J144" s="184" t="s">
        <v>717</v>
      </c>
    </row>
    <row r="145" s="158" customFormat="1" ht="48" spans="1:10">
      <c r="A145" s="193"/>
      <c r="B145" s="194"/>
      <c r="C145" s="195" t="s">
        <v>701</v>
      </c>
      <c r="D145" s="196" t="s">
        <v>386</v>
      </c>
      <c r="E145" s="196" t="s">
        <v>601</v>
      </c>
      <c r="F145" s="197" t="s">
        <v>380</v>
      </c>
      <c r="G145" s="197" t="s">
        <v>388</v>
      </c>
      <c r="H145" s="197" t="s">
        <v>382</v>
      </c>
      <c r="I145" s="210" t="s">
        <v>383</v>
      </c>
      <c r="J145" s="206" t="s">
        <v>602</v>
      </c>
    </row>
    <row r="146" s="158" customFormat="1" ht="72" spans="1:10">
      <c r="A146" s="193"/>
      <c r="B146" s="194"/>
      <c r="C146" s="195" t="s">
        <v>395</v>
      </c>
      <c r="D146" s="196" t="s">
        <v>422</v>
      </c>
      <c r="E146" s="196" t="s">
        <v>607</v>
      </c>
      <c r="F146" s="197" t="s">
        <v>407</v>
      </c>
      <c r="G146" s="197" t="s">
        <v>398</v>
      </c>
      <c r="H146" s="197" t="s">
        <v>701</v>
      </c>
      <c r="I146" s="210" t="s">
        <v>487</v>
      </c>
      <c r="J146" s="184" t="s">
        <v>608</v>
      </c>
    </row>
    <row r="147" s="158" customFormat="1" ht="36" spans="1:10">
      <c r="A147" s="193"/>
      <c r="B147" s="194"/>
      <c r="C147" s="198" t="s">
        <v>401</v>
      </c>
      <c r="D147" s="199" t="s">
        <v>402</v>
      </c>
      <c r="E147" s="199" t="s">
        <v>425</v>
      </c>
      <c r="F147" s="200" t="s">
        <v>380</v>
      </c>
      <c r="G147" s="200" t="s">
        <v>516</v>
      </c>
      <c r="H147" s="200" t="s">
        <v>382</v>
      </c>
      <c r="I147" s="211" t="s">
        <v>383</v>
      </c>
      <c r="J147" s="212" t="s">
        <v>609</v>
      </c>
    </row>
    <row r="148" ht="42" customHeight="1" spans="1:10">
      <c r="A148" s="201" t="s">
        <v>364</v>
      </c>
      <c r="B148" s="194" t="s">
        <v>718</v>
      </c>
      <c r="C148" s="183" t="s">
        <v>377</v>
      </c>
      <c r="D148" s="183" t="s">
        <v>378</v>
      </c>
      <c r="E148" s="183" t="s">
        <v>456</v>
      </c>
      <c r="F148" s="188" t="s">
        <v>407</v>
      </c>
      <c r="G148" s="188" t="s">
        <v>469</v>
      </c>
      <c r="H148" s="188" t="s">
        <v>382</v>
      </c>
      <c r="I148" s="188" t="s">
        <v>383</v>
      </c>
      <c r="J148" s="188" t="s">
        <v>719</v>
      </c>
    </row>
    <row r="149" ht="42" customHeight="1" spans="1:10">
      <c r="A149" s="201"/>
      <c r="B149" s="194"/>
      <c r="C149" s="183" t="s">
        <v>377</v>
      </c>
      <c r="D149" s="183" t="s">
        <v>386</v>
      </c>
      <c r="E149" s="183" t="s">
        <v>468</v>
      </c>
      <c r="F149" s="188" t="s">
        <v>407</v>
      </c>
      <c r="G149" s="188" t="s">
        <v>469</v>
      </c>
      <c r="H149" s="188" t="s">
        <v>382</v>
      </c>
      <c r="I149" s="188" t="s">
        <v>383</v>
      </c>
      <c r="J149" s="188" t="s">
        <v>720</v>
      </c>
    </row>
    <row r="150" ht="42" customHeight="1" spans="1:10">
      <c r="A150" s="201"/>
      <c r="B150" s="194"/>
      <c r="C150" s="183" t="s">
        <v>395</v>
      </c>
      <c r="D150" s="183" t="s">
        <v>721</v>
      </c>
      <c r="E150" s="183" t="s">
        <v>491</v>
      </c>
      <c r="F150" s="188" t="s">
        <v>380</v>
      </c>
      <c r="G150" s="188" t="s">
        <v>492</v>
      </c>
      <c r="H150" s="188" t="s">
        <v>493</v>
      </c>
      <c r="I150" s="188" t="s">
        <v>383</v>
      </c>
      <c r="J150" s="188" t="s">
        <v>722</v>
      </c>
    </row>
    <row r="151" ht="42" customHeight="1" spans="1:10">
      <c r="A151" s="201"/>
      <c r="B151" s="194"/>
      <c r="C151" s="183" t="s">
        <v>401</v>
      </c>
      <c r="D151" s="183" t="s">
        <v>723</v>
      </c>
      <c r="E151" s="183" t="s">
        <v>403</v>
      </c>
      <c r="F151" s="188" t="s">
        <v>380</v>
      </c>
      <c r="G151" s="188" t="s">
        <v>516</v>
      </c>
      <c r="H151" s="188" t="s">
        <v>382</v>
      </c>
      <c r="I151" s="188" t="s">
        <v>383</v>
      </c>
      <c r="J151" s="188" t="s">
        <v>724</v>
      </c>
    </row>
    <row r="152" customHeight="1" spans="1:4">
      <c r="A152" s="202"/>
      <c r="B152" s="202"/>
      <c r="C152" s="203"/>
      <c r="D152" s="203"/>
    </row>
    <row r="153" customHeight="1" spans="4:9">
      <c r="D153" s="203"/>
      <c r="E153" s="203"/>
      <c r="F153" s="204"/>
      <c r="G153" s="204"/>
      <c r="H153" s="204"/>
      <c r="I153" s="204"/>
    </row>
    <row r="154" customHeight="1" spans="3:9">
      <c r="C154" s="203"/>
      <c r="E154" s="203"/>
      <c r="F154" s="204"/>
      <c r="G154" s="204"/>
      <c r="H154" s="204"/>
      <c r="I154" s="204"/>
    </row>
    <row r="155" customHeight="1" spans="3:4">
      <c r="C155" s="203"/>
      <c r="D155" s="203"/>
    </row>
    <row r="156" customHeight="1" spans="4:9">
      <c r="D156" s="203"/>
      <c r="E156" s="203"/>
      <c r="F156" s="204"/>
      <c r="G156" s="204"/>
      <c r="H156" s="204"/>
      <c r="I156" s="204"/>
    </row>
    <row r="157" customHeight="1" spans="3:9">
      <c r="C157" s="203"/>
      <c r="E157" s="203"/>
      <c r="F157" s="204"/>
      <c r="G157" s="204"/>
      <c r="H157" s="204"/>
      <c r="I157" s="204"/>
    </row>
    <row r="158" customHeight="1" spans="3:4">
      <c r="C158" s="203"/>
      <c r="D158" s="203"/>
    </row>
  </sheetData>
  <mergeCells count="44">
    <mergeCell ref="A3:J3"/>
    <mergeCell ref="A4:H4"/>
    <mergeCell ref="A9:A13"/>
    <mergeCell ref="A14:A19"/>
    <mergeCell ref="A20:A30"/>
    <mergeCell ref="A31:A45"/>
    <mergeCell ref="A46:A50"/>
    <mergeCell ref="A51:A58"/>
    <mergeCell ref="A59:A72"/>
    <mergeCell ref="A73:A77"/>
    <mergeCell ref="A78:A84"/>
    <mergeCell ref="A85:A89"/>
    <mergeCell ref="A90:A95"/>
    <mergeCell ref="A96:A104"/>
    <mergeCell ref="A105:A109"/>
    <mergeCell ref="A110:A114"/>
    <mergeCell ref="A115:A120"/>
    <mergeCell ref="A121:A127"/>
    <mergeCell ref="A128:A132"/>
    <mergeCell ref="A133:A138"/>
    <mergeCell ref="A139:A143"/>
    <mergeCell ref="A144:A147"/>
    <mergeCell ref="A148:A151"/>
    <mergeCell ref="B9:B13"/>
    <mergeCell ref="B14:B19"/>
    <mergeCell ref="B20:B30"/>
    <mergeCell ref="B31:B45"/>
    <mergeCell ref="B46:B50"/>
    <mergeCell ref="B51:B58"/>
    <mergeCell ref="B59:B72"/>
    <mergeCell ref="B73:B77"/>
    <mergeCell ref="B78:B84"/>
    <mergeCell ref="B85:B89"/>
    <mergeCell ref="B90:B95"/>
    <mergeCell ref="B96:B104"/>
    <mergeCell ref="B105:B109"/>
    <mergeCell ref="B110:B114"/>
    <mergeCell ref="B115:B120"/>
    <mergeCell ref="B121:B127"/>
    <mergeCell ref="B128:B132"/>
    <mergeCell ref="B133:B138"/>
    <mergeCell ref="B139:B143"/>
    <mergeCell ref="B144:B147"/>
    <mergeCell ref="B148:B15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2025-03-13T06:02:00Z</dcterms:created>
  <dcterms:modified xsi:type="dcterms:W3CDTF">2025-03-20T09:40:23Z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