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firstSheet="16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新增资产配置表10" sheetId="16" r:id="rId16"/>
    <sheet name="上级转移支付补助项目支出预算表11" sheetId="17" r:id="rId17"/>
    <sheet name="部门项目中期规划预算表12" sheetId="18" r:id="rId18"/>
    <sheet name="部门整体支出绩效目标表13" sheetId="19" r:id="rId19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新增资产配置表10!$A:$A,新增资产配置表10!$1:$1</definedName>
    <definedName name="_xlnm.Print_Titles" localSheetId="16">上级转移支付补助项目支出预算表11!$A:$A,上级转移支付补助项目支出预算表11!$1:$1</definedName>
    <definedName name="_xlnm.Print_Titles" localSheetId="17">部门项目中期规划预算表12!$A:$A,部门项目中期规划预算表12!$1:$1</definedName>
    <definedName name="_xlnm.Print_Titles" localSheetId="18">部门整体支出绩效目标表13!$A:$A,部门整体支出绩效目标表13!$1:$1</definedName>
  </definedNames>
  <calcPr calcId="144525"/>
</workbook>
</file>

<file path=xl/sharedStrings.xml><?xml version="1.0" encoding="utf-8"?>
<sst xmlns="http://schemas.openxmlformats.org/spreadsheetml/2006/main" count="1825" uniqueCount="573">
  <si>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</si>
  <si>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</si>
  <si>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</si>
  <si>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</si>
  <si>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</si>
  <si>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</si>
  <si>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</si>
  <si>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</si>
  <si>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</si>
  <si>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</si>
  <si>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</si>
  <si>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</si>
  <si>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</si>
  <si>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</si>
  <si>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</si>
  <si>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</si>
  <si>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</si>
  <si>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</si>
  <si>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</si>
  <si>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</si>
  <si>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</si>
  <si>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</si>
  <si>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</si>
  <si>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</si>
  <si>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</si>
  <si>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</si>
  <si>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</si>
  <si>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</si>
  <si>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</si>
  <si>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</si>
  <si>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</si>
  <si>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</si>
  <si>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</si>
  <si>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</si>
  <si>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</si>
  <si>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</si>
  <si>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</si>
  <si>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</si>
  <si>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</si>
  <si>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</si>
  <si>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</si>
  <si>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</si>
  <si>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</si>
  <si>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</si>
  <si>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</si>
  <si>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</si>
  <si>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</si>
  <si>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</si>
  <si>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</si>
  <si>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</si>
  <si>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</si>
  <si>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</si>
  <si>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</si>
  <si>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</si>
  <si>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</si>
  <si>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</si>
  <si>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</si>
  <si>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</si>
  <si>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</si>
  <si>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</si>
  <si>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</si>
  <si>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</si>
  <si>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</si>
  <si>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</si>
  <si>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</si>
  <si>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</si>
  <si>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</si>
  <si>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</si>
  <si>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</si>
  <si>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301</t>
  </si>
  <si>
    <t>中国共产党昆明市呈贡区委员会</t>
  </si>
  <si>
    <t>301001</t>
  </si>
  <si>
    <t>中国共产党昆明市呈贡区委员会办公室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</si>
  <si>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</si>
  <si>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</si>
  <si>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</si>
  <si>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</si>
  <si>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</si>
  <si>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</si>
  <si>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</si>
  <si>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</si>
  <si>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</si>
  <si>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</si>
  <si>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</si>
  <si>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</si>
  <si>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</si>
  <si>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</si>
  <si>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</si>
  <si>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</si>
  <si>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</si>
  <si>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</si>
  <si>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</si>
  <si>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</si>
  <si>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</si>
  <si>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</si>
  <si>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</si>
  <si>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</si>
  <si>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</si>
  <si>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</si>
  <si>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</si>
  <si>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</si>
  <si>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</si>
  <si>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</si>
  <si>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</si>
  <si>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</si>
  <si>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20126</t>
  </si>
  <si>
    <t>档案事务</t>
  </si>
  <si>
    <t>2012604</t>
  </si>
  <si>
    <t>档案馆</t>
  </si>
  <si>
    <t>20131</t>
  </si>
  <si>
    <t>党委办公厅（室）及相关机构事务</t>
  </si>
  <si>
    <t>2013101</t>
  </si>
  <si>
    <t>2013199</t>
  </si>
  <si>
    <t>其他党委办公厅（室）及相关机构事务支出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</si>
  <si>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</si>
  <si>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</si>
  <si>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</si>
  <si>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</si>
  <si>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</si>
  <si>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</si>
  <si>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</si>
  <si>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</si>
  <si>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</si>
  <si>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</si>
  <si>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</si>
  <si>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</si>
  <si>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</si>
  <si>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</si>
  <si>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</si>
  <si>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</si>
  <si>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</si>
  <si>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</si>
  <si>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</si>
  <si>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</si>
  <si>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</si>
  <si>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</si>
  <si>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</si>
  <si>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</si>
  <si>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</si>
  <si>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</si>
  <si>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</si>
  <si>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</si>
  <si>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</si>
  <si>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</si>
  <si>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</si>
  <si>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</si>
  <si>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</si>
  <si>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</si>
  <si>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</si>
  <si>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</si>
  <si>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</si>
  <si>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</si>
  <si>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</si>
  <si>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</si>
  <si>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</si>
  <si>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</si>
  <si>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</si>
  <si>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</si>
  <si>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</si>
  <si>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</si>
  <si>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</si>
  <si>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</si>
  <si>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</si>
  <si>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</si>
  <si>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</si>
  <si>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</si>
  <si>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</si>
  <si>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</si>
  <si>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</si>
  <si>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</si>
  <si>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</si>
  <si>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</si>
  <si>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</si>
  <si>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</si>
  <si>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</si>
  <si>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</si>
  <si>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</si>
  <si>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</si>
  <si>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</si>
  <si>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</si>
  <si>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</si>
  <si>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</si>
  <si>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</si>
  <si>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</si>
  <si>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</si>
  <si>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</si>
  <si>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</si>
  <si>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</si>
  <si>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</si>
  <si>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</si>
  <si>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</si>
  <si>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</si>
  <si>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</si>
  <si>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</si>
  <si>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</si>
  <si>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</si>
  <si>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</si>
  <si>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</si>
  <si>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</si>
  <si>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</si>
  <si>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</si>
  <si>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</si>
  <si>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</si>
  <si>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</si>
  <si>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</si>
  <si>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</si>
  <si>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</si>
  <si>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</si>
  <si>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</si>
  <si>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</si>
  <si>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</si>
  <si>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</si>
  <si>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</si>
  <si>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</si>
  <si>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</si>
  <si>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</si>
  <si>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</si>
  <si>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</si>
  <si>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</si>
  <si>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530121210000000002760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</si>
  <si>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</si>
  <si>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</si>
  <si>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</si>
  <si>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</si>
  <si>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</si>
  <si>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</si>
  <si>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</si>
  <si>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530121210000000002761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</si>
  <si>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</si>
  <si>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</si>
  <si>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</si>
  <si>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</si>
  <si>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</si>
  <si>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</si>
  <si>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</si>
  <si>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</si>
  <si>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</si>
  <si>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530121210000000002762</t>
  </si>
  <si>
    <t>30113</t>
  </si>
  <si>
    <t>530121210000000002765</t>
  </si>
  <si>
    <t>公务用车运行维护费</t>
  </si>
  <si>
    <t>30231</t>
  </si>
  <si>
    <t>530121210000000002766</t>
  </si>
  <si>
    <t>公务交通补贴</t>
  </si>
  <si>
    <t>30239</t>
  </si>
  <si>
    <t>其他交通费用</t>
  </si>
  <si>
    <t>530121210000000002767</t>
  </si>
  <si>
    <t>工会经费</t>
  </si>
  <si>
    <t>30228</t>
  </si>
  <si>
    <t>530121210000000002768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</si>
  <si>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</si>
  <si>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</si>
  <si>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</si>
  <si>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</si>
  <si>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</si>
  <si>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</si>
  <si>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</si>
  <si>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</si>
  <si>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</si>
  <si>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</si>
  <si>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</si>
  <si>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</si>
  <si>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</si>
  <si>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</si>
  <si>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</si>
  <si>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</si>
  <si>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</si>
  <si>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</si>
  <si>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</si>
  <si>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530121210000000003332</t>
  </si>
  <si>
    <t>530121221100000416224</t>
  </si>
  <si>
    <t>事业人员工资支出</t>
  </si>
  <si>
    <t>30107</t>
  </si>
  <si>
    <t>绩效工资</t>
  </si>
  <si>
    <t>530121221100000446175</t>
  </si>
  <si>
    <t>事业购房补贴</t>
  </si>
  <si>
    <t>530121231100001439769</t>
  </si>
  <si>
    <t>行政人员绩效奖励</t>
  </si>
  <si>
    <t>530121231100001439770</t>
  </si>
  <si>
    <t>离退休人员支出</t>
  </si>
  <si>
    <t>30305</t>
  </si>
  <si>
    <t>生活补助</t>
  </si>
  <si>
    <t>530121231100001439789</t>
  </si>
  <si>
    <t>事业人员绩效奖励</t>
  </si>
  <si>
    <t>530121231100001439791</t>
  </si>
  <si>
    <t>遗属补助及抚恤金</t>
  </si>
  <si>
    <t>530121231100001440483</t>
  </si>
  <si>
    <t>编外人员公用经费</t>
  </si>
  <si>
    <t>530121241100002265591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</si>
  <si>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</si>
  <si>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</si>
  <si>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</si>
  <si>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</si>
  <si>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</si>
  <si>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</si>
  <si>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</si>
  <si>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</si>
  <si>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</si>
  <si>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</si>
  <si>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</si>
  <si>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530121241100003071134</t>
  </si>
  <si>
    <t>区级部分单位档案规范化管理统筹经费</t>
  </si>
  <si>
    <t>30227</t>
  </si>
  <si>
    <t>委托业务费</t>
  </si>
  <si>
    <t>事业发展类</t>
  </si>
  <si>
    <t>530121210000000000380</t>
  </si>
  <si>
    <t>会议专项经费</t>
  </si>
  <si>
    <t>530121210000000001586</t>
  </si>
  <si>
    <t>档案馆专项经费</t>
  </si>
  <si>
    <t>530121221100000422174</t>
  </si>
  <si>
    <t>301001办公专项经费</t>
  </si>
  <si>
    <t>530121241100002471849</t>
  </si>
  <si>
    <t>公务用车购置经费</t>
  </si>
  <si>
    <t>31013</t>
  </si>
  <si>
    <t>公务用车购置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</si>
  <si>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</si>
  <si>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</si>
  <si>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</si>
  <si>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</si>
  <si>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</si>
  <si>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</si>
  <si>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</si>
  <si>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</si>
  <si>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</si>
  <si>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</si>
  <si>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保障区委2025年全会的准备、组织和服务工作；服务保障招商引资、考察调研、督促检查、运行保障等各项重要会议活动工作</t>
  </si>
  <si>
    <t>产出指标</t>
  </si>
  <si>
    <t>数量指标</t>
  </si>
  <si>
    <t>会议次数</t>
  </si>
  <si>
    <t>&gt;=</t>
  </si>
  <si>
    <t>次</t>
  </si>
  <si>
    <t>定量指标</t>
  </si>
  <si>
    <t>至少10次会议活动保障</t>
  </si>
  <si>
    <t>会议人次</t>
  </si>
  <si>
    <t>400</t>
  </si>
  <si>
    <t>人次</t>
  </si>
  <si>
    <t>参加会议人次</t>
  </si>
  <si>
    <t>质量指标</t>
  </si>
  <si>
    <t>是否纳入年度计划</t>
  </si>
  <si>
    <t>=</t>
  </si>
  <si>
    <t>纳入年度计划</t>
  </si>
  <si>
    <t>是/否</t>
  </si>
  <si>
    <t>反映会议是否纳入部门的年度计划。</t>
  </si>
  <si>
    <t>效益指标</t>
  </si>
  <si>
    <t>可持续影响</t>
  </si>
  <si>
    <t>服务保障率</t>
  </si>
  <si>
    <t>100</t>
  </si>
  <si>
    <t>%</t>
  </si>
  <si>
    <t>反映会议服务保障水平。服务保障率=（服务保障会议次数/会议次数）*100%</t>
  </si>
  <si>
    <t>满意度指标</t>
  </si>
  <si>
    <t>服务对象满意度</t>
  </si>
  <si>
    <t>参会人员满意度</t>
  </si>
  <si>
    <t>95</t>
  </si>
  <si>
    <t>反映参会人员对会议开展的满意度。参会人员满意度=（参会满意人数/参会总人数）*100%</t>
  </si>
  <si>
    <t>对全区46家区级单位和10个社区进行2025年档案规范化管理工作。</t>
  </si>
  <si>
    <t>整理46家区级部门和10个社区档案</t>
  </si>
  <si>
    <t>375000</t>
  </si>
  <si>
    <t>件</t>
  </si>
  <si>
    <t>完成档案整理375000件及以上。</t>
  </si>
  <si>
    <t>高质量完成整理归档工作</t>
  </si>
  <si>
    <t>98</t>
  </si>
  <si>
    <t>定性指标</t>
  </si>
  <si>
    <t>档案整理好评率达到98%及以上。</t>
  </si>
  <si>
    <t>时效指标</t>
  </si>
  <si>
    <t>按时完成档案整理工作</t>
  </si>
  <si>
    <t>在2024年12月31日前全部完成。</t>
  </si>
  <si>
    <t>社会效益</t>
  </si>
  <si>
    <t>保证档案完整</t>
  </si>
  <si>
    <t>确保档案整理期间档案完整。</t>
  </si>
  <si>
    <t>各单位满意度</t>
  </si>
  <si>
    <t>99</t>
  </si>
  <si>
    <t>各单位满意度为99。</t>
  </si>
  <si>
    <t xml:space="preserve">保障2025年度区委办各科室日常工作正常、顺畅开展，各类办公服务用品齐全，完成各类党报党刊等报刊征订工作。
</t>
  </si>
  <si>
    <t>制发本级党委文件</t>
  </si>
  <si>
    <t>60</t>
  </si>
  <si>
    <t>个</t>
  </si>
  <si>
    <t>充分发挥以文辅政作用，高质量完成好本级发文情况。</t>
  </si>
  <si>
    <t>统筹全区性重要会议</t>
  </si>
  <si>
    <t>&gt;</t>
  </si>
  <si>
    <t>20</t>
  </si>
  <si>
    <t>场</t>
  </si>
  <si>
    <t>统筹全区性重要会议，保障会议顺畅开展。</t>
  </si>
  <si>
    <t>报刊订阅数量</t>
  </si>
  <si>
    <t>份</t>
  </si>
  <si>
    <t>按照上级文件要求进行报刊征订工作。</t>
  </si>
  <si>
    <t>机构高效运转，服务保障水平不断提高</t>
  </si>
  <si>
    <t>持续发挥激励、促进作用，让机构高效运转，服务保障水平不断提高</t>
  </si>
  <si>
    <t>上级、区级各部门满意度</t>
  </si>
  <si>
    <t>反映上级、区级各部门满意程度</t>
  </si>
  <si>
    <t>保证年度档案工作正常运转，年内馆藏纸质、电子档案完整、安全保管，库房巡察及管理有效进行，档案宣传及人才队伍建设按计划推进，档案查借阅服务工作有序、有效开展。</t>
  </si>
  <si>
    <t>馆藏档案数量</t>
  </si>
  <si>
    <t>33000卷</t>
  </si>
  <si>
    <t>卷</t>
  </si>
  <si>
    <t>反映馆藏档案数量</t>
  </si>
  <si>
    <t>420000件</t>
  </si>
  <si>
    <t>馆藏档案数字化副本数量</t>
  </si>
  <si>
    <t>200万</t>
  </si>
  <si>
    <t>幅（页）</t>
  </si>
  <si>
    <t>反映馆藏档案数字化副本数量</t>
  </si>
  <si>
    <t>人为因素导致数据恢复操作次数</t>
  </si>
  <si>
    <t>&lt;=</t>
  </si>
  <si>
    <t>人为因素导致数据恢复操作次数全年不超过1次</t>
  </si>
  <si>
    <t>馆藏纸质档案破损率</t>
  </si>
  <si>
    <t>反映馆藏纸质档案破损率不超过10%</t>
  </si>
  <si>
    <t>馆藏电子档案损毁率</t>
  </si>
  <si>
    <t>反映馆藏电子档案损毁率不超过1%</t>
  </si>
  <si>
    <t>档案工作人员服务水平</t>
  </si>
  <si>
    <t>对馆藏档案进行科学合理的管理，以便能按需求高效便捷提供查借阅利用。</t>
  </si>
  <si>
    <t>社会公众投诉率</t>
  </si>
  <si>
    <t>服务对象满意率达98%。</t>
  </si>
  <si>
    <t>查借阅服务投诉率</t>
  </si>
  <si>
    <t>0</t>
  </si>
  <si>
    <t>查借阅服务投诉率为0。</t>
  </si>
  <si>
    <t>档案查借阅利用效率</t>
  </si>
  <si>
    <t>社会公众满意度</t>
  </si>
  <si>
    <t>社会公众满意度为98</t>
  </si>
  <si>
    <t>购置2025年度公务用车，保障公务出行。</t>
  </si>
  <si>
    <t>购置设备数量</t>
  </si>
  <si>
    <t>辆</t>
  </si>
  <si>
    <t>反映购置数量完成情况。</t>
  </si>
  <si>
    <t>购置计划完成率</t>
  </si>
  <si>
    <t>反映部门购置计划执行情况购置计划执行情况。
购置计划完成率=（实际购置交付装备数量/计划购置交付装备数量）*100%。</t>
  </si>
  <si>
    <t>设备部署及时率</t>
  </si>
  <si>
    <t>反映新购设备按时部署情况。
设备部署及时率=（及时部署设备数量/新购设备总数）*100%。</t>
  </si>
  <si>
    <t>经济效益</t>
  </si>
  <si>
    <t>设备采购经济性</t>
  </si>
  <si>
    <t>18</t>
  </si>
  <si>
    <t>万元</t>
  </si>
  <si>
    <t>反映设备采购成本低于计划数所获得的经济效益。</t>
  </si>
  <si>
    <t>设备使用年限</t>
  </si>
  <si>
    <t>年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</si>
  <si>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</si>
  <si>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</si>
  <si>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</si>
  <si>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预算06表</t>
  </si>
  <si>
    <t>政府性基金预算支出预算表</t>
  </si>
  <si>
    <t>单位名称：昆明市发展和改革委员会</t>
  </si>
  <si>
    <t>政府性基金预算支出</t>
  </si>
  <si>
    <t>备注：此表为空。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</si>
  <si>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</si>
  <si>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</si>
  <si>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</si>
  <si>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</si>
  <si>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</si>
  <si>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</si>
  <si>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</si>
  <si>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</si>
  <si>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</si>
  <si>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</si>
  <si>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</si>
  <si>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公务用车加油费</t>
  </si>
  <si>
    <t>车辆加油、添加燃料服务</t>
  </si>
  <si>
    <t>元</t>
  </si>
  <si>
    <t>车辆维修、保养费</t>
  </si>
  <si>
    <t>车辆维修和保养服务</t>
  </si>
  <si>
    <t>车辆保险费</t>
  </si>
  <si>
    <t>机动车保险服务</t>
  </si>
  <si>
    <t>轿车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</si>
  <si>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</si>
  <si>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</si>
  <si>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</si>
  <si>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</si>
  <si>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</si>
  <si>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</si>
  <si>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</si>
  <si>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</si>
  <si>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</si>
  <si>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</si>
  <si>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</si>
  <si>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</si>
  <si>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</si>
  <si>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</si>
  <si>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</si>
  <si>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</si>
  <si>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</si>
  <si>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</si>
  <si>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</si>
  <si>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</si>
  <si>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</si>
  <si>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</si>
  <si>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</si>
  <si>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</si>
  <si>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</si>
  <si>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</si>
  <si>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</si>
  <si>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</si>
  <si>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</si>
  <si>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</si>
  <si>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</si>
  <si>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</si>
  <si>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</si>
  <si>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</si>
  <si>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</si>
  <si>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</si>
  <si>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</si>
  <si>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</si>
  <si>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</si>
  <si>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</si>
  <si>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预算10表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</si>
  <si>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</si>
  <si>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</si>
  <si>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</si>
  <si>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</si>
  <si>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</si>
  <si>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</si>
  <si>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</si>
  <si>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</si>
  <si>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</si>
  <si>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</si>
  <si>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</si>
  <si>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</si>
  <si>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</si>
  <si>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</si>
  <si>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</si>
  <si>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1.贯彻落实中央、省委、市委、区委的公众部署，围绕党的中心工作和区委领导的要求开展工作，为区委对全区工作实施领导和决策提供重要情况、依据和建议。
2.收集和反馈信息，了解、掌握和综合、报送重要情况。
3.协助区委领导督促检查党中央和省委、市委、区委重大决策、重要工作部署的贯彻落实。
4.负责党委系统各种文电信函的收发、管理工作及区委和区委办文电信函的起草、审核、校对、分发、传阅等工作。
5.负责区委重要会议和活动的安排、组织、协调、联络工作。
6.负责档案管理工作。
7.区委和区委领导交代的其他工作任务。</t>
  </si>
  <si>
    <t>根据三定方案归纳</t>
  </si>
  <si>
    <t>1.紧紧围绕区委中心工作，着眼全区发展大局，保障区委办公室积极参与政务、管理事务、搞好服务，圆满完成各项工作任务，达到良好的经济、政治和社会效益。
2.保证档案业务工作得以正常开展，推动全区档案工作向前发展。完成年度档案目标工作任务，完成市对区档案工作考核任务。指标完成率100%。</t>
  </si>
  <si>
    <t>根据部门职责，中长期规划，各级党委，各级政府要求归纳</t>
  </si>
  <si>
    <t>部门年度目标</t>
  </si>
  <si>
    <t>1.保障区委办公室日常工作开展，坚持服务领导、服务机关、服务基层，发挥参谋助手、督促检查、综合协调作用。做好与省、市委办公厅和呈贡区四机关办公室、各街道、各部门的联系、协调工作，起好承上启下作用。完成党委系统各种文件的收发、管理工作；完成区委和区委办公室文件的起草、审核、校对、打印、分发、传阅、清退、立卷归档、销毁工作。
2.保障区档案馆日常工作开展，完成保存借阅档案资料，进行档案收集、保管、档案复制与修复、档案信息化建设等档案日常维护工作；档案管理业务监督、指导，进行档案专兼职人员业务培训，开展档案法制宣传与执法检查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</si>
  <si>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</si>
  <si>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</si>
  <si>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</si>
  <si>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</si>
  <si>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</si>
  <si>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</si>
  <si>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</si>
  <si>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</si>
  <si>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</si>
  <si>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为加强全区档案规范化管理，提升档案规范化水平，我区将把部分区级预算部门档案整理及数字化工作纳入全区统筹。坚持统一筹划、分步实施、逐步规范的原则，2024年开始实施并逐步规范，2026年实现全区全覆盖。将档案整理常态化和标准化，减少管理中的随意性和主观性，进一步规范全区档案管理工作，确保档案的完整与安全，实现档案资源的共享，更好地为全区各项工作服务。</t>
  </si>
  <si>
    <t>保障区委2024年全会的准备、组织和服务工作</t>
  </si>
  <si>
    <t xml:space="preserve"> 档案馆专项经费</t>
  </si>
  <si>
    <t>保证年度档案工作正常运作，年内馆藏纸质、电子档案完整、安全保管，库房巡察及管理有效进行，档案宣传及人才队伍建设按计划推进，档案查借阅服务工作有序、有效开展。</t>
  </si>
  <si>
    <t>保障区委办各科室日常工作开展</t>
  </si>
  <si>
    <t xml:space="preserve"> 公务用车购置经费</t>
  </si>
  <si>
    <t>购置2024年度公务用车，保障公务出行。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</si>
  <si>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</si>
  <si>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</si>
  <si>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</si>
  <si>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</si>
  <si>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</si>
  <si>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购置数量</t>
  </si>
  <si>
    <t>未完成扣100分，反之，满分。</t>
  </si>
  <si>
    <t>按工作实际据实设置。</t>
  </si>
  <si>
    <t>服务召开会议小于10次，每一次扣10分。</t>
  </si>
  <si>
    <t>至少10次会议活动保障。</t>
  </si>
  <si>
    <t>根据工作实际设置。</t>
  </si>
  <si>
    <t>会议参加人次小于400人，每一人次扣0.01分。</t>
  </si>
  <si>
    <t>参加会议人次。</t>
  </si>
  <si>
    <t>每少完成1件，扣0.1分。</t>
  </si>
  <si>
    <t>根据工作实际。</t>
  </si>
  <si>
    <t>少制发一个文件扣10分，满分100分。</t>
  </si>
  <si>
    <t>根据工作实际情况。</t>
  </si>
  <si>
    <t>每增加1次，扣10分。</t>
  </si>
  <si>
    <t>人为因素导致数据恢复操作次数全年不超过1次。</t>
  </si>
  <si>
    <t>每超过1%，扣1分。</t>
  </si>
  <si>
    <t>反映馆藏纸质档案破损率不超过10%。</t>
  </si>
  <si>
    <t>每超过1%，扣1分.</t>
  </si>
  <si>
    <t>反映馆藏电子档案损毁率不超过1%。</t>
  </si>
  <si>
    <t>未经批准召开的会议，每一次扣5分。</t>
  </si>
  <si>
    <t>及时购置得满分，反之0分。</t>
  </si>
  <si>
    <t>根据年度工作计划。</t>
  </si>
  <si>
    <t>未按时完成，每超时1天，扣0.1分。</t>
  </si>
  <si>
    <t>在2025年12月31日前全部完成。</t>
  </si>
  <si>
    <t>小于等于计划金额得满分，反之0分。</t>
  </si>
  <si>
    <t>每下降1%，扣1分.</t>
  </si>
  <si>
    <t>每下降1%，扣1分。</t>
  </si>
  <si>
    <t>使用年限大于等于10年得满分，反之0分。</t>
  </si>
  <si>
    <t>社会公众满意度为98。</t>
  </si>
  <si>
    <t>使用人员满意度大于等于95%得满分，反之0分。</t>
  </si>
  <si>
    <t>小于95%的，每少5%，扣1分。</t>
  </si>
  <si>
    <t>每一个不满意，扣1分。</t>
  </si>
  <si>
    <t>各单位满意度大于等于99%。</t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</si>
</sst>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yyyy\-mm\-dd\ hh:mm:ss"/>
    <numFmt numFmtId="178" formatCode="#,##0;\-#,##0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.00;\-#,##0.00;;@"/>
    <numFmt numFmtId="180" formatCode="hh:mm:ss"/>
  </numFmts>
  <fonts count="39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2" fillId="20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7" fillId="0" borderId="1">
      <alignment horizontal="right" vertical="center"/>
    </xf>
    <xf numFmtId="0" fontId="19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7" fillId="0" borderId="1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37" fillId="11" borderId="19" applyNumberFormat="0" applyAlignment="0" applyProtection="0">
      <alignment vertical="center"/>
    </xf>
    <xf numFmtId="0" fontId="34" fillId="28" borderId="20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10" fontId="27" fillId="0" borderId="1">
      <alignment horizontal="right" vertical="center"/>
    </xf>
    <xf numFmtId="0" fontId="19" fillId="3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179" fontId="27" fillId="0" borderId="1">
      <alignment horizontal="right" vertical="center"/>
    </xf>
    <xf numFmtId="49" fontId="27" fillId="0" borderId="1">
      <alignment horizontal="left" vertical="center" wrapText="1"/>
    </xf>
    <xf numFmtId="179" fontId="27" fillId="0" borderId="1">
      <alignment horizontal="right" vertical="center"/>
    </xf>
    <xf numFmtId="180" fontId="27" fillId="0" borderId="1">
      <alignment horizontal="right" vertical="center"/>
    </xf>
    <xf numFmtId="178" fontId="27" fillId="0" borderId="1">
      <alignment horizontal="right" vertical="center"/>
    </xf>
  </cellStyleXfs>
  <cellXfs count="226">
    <xf numFmtId="0" fontId="0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49" fontId="7" fillId="0" borderId="1" xfId="53" applyNumberFormat="1" applyFont="1" applyBorder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7" fillId="0" borderId="1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7" fillId="0" borderId="1" xfId="56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79" fontId="18" fillId="0" borderId="1" xfId="0" applyNumberFormat="1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22" workbookViewId="0">
      <selection activeCell="A1" sqref="A1"/>
    </sheetView>
  </sheetViews>
  <sheetFormatPr defaultColWidth="8.57272727272727" defaultRowHeight="12.75" customHeight="1" outlineLevelCol="3"/>
  <cols>
    <col min="1" max="4" width="41" customWidth="1"/>
  </cols>
  <sheetData>
    <row r="1" ht="15" customHeight="1" spans="1:4">
      <c r="A1" s="79"/>
      <c r="B1" s="79"/>
      <c r="C1" s="79"/>
      <c r="D1" s="94" t="s">
        <v>0</v>
      </c>
    </row>
    <row r="2" ht="41.25" customHeight="1" spans="1:1">
      <c r="A2" s="74" t="str">
        <f>"2025"&amp;"年部门财务收支预算总表"</f>
        <v>2025年部门财务收支预算总表</v>
      </c>
    </row>
    <row r="3" ht="17.25" customHeight="1" spans="1:4">
      <c r="A3" s="77" t="str">
        <f>"单位名称："&amp;"中国共产党昆明市呈贡区委员会"</f>
        <v>单位名称：中国共产党昆明市呈贡区委员会</v>
      </c>
      <c r="B3" s="190"/>
      <c r="D3" s="171" t="s">
        <v>1</v>
      </c>
    </row>
    <row r="4" ht="23.25" customHeight="1" spans="1:4">
      <c r="A4" s="191" t="s">
        <v>2</v>
      </c>
      <c r="B4" s="192"/>
      <c r="C4" s="191" t="s">
        <v>3</v>
      </c>
      <c r="D4" s="192"/>
    </row>
    <row r="5" ht="24" customHeight="1" spans="1:4">
      <c r="A5" s="191" t="s">
        <v>4</v>
      </c>
      <c r="B5" s="191" t="s">
        <v>5</v>
      </c>
      <c r="C5" s="191" t="s">
        <v>6</v>
      </c>
      <c r="D5" s="191" t="s">
        <v>5</v>
      </c>
    </row>
    <row r="6" ht="17.25" customHeight="1" spans="1:4">
      <c r="A6" s="193" t="s">
        <v>7</v>
      </c>
      <c r="B6" s="111">
        <v>12855020.56</v>
      </c>
      <c r="C6" s="193" t="s">
        <v>8</v>
      </c>
      <c r="D6" s="111">
        <v>10388290.68</v>
      </c>
    </row>
    <row r="7" ht="17.25" customHeight="1" spans="1:4">
      <c r="A7" s="193" t="s">
        <v>9</v>
      </c>
      <c r="B7" s="111"/>
      <c r="C7" s="193" t="s">
        <v>10</v>
      </c>
      <c r="D7" s="111"/>
    </row>
    <row r="8" ht="17.25" customHeight="1" spans="1:4">
      <c r="A8" s="193" t="s">
        <v>11</v>
      </c>
      <c r="B8" s="111"/>
      <c r="C8" s="225" t="s">
        <v>12</v>
      </c>
      <c r="D8" s="111"/>
    </row>
    <row r="9" ht="17.25" customHeight="1" spans="1:4">
      <c r="A9" s="193" t="s">
        <v>13</v>
      </c>
      <c r="B9" s="111"/>
      <c r="C9" s="225" t="s">
        <v>14</v>
      </c>
      <c r="D9" s="111"/>
    </row>
    <row r="10" ht="17.25" customHeight="1" spans="1:4">
      <c r="A10" s="193" t="s">
        <v>15</v>
      </c>
      <c r="B10" s="111"/>
      <c r="C10" s="225" t="s">
        <v>16</v>
      </c>
      <c r="D10" s="111">
        <v>10500</v>
      </c>
    </row>
    <row r="11" ht="17.25" customHeight="1" spans="1:4">
      <c r="A11" s="193" t="s">
        <v>17</v>
      </c>
      <c r="B11" s="111"/>
      <c r="C11" s="225" t="s">
        <v>18</v>
      </c>
      <c r="D11" s="111"/>
    </row>
    <row r="12" ht="17.25" customHeight="1" spans="1:4">
      <c r="A12" s="193" t="s">
        <v>19</v>
      </c>
      <c r="B12" s="111"/>
      <c r="C12" s="65" t="s">
        <v>20</v>
      </c>
      <c r="D12" s="111"/>
    </row>
    <row r="13" ht="17.25" customHeight="1" spans="1:4">
      <c r="A13" s="193" t="s">
        <v>21</v>
      </c>
      <c r="B13" s="111"/>
      <c r="C13" s="65" t="s">
        <v>22</v>
      </c>
      <c r="D13" s="111">
        <v>1094750.88</v>
      </c>
    </row>
    <row r="14" ht="17.25" customHeight="1" spans="1:4">
      <c r="A14" s="193" t="s">
        <v>23</v>
      </c>
      <c r="B14" s="111"/>
      <c r="C14" s="65" t="s">
        <v>24</v>
      </c>
      <c r="D14" s="111">
        <v>729811</v>
      </c>
    </row>
    <row r="15" ht="17.25" customHeight="1" spans="1:4">
      <c r="A15" s="193" t="s">
        <v>25</v>
      </c>
      <c r="B15" s="111"/>
      <c r="C15" s="65" t="s">
        <v>26</v>
      </c>
      <c r="D15" s="111"/>
    </row>
    <row r="16" ht="17.25" customHeight="1" spans="1:4">
      <c r="A16" s="21"/>
      <c r="B16" s="111"/>
      <c r="C16" s="65" t="s">
        <v>27</v>
      </c>
      <c r="D16" s="111"/>
    </row>
    <row r="17" ht="17.25" customHeight="1" spans="1:4">
      <c r="A17" s="194"/>
      <c r="B17" s="111"/>
      <c r="C17" s="65" t="s">
        <v>28</v>
      </c>
      <c r="D17" s="111"/>
    </row>
    <row r="18" ht="17.25" customHeight="1" spans="1:4">
      <c r="A18" s="194"/>
      <c r="B18" s="111"/>
      <c r="C18" s="65" t="s">
        <v>29</v>
      </c>
      <c r="D18" s="111"/>
    </row>
    <row r="19" ht="17.25" customHeight="1" spans="1:4">
      <c r="A19" s="194"/>
      <c r="B19" s="111"/>
      <c r="C19" s="65" t="s">
        <v>30</v>
      </c>
      <c r="D19" s="111"/>
    </row>
    <row r="20" ht="17.25" customHeight="1" spans="1:4">
      <c r="A20" s="194"/>
      <c r="B20" s="111"/>
      <c r="C20" s="65" t="s">
        <v>31</v>
      </c>
      <c r="D20" s="111"/>
    </row>
    <row r="21" ht="17.25" customHeight="1" spans="1:4">
      <c r="A21" s="194"/>
      <c r="B21" s="111"/>
      <c r="C21" s="65" t="s">
        <v>32</v>
      </c>
      <c r="D21" s="111"/>
    </row>
    <row r="22" ht="17.25" customHeight="1" spans="1:4">
      <c r="A22" s="194"/>
      <c r="B22" s="111"/>
      <c r="C22" s="65" t="s">
        <v>33</v>
      </c>
      <c r="D22" s="111"/>
    </row>
    <row r="23" ht="17.25" customHeight="1" spans="1:4">
      <c r="A23" s="194"/>
      <c r="B23" s="111"/>
      <c r="C23" s="65" t="s">
        <v>34</v>
      </c>
      <c r="D23" s="111"/>
    </row>
    <row r="24" ht="17.25" customHeight="1" spans="1:4">
      <c r="A24" s="194"/>
      <c r="B24" s="111"/>
      <c r="C24" s="65" t="s">
        <v>35</v>
      </c>
      <c r="D24" s="111">
        <v>631668</v>
      </c>
    </row>
    <row r="25" ht="17.25" customHeight="1" spans="1:4">
      <c r="A25" s="194"/>
      <c r="B25" s="111"/>
      <c r="C25" s="65" t="s">
        <v>36</v>
      </c>
      <c r="D25" s="111"/>
    </row>
    <row r="26" ht="17.25" customHeight="1" spans="1:4">
      <c r="A26" s="194"/>
      <c r="B26" s="111"/>
      <c r="C26" s="21" t="s">
        <v>37</v>
      </c>
      <c r="D26" s="111"/>
    </row>
    <row r="27" ht="17.25" customHeight="1" spans="1:4">
      <c r="A27" s="194"/>
      <c r="B27" s="111"/>
      <c r="C27" s="65" t="s">
        <v>38</v>
      </c>
      <c r="D27" s="111"/>
    </row>
    <row r="28" ht="16.5" customHeight="1" spans="1:4">
      <c r="A28" s="194"/>
      <c r="B28" s="111"/>
      <c r="C28" s="65" t="s">
        <v>39</v>
      </c>
      <c r="D28" s="111"/>
    </row>
    <row r="29" ht="16.5" customHeight="1" spans="1:4">
      <c r="A29" s="194"/>
      <c r="B29" s="111"/>
      <c r="C29" s="21" t="s">
        <v>40</v>
      </c>
      <c r="D29" s="111"/>
    </row>
    <row r="30" ht="17.25" customHeight="1" spans="1:4">
      <c r="A30" s="194"/>
      <c r="B30" s="111"/>
      <c r="C30" s="21" t="s">
        <v>41</v>
      </c>
      <c r="D30" s="111"/>
    </row>
    <row r="31" ht="17.25" customHeight="1" spans="1:4">
      <c r="A31" s="194"/>
      <c r="B31" s="111"/>
      <c r="C31" s="65" t="s">
        <v>42</v>
      </c>
      <c r="D31" s="111"/>
    </row>
    <row r="32" ht="16.5" customHeight="1" spans="1:4">
      <c r="A32" s="194" t="s">
        <v>43</v>
      </c>
      <c r="B32" s="111">
        <v>12855020.56</v>
      </c>
      <c r="C32" s="194" t="s">
        <v>44</v>
      </c>
      <c r="D32" s="111">
        <v>12855020.56</v>
      </c>
    </row>
    <row r="33" ht="16.5" customHeight="1" spans="1:4">
      <c r="A33" s="21" t="s">
        <v>45</v>
      </c>
      <c r="B33" s="111"/>
      <c r="C33" s="21" t="s">
        <v>46</v>
      </c>
      <c r="D33" s="111"/>
    </row>
    <row r="34" ht="16.5" customHeight="1" spans="1:4">
      <c r="A34" s="65" t="s">
        <v>47</v>
      </c>
      <c r="B34" s="111"/>
      <c r="C34" s="65" t="s">
        <v>47</v>
      </c>
      <c r="D34" s="111"/>
    </row>
    <row r="35" ht="16.5" customHeight="1" spans="1:4">
      <c r="A35" s="65" t="s">
        <v>48</v>
      </c>
      <c r="B35" s="111"/>
      <c r="C35" s="65" t="s">
        <v>49</v>
      </c>
      <c r="D35" s="111"/>
    </row>
    <row r="36" ht="16.5" customHeight="1" spans="1:4">
      <c r="A36" s="195" t="s">
        <v>50</v>
      </c>
      <c r="B36" s="111">
        <v>12855020.56</v>
      </c>
      <c r="C36" s="195" t="s">
        <v>51</v>
      </c>
      <c r="D36" s="111">
        <v>12855020.56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5" sqref="A15"/>
    </sheetView>
  </sheetViews>
  <sheetFormatPr defaultColWidth="9.13636363636364" defaultRowHeight="14.25" customHeight="1" outlineLevelCol="5"/>
  <cols>
    <col min="1" max="1" width="32.1363636363636" customWidth="1"/>
    <col min="2" max="2" width="20.7090909090909" customWidth="1"/>
    <col min="3" max="3" width="32.1363636363636" customWidth="1"/>
    <col min="4" max="4" width="27.7090909090909" customWidth="1"/>
    <col min="5" max="6" width="36.7090909090909" customWidth="1"/>
  </cols>
  <sheetData>
    <row r="1" ht="12" customHeight="1" spans="1:6">
      <c r="A1" s="150">
        <v>1</v>
      </c>
      <c r="B1" s="151">
        <v>0</v>
      </c>
      <c r="C1" s="150">
        <v>1</v>
      </c>
      <c r="D1" s="152"/>
      <c r="E1" s="152"/>
      <c r="F1" s="149" t="s">
        <v>434</v>
      </c>
    </row>
    <row r="2" ht="42" customHeight="1" spans="1:6">
      <c r="A2" s="153" t="str">
        <f>"2025"&amp;"年部门政府性基金预算支出预算表"</f>
        <v>2025年部门政府性基金预算支出预算表</v>
      </c>
      <c r="B2" s="153" t="s">
        <v>435</v>
      </c>
      <c r="C2" s="154"/>
      <c r="D2" s="155"/>
      <c r="E2" s="155"/>
      <c r="F2" s="155"/>
    </row>
    <row r="3" ht="13.5" customHeight="1" spans="1:6">
      <c r="A3" s="44" t="str">
        <f>"单位名称："&amp;"中国共产党昆明市呈贡区委员会"</f>
        <v>单位名称：中国共产党昆明市呈贡区委员会</v>
      </c>
      <c r="B3" s="44" t="s">
        <v>436</v>
      </c>
      <c r="C3" s="150"/>
      <c r="D3" s="152"/>
      <c r="E3" s="152"/>
      <c r="F3" s="149" t="s">
        <v>1</v>
      </c>
    </row>
    <row r="4" ht="19.5" customHeight="1" spans="1:6">
      <c r="A4" s="156" t="s">
        <v>202</v>
      </c>
      <c r="B4" s="157" t="s">
        <v>74</v>
      </c>
      <c r="C4" s="156" t="s">
        <v>75</v>
      </c>
      <c r="D4" s="12" t="s">
        <v>437</v>
      </c>
      <c r="E4" s="13"/>
      <c r="F4" s="36"/>
    </row>
    <row r="5" ht="18.75" customHeight="1" spans="1:6">
      <c r="A5" s="158"/>
      <c r="B5" s="159"/>
      <c r="C5" s="158"/>
      <c r="D5" s="52" t="s">
        <v>55</v>
      </c>
      <c r="E5" s="12" t="s">
        <v>77</v>
      </c>
      <c r="F5" s="52" t="s">
        <v>78</v>
      </c>
    </row>
    <row r="6" ht="18.75" customHeight="1" spans="1:6">
      <c r="A6" s="100">
        <v>1</v>
      </c>
      <c r="B6" s="160" t="s">
        <v>85</v>
      </c>
      <c r="C6" s="100">
        <v>3</v>
      </c>
      <c r="D6" s="14">
        <v>4</v>
      </c>
      <c r="E6" s="14">
        <v>5</v>
      </c>
      <c r="F6" s="14">
        <v>6</v>
      </c>
    </row>
    <row r="7" ht="21" customHeight="1" spans="1:6">
      <c r="A7" s="33"/>
      <c r="B7" s="33"/>
      <c r="C7" s="33"/>
      <c r="D7" s="111"/>
      <c r="E7" s="111"/>
      <c r="F7" s="111"/>
    </row>
    <row r="8" ht="21" customHeight="1" spans="1:6">
      <c r="A8" s="33"/>
      <c r="B8" s="33"/>
      <c r="C8" s="33"/>
      <c r="D8" s="111"/>
      <c r="E8" s="111"/>
      <c r="F8" s="111"/>
    </row>
    <row r="9" ht="18.75" customHeight="1" spans="1:6">
      <c r="A9" s="161" t="s">
        <v>192</v>
      </c>
      <c r="B9" s="161" t="s">
        <v>192</v>
      </c>
      <c r="C9" s="162" t="s">
        <v>192</v>
      </c>
      <c r="D9" s="111"/>
      <c r="E9" s="111"/>
      <c r="F9" s="111"/>
    </row>
    <row r="10" customHeight="1" spans="1:1">
      <c r="A10" t="s">
        <v>438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selection activeCell="A1" sqref="A1"/>
    </sheetView>
  </sheetViews>
  <sheetFormatPr defaultColWidth="9.13636363636364" defaultRowHeight="14.25" customHeight="1"/>
  <cols>
    <col min="1" max="2" width="32.5727272727273" customWidth="1"/>
    <col min="3" max="3" width="41.1363636363636" customWidth="1"/>
    <col min="4" max="4" width="21.7090909090909" customWidth="1"/>
    <col min="5" max="5" width="35.2818181818182" customWidth="1"/>
    <col min="6" max="6" width="7.70909090909091" customWidth="1"/>
    <col min="7" max="7" width="11.1363636363636" customWidth="1"/>
    <col min="8" max="8" width="13.2818181818182" customWidth="1"/>
    <col min="9" max="18" width="20" customWidth="1"/>
    <col min="19" max="19" width="19.8545454545455" customWidth="1"/>
  </cols>
  <sheetData>
    <row r="1" ht="15.75" customHeight="1" spans="2:19">
      <c r="B1" s="115"/>
      <c r="C1" s="115"/>
      <c r="R1" s="42"/>
      <c r="S1" s="42" t="s">
        <v>439</v>
      </c>
    </row>
    <row r="2" ht="41.25" customHeight="1" spans="1:19">
      <c r="A2" s="104" t="str">
        <f>"2025"&amp;"年部门政府采购预算表"</f>
        <v>2025年部门政府采购预算表</v>
      </c>
      <c r="B2" s="99"/>
      <c r="C2" s="99"/>
      <c r="D2" s="43"/>
      <c r="E2" s="43"/>
      <c r="F2" s="43"/>
      <c r="G2" s="43"/>
      <c r="H2" s="43"/>
      <c r="I2" s="43"/>
      <c r="J2" s="43"/>
      <c r="K2" s="43"/>
      <c r="L2" s="43"/>
      <c r="M2" s="99"/>
      <c r="N2" s="43"/>
      <c r="O2" s="43"/>
      <c r="P2" s="99"/>
      <c r="Q2" s="43"/>
      <c r="R2" s="99"/>
      <c r="S2" s="99"/>
    </row>
    <row r="3" ht="18.75" customHeight="1" spans="1:19">
      <c r="A3" s="142" t="str">
        <f>"单位名称："&amp;"中国共产党昆明市呈贡区委员会"</f>
        <v>单位名称：中国共产党昆明市呈贡区委员会</v>
      </c>
      <c r="B3" s="117"/>
      <c r="C3" s="117"/>
      <c r="D3" s="46"/>
      <c r="E3" s="46"/>
      <c r="F3" s="46"/>
      <c r="G3" s="46"/>
      <c r="H3" s="46"/>
      <c r="I3" s="46"/>
      <c r="J3" s="46"/>
      <c r="K3" s="46"/>
      <c r="L3" s="46"/>
      <c r="R3" s="47"/>
      <c r="S3" s="149" t="s">
        <v>1</v>
      </c>
    </row>
    <row r="4" ht="15.75" customHeight="1" spans="1:19">
      <c r="A4" s="49" t="s">
        <v>201</v>
      </c>
      <c r="B4" s="118" t="s">
        <v>202</v>
      </c>
      <c r="C4" s="118" t="s">
        <v>440</v>
      </c>
      <c r="D4" s="119" t="s">
        <v>441</v>
      </c>
      <c r="E4" s="119" t="s">
        <v>442</v>
      </c>
      <c r="F4" s="119" t="s">
        <v>443</v>
      </c>
      <c r="G4" s="119" t="s">
        <v>444</v>
      </c>
      <c r="H4" s="119" t="s">
        <v>445</v>
      </c>
      <c r="I4" s="132" t="s">
        <v>209</v>
      </c>
      <c r="J4" s="132"/>
      <c r="K4" s="132"/>
      <c r="L4" s="132"/>
      <c r="M4" s="133"/>
      <c r="N4" s="132"/>
      <c r="O4" s="132"/>
      <c r="P4" s="112"/>
      <c r="Q4" s="132"/>
      <c r="R4" s="133"/>
      <c r="S4" s="113"/>
    </row>
    <row r="5" ht="17.25" customHeight="1" spans="1:19">
      <c r="A5" s="51"/>
      <c r="B5" s="120"/>
      <c r="C5" s="120"/>
      <c r="D5" s="121"/>
      <c r="E5" s="121"/>
      <c r="F5" s="121"/>
      <c r="G5" s="121"/>
      <c r="H5" s="121"/>
      <c r="I5" s="121" t="s">
        <v>55</v>
      </c>
      <c r="J5" s="121" t="s">
        <v>58</v>
      </c>
      <c r="K5" s="121" t="s">
        <v>446</v>
      </c>
      <c r="L5" s="121" t="s">
        <v>447</v>
      </c>
      <c r="M5" s="134" t="s">
        <v>448</v>
      </c>
      <c r="N5" s="135" t="s">
        <v>449</v>
      </c>
      <c r="O5" s="135"/>
      <c r="P5" s="140"/>
      <c r="Q5" s="135"/>
      <c r="R5" s="141"/>
      <c r="S5" s="122"/>
    </row>
    <row r="6" ht="54" customHeight="1" spans="1:19">
      <c r="A6" s="54"/>
      <c r="B6" s="122"/>
      <c r="C6" s="122"/>
      <c r="D6" s="123"/>
      <c r="E6" s="123"/>
      <c r="F6" s="123"/>
      <c r="G6" s="123"/>
      <c r="H6" s="123"/>
      <c r="I6" s="123"/>
      <c r="J6" s="123" t="s">
        <v>57</v>
      </c>
      <c r="K6" s="123"/>
      <c r="L6" s="123"/>
      <c r="M6" s="136"/>
      <c r="N6" s="123" t="s">
        <v>57</v>
      </c>
      <c r="O6" s="123" t="s">
        <v>64</v>
      </c>
      <c r="P6" s="122" t="s">
        <v>65</v>
      </c>
      <c r="Q6" s="123" t="s">
        <v>66</v>
      </c>
      <c r="R6" s="136" t="s">
        <v>67</v>
      </c>
      <c r="S6" s="122" t="s">
        <v>68</v>
      </c>
    </row>
    <row r="7" ht="18" customHeight="1" spans="1:19">
      <c r="A7" s="143">
        <v>1</v>
      </c>
      <c r="B7" s="143" t="s">
        <v>85</v>
      </c>
      <c r="C7" s="144">
        <v>3</v>
      </c>
      <c r="D7" s="144">
        <v>4</v>
      </c>
      <c r="E7" s="143">
        <v>5</v>
      </c>
      <c r="F7" s="143">
        <v>6</v>
      </c>
      <c r="G7" s="143">
        <v>7</v>
      </c>
      <c r="H7" s="143">
        <v>8</v>
      </c>
      <c r="I7" s="143">
        <v>9</v>
      </c>
      <c r="J7" s="143">
        <v>10</v>
      </c>
      <c r="K7" s="143">
        <v>11</v>
      </c>
      <c r="L7" s="143">
        <v>12</v>
      </c>
      <c r="M7" s="143">
        <v>13</v>
      </c>
      <c r="N7" s="143">
        <v>14</v>
      </c>
      <c r="O7" s="143">
        <v>15</v>
      </c>
      <c r="P7" s="143">
        <v>16</v>
      </c>
      <c r="Q7" s="143">
        <v>17</v>
      </c>
      <c r="R7" s="143">
        <v>18</v>
      </c>
      <c r="S7" s="143">
        <v>19</v>
      </c>
    </row>
    <row r="8" ht="21" customHeight="1" spans="1:19">
      <c r="A8" s="124" t="s">
        <v>70</v>
      </c>
      <c r="B8" s="125" t="s">
        <v>72</v>
      </c>
      <c r="C8" s="125" t="s">
        <v>240</v>
      </c>
      <c r="D8" s="126" t="s">
        <v>450</v>
      </c>
      <c r="E8" s="126" t="s">
        <v>451</v>
      </c>
      <c r="F8" s="126" t="s">
        <v>452</v>
      </c>
      <c r="G8" s="145">
        <v>1</v>
      </c>
      <c r="H8" s="111"/>
      <c r="I8" s="111">
        <v>37000</v>
      </c>
      <c r="J8" s="111">
        <v>37000</v>
      </c>
      <c r="K8" s="111"/>
      <c r="L8" s="111"/>
      <c r="M8" s="111"/>
      <c r="N8" s="111"/>
      <c r="O8" s="111"/>
      <c r="P8" s="111"/>
      <c r="Q8" s="111"/>
      <c r="R8" s="111"/>
      <c r="S8" s="111"/>
    </row>
    <row r="9" ht="21" customHeight="1" spans="1:19">
      <c r="A9" s="124" t="s">
        <v>70</v>
      </c>
      <c r="B9" s="125" t="s">
        <v>72</v>
      </c>
      <c r="C9" s="125" t="s">
        <v>240</v>
      </c>
      <c r="D9" s="126" t="s">
        <v>453</v>
      </c>
      <c r="E9" s="126" t="s">
        <v>454</v>
      </c>
      <c r="F9" s="126" t="s">
        <v>452</v>
      </c>
      <c r="G9" s="145">
        <v>1</v>
      </c>
      <c r="H9" s="111"/>
      <c r="I9" s="111">
        <v>7498</v>
      </c>
      <c r="J9" s="111">
        <v>7498</v>
      </c>
      <c r="K9" s="111"/>
      <c r="L9" s="111"/>
      <c r="M9" s="111"/>
      <c r="N9" s="111"/>
      <c r="O9" s="111"/>
      <c r="P9" s="111"/>
      <c r="Q9" s="111"/>
      <c r="R9" s="111"/>
      <c r="S9" s="111"/>
    </row>
    <row r="10" ht="21" customHeight="1" spans="1:19">
      <c r="A10" s="124" t="s">
        <v>70</v>
      </c>
      <c r="B10" s="125" t="s">
        <v>72</v>
      </c>
      <c r="C10" s="125" t="s">
        <v>240</v>
      </c>
      <c r="D10" s="126" t="s">
        <v>455</v>
      </c>
      <c r="E10" s="126" t="s">
        <v>456</v>
      </c>
      <c r="F10" s="126" t="s">
        <v>452</v>
      </c>
      <c r="G10" s="145">
        <v>1</v>
      </c>
      <c r="H10" s="111"/>
      <c r="I10" s="111">
        <v>15000</v>
      </c>
      <c r="J10" s="111">
        <v>15000</v>
      </c>
      <c r="K10" s="111"/>
      <c r="L10" s="111"/>
      <c r="M10" s="111"/>
      <c r="N10" s="111"/>
      <c r="O10" s="111"/>
      <c r="P10" s="111"/>
      <c r="Q10" s="111"/>
      <c r="R10" s="111"/>
      <c r="S10" s="111"/>
    </row>
    <row r="11" ht="21" customHeight="1" spans="1:19">
      <c r="A11" s="124" t="s">
        <v>70</v>
      </c>
      <c r="B11" s="125" t="s">
        <v>72</v>
      </c>
      <c r="C11" s="125" t="s">
        <v>312</v>
      </c>
      <c r="D11" s="126" t="s">
        <v>314</v>
      </c>
      <c r="E11" s="126" t="s">
        <v>457</v>
      </c>
      <c r="F11" s="126" t="s">
        <v>418</v>
      </c>
      <c r="G11" s="145">
        <v>1</v>
      </c>
      <c r="H11" s="111"/>
      <c r="I11" s="111">
        <v>180000</v>
      </c>
      <c r="J11" s="111">
        <v>180000</v>
      </c>
      <c r="K11" s="111"/>
      <c r="L11" s="111"/>
      <c r="M11" s="111"/>
      <c r="N11" s="111"/>
      <c r="O11" s="111"/>
      <c r="P11" s="111"/>
      <c r="Q11" s="111"/>
      <c r="R11" s="111"/>
      <c r="S11" s="111"/>
    </row>
    <row r="12" ht="21" customHeight="1" spans="1:19">
      <c r="A12" s="127" t="s">
        <v>192</v>
      </c>
      <c r="B12" s="128"/>
      <c r="C12" s="128"/>
      <c r="D12" s="129"/>
      <c r="E12" s="129"/>
      <c r="F12" s="129"/>
      <c r="G12" s="146"/>
      <c r="H12" s="111"/>
      <c r="I12" s="111">
        <v>239498</v>
      </c>
      <c r="J12" s="111">
        <v>239498</v>
      </c>
      <c r="K12" s="111"/>
      <c r="L12" s="111"/>
      <c r="M12" s="111"/>
      <c r="N12" s="111"/>
      <c r="O12" s="111"/>
      <c r="P12" s="111"/>
      <c r="Q12" s="111"/>
      <c r="R12" s="111"/>
      <c r="S12" s="111"/>
    </row>
    <row r="13" ht="21" customHeight="1" spans="1:19">
      <c r="A13" s="142" t="s">
        <v>458</v>
      </c>
      <c r="B13" s="44"/>
      <c r="C13" s="44"/>
      <c r="D13" s="142"/>
      <c r="E13" s="142"/>
      <c r="F13" s="142"/>
      <c r="G13" s="147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</row>
  </sheetData>
  <mergeCells count="19">
    <mergeCell ref="A2:S2"/>
    <mergeCell ref="A3:H3"/>
    <mergeCell ref="I4:S4"/>
    <mergeCell ref="N5:S5"/>
    <mergeCell ref="A12:G12"/>
    <mergeCell ref="A13:S1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B14" sqref="B14"/>
    </sheetView>
  </sheetViews>
  <sheetFormatPr defaultColWidth="9.13636363636364" defaultRowHeight="14.25" customHeight="1"/>
  <cols>
    <col min="1" max="5" width="39.1363636363636" customWidth="1"/>
    <col min="6" max="6" width="27.5727272727273" customWidth="1"/>
    <col min="7" max="7" width="28.5727272727273" customWidth="1"/>
    <col min="8" max="8" width="28.1363636363636" customWidth="1"/>
    <col min="9" max="9" width="39.1363636363636" customWidth="1"/>
    <col min="10" max="18" width="20.4181818181818" customWidth="1"/>
    <col min="19" max="20" width="20.2818181818182" customWidth="1"/>
  </cols>
  <sheetData>
    <row r="1" ht="16.5" customHeight="1" spans="1:20">
      <c r="A1" s="108"/>
      <c r="B1" s="115"/>
      <c r="C1" s="115"/>
      <c r="D1" s="115"/>
      <c r="E1" s="115"/>
      <c r="F1" s="115"/>
      <c r="G1" s="115"/>
      <c r="H1" s="108"/>
      <c r="I1" s="108"/>
      <c r="J1" s="108"/>
      <c r="K1" s="108"/>
      <c r="L1" s="108"/>
      <c r="M1" s="108"/>
      <c r="N1" s="130"/>
      <c r="O1" s="108"/>
      <c r="P1" s="108"/>
      <c r="Q1" s="115"/>
      <c r="R1" s="108"/>
      <c r="S1" s="138"/>
      <c r="T1" s="138" t="s">
        <v>459</v>
      </c>
    </row>
    <row r="2" ht="41.25" customHeight="1" spans="1:20">
      <c r="A2" s="104" t="str">
        <f>"2025"&amp;"年部门政府购买服务预算表"</f>
        <v>2025年部门政府购买服务预算表</v>
      </c>
      <c r="B2" s="99"/>
      <c r="C2" s="99"/>
      <c r="D2" s="99"/>
      <c r="E2" s="99"/>
      <c r="F2" s="99"/>
      <c r="G2" s="99"/>
      <c r="H2" s="116"/>
      <c r="I2" s="116"/>
      <c r="J2" s="116"/>
      <c r="K2" s="116"/>
      <c r="L2" s="116"/>
      <c r="M2" s="116"/>
      <c r="N2" s="131"/>
      <c r="O2" s="116"/>
      <c r="P2" s="116"/>
      <c r="Q2" s="99"/>
      <c r="R2" s="116"/>
      <c r="S2" s="131"/>
      <c r="T2" s="99"/>
    </row>
    <row r="3" ht="22.5" customHeight="1" spans="1:20">
      <c r="A3" s="105" t="str">
        <f>"单位名称："&amp;"中国共产党昆明市呈贡区委员会"</f>
        <v>单位名称：中国共产党昆明市呈贡区委员会</v>
      </c>
      <c r="B3" s="117"/>
      <c r="C3" s="117"/>
      <c r="D3" s="117"/>
      <c r="E3" s="117"/>
      <c r="F3" s="117"/>
      <c r="G3" s="117"/>
      <c r="H3" s="106"/>
      <c r="I3" s="106"/>
      <c r="J3" s="106"/>
      <c r="K3" s="106"/>
      <c r="L3" s="106"/>
      <c r="M3" s="106"/>
      <c r="N3" s="130"/>
      <c r="O3" s="108"/>
      <c r="P3" s="108"/>
      <c r="Q3" s="115"/>
      <c r="R3" s="108"/>
      <c r="S3" s="139"/>
      <c r="T3" s="138" t="s">
        <v>1</v>
      </c>
    </row>
    <row r="4" ht="24" customHeight="1" spans="1:20">
      <c r="A4" s="49" t="s">
        <v>201</v>
      </c>
      <c r="B4" s="118" t="s">
        <v>202</v>
      </c>
      <c r="C4" s="118" t="s">
        <v>440</v>
      </c>
      <c r="D4" s="118" t="s">
        <v>460</v>
      </c>
      <c r="E4" s="118" t="s">
        <v>461</v>
      </c>
      <c r="F4" s="118" t="s">
        <v>462</v>
      </c>
      <c r="G4" s="118" t="s">
        <v>463</v>
      </c>
      <c r="H4" s="119" t="s">
        <v>464</v>
      </c>
      <c r="I4" s="119" t="s">
        <v>465</v>
      </c>
      <c r="J4" s="132" t="s">
        <v>209</v>
      </c>
      <c r="K4" s="132"/>
      <c r="L4" s="132"/>
      <c r="M4" s="132"/>
      <c r="N4" s="133"/>
      <c r="O4" s="132"/>
      <c r="P4" s="132"/>
      <c r="Q4" s="112"/>
      <c r="R4" s="132"/>
      <c r="S4" s="133"/>
      <c r="T4" s="113"/>
    </row>
    <row r="5" ht="24" customHeight="1" spans="1:20">
      <c r="A5" s="51"/>
      <c r="B5" s="120"/>
      <c r="C5" s="120"/>
      <c r="D5" s="120"/>
      <c r="E5" s="120"/>
      <c r="F5" s="120"/>
      <c r="G5" s="120"/>
      <c r="H5" s="121"/>
      <c r="I5" s="121"/>
      <c r="J5" s="121" t="s">
        <v>55</v>
      </c>
      <c r="K5" s="121" t="s">
        <v>58</v>
      </c>
      <c r="L5" s="121" t="s">
        <v>446</v>
      </c>
      <c r="M5" s="121" t="s">
        <v>447</v>
      </c>
      <c r="N5" s="134" t="s">
        <v>448</v>
      </c>
      <c r="O5" s="135" t="s">
        <v>449</v>
      </c>
      <c r="P5" s="135"/>
      <c r="Q5" s="140"/>
      <c r="R5" s="135"/>
      <c r="S5" s="141"/>
      <c r="T5" s="122"/>
    </row>
    <row r="6" ht="54" customHeight="1" spans="1:20">
      <c r="A6" s="54"/>
      <c r="B6" s="122"/>
      <c r="C6" s="122"/>
      <c r="D6" s="122"/>
      <c r="E6" s="122"/>
      <c r="F6" s="122"/>
      <c r="G6" s="122"/>
      <c r="H6" s="123"/>
      <c r="I6" s="123"/>
      <c r="J6" s="123"/>
      <c r="K6" s="123" t="s">
        <v>57</v>
      </c>
      <c r="L6" s="123"/>
      <c r="M6" s="123"/>
      <c r="N6" s="136"/>
      <c r="O6" s="123" t="s">
        <v>57</v>
      </c>
      <c r="P6" s="123" t="s">
        <v>64</v>
      </c>
      <c r="Q6" s="122" t="s">
        <v>65</v>
      </c>
      <c r="R6" s="123" t="s">
        <v>66</v>
      </c>
      <c r="S6" s="136" t="s">
        <v>67</v>
      </c>
      <c r="T6" s="122" t="s">
        <v>68</v>
      </c>
    </row>
    <row r="7" ht="17.25" customHeight="1" spans="1:20">
      <c r="A7" s="55">
        <v>1</v>
      </c>
      <c r="B7" s="122">
        <v>2</v>
      </c>
      <c r="C7" s="55">
        <v>3</v>
      </c>
      <c r="D7" s="55">
        <v>4</v>
      </c>
      <c r="E7" s="122">
        <v>5</v>
      </c>
      <c r="F7" s="55">
        <v>6</v>
      </c>
      <c r="G7" s="55">
        <v>7</v>
      </c>
      <c r="H7" s="122">
        <v>8</v>
      </c>
      <c r="I7" s="55">
        <v>9</v>
      </c>
      <c r="J7" s="55">
        <v>10</v>
      </c>
      <c r="K7" s="122">
        <v>11</v>
      </c>
      <c r="L7" s="55">
        <v>12</v>
      </c>
      <c r="M7" s="55">
        <v>13</v>
      </c>
      <c r="N7" s="122">
        <v>14</v>
      </c>
      <c r="O7" s="55">
        <v>15</v>
      </c>
      <c r="P7" s="55">
        <v>16</v>
      </c>
      <c r="Q7" s="122">
        <v>17</v>
      </c>
      <c r="R7" s="55">
        <v>18</v>
      </c>
      <c r="S7" s="55">
        <v>19</v>
      </c>
      <c r="T7" s="55">
        <v>20</v>
      </c>
    </row>
    <row r="8" ht="21" customHeight="1" spans="1:20">
      <c r="A8" s="124"/>
      <c r="B8" s="125"/>
      <c r="C8" s="125"/>
      <c r="D8" s="125"/>
      <c r="E8" s="125"/>
      <c r="F8" s="125"/>
      <c r="G8" s="125"/>
      <c r="H8" s="126"/>
      <c r="I8" s="126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ht="21" customHeight="1" spans="1:20">
      <c r="A9" s="127" t="s">
        <v>192</v>
      </c>
      <c r="B9" s="128"/>
      <c r="C9" s="128"/>
      <c r="D9" s="128"/>
      <c r="E9" s="128"/>
      <c r="F9" s="128"/>
      <c r="G9" s="128"/>
      <c r="H9" s="129"/>
      <c r="I9" s="137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customHeight="1" spans="1:1">
      <c r="A10" t="s">
        <v>438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12" sqref="A12"/>
    </sheetView>
  </sheetViews>
  <sheetFormatPr defaultColWidth="9.13636363636364" defaultRowHeight="14.25" customHeight="1"/>
  <cols>
    <col min="1" max="1" width="37.7090909090909" customWidth="1"/>
    <col min="2" max="24" width="20" customWidth="1"/>
  </cols>
  <sheetData>
    <row r="1" ht="17.25" customHeight="1" spans="4:24">
      <c r="D1" s="103"/>
      <c r="W1" s="42"/>
      <c r="X1" s="42" t="s">
        <v>466</v>
      </c>
    </row>
    <row r="2" ht="41.25" customHeight="1" spans="1:24">
      <c r="A2" s="104" t="str">
        <f>"2025"&amp;"年对下转移支付预算表"</f>
        <v>2025年对下转移支付预算表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99"/>
      <c r="X2" s="99"/>
    </row>
    <row r="3" ht="18" customHeight="1" spans="1:24">
      <c r="A3" s="105" t="str">
        <f>"单位名称："&amp;"中国共产党昆明市呈贡区委员会"</f>
        <v>单位名称：中国共产党昆明市呈贡区委员会</v>
      </c>
      <c r="B3" s="106"/>
      <c r="C3" s="106"/>
      <c r="D3" s="107"/>
      <c r="E3" s="108"/>
      <c r="F3" s="108"/>
      <c r="G3" s="108"/>
      <c r="H3" s="108"/>
      <c r="I3" s="108"/>
      <c r="W3" s="47"/>
      <c r="X3" s="47" t="s">
        <v>1</v>
      </c>
    </row>
    <row r="4" ht="19.5" customHeight="1" spans="1:24">
      <c r="A4" s="62" t="s">
        <v>467</v>
      </c>
      <c r="B4" s="12" t="s">
        <v>209</v>
      </c>
      <c r="C4" s="13"/>
      <c r="D4" s="13"/>
      <c r="E4" s="12" t="s">
        <v>468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12"/>
      <c r="X4" s="113"/>
    </row>
    <row r="5" ht="40.5" customHeight="1" spans="1:24">
      <c r="A5" s="55"/>
      <c r="B5" s="63" t="s">
        <v>55</v>
      </c>
      <c r="C5" s="49" t="s">
        <v>58</v>
      </c>
      <c r="D5" s="109" t="s">
        <v>446</v>
      </c>
      <c r="E5" s="81" t="s">
        <v>469</v>
      </c>
      <c r="F5" s="81" t="s">
        <v>470</v>
      </c>
      <c r="G5" s="81" t="s">
        <v>471</v>
      </c>
      <c r="H5" s="81" t="s">
        <v>472</v>
      </c>
      <c r="I5" s="81" t="s">
        <v>473</v>
      </c>
      <c r="J5" s="81" t="s">
        <v>474</v>
      </c>
      <c r="K5" s="81" t="s">
        <v>475</v>
      </c>
      <c r="L5" s="81" t="s">
        <v>476</v>
      </c>
      <c r="M5" s="81" t="s">
        <v>477</v>
      </c>
      <c r="N5" s="81" t="s">
        <v>478</v>
      </c>
      <c r="O5" s="81" t="s">
        <v>479</v>
      </c>
      <c r="P5" s="81" t="s">
        <v>480</v>
      </c>
      <c r="Q5" s="81" t="s">
        <v>481</v>
      </c>
      <c r="R5" s="81" t="s">
        <v>482</v>
      </c>
      <c r="S5" s="81" t="s">
        <v>483</v>
      </c>
      <c r="T5" s="81" t="s">
        <v>484</v>
      </c>
      <c r="U5" s="81" t="s">
        <v>485</v>
      </c>
      <c r="V5" s="81" t="s">
        <v>486</v>
      </c>
      <c r="W5" s="81" t="s">
        <v>487</v>
      </c>
      <c r="X5" s="114" t="s">
        <v>488</v>
      </c>
    </row>
    <row r="6" ht="19.5" customHeight="1" spans="1:24">
      <c r="A6" s="56">
        <v>1</v>
      </c>
      <c r="B6" s="56">
        <v>2</v>
      </c>
      <c r="C6" s="56">
        <v>3</v>
      </c>
      <c r="D6" s="110">
        <v>4</v>
      </c>
      <c r="E6" s="69">
        <v>5</v>
      </c>
      <c r="F6" s="56">
        <v>6</v>
      </c>
      <c r="G6" s="56">
        <v>7</v>
      </c>
      <c r="H6" s="110">
        <v>8</v>
      </c>
      <c r="I6" s="56">
        <v>9</v>
      </c>
      <c r="J6" s="56">
        <v>10</v>
      </c>
      <c r="K6" s="56">
        <v>11</v>
      </c>
      <c r="L6" s="110">
        <v>12</v>
      </c>
      <c r="M6" s="56">
        <v>13</v>
      </c>
      <c r="N6" s="56">
        <v>14</v>
      </c>
      <c r="O6" s="56">
        <v>15</v>
      </c>
      <c r="P6" s="110">
        <v>16</v>
      </c>
      <c r="Q6" s="56">
        <v>17</v>
      </c>
      <c r="R6" s="56">
        <v>18</v>
      </c>
      <c r="S6" s="56">
        <v>19</v>
      </c>
      <c r="T6" s="110">
        <v>20</v>
      </c>
      <c r="U6" s="110">
        <v>21</v>
      </c>
      <c r="V6" s="110">
        <v>22</v>
      </c>
      <c r="W6" s="69">
        <v>23</v>
      </c>
      <c r="X6" s="69">
        <v>24</v>
      </c>
    </row>
    <row r="7" ht="19.5" customHeight="1" spans="1:24">
      <c r="A7" s="18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ht="19.5" customHeight="1" spans="1:24">
      <c r="A8" s="10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customHeight="1" spans="1:1">
      <c r="A9" t="s">
        <v>438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11" sqref="A11"/>
    </sheetView>
  </sheetViews>
  <sheetFormatPr defaultColWidth="9.1363636363636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ht="16.5" customHeight="1" spans="10:10">
      <c r="J1" s="42" t="s">
        <v>489</v>
      </c>
    </row>
    <row r="2" ht="41.25" customHeight="1" spans="1:10">
      <c r="A2" s="98" t="str">
        <f>"2025"&amp;"年对下转移支付绩效目标表"</f>
        <v>2025年对下转移支付绩效目标表</v>
      </c>
      <c r="B2" s="43"/>
      <c r="C2" s="43"/>
      <c r="D2" s="43"/>
      <c r="E2" s="43"/>
      <c r="F2" s="99"/>
      <c r="G2" s="43"/>
      <c r="H2" s="99"/>
      <c r="I2" s="99"/>
      <c r="J2" s="43"/>
    </row>
    <row r="3" ht="17.25" customHeight="1" spans="1:1">
      <c r="A3" s="44" t="str">
        <f>"单位名称："&amp;"中国共产党昆明市呈贡区委员会"</f>
        <v>单位名称：中国共产党昆明市呈贡区委员会</v>
      </c>
    </row>
    <row r="4" ht="44.25" customHeight="1" spans="1:10">
      <c r="A4" s="17" t="s">
        <v>467</v>
      </c>
      <c r="B4" s="17" t="s">
        <v>316</v>
      </c>
      <c r="C4" s="17" t="s">
        <v>317</v>
      </c>
      <c r="D4" s="17" t="s">
        <v>318</v>
      </c>
      <c r="E4" s="17" t="s">
        <v>319</v>
      </c>
      <c r="F4" s="100" t="s">
        <v>320</v>
      </c>
      <c r="G4" s="17" t="s">
        <v>321</v>
      </c>
      <c r="H4" s="100" t="s">
        <v>322</v>
      </c>
      <c r="I4" s="100" t="s">
        <v>323</v>
      </c>
      <c r="J4" s="17" t="s">
        <v>324</v>
      </c>
    </row>
    <row r="5" ht="14.2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00">
        <v>6</v>
      </c>
      <c r="G5" s="17">
        <v>7</v>
      </c>
      <c r="H5" s="100">
        <v>8</v>
      </c>
      <c r="I5" s="100">
        <v>9</v>
      </c>
      <c r="J5" s="17">
        <v>10</v>
      </c>
    </row>
    <row r="6" ht="42" customHeight="1" spans="1:10">
      <c r="A6" s="18"/>
      <c r="B6" s="101"/>
      <c r="C6" s="101"/>
      <c r="D6" s="101"/>
      <c r="E6" s="34"/>
      <c r="F6" s="102"/>
      <c r="G6" s="34"/>
      <c r="H6" s="102"/>
      <c r="I6" s="102"/>
      <c r="J6" s="34"/>
    </row>
    <row r="7" ht="42" customHeight="1" spans="1:10">
      <c r="A7" s="18"/>
      <c r="B7" s="33"/>
      <c r="C7" s="33"/>
      <c r="D7" s="33"/>
      <c r="E7" s="18"/>
      <c r="F7" s="33"/>
      <c r="G7" s="18"/>
      <c r="H7" s="33"/>
      <c r="I7" s="33"/>
      <c r="J7" s="18"/>
    </row>
    <row r="8" ht="16" customHeight="1" spans="1:1">
      <c r="A8" t="s">
        <v>438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11" sqref="A11"/>
    </sheetView>
  </sheetViews>
  <sheetFormatPr defaultColWidth="10.4181818181818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95" t="s">
        <v>490</v>
      </c>
      <c r="B1" s="96"/>
      <c r="C1" s="96"/>
      <c r="D1" s="97"/>
      <c r="E1" s="97"/>
      <c r="F1" s="97"/>
      <c r="G1" s="96"/>
      <c r="H1" s="96"/>
      <c r="I1" s="97"/>
    </row>
    <row r="2" ht="41.25" customHeight="1" spans="1:9">
      <c r="A2" s="74" t="str">
        <f>"2025"&amp;"年新增资产配置预算表"</f>
        <v>2025年新增资产配置预算表</v>
      </c>
      <c r="B2" s="75"/>
      <c r="C2" s="75"/>
      <c r="D2" s="76"/>
      <c r="E2" s="76"/>
      <c r="F2" s="76"/>
      <c r="G2" s="75"/>
      <c r="H2" s="75"/>
      <c r="I2" s="76"/>
    </row>
    <row r="3" customHeight="1" spans="1:9">
      <c r="A3" s="77" t="str">
        <f>"单位名称："&amp;"中国共产党昆明市呈贡区委员会"</f>
        <v>单位名称：中国共产党昆明市呈贡区委员会</v>
      </c>
      <c r="B3" s="78"/>
      <c r="C3" s="78"/>
      <c r="D3" s="79"/>
      <c r="F3" s="76"/>
      <c r="G3" s="75"/>
      <c r="H3" s="75"/>
      <c r="I3" s="94" t="s">
        <v>1</v>
      </c>
    </row>
    <row r="4" ht="28.5" customHeight="1" spans="1:9">
      <c r="A4" s="80" t="s">
        <v>201</v>
      </c>
      <c r="B4" s="81" t="s">
        <v>202</v>
      </c>
      <c r="C4" s="82" t="s">
        <v>491</v>
      </c>
      <c r="D4" s="80" t="s">
        <v>492</v>
      </c>
      <c r="E4" s="80" t="s">
        <v>493</v>
      </c>
      <c r="F4" s="80" t="s">
        <v>494</v>
      </c>
      <c r="G4" s="81" t="s">
        <v>495</v>
      </c>
      <c r="H4" s="69"/>
      <c r="I4" s="80"/>
    </row>
    <row r="5" ht="21" customHeight="1" spans="1:9">
      <c r="A5" s="82"/>
      <c r="B5" s="83"/>
      <c r="C5" s="83"/>
      <c r="D5" s="84"/>
      <c r="E5" s="83"/>
      <c r="F5" s="83"/>
      <c r="G5" s="81" t="s">
        <v>444</v>
      </c>
      <c r="H5" s="81" t="s">
        <v>496</v>
      </c>
      <c r="I5" s="81" t="s">
        <v>497</v>
      </c>
    </row>
    <row r="6" ht="17.25" customHeight="1" spans="1:9">
      <c r="A6" s="85" t="s">
        <v>84</v>
      </c>
      <c r="B6" s="32" t="s">
        <v>85</v>
      </c>
      <c r="C6" s="85" t="s">
        <v>86</v>
      </c>
      <c r="D6" s="34" t="s">
        <v>87</v>
      </c>
      <c r="E6" s="85" t="s">
        <v>88</v>
      </c>
      <c r="F6" s="32" t="s">
        <v>89</v>
      </c>
      <c r="G6" s="86" t="s">
        <v>90</v>
      </c>
      <c r="H6" s="34" t="s">
        <v>91</v>
      </c>
      <c r="I6" s="34">
        <v>9</v>
      </c>
    </row>
    <row r="7" ht="19.5" customHeight="1" spans="1:9">
      <c r="A7" s="87"/>
      <c r="B7" s="65"/>
      <c r="C7" s="65"/>
      <c r="D7" s="18"/>
      <c r="E7" s="33"/>
      <c r="F7" s="86"/>
      <c r="G7" s="88"/>
      <c r="H7" s="89"/>
      <c r="I7" s="89"/>
    </row>
    <row r="8" ht="19.5" customHeight="1" spans="1:9">
      <c r="A8" s="20" t="s">
        <v>55</v>
      </c>
      <c r="B8" s="90"/>
      <c r="C8" s="90"/>
      <c r="D8" s="91"/>
      <c r="E8" s="92"/>
      <c r="F8" s="92"/>
      <c r="G8" s="88"/>
      <c r="H8" s="89"/>
      <c r="I8" s="89"/>
    </row>
    <row r="9" customHeight="1" spans="1:1">
      <c r="A9" t="s">
        <v>438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B12" sqref="B12"/>
    </sheetView>
  </sheetViews>
  <sheetFormatPr defaultColWidth="10.4181818181818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71"/>
      <c r="B1" s="72"/>
      <c r="C1" s="72"/>
      <c r="D1" s="73"/>
      <c r="E1" s="73"/>
      <c r="F1" s="73"/>
      <c r="G1" s="72"/>
      <c r="H1" s="72"/>
      <c r="I1" s="93" t="s">
        <v>498</v>
      </c>
    </row>
    <row r="2" ht="41.25" customHeight="1" spans="1:9">
      <c r="A2" s="74" t="str">
        <f>"2025"&amp;"年新增资产配置预算表"</f>
        <v>2025年新增资产配置预算表</v>
      </c>
      <c r="B2" s="75"/>
      <c r="C2" s="75"/>
      <c r="D2" s="76"/>
      <c r="E2" s="76"/>
      <c r="F2" s="76"/>
      <c r="G2" s="75"/>
      <c r="H2" s="75"/>
      <c r="I2" s="76"/>
    </row>
    <row r="3" customHeight="1" spans="1:9">
      <c r="A3" s="77" t="str">
        <f>"单位名称："&amp;"中国共产党昆明市呈贡区委员会"</f>
        <v>单位名称：中国共产党昆明市呈贡区委员会</v>
      </c>
      <c r="B3" s="78"/>
      <c r="C3" s="78"/>
      <c r="D3" s="79"/>
      <c r="F3" s="76"/>
      <c r="G3" s="75"/>
      <c r="H3" s="75"/>
      <c r="I3" s="94" t="s">
        <v>1</v>
      </c>
    </row>
    <row r="4" ht="28.5" customHeight="1" spans="1:9">
      <c r="A4" s="80" t="s">
        <v>201</v>
      </c>
      <c r="B4" s="81" t="s">
        <v>202</v>
      </c>
      <c r="C4" s="82" t="s">
        <v>491</v>
      </c>
      <c r="D4" s="80" t="s">
        <v>492</v>
      </c>
      <c r="E4" s="80" t="s">
        <v>493</v>
      </c>
      <c r="F4" s="80" t="s">
        <v>494</v>
      </c>
      <c r="G4" s="81" t="s">
        <v>495</v>
      </c>
      <c r="H4" s="69"/>
      <c r="I4" s="80"/>
    </row>
    <row r="5" ht="21" customHeight="1" spans="1:9">
      <c r="A5" s="82"/>
      <c r="B5" s="83"/>
      <c r="C5" s="83"/>
      <c r="D5" s="84"/>
      <c r="E5" s="83"/>
      <c r="F5" s="83"/>
      <c r="G5" s="81" t="s">
        <v>444</v>
      </c>
      <c r="H5" s="81" t="s">
        <v>496</v>
      </c>
      <c r="I5" s="81" t="s">
        <v>497</v>
      </c>
    </row>
    <row r="6" ht="17.25" customHeight="1" spans="1:9">
      <c r="A6" s="85" t="s">
        <v>84</v>
      </c>
      <c r="B6" s="32" t="s">
        <v>85</v>
      </c>
      <c r="C6" s="85" t="s">
        <v>86</v>
      </c>
      <c r="D6" s="34" t="s">
        <v>87</v>
      </c>
      <c r="E6" s="85" t="s">
        <v>88</v>
      </c>
      <c r="F6" s="32" t="s">
        <v>89</v>
      </c>
      <c r="G6" s="86" t="s">
        <v>90</v>
      </c>
      <c r="H6" s="34" t="s">
        <v>91</v>
      </c>
      <c r="I6" s="34">
        <v>9</v>
      </c>
    </row>
    <row r="7" ht="19.5" customHeight="1" spans="1:9">
      <c r="A7" s="87"/>
      <c r="B7" s="65"/>
      <c r="C7" s="65"/>
      <c r="D7" s="18"/>
      <c r="E7" s="33"/>
      <c r="F7" s="86"/>
      <c r="G7" s="88"/>
      <c r="H7" s="89"/>
      <c r="I7" s="89"/>
    </row>
    <row r="8" ht="19.5" customHeight="1" spans="1:9">
      <c r="A8" s="20" t="s">
        <v>55</v>
      </c>
      <c r="B8" s="90"/>
      <c r="C8" s="90"/>
      <c r="D8" s="91"/>
      <c r="E8" s="92"/>
      <c r="F8" s="92"/>
      <c r="G8" s="88"/>
      <c r="H8" s="89"/>
      <c r="I8" s="89"/>
    </row>
    <row r="9" customHeight="1" spans="1:1">
      <c r="A9" t="s">
        <v>438</v>
      </c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abSelected="1" workbookViewId="0">
      <selection activeCell="A13" sqref="A13"/>
    </sheetView>
  </sheetViews>
  <sheetFormatPr defaultColWidth="9.13636363636364" defaultRowHeight="14.25" customHeight="1"/>
  <cols>
    <col min="1" max="1" width="19.2818181818182" customWidth="1"/>
    <col min="2" max="2" width="33.8545454545455" customWidth="1"/>
    <col min="3" max="3" width="23.8545454545455" customWidth="1"/>
    <col min="4" max="4" width="11.1363636363636" customWidth="1"/>
    <col min="5" max="5" width="17.7090909090909" customWidth="1"/>
    <col min="6" max="6" width="9.85454545454546" customWidth="1"/>
    <col min="7" max="7" width="17.7090909090909" customWidth="1"/>
    <col min="8" max="11" width="23.1363636363636" customWidth="1"/>
  </cols>
  <sheetData>
    <row r="1" customHeight="1" spans="4:11">
      <c r="D1" s="41"/>
      <c r="E1" s="41"/>
      <c r="F1" s="41"/>
      <c r="G1" s="41"/>
      <c r="K1" s="42" t="s">
        <v>499</v>
      </c>
    </row>
    <row r="2" ht="41.25" customHeight="1" spans="1:11">
      <c r="A2" s="43" t="str">
        <f>"2025"&amp;"年上级转移支付补助项目支出预算表"</f>
        <v>2025年上级转移支付补助项目支出预算表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13.5" customHeight="1" spans="1:11">
      <c r="A3" s="44" t="str">
        <f>"单位名称："&amp;"中国共产党昆明市呈贡区委员会"</f>
        <v>单位名称：中国共产党昆明市呈贡区委员会</v>
      </c>
      <c r="B3" s="45"/>
      <c r="C3" s="45"/>
      <c r="D3" s="45"/>
      <c r="E3" s="45"/>
      <c r="F3" s="45"/>
      <c r="G3" s="45"/>
      <c r="H3" s="46"/>
      <c r="I3" s="46"/>
      <c r="J3" s="46"/>
      <c r="K3" s="47" t="s">
        <v>1</v>
      </c>
    </row>
    <row r="4" ht="21.75" customHeight="1" spans="1:11">
      <c r="A4" s="48" t="s">
        <v>293</v>
      </c>
      <c r="B4" s="48" t="s">
        <v>204</v>
      </c>
      <c r="C4" s="48" t="s">
        <v>294</v>
      </c>
      <c r="D4" s="49" t="s">
        <v>205</v>
      </c>
      <c r="E4" s="49" t="s">
        <v>206</v>
      </c>
      <c r="F4" s="49" t="s">
        <v>295</v>
      </c>
      <c r="G4" s="49" t="s">
        <v>296</v>
      </c>
      <c r="H4" s="62" t="s">
        <v>55</v>
      </c>
      <c r="I4" s="12" t="s">
        <v>500</v>
      </c>
      <c r="J4" s="13"/>
      <c r="K4" s="36"/>
    </row>
    <row r="5" ht="21.75" customHeight="1" spans="1:11">
      <c r="A5" s="50"/>
      <c r="B5" s="50"/>
      <c r="C5" s="50"/>
      <c r="D5" s="51"/>
      <c r="E5" s="51"/>
      <c r="F5" s="51"/>
      <c r="G5" s="51"/>
      <c r="H5" s="63"/>
      <c r="I5" s="49" t="s">
        <v>58</v>
      </c>
      <c r="J5" s="49" t="s">
        <v>59</v>
      </c>
      <c r="K5" s="49" t="s">
        <v>60</v>
      </c>
    </row>
    <row r="6" ht="40.5" customHeight="1" spans="1:11">
      <c r="A6" s="53"/>
      <c r="B6" s="53"/>
      <c r="C6" s="53"/>
      <c r="D6" s="54"/>
      <c r="E6" s="54"/>
      <c r="F6" s="54"/>
      <c r="G6" s="54"/>
      <c r="H6" s="55"/>
      <c r="I6" s="54" t="s">
        <v>57</v>
      </c>
      <c r="J6" s="54"/>
      <c r="K6" s="54"/>
    </row>
    <row r="7" ht="15" customHeight="1" spans="1:11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69">
        <v>10</v>
      </c>
      <c r="K7" s="69">
        <v>11</v>
      </c>
    </row>
    <row r="8" ht="18.75" customHeight="1" spans="1:11">
      <c r="A8" s="18"/>
      <c r="B8" s="33"/>
      <c r="C8" s="18"/>
      <c r="D8" s="18"/>
      <c r="E8" s="18"/>
      <c r="F8" s="18"/>
      <c r="G8" s="18"/>
      <c r="H8" s="64"/>
      <c r="I8" s="70"/>
      <c r="J8" s="70"/>
      <c r="K8" s="64"/>
    </row>
    <row r="9" ht="18.75" customHeight="1" spans="1:11">
      <c r="A9" s="65"/>
      <c r="B9" s="33"/>
      <c r="C9" s="33"/>
      <c r="D9" s="33"/>
      <c r="E9" s="33"/>
      <c r="F9" s="33"/>
      <c r="G9" s="33"/>
      <c r="H9" s="58"/>
      <c r="I9" s="58"/>
      <c r="J9" s="58"/>
      <c r="K9" s="64"/>
    </row>
    <row r="10" ht="18.75" customHeight="1" spans="1:11">
      <c r="A10" s="66" t="s">
        <v>192</v>
      </c>
      <c r="B10" s="67"/>
      <c r="C10" s="67"/>
      <c r="D10" s="67"/>
      <c r="E10" s="67"/>
      <c r="F10" s="67"/>
      <c r="G10" s="68"/>
      <c r="H10" s="58"/>
      <c r="I10" s="58"/>
      <c r="J10" s="58"/>
      <c r="K10" s="64"/>
    </row>
    <row r="11" customHeight="1" spans="1:1">
      <c r="A11" t="s">
        <v>438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selection activeCell="A1" sqref="A1"/>
    </sheetView>
  </sheetViews>
  <sheetFormatPr defaultColWidth="9.1363636363636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ht="13.5" customHeight="1" spans="4:7">
      <c r="D1" s="41"/>
      <c r="G1" s="42" t="s">
        <v>501</v>
      </c>
    </row>
    <row r="2" ht="41.25" customHeight="1" spans="1:7">
      <c r="A2" s="43" t="str">
        <f>"2025"&amp;"年部门项目中期规划预算表"</f>
        <v>2025年部门项目中期规划预算表</v>
      </c>
      <c r="B2" s="43"/>
      <c r="C2" s="43"/>
      <c r="D2" s="43"/>
      <c r="E2" s="43"/>
      <c r="F2" s="43"/>
      <c r="G2" s="43"/>
    </row>
    <row r="3" ht="13.5" customHeight="1" spans="1:7">
      <c r="A3" s="44" t="str">
        <f>"单位名称："&amp;"中国共产党昆明市呈贡区委员会"</f>
        <v>单位名称：中国共产党昆明市呈贡区委员会</v>
      </c>
      <c r="B3" s="45"/>
      <c r="C3" s="45"/>
      <c r="D3" s="45"/>
      <c r="E3" s="46"/>
      <c r="F3" s="46"/>
      <c r="G3" s="47" t="s">
        <v>1</v>
      </c>
    </row>
    <row r="4" ht="21.75" customHeight="1" spans="1:7">
      <c r="A4" s="48" t="s">
        <v>294</v>
      </c>
      <c r="B4" s="48" t="s">
        <v>293</v>
      </c>
      <c r="C4" s="48" t="s">
        <v>204</v>
      </c>
      <c r="D4" s="49" t="s">
        <v>502</v>
      </c>
      <c r="E4" s="12" t="s">
        <v>58</v>
      </c>
      <c r="F4" s="13"/>
      <c r="G4" s="36"/>
    </row>
    <row r="5" ht="21.75" customHeight="1" spans="1:7">
      <c r="A5" s="50"/>
      <c r="B5" s="50"/>
      <c r="C5" s="50"/>
      <c r="D5" s="51"/>
      <c r="E5" s="52" t="str">
        <f>"2025"&amp;"年"</f>
        <v>2025年</v>
      </c>
      <c r="F5" s="49" t="str">
        <f>("2025"+1)&amp;"年"</f>
        <v>2026年</v>
      </c>
      <c r="G5" s="49" t="str">
        <f>("2025"+2)&amp;"年"</f>
        <v>2027年</v>
      </c>
    </row>
    <row r="6" ht="40.5" customHeight="1" spans="1:7">
      <c r="A6" s="53"/>
      <c r="B6" s="53"/>
      <c r="C6" s="53"/>
      <c r="D6" s="54"/>
      <c r="E6" s="55"/>
      <c r="F6" s="54" t="s">
        <v>57</v>
      </c>
      <c r="G6" s="54"/>
    </row>
    <row r="7" ht="15" customHeight="1" spans="1:7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</row>
    <row r="8" ht="17.25" customHeight="1" spans="1:7">
      <c r="A8" s="33" t="s">
        <v>72</v>
      </c>
      <c r="B8" s="57"/>
      <c r="C8" s="57"/>
      <c r="D8" s="33"/>
      <c r="E8" s="58">
        <v>3900000</v>
      </c>
      <c r="F8" s="58"/>
      <c r="G8" s="58"/>
    </row>
    <row r="9" ht="18.75" customHeight="1" spans="1:7">
      <c r="A9" s="33"/>
      <c r="B9" s="33" t="s">
        <v>503</v>
      </c>
      <c r="C9" s="33" t="s">
        <v>301</v>
      </c>
      <c r="D9" s="33" t="s">
        <v>504</v>
      </c>
      <c r="E9" s="58">
        <v>2900000</v>
      </c>
      <c r="F9" s="58"/>
      <c r="G9" s="58"/>
    </row>
    <row r="10" ht="18.75" customHeight="1" spans="1:7">
      <c r="A10" s="26"/>
      <c r="B10" s="33" t="s">
        <v>505</v>
      </c>
      <c r="C10" s="33" t="s">
        <v>306</v>
      </c>
      <c r="D10" s="33" t="s">
        <v>504</v>
      </c>
      <c r="E10" s="58">
        <v>294080</v>
      </c>
      <c r="F10" s="58"/>
      <c r="G10" s="58"/>
    </row>
    <row r="11" ht="18.75" customHeight="1" spans="1:7">
      <c r="A11" s="26"/>
      <c r="B11" s="33" t="s">
        <v>505</v>
      </c>
      <c r="C11" s="33" t="s">
        <v>308</v>
      </c>
      <c r="D11" s="33" t="s">
        <v>504</v>
      </c>
      <c r="E11" s="58">
        <v>220000</v>
      </c>
      <c r="F11" s="58"/>
      <c r="G11" s="58"/>
    </row>
    <row r="12" ht="18.75" customHeight="1" spans="1:7">
      <c r="A12" s="26"/>
      <c r="B12" s="33" t="s">
        <v>505</v>
      </c>
      <c r="C12" s="33" t="s">
        <v>310</v>
      </c>
      <c r="D12" s="33" t="s">
        <v>504</v>
      </c>
      <c r="E12" s="58">
        <v>305920</v>
      </c>
      <c r="F12" s="58"/>
      <c r="G12" s="58"/>
    </row>
    <row r="13" ht="18.75" customHeight="1" spans="1:7">
      <c r="A13" s="26"/>
      <c r="B13" s="33" t="s">
        <v>505</v>
      </c>
      <c r="C13" s="33" t="s">
        <v>312</v>
      </c>
      <c r="D13" s="33" t="s">
        <v>504</v>
      </c>
      <c r="E13" s="58">
        <v>180000</v>
      </c>
      <c r="F13" s="58"/>
      <c r="G13" s="58"/>
    </row>
    <row r="14" ht="18.75" customHeight="1" spans="1:7">
      <c r="A14" s="59" t="s">
        <v>55</v>
      </c>
      <c r="B14" s="60" t="s">
        <v>506</v>
      </c>
      <c r="C14" s="60"/>
      <c r="D14" s="61"/>
      <c r="E14" s="58">
        <v>3900000</v>
      </c>
      <c r="F14" s="58"/>
      <c r="G14" s="58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0"/>
  <sheetViews>
    <sheetView showZeros="0" topLeftCell="A31" workbookViewId="0">
      <selection activeCell="C7" sqref="C7:I7"/>
    </sheetView>
  </sheetViews>
  <sheetFormatPr defaultColWidth="8.57272727272727" defaultRowHeight="14.25" customHeight="1"/>
  <cols>
    <col min="1" max="1" width="18.1363636363636" customWidth="1"/>
    <col min="2" max="2" width="23.4181818181818" customWidth="1"/>
    <col min="3" max="3" width="21.8545454545455" customWidth="1"/>
    <col min="4" max="4" width="15.5727272727273" customWidth="1"/>
    <col min="5" max="5" width="31.5727272727273" customWidth="1"/>
    <col min="6" max="6" width="15.4181818181818" customWidth="1"/>
    <col min="7" max="7" width="16.4181818181818" customWidth="1"/>
    <col min="8" max="8" width="29.5727272727273" customWidth="1"/>
    <col min="9" max="9" width="30.5727272727273" customWidth="1"/>
    <col min="10" max="10" width="23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5" t="s">
        <v>507</v>
      </c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"单位名称："&amp;"中国共产党昆明市呈贡区委员会"</f>
        <v>单位名称：中国共产党昆明市呈贡区委员会</v>
      </c>
      <c r="B3" s="3"/>
      <c r="C3" s="4"/>
      <c r="D3" s="5"/>
      <c r="E3" s="5"/>
      <c r="F3" s="5"/>
      <c r="G3" s="5"/>
      <c r="H3" s="5"/>
      <c r="I3" s="5"/>
      <c r="J3" s="226" t="s">
        <v>1</v>
      </c>
    </row>
    <row r="4" ht="30" customHeight="1" spans="1:10">
      <c r="A4" s="6" t="s">
        <v>508</v>
      </c>
      <c r="B4" s="7" t="s">
        <v>71</v>
      </c>
      <c r="C4" s="8"/>
      <c r="D4" s="8"/>
      <c r="E4" s="9"/>
      <c r="F4" s="10" t="s">
        <v>509</v>
      </c>
      <c r="G4" s="9"/>
      <c r="H4" s="11" t="s">
        <v>72</v>
      </c>
      <c r="I4" s="8"/>
      <c r="J4" s="9"/>
    </row>
    <row r="5" ht="32.25" customHeight="1" spans="1:10">
      <c r="A5" s="12" t="s">
        <v>510</v>
      </c>
      <c r="B5" s="13"/>
      <c r="C5" s="13"/>
      <c r="D5" s="13"/>
      <c r="E5" s="13"/>
      <c r="F5" s="13"/>
      <c r="G5" s="13"/>
      <c r="H5" s="13"/>
      <c r="I5" s="36"/>
      <c r="J5" s="37" t="s">
        <v>511</v>
      </c>
    </row>
    <row r="6" ht="99.75" customHeight="1" spans="1:10">
      <c r="A6" s="14" t="s">
        <v>512</v>
      </c>
      <c r="B6" s="15" t="s">
        <v>513</v>
      </c>
      <c r="C6" s="16" t="s">
        <v>514</v>
      </c>
      <c r="D6" s="16"/>
      <c r="E6" s="16"/>
      <c r="F6" s="16"/>
      <c r="G6" s="16"/>
      <c r="H6" s="16"/>
      <c r="I6" s="16"/>
      <c r="J6" s="38" t="s">
        <v>515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 t="s">
        <v>516</v>
      </c>
      <c r="D7" s="16"/>
      <c r="E7" s="16"/>
      <c r="F7" s="16"/>
      <c r="G7" s="16"/>
      <c r="H7" s="16"/>
      <c r="I7" s="16"/>
      <c r="J7" s="38" t="s">
        <v>517</v>
      </c>
    </row>
    <row r="8" ht="75" customHeight="1" spans="1:10">
      <c r="A8" s="15" t="s">
        <v>518</v>
      </c>
      <c r="B8" s="17" t="str">
        <f>"预算年度（"&amp;"2025"&amp;"年）绩效目标"</f>
        <v>预算年度（2025年）绩效目标</v>
      </c>
      <c r="C8" s="18" t="s">
        <v>519</v>
      </c>
      <c r="D8" s="18"/>
      <c r="E8" s="18"/>
      <c r="F8" s="18"/>
      <c r="G8" s="18"/>
      <c r="H8" s="18"/>
      <c r="I8" s="18"/>
      <c r="J8" s="39" t="s">
        <v>520</v>
      </c>
    </row>
    <row r="9" ht="32.25" customHeight="1" spans="1:10">
      <c r="A9" s="19" t="s">
        <v>521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522</v>
      </c>
      <c r="B10" s="15"/>
      <c r="C10" s="14" t="s">
        <v>523</v>
      </c>
      <c r="D10" s="14"/>
      <c r="E10" s="14"/>
      <c r="F10" s="14" t="s">
        <v>524</v>
      </c>
      <c r="G10" s="14"/>
      <c r="H10" s="14" t="s">
        <v>525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526</v>
      </c>
      <c r="I11" s="15" t="s">
        <v>527</v>
      </c>
      <c r="J11" s="15" t="s">
        <v>528</v>
      </c>
    </row>
    <row r="12" ht="24" customHeight="1" spans="1:10">
      <c r="A12" s="20" t="s">
        <v>55</v>
      </c>
      <c r="B12" s="21"/>
      <c r="C12" s="21"/>
      <c r="D12" s="21"/>
      <c r="E12" s="21"/>
      <c r="F12" s="21"/>
      <c r="G12" s="22"/>
      <c r="H12" s="23">
        <v>3900000</v>
      </c>
      <c r="I12" s="23">
        <v>3900000</v>
      </c>
      <c r="J12" s="23"/>
    </row>
    <row r="13" ht="34.5" customHeight="1" spans="1:10">
      <c r="A13" s="16" t="s">
        <v>301</v>
      </c>
      <c r="B13" s="24"/>
      <c r="C13" s="16" t="s">
        <v>529</v>
      </c>
      <c r="D13" s="24"/>
      <c r="E13" s="24"/>
      <c r="F13" s="24"/>
      <c r="G13" s="24"/>
      <c r="H13" s="25">
        <v>2900000</v>
      </c>
      <c r="I13" s="25">
        <v>2900000</v>
      </c>
      <c r="J13" s="25"/>
    </row>
    <row r="14" ht="34.5" customHeight="1" spans="1:10">
      <c r="A14" s="16" t="s">
        <v>306</v>
      </c>
      <c r="B14" s="26"/>
      <c r="C14" s="16" t="s">
        <v>530</v>
      </c>
      <c r="D14" s="26"/>
      <c r="E14" s="26"/>
      <c r="F14" s="26"/>
      <c r="G14" s="26"/>
      <c r="H14" s="25">
        <v>294080</v>
      </c>
      <c r="I14" s="25">
        <v>294080</v>
      </c>
      <c r="J14" s="25"/>
    </row>
    <row r="15" ht="34.5" customHeight="1" spans="1:10">
      <c r="A15" s="16" t="s">
        <v>531</v>
      </c>
      <c r="B15" s="26"/>
      <c r="C15" s="16" t="s">
        <v>532</v>
      </c>
      <c r="D15" s="26"/>
      <c r="E15" s="26"/>
      <c r="F15" s="26"/>
      <c r="G15" s="26"/>
      <c r="H15" s="25">
        <v>220000</v>
      </c>
      <c r="I15" s="25">
        <v>220000</v>
      </c>
      <c r="J15" s="25"/>
    </row>
    <row r="16" ht="34.5" customHeight="1" spans="1:10">
      <c r="A16" s="16" t="s">
        <v>310</v>
      </c>
      <c r="B16" s="26"/>
      <c r="C16" s="16" t="s">
        <v>533</v>
      </c>
      <c r="D16" s="26"/>
      <c r="E16" s="26"/>
      <c r="F16" s="26"/>
      <c r="G16" s="26"/>
      <c r="H16" s="25">
        <v>305920</v>
      </c>
      <c r="I16" s="25">
        <v>305920</v>
      </c>
      <c r="J16" s="25"/>
    </row>
    <row r="17" ht="34.5" customHeight="1" spans="1:10">
      <c r="A17" s="16" t="s">
        <v>534</v>
      </c>
      <c r="B17" s="26"/>
      <c r="C17" s="16" t="s">
        <v>535</v>
      </c>
      <c r="D17" s="26"/>
      <c r="E17" s="26"/>
      <c r="F17" s="26"/>
      <c r="G17" s="26"/>
      <c r="H17" s="25">
        <v>180000</v>
      </c>
      <c r="I17" s="25">
        <v>180000</v>
      </c>
      <c r="J17" s="25"/>
    </row>
    <row r="18" ht="32.25" customHeight="1" spans="1:10">
      <c r="A18" s="19" t="s">
        <v>536</v>
      </c>
      <c r="B18" s="19"/>
      <c r="C18" s="19"/>
      <c r="D18" s="19"/>
      <c r="E18" s="19"/>
      <c r="F18" s="19"/>
      <c r="G18" s="19"/>
      <c r="H18" s="19"/>
      <c r="I18" s="19"/>
      <c r="J18" s="19"/>
    </row>
    <row r="19" ht="32.25" customHeight="1" spans="1:10">
      <c r="A19" s="27" t="s">
        <v>537</v>
      </c>
      <c r="B19" s="27"/>
      <c r="C19" s="27"/>
      <c r="D19" s="27"/>
      <c r="E19" s="27"/>
      <c r="F19" s="27"/>
      <c r="G19" s="27"/>
      <c r="H19" s="28" t="s">
        <v>538</v>
      </c>
      <c r="I19" s="40" t="s">
        <v>324</v>
      </c>
      <c r="J19" s="28" t="s">
        <v>539</v>
      </c>
    </row>
    <row r="20" ht="36" customHeight="1" spans="1:10">
      <c r="A20" s="29" t="s">
        <v>317</v>
      </c>
      <c r="B20" s="29" t="s">
        <v>540</v>
      </c>
      <c r="C20" s="30" t="s">
        <v>319</v>
      </c>
      <c r="D20" s="30" t="s">
        <v>320</v>
      </c>
      <c r="E20" s="30" t="s">
        <v>321</v>
      </c>
      <c r="F20" s="30" t="s">
        <v>322</v>
      </c>
      <c r="G20" s="30" t="s">
        <v>323</v>
      </c>
      <c r="H20" s="31"/>
      <c r="I20" s="31"/>
      <c r="J20" s="31"/>
    </row>
    <row r="21" ht="32.25" customHeight="1" spans="1:10">
      <c r="A21" s="32" t="s">
        <v>326</v>
      </c>
      <c r="B21" s="32"/>
      <c r="C21" s="33"/>
      <c r="D21" s="32"/>
      <c r="E21" s="32"/>
      <c r="F21" s="32"/>
      <c r="G21" s="32"/>
      <c r="H21" s="34"/>
      <c r="I21" s="18"/>
      <c r="J21" s="34"/>
    </row>
    <row r="22" ht="32.25" customHeight="1" spans="1:10">
      <c r="A22" s="32"/>
      <c r="B22" s="32" t="s">
        <v>327</v>
      </c>
      <c r="C22" s="33"/>
      <c r="D22" s="32"/>
      <c r="E22" s="32"/>
      <c r="F22" s="32"/>
      <c r="G22" s="32"/>
      <c r="H22" s="34"/>
      <c r="I22" s="18"/>
      <c r="J22" s="34"/>
    </row>
    <row r="23" ht="32.25" customHeight="1" spans="1:10">
      <c r="A23" s="32"/>
      <c r="B23" s="32"/>
      <c r="C23" s="33" t="s">
        <v>541</v>
      </c>
      <c r="D23" s="32" t="s">
        <v>339</v>
      </c>
      <c r="E23" s="32" t="s">
        <v>84</v>
      </c>
      <c r="F23" s="32" t="s">
        <v>418</v>
      </c>
      <c r="G23" s="32" t="s">
        <v>331</v>
      </c>
      <c r="H23" s="34" t="s">
        <v>542</v>
      </c>
      <c r="I23" s="18" t="s">
        <v>419</v>
      </c>
      <c r="J23" s="34" t="s">
        <v>543</v>
      </c>
    </row>
    <row r="24" ht="32.25" customHeight="1" spans="1:10">
      <c r="A24" s="32"/>
      <c r="B24" s="32"/>
      <c r="C24" s="33" t="s">
        <v>328</v>
      </c>
      <c r="D24" s="32" t="s">
        <v>329</v>
      </c>
      <c r="E24" s="32" t="s">
        <v>93</v>
      </c>
      <c r="F24" s="32" t="s">
        <v>335</v>
      </c>
      <c r="G24" s="32" t="s">
        <v>331</v>
      </c>
      <c r="H24" s="34" t="s">
        <v>544</v>
      </c>
      <c r="I24" s="18" t="s">
        <v>545</v>
      </c>
      <c r="J24" s="34" t="s">
        <v>546</v>
      </c>
    </row>
    <row r="25" ht="32.25" customHeight="1" spans="1:10">
      <c r="A25" s="32"/>
      <c r="B25" s="32"/>
      <c r="C25" s="33" t="s">
        <v>333</v>
      </c>
      <c r="D25" s="32" t="s">
        <v>329</v>
      </c>
      <c r="E25" s="32" t="s">
        <v>334</v>
      </c>
      <c r="F25" s="32" t="s">
        <v>335</v>
      </c>
      <c r="G25" s="32" t="s">
        <v>331</v>
      </c>
      <c r="H25" s="34" t="s">
        <v>547</v>
      </c>
      <c r="I25" s="18" t="s">
        <v>548</v>
      </c>
      <c r="J25" s="34" t="s">
        <v>546</v>
      </c>
    </row>
    <row r="26" ht="32.25" customHeight="1" spans="1:10">
      <c r="A26" s="32"/>
      <c r="B26" s="32"/>
      <c r="C26" s="33" t="s">
        <v>355</v>
      </c>
      <c r="D26" s="32" t="s">
        <v>329</v>
      </c>
      <c r="E26" s="32" t="s">
        <v>356</v>
      </c>
      <c r="F26" s="32" t="s">
        <v>357</v>
      </c>
      <c r="G26" s="32" t="s">
        <v>331</v>
      </c>
      <c r="H26" s="34" t="s">
        <v>549</v>
      </c>
      <c r="I26" s="18" t="s">
        <v>358</v>
      </c>
      <c r="J26" s="34" t="s">
        <v>550</v>
      </c>
    </row>
    <row r="27" ht="32.25" customHeight="1" spans="1:10">
      <c r="A27" s="32"/>
      <c r="B27" s="32"/>
      <c r="C27" s="33" t="s">
        <v>373</v>
      </c>
      <c r="D27" s="32" t="s">
        <v>329</v>
      </c>
      <c r="E27" s="32" t="s">
        <v>374</v>
      </c>
      <c r="F27" s="32" t="s">
        <v>375</v>
      </c>
      <c r="G27" s="32" t="s">
        <v>331</v>
      </c>
      <c r="H27" s="34" t="s">
        <v>551</v>
      </c>
      <c r="I27" s="18" t="s">
        <v>376</v>
      </c>
      <c r="J27" s="34" t="s">
        <v>552</v>
      </c>
    </row>
    <row r="28" ht="32.25" customHeight="1" spans="1:10">
      <c r="A28" s="32"/>
      <c r="B28" s="32"/>
      <c r="C28" s="33" t="s">
        <v>399</v>
      </c>
      <c r="D28" s="32" t="s">
        <v>400</v>
      </c>
      <c r="E28" s="32" t="s">
        <v>84</v>
      </c>
      <c r="F28" s="32" t="s">
        <v>330</v>
      </c>
      <c r="G28" s="32" t="s">
        <v>331</v>
      </c>
      <c r="H28" s="34" t="s">
        <v>553</v>
      </c>
      <c r="I28" s="18" t="s">
        <v>554</v>
      </c>
      <c r="J28" s="34" t="s">
        <v>552</v>
      </c>
    </row>
    <row r="29" ht="32.25" customHeight="1" spans="1:10">
      <c r="A29" s="32"/>
      <c r="B29" s="32" t="s">
        <v>337</v>
      </c>
      <c r="C29" s="33"/>
      <c r="D29" s="32"/>
      <c r="E29" s="32"/>
      <c r="F29" s="32"/>
      <c r="G29" s="32"/>
      <c r="H29" s="34"/>
      <c r="I29" s="18"/>
      <c r="J29" s="34"/>
    </row>
    <row r="30" ht="32.25" customHeight="1" spans="1:10">
      <c r="A30" s="32"/>
      <c r="B30" s="32"/>
      <c r="C30" s="33" t="s">
        <v>402</v>
      </c>
      <c r="D30" s="32" t="s">
        <v>400</v>
      </c>
      <c r="E30" s="32" t="s">
        <v>93</v>
      </c>
      <c r="F30" s="32" t="s">
        <v>347</v>
      </c>
      <c r="G30" s="32" t="s">
        <v>331</v>
      </c>
      <c r="H30" s="34" t="s">
        <v>555</v>
      </c>
      <c r="I30" s="18" t="s">
        <v>556</v>
      </c>
      <c r="J30" s="34" t="s">
        <v>552</v>
      </c>
    </row>
    <row r="31" ht="32.25" customHeight="1" spans="1:10">
      <c r="A31" s="32"/>
      <c r="B31" s="32"/>
      <c r="C31" s="33" t="s">
        <v>404</v>
      </c>
      <c r="D31" s="32" t="s">
        <v>400</v>
      </c>
      <c r="E31" s="32" t="s">
        <v>84</v>
      </c>
      <c r="F31" s="32" t="s">
        <v>347</v>
      </c>
      <c r="G31" s="32" t="s">
        <v>331</v>
      </c>
      <c r="H31" s="34" t="s">
        <v>557</v>
      </c>
      <c r="I31" s="18" t="s">
        <v>558</v>
      </c>
      <c r="J31" s="34" t="s">
        <v>552</v>
      </c>
    </row>
    <row r="32" ht="32.25" customHeight="1" spans="1:10">
      <c r="A32" s="32"/>
      <c r="B32" s="32"/>
      <c r="C32" s="33" t="s">
        <v>338</v>
      </c>
      <c r="D32" s="32" t="s">
        <v>339</v>
      </c>
      <c r="E32" s="32" t="s">
        <v>340</v>
      </c>
      <c r="F32" s="32" t="s">
        <v>341</v>
      </c>
      <c r="G32" s="32" t="s">
        <v>331</v>
      </c>
      <c r="H32" s="34" t="s">
        <v>559</v>
      </c>
      <c r="I32" s="18" t="s">
        <v>342</v>
      </c>
      <c r="J32" s="34" t="s">
        <v>550</v>
      </c>
    </row>
    <row r="33" ht="32.25" customHeight="1" spans="1:10">
      <c r="A33" s="32"/>
      <c r="B33" s="32" t="s">
        <v>363</v>
      </c>
      <c r="C33" s="33"/>
      <c r="D33" s="32"/>
      <c r="E33" s="32"/>
      <c r="F33" s="32"/>
      <c r="G33" s="32"/>
      <c r="H33" s="34"/>
      <c r="I33" s="18"/>
      <c r="J33" s="34"/>
    </row>
    <row r="34" ht="32.25" customHeight="1" spans="1:10">
      <c r="A34" s="32"/>
      <c r="B34" s="32"/>
      <c r="C34" s="33" t="s">
        <v>422</v>
      </c>
      <c r="D34" s="32" t="s">
        <v>339</v>
      </c>
      <c r="E34" s="32" t="s">
        <v>346</v>
      </c>
      <c r="F34" s="32" t="s">
        <v>347</v>
      </c>
      <c r="G34" s="32" t="s">
        <v>331</v>
      </c>
      <c r="H34" s="34" t="s">
        <v>560</v>
      </c>
      <c r="I34" s="18" t="s">
        <v>423</v>
      </c>
      <c r="J34" s="34" t="s">
        <v>561</v>
      </c>
    </row>
    <row r="35" ht="32.25" customHeight="1" spans="1:10">
      <c r="A35" s="32"/>
      <c r="B35" s="32"/>
      <c r="C35" s="33" t="s">
        <v>364</v>
      </c>
      <c r="D35" s="32" t="s">
        <v>329</v>
      </c>
      <c r="E35" s="32" t="s">
        <v>360</v>
      </c>
      <c r="F35" s="32" t="s">
        <v>347</v>
      </c>
      <c r="G35" s="32" t="s">
        <v>331</v>
      </c>
      <c r="H35" s="34" t="s">
        <v>562</v>
      </c>
      <c r="I35" s="18" t="s">
        <v>563</v>
      </c>
      <c r="J35" s="34" t="s">
        <v>550</v>
      </c>
    </row>
    <row r="36" ht="32.25" customHeight="1" spans="1:10">
      <c r="A36" s="32" t="s">
        <v>343</v>
      </c>
      <c r="B36" s="32"/>
      <c r="C36" s="33"/>
      <c r="D36" s="32"/>
      <c r="E36" s="32"/>
      <c r="F36" s="32"/>
      <c r="G36" s="32"/>
      <c r="H36" s="34"/>
      <c r="I36" s="18"/>
      <c r="J36" s="34"/>
    </row>
    <row r="37" ht="32.25" customHeight="1" spans="1:10">
      <c r="A37" s="32"/>
      <c r="B37" s="32" t="s">
        <v>424</v>
      </c>
      <c r="C37" s="33"/>
      <c r="D37" s="32"/>
      <c r="E37" s="32"/>
      <c r="F37" s="32"/>
      <c r="G37" s="32"/>
      <c r="H37" s="34"/>
      <c r="I37" s="18"/>
      <c r="J37" s="34"/>
    </row>
    <row r="38" ht="32.25" customHeight="1" spans="1:10">
      <c r="A38" s="32"/>
      <c r="B38" s="32"/>
      <c r="C38" s="33" t="s">
        <v>425</v>
      </c>
      <c r="D38" s="32" t="s">
        <v>400</v>
      </c>
      <c r="E38" s="32" t="s">
        <v>426</v>
      </c>
      <c r="F38" s="32" t="s">
        <v>427</v>
      </c>
      <c r="G38" s="32" t="s">
        <v>331</v>
      </c>
      <c r="H38" s="34" t="s">
        <v>564</v>
      </c>
      <c r="I38" s="18" t="s">
        <v>428</v>
      </c>
      <c r="J38" s="34" t="s">
        <v>561</v>
      </c>
    </row>
    <row r="39" ht="32.25" customHeight="1" spans="1:10">
      <c r="A39" s="32"/>
      <c r="B39" s="32" t="s">
        <v>366</v>
      </c>
      <c r="C39" s="33"/>
      <c r="D39" s="32"/>
      <c r="E39" s="32"/>
      <c r="F39" s="32"/>
      <c r="G39" s="32"/>
      <c r="H39" s="34"/>
      <c r="I39" s="18"/>
      <c r="J39" s="34"/>
    </row>
    <row r="40" ht="32.25" customHeight="1" spans="1:10">
      <c r="A40" s="32"/>
      <c r="B40" s="32"/>
      <c r="C40" s="33" t="s">
        <v>406</v>
      </c>
      <c r="D40" s="32" t="s">
        <v>329</v>
      </c>
      <c r="E40" s="32" t="s">
        <v>360</v>
      </c>
      <c r="F40" s="32" t="s">
        <v>347</v>
      </c>
      <c r="G40" s="32" t="s">
        <v>331</v>
      </c>
      <c r="H40" s="34" t="s">
        <v>565</v>
      </c>
      <c r="I40" s="18" t="s">
        <v>407</v>
      </c>
      <c r="J40" s="34" t="s">
        <v>552</v>
      </c>
    </row>
    <row r="41" ht="32.25" customHeight="1" spans="1:10">
      <c r="A41" s="32"/>
      <c r="B41" s="32"/>
      <c r="C41" s="33" t="s">
        <v>408</v>
      </c>
      <c r="D41" s="32" t="s">
        <v>329</v>
      </c>
      <c r="E41" s="32" t="s">
        <v>360</v>
      </c>
      <c r="F41" s="32" t="s">
        <v>347</v>
      </c>
      <c r="G41" s="32" t="s">
        <v>331</v>
      </c>
      <c r="H41" s="34" t="s">
        <v>566</v>
      </c>
      <c r="I41" s="18" t="s">
        <v>409</v>
      </c>
      <c r="J41" s="34" t="s">
        <v>552</v>
      </c>
    </row>
    <row r="42" ht="32.25" customHeight="1" spans="1:10">
      <c r="A42" s="32"/>
      <c r="B42" s="32"/>
      <c r="C42" s="33" t="s">
        <v>410</v>
      </c>
      <c r="D42" s="32" t="s">
        <v>400</v>
      </c>
      <c r="E42" s="32" t="s">
        <v>411</v>
      </c>
      <c r="F42" s="32" t="s">
        <v>347</v>
      </c>
      <c r="G42" s="32" t="s">
        <v>331</v>
      </c>
      <c r="H42" s="34" t="s">
        <v>555</v>
      </c>
      <c r="I42" s="18" t="s">
        <v>412</v>
      </c>
      <c r="J42" s="34" t="s">
        <v>552</v>
      </c>
    </row>
    <row r="43" ht="32.25" customHeight="1" spans="1:10">
      <c r="A43" s="32"/>
      <c r="B43" s="32" t="s">
        <v>344</v>
      </c>
      <c r="C43" s="33"/>
      <c r="D43" s="32"/>
      <c r="E43" s="32"/>
      <c r="F43" s="32"/>
      <c r="G43" s="32"/>
      <c r="H43" s="34"/>
      <c r="I43" s="18"/>
      <c r="J43" s="34"/>
    </row>
    <row r="44" ht="32.25" customHeight="1" spans="1:10">
      <c r="A44" s="32"/>
      <c r="B44" s="32"/>
      <c r="C44" s="33" t="s">
        <v>429</v>
      </c>
      <c r="D44" s="32" t="s">
        <v>329</v>
      </c>
      <c r="E44" s="32" t="s">
        <v>93</v>
      </c>
      <c r="F44" s="32" t="s">
        <v>430</v>
      </c>
      <c r="G44" s="32" t="s">
        <v>331</v>
      </c>
      <c r="H44" s="34" t="s">
        <v>567</v>
      </c>
      <c r="I44" s="18" t="s">
        <v>431</v>
      </c>
      <c r="J44" s="34" t="s">
        <v>561</v>
      </c>
    </row>
    <row r="45" ht="32.25" customHeight="1" spans="1:10">
      <c r="A45" s="32" t="s">
        <v>349</v>
      </c>
      <c r="B45" s="32"/>
      <c r="C45" s="33"/>
      <c r="D45" s="32"/>
      <c r="E45" s="32"/>
      <c r="F45" s="32"/>
      <c r="G45" s="32"/>
      <c r="H45" s="34"/>
      <c r="I45" s="18"/>
      <c r="J45" s="34"/>
    </row>
    <row r="46" ht="32.25" customHeight="1" spans="1:10">
      <c r="A46" s="32"/>
      <c r="B46" s="32" t="s">
        <v>350</v>
      </c>
      <c r="C46" s="33"/>
      <c r="D46" s="32"/>
      <c r="E46" s="32"/>
      <c r="F46" s="32"/>
      <c r="G46" s="32"/>
      <c r="H46" s="34"/>
      <c r="I46" s="18"/>
      <c r="J46" s="34"/>
    </row>
    <row r="47" ht="32.25" customHeight="1" spans="1:10">
      <c r="A47" s="32"/>
      <c r="B47" s="32"/>
      <c r="C47" s="33" t="s">
        <v>414</v>
      </c>
      <c r="D47" s="32" t="s">
        <v>329</v>
      </c>
      <c r="E47" s="32" t="s">
        <v>360</v>
      </c>
      <c r="F47" s="32" t="s">
        <v>347</v>
      </c>
      <c r="G47" s="32" t="s">
        <v>331</v>
      </c>
      <c r="H47" s="34" t="s">
        <v>566</v>
      </c>
      <c r="I47" s="18" t="s">
        <v>568</v>
      </c>
      <c r="J47" s="34" t="s">
        <v>552</v>
      </c>
    </row>
    <row r="48" ht="32.25" customHeight="1" spans="1:10">
      <c r="A48" s="32"/>
      <c r="B48" s="32"/>
      <c r="C48" s="33" t="s">
        <v>432</v>
      </c>
      <c r="D48" s="32" t="s">
        <v>329</v>
      </c>
      <c r="E48" s="32" t="s">
        <v>352</v>
      </c>
      <c r="F48" s="32" t="s">
        <v>347</v>
      </c>
      <c r="G48" s="32" t="s">
        <v>331</v>
      </c>
      <c r="H48" s="34" t="s">
        <v>569</v>
      </c>
      <c r="I48" s="18" t="s">
        <v>433</v>
      </c>
      <c r="J48" s="34" t="s">
        <v>561</v>
      </c>
    </row>
    <row r="49" ht="32.25" customHeight="1" spans="1:10">
      <c r="A49" s="32"/>
      <c r="B49" s="32"/>
      <c r="C49" s="33" t="s">
        <v>351</v>
      </c>
      <c r="D49" s="32" t="s">
        <v>329</v>
      </c>
      <c r="E49" s="32" t="s">
        <v>352</v>
      </c>
      <c r="F49" s="32" t="s">
        <v>347</v>
      </c>
      <c r="G49" s="32" t="s">
        <v>331</v>
      </c>
      <c r="H49" s="34" t="s">
        <v>570</v>
      </c>
      <c r="I49" s="18" t="s">
        <v>353</v>
      </c>
      <c r="J49" s="34" t="s">
        <v>550</v>
      </c>
    </row>
    <row r="50" ht="32.25" customHeight="1" spans="1:10">
      <c r="A50" s="32"/>
      <c r="B50" s="32"/>
      <c r="C50" s="33" t="s">
        <v>369</v>
      </c>
      <c r="D50" s="32" t="s">
        <v>329</v>
      </c>
      <c r="E50" s="32" t="s">
        <v>370</v>
      </c>
      <c r="F50" s="32" t="s">
        <v>347</v>
      </c>
      <c r="G50" s="32" t="s">
        <v>331</v>
      </c>
      <c r="H50" s="34" t="s">
        <v>571</v>
      </c>
      <c r="I50" s="18" t="s">
        <v>572</v>
      </c>
      <c r="J50" s="34" t="s">
        <v>550</v>
      </c>
    </row>
  </sheetData>
  <mergeCells count="37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J18"/>
    <mergeCell ref="A19:G19"/>
    <mergeCell ref="A6:A7"/>
    <mergeCell ref="H19:H20"/>
    <mergeCell ref="I19:I20"/>
    <mergeCell ref="J19:J20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1" sqref="A1:S1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ht="17.25" customHeight="1" spans="1:1">
      <c r="A1" s="94" t="s">
        <v>52</v>
      </c>
    </row>
    <row r="2" ht="41.25" customHeight="1" spans="1:1">
      <c r="A2" s="74" t="str">
        <f>"2025"&amp;"年部门收入预算表"</f>
        <v>2025年部门收入预算表</v>
      </c>
    </row>
    <row r="3" ht="17.25" customHeight="1" spans="1:19">
      <c r="A3" s="77" t="str">
        <f>"单位名称："&amp;"中国共产党昆明市呈贡区委员会"</f>
        <v>单位名称：中国共产党昆明市呈贡区委员会</v>
      </c>
      <c r="S3" s="79" t="s">
        <v>1</v>
      </c>
    </row>
    <row r="4" ht="21.75" customHeight="1" spans="1:19">
      <c r="A4" s="211" t="s">
        <v>53</v>
      </c>
      <c r="B4" s="212" t="s">
        <v>54</v>
      </c>
      <c r="C4" s="212" t="s">
        <v>55</v>
      </c>
      <c r="D4" s="213" t="s">
        <v>56</v>
      </c>
      <c r="E4" s="213"/>
      <c r="F4" s="213"/>
      <c r="G4" s="213"/>
      <c r="H4" s="213"/>
      <c r="I4" s="161"/>
      <c r="J4" s="213"/>
      <c r="K4" s="213"/>
      <c r="L4" s="213"/>
      <c r="M4" s="213"/>
      <c r="N4" s="220"/>
      <c r="O4" s="213" t="s">
        <v>45</v>
      </c>
      <c r="P4" s="213"/>
      <c r="Q4" s="213"/>
      <c r="R4" s="213"/>
      <c r="S4" s="220"/>
    </row>
    <row r="5" ht="27" customHeight="1" spans="1:19">
      <c r="A5" s="214"/>
      <c r="B5" s="215"/>
      <c r="C5" s="215"/>
      <c r="D5" s="215" t="s">
        <v>57</v>
      </c>
      <c r="E5" s="215" t="s">
        <v>58</v>
      </c>
      <c r="F5" s="215" t="s">
        <v>59</v>
      </c>
      <c r="G5" s="215" t="s">
        <v>60</v>
      </c>
      <c r="H5" s="215" t="s">
        <v>61</v>
      </c>
      <c r="I5" s="221" t="s">
        <v>62</v>
      </c>
      <c r="J5" s="222"/>
      <c r="K5" s="222"/>
      <c r="L5" s="222"/>
      <c r="M5" s="222"/>
      <c r="N5" s="223"/>
      <c r="O5" s="215" t="s">
        <v>57</v>
      </c>
      <c r="P5" s="215" t="s">
        <v>58</v>
      </c>
      <c r="Q5" s="215" t="s">
        <v>59</v>
      </c>
      <c r="R5" s="215" t="s">
        <v>60</v>
      </c>
      <c r="S5" s="215" t="s">
        <v>63</v>
      </c>
    </row>
    <row r="6" ht="30" customHeight="1" spans="1:19">
      <c r="A6" s="216"/>
      <c r="B6" s="137"/>
      <c r="C6" s="146"/>
      <c r="D6" s="146"/>
      <c r="E6" s="146"/>
      <c r="F6" s="146"/>
      <c r="G6" s="146"/>
      <c r="H6" s="146"/>
      <c r="I6" s="102" t="s">
        <v>57</v>
      </c>
      <c r="J6" s="223" t="s">
        <v>64</v>
      </c>
      <c r="K6" s="223" t="s">
        <v>65</v>
      </c>
      <c r="L6" s="223" t="s">
        <v>66</v>
      </c>
      <c r="M6" s="223" t="s">
        <v>67</v>
      </c>
      <c r="N6" s="223" t="s">
        <v>68</v>
      </c>
      <c r="O6" s="224"/>
      <c r="P6" s="224"/>
      <c r="Q6" s="224"/>
      <c r="R6" s="224"/>
      <c r="S6" s="146"/>
    </row>
    <row r="7" ht="15" customHeight="1" spans="1:19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  <c r="I7" s="102">
        <v>9</v>
      </c>
      <c r="J7" s="217">
        <v>10</v>
      </c>
      <c r="K7" s="217">
        <v>11</v>
      </c>
      <c r="L7" s="217">
        <v>12</v>
      </c>
      <c r="M7" s="217">
        <v>13</v>
      </c>
      <c r="N7" s="217">
        <v>14</v>
      </c>
      <c r="O7" s="217">
        <v>15</v>
      </c>
      <c r="P7" s="217">
        <v>16</v>
      </c>
      <c r="Q7" s="217">
        <v>17</v>
      </c>
      <c r="R7" s="217">
        <v>18</v>
      </c>
      <c r="S7" s="217">
        <v>19</v>
      </c>
    </row>
    <row r="8" ht="18" customHeight="1" spans="1:19">
      <c r="A8" s="33" t="s">
        <v>69</v>
      </c>
      <c r="B8" s="33" t="s">
        <v>70</v>
      </c>
      <c r="C8" s="111">
        <v>12855020.56</v>
      </c>
      <c r="D8" s="111">
        <v>12855020.56</v>
      </c>
      <c r="E8" s="111">
        <v>12855020.56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</row>
    <row r="9" ht="18" customHeight="1" spans="1:19">
      <c r="A9" s="218" t="s">
        <v>71</v>
      </c>
      <c r="B9" s="218" t="s">
        <v>72</v>
      </c>
      <c r="C9" s="111">
        <v>12855020.56</v>
      </c>
      <c r="D9" s="111">
        <v>12855020.56</v>
      </c>
      <c r="E9" s="111">
        <v>12855020.56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</row>
    <row r="10" ht="18" customHeight="1" spans="1:19">
      <c r="A10" s="82" t="s">
        <v>55</v>
      </c>
      <c r="B10" s="219"/>
      <c r="C10" s="111">
        <v>12855020.56</v>
      </c>
      <c r="D10" s="111">
        <v>12855020.56</v>
      </c>
      <c r="E10" s="111">
        <v>12855020.56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5"/>
  <sheetViews>
    <sheetView showGridLines="0" showZeros="0" topLeftCell="A28" workbookViewId="0">
      <selection activeCell="A1" sqref="A1:O1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181818181818" customWidth="1"/>
    <col min="12" max="15" width="24.5727272727273" customWidth="1"/>
  </cols>
  <sheetData>
    <row r="1" ht="17.25" customHeight="1" spans="1:1">
      <c r="A1" s="79" t="s">
        <v>73</v>
      </c>
    </row>
    <row r="2" ht="41.25" customHeight="1" spans="1:1">
      <c r="A2" s="74" t="str">
        <f>"2025"&amp;"年部门支出预算表"</f>
        <v>2025年部门支出预算表</v>
      </c>
    </row>
    <row r="3" ht="17.25" customHeight="1" spans="1:15">
      <c r="A3" s="77" t="str">
        <f>"单位名称："&amp;"中国共产党昆明市呈贡区委员会"</f>
        <v>单位名称：中国共产党昆明市呈贡区委员会</v>
      </c>
      <c r="O3" s="79" t="s">
        <v>1</v>
      </c>
    </row>
    <row r="4" ht="27" customHeight="1" spans="1:15">
      <c r="A4" s="197" t="s">
        <v>74</v>
      </c>
      <c r="B4" s="197" t="s">
        <v>75</v>
      </c>
      <c r="C4" s="197" t="s">
        <v>55</v>
      </c>
      <c r="D4" s="198" t="s">
        <v>58</v>
      </c>
      <c r="E4" s="199"/>
      <c r="F4" s="200"/>
      <c r="G4" s="201" t="s">
        <v>59</v>
      </c>
      <c r="H4" s="201" t="s">
        <v>60</v>
      </c>
      <c r="I4" s="201" t="s">
        <v>76</v>
      </c>
      <c r="J4" s="198" t="s">
        <v>62</v>
      </c>
      <c r="K4" s="199"/>
      <c r="L4" s="199"/>
      <c r="M4" s="199"/>
      <c r="N4" s="208"/>
      <c r="O4" s="209"/>
    </row>
    <row r="5" ht="42" customHeight="1" spans="1:15">
      <c r="A5" s="202"/>
      <c r="B5" s="202"/>
      <c r="C5" s="203"/>
      <c r="D5" s="204" t="s">
        <v>57</v>
      </c>
      <c r="E5" s="204" t="s">
        <v>77</v>
      </c>
      <c r="F5" s="204" t="s">
        <v>78</v>
      </c>
      <c r="G5" s="203"/>
      <c r="H5" s="203"/>
      <c r="I5" s="210"/>
      <c r="J5" s="204" t="s">
        <v>57</v>
      </c>
      <c r="K5" s="191" t="s">
        <v>79</v>
      </c>
      <c r="L5" s="191" t="s">
        <v>80</v>
      </c>
      <c r="M5" s="191" t="s">
        <v>81</v>
      </c>
      <c r="N5" s="191" t="s">
        <v>82</v>
      </c>
      <c r="O5" s="191" t="s">
        <v>83</v>
      </c>
    </row>
    <row r="6" ht="18" customHeight="1" spans="1:15">
      <c r="A6" s="85" t="s">
        <v>84</v>
      </c>
      <c r="B6" s="85" t="s">
        <v>85</v>
      </c>
      <c r="C6" s="85" t="s">
        <v>86</v>
      </c>
      <c r="D6" s="86" t="s">
        <v>87</v>
      </c>
      <c r="E6" s="86" t="s">
        <v>88</v>
      </c>
      <c r="F6" s="86" t="s">
        <v>89</v>
      </c>
      <c r="G6" s="86" t="s">
        <v>90</v>
      </c>
      <c r="H6" s="86" t="s">
        <v>91</v>
      </c>
      <c r="I6" s="86" t="s">
        <v>92</v>
      </c>
      <c r="J6" s="86" t="s">
        <v>93</v>
      </c>
      <c r="K6" s="86" t="s">
        <v>94</v>
      </c>
      <c r="L6" s="86" t="s">
        <v>95</v>
      </c>
      <c r="M6" s="86" t="s">
        <v>96</v>
      </c>
      <c r="N6" s="85" t="s">
        <v>97</v>
      </c>
      <c r="O6" s="86" t="s">
        <v>98</v>
      </c>
    </row>
    <row r="7" ht="21" customHeight="1" spans="1:15">
      <c r="A7" s="87" t="s">
        <v>99</v>
      </c>
      <c r="B7" s="87" t="s">
        <v>100</v>
      </c>
      <c r="C7" s="111">
        <v>10388290.68</v>
      </c>
      <c r="D7" s="111">
        <v>10388290.68</v>
      </c>
      <c r="E7" s="111">
        <v>6488290.68</v>
      </c>
      <c r="F7" s="111">
        <v>3900000</v>
      </c>
      <c r="G7" s="111"/>
      <c r="H7" s="111"/>
      <c r="I7" s="111"/>
      <c r="J7" s="111"/>
      <c r="K7" s="111"/>
      <c r="L7" s="111"/>
      <c r="M7" s="111"/>
      <c r="N7" s="111"/>
      <c r="O7" s="111"/>
    </row>
    <row r="8" ht="21" customHeight="1" spans="1:15">
      <c r="A8" s="205" t="s">
        <v>101</v>
      </c>
      <c r="B8" s="205" t="s">
        <v>102</v>
      </c>
      <c r="C8" s="111">
        <v>61460</v>
      </c>
      <c r="D8" s="111">
        <v>61460</v>
      </c>
      <c r="E8" s="111">
        <v>61460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</row>
    <row r="9" ht="21" customHeight="1" spans="1:15">
      <c r="A9" s="206" t="s">
        <v>103</v>
      </c>
      <c r="B9" s="206" t="s">
        <v>104</v>
      </c>
      <c r="C9" s="111">
        <v>61460</v>
      </c>
      <c r="D9" s="111">
        <v>61460</v>
      </c>
      <c r="E9" s="111">
        <v>61460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ht="21" customHeight="1" spans="1:15">
      <c r="A10" s="205" t="s">
        <v>105</v>
      </c>
      <c r="B10" s="205" t="s">
        <v>106</v>
      </c>
      <c r="C10" s="111">
        <v>1369330.84</v>
      </c>
      <c r="D10" s="111">
        <v>1369330.84</v>
      </c>
      <c r="E10" s="111">
        <v>1369330.84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</row>
    <row r="11" ht="21" customHeight="1" spans="1:15">
      <c r="A11" s="206" t="s">
        <v>107</v>
      </c>
      <c r="B11" s="206" t="s">
        <v>108</v>
      </c>
      <c r="C11" s="111">
        <v>1369330.84</v>
      </c>
      <c r="D11" s="111">
        <v>1369330.84</v>
      </c>
      <c r="E11" s="111">
        <v>1369330.84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</row>
    <row r="12" ht="21" customHeight="1" spans="1:15">
      <c r="A12" s="205" t="s">
        <v>109</v>
      </c>
      <c r="B12" s="205" t="s">
        <v>110</v>
      </c>
      <c r="C12" s="111">
        <v>8957499.84</v>
      </c>
      <c r="D12" s="111">
        <v>8957499.84</v>
      </c>
      <c r="E12" s="111">
        <v>5057499.84</v>
      </c>
      <c r="F12" s="111">
        <v>3900000</v>
      </c>
      <c r="G12" s="111"/>
      <c r="H12" s="111"/>
      <c r="I12" s="111"/>
      <c r="J12" s="111"/>
      <c r="K12" s="111"/>
      <c r="L12" s="111"/>
      <c r="M12" s="111"/>
      <c r="N12" s="111"/>
      <c r="O12" s="111"/>
    </row>
    <row r="13" ht="21" customHeight="1" spans="1:15">
      <c r="A13" s="206" t="s">
        <v>111</v>
      </c>
      <c r="B13" s="206" t="s">
        <v>104</v>
      </c>
      <c r="C13" s="111">
        <v>5057499.84</v>
      </c>
      <c r="D13" s="111">
        <v>5057499.84</v>
      </c>
      <c r="E13" s="111">
        <v>5057499.84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1"/>
    </row>
    <row r="14" ht="21" customHeight="1" spans="1:15">
      <c r="A14" s="206" t="s">
        <v>112</v>
      </c>
      <c r="B14" s="206" t="s">
        <v>113</v>
      </c>
      <c r="C14" s="111">
        <v>3900000</v>
      </c>
      <c r="D14" s="111">
        <v>3900000</v>
      </c>
      <c r="E14" s="111"/>
      <c r="F14" s="111">
        <v>3900000</v>
      </c>
      <c r="G14" s="111"/>
      <c r="H14" s="111"/>
      <c r="I14" s="111"/>
      <c r="J14" s="111"/>
      <c r="K14" s="111"/>
      <c r="L14" s="111"/>
      <c r="M14" s="111"/>
      <c r="N14" s="111"/>
      <c r="O14" s="111"/>
    </row>
    <row r="15" ht="21" customHeight="1" spans="1:15">
      <c r="A15" s="87" t="s">
        <v>114</v>
      </c>
      <c r="B15" s="87" t="s">
        <v>115</v>
      </c>
      <c r="C15" s="111">
        <v>10500</v>
      </c>
      <c r="D15" s="111">
        <v>10500</v>
      </c>
      <c r="E15" s="111">
        <v>10500</v>
      </c>
      <c r="F15" s="111"/>
      <c r="G15" s="111"/>
      <c r="H15" s="111"/>
      <c r="I15" s="111"/>
      <c r="J15" s="111"/>
      <c r="K15" s="111"/>
      <c r="L15" s="111"/>
      <c r="M15" s="111"/>
      <c r="N15" s="111"/>
      <c r="O15" s="111"/>
    </row>
    <row r="16" ht="21" customHeight="1" spans="1:15">
      <c r="A16" s="205" t="s">
        <v>116</v>
      </c>
      <c r="B16" s="205" t="s">
        <v>117</v>
      </c>
      <c r="C16" s="111">
        <v>10500</v>
      </c>
      <c r="D16" s="111">
        <v>10500</v>
      </c>
      <c r="E16" s="111">
        <v>10500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</row>
    <row r="17" ht="21" customHeight="1" spans="1:15">
      <c r="A17" s="206" t="s">
        <v>118</v>
      </c>
      <c r="B17" s="206" t="s">
        <v>119</v>
      </c>
      <c r="C17" s="111">
        <v>10500</v>
      </c>
      <c r="D17" s="111">
        <v>10500</v>
      </c>
      <c r="E17" s="111">
        <v>10500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</row>
    <row r="18" ht="21" customHeight="1" spans="1:15">
      <c r="A18" s="87" t="s">
        <v>120</v>
      </c>
      <c r="B18" s="87" t="s">
        <v>121</v>
      </c>
      <c r="C18" s="111">
        <v>1094750.88</v>
      </c>
      <c r="D18" s="111">
        <v>1094750.88</v>
      </c>
      <c r="E18" s="111">
        <v>1094750.88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ht="21" customHeight="1" spans="1:15">
      <c r="A19" s="205" t="s">
        <v>122</v>
      </c>
      <c r="B19" s="205" t="s">
        <v>123</v>
      </c>
      <c r="C19" s="111">
        <v>1085640</v>
      </c>
      <c r="D19" s="111">
        <v>1085640</v>
      </c>
      <c r="E19" s="111">
        <v>1085640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  <row r="20" ht="21" customHeight="1" spans="1:15">
      <c r="A20" s="206" t="s">
        <v>124</v>
      </c>
      <c r="B20" s="206" t="s">
        <v>125</v>
      </c>
      <c r="C20" s="111">
        <v>232200</v>
      </c>
      <c r="D20" s="111">
        <v>232200</v>
      </c>
      <c r="E20" s="111">
        <v>232200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ht="21" customHeight="1" spans="1:15">
      <c r="A21" s="206" t="s">
        <v>126</v>
      </c>
      <c r="B21" s="206" t="s">
        <v>127</v>
      </c>
      <c r="C21" s="111">
        <v>105000</v>
      </c>
      <c r="D21" s="111">
        <v>105000</v>
      </c>
      <c r="E21" s="111">
        <v>105000</v>
      </c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ht="21" customHeight="1" spans="1:15">
      <c r="A22" s="206" t="s">
        <v>128</v>
      </c>
      <c r="B22" s="206" t="s">
        <v>129</v>
      </c>
      <c r="C22" s="111">
        <v>748440</v>
      </c>
      <c r="D22" s="111">
        <v>748440</v>
      </c>
      <c r="E22" s="111">
        <v>748440</v>
      </c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ht="21" customHeight="1" spans="1:15">
      <c r="A23" s="205" t="s">
        <v>130</v>
      </c>
      <c r="B23" s="205" t="s">
        <v>131</v>
      </c>
      <c r="C23" s="111">
        <v>9110.88</v>
      </c>
      <c r="D23" s="111">
        <v>9110.88</v>
      </c>
      <c r="E23" s="111">
        <v>9110.88</v>
      </c>
      <c r="F23" s="111"/>
      <c r="G23" s="111"/>
      <c r="H23" s="111"/>
      <c r="I23" s="111"/>
      <c r="J23" s="111"/>
      <c r="K23" s="111"/>
      <c r="L23" s="111"/>
      <c r="M23" s="111"/>
      <c r="N23" s="111"/>
      <c r="O23" s="111"/>
    </row>
    <row r="24" ht="21" customHeight="1" spans="1:15">
      <c r="A24" s="206" t="s">
        <v>132</v>
      </c>
      <c r="B24" s="206" t="s">
        <v>133</v>
      </c>
      <c r="C24" s="111">
        <v>9110.88</v>
      </c>
      <c r="D24" s="111">
        <v>9110.88</v>
      </c>
      <c r="E24" s="111">
        <v>9110.88</v>
      </c>
      <c r="F24" s="111"/>
      <c r="G24" s="111"/>
      <c r="H24" s="111"/>
      <c r="I24" s="111"/>
      <c r="J24" s="111"/>
      <c r="K24" s="111"/>
      <c r="L24" s="111"/>
      <c r="M24" s="111"/>
      <c r="N24" s="111"/>
      <c r="O24" s="111"/>
    </row>
    <row r="25" ht="21" customHeight="1" spans="1:15">
      <c r="A25" s="87" t="s">
        <v>134</v>
      </c>
      <c r="B25" s="87" t="s">
        <v>135</v>
      </c>
      <c r="C25" s="111">
        <v>729811</v>
      </c>
      <c r="D25" s="111">
        <v>729811</v>
      </c>
      <c r="E25" s="111">
        <v>729811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ht="21" customHeight="1" spans="1:15">
      <c r="A26" s="205" t="s">
        <v>136</v>
      </c>
      <c r="B26" s="205" t="s">
        <v>137</v>
      </c>
      <c r="C26" s="111">
        <v>729811</v>
      </c>
      <c r="D26" s="111">
        <v>729811</v>
      </c>
      <c r="E26" s="111">
        <v>729811</v>
      </c>
      <c r="F26" s="111"/>
      <c r="G26" s="111"/>
      <c r="H26" s="111"/>
      <c r="I26" s="111"/>
      <c r="J26" s="111"/>
      <c r="K26" s="111"/>
      <c r="L26" s="111"/>
      <c r="M26" s="111"/>
      <c r="N26" s="111"/>
      <c r="O26" s="111"/>
    </row>
    <row r="27" ht="21" customHeight="1" spans="1:15">
      <c r="A27" s="206" t="s">
        <v>138</v>
      </c>
      <c r="B27" s="206" t="s">
        <v>139</v>
      </c>
      <c r="C27" s="111">
        <v>300160</v>
      </c>
      <c r="D27" s="111">
        <v>300160</v>
      </c>
      <c r="E27" s="111">
        <v>300160</v>
      </c>
      <c r="F27" s="111"/>
      <c r="G27" s="111"/>
      <c r="H27" s="111"/>
      <c r="I27" s="111"/>
      <c r="J27" s="111"/>
      <c r="K27" s="111"/>
      <c r="L27" s="111"/>
      <c r="M27" s="111"/>
      <c r="N27" s="111"/>
      <c r="O27" s="111"/>
    </row>
    <row r="28" ht="21" customHeight="1" spans="1:15">
      <c r="A28" s="206" t="s">
        <v>140</v>
      </c>
      <c r="B28" s="206" t="s">
        <v>141</v>
      </c>
      <c r="C28" s="111">
        <v>69510</v>
      </c>
      <c r="D28" s="111">
        <v>69510</v>
      </c>
      <c r="E28" s="111">
        <v>69510</v>
      </c>
      <c r="F28" s="111"/>
      <c r="G28" s="111"/>
      <c r="H28" s="111"/>
      <c r="I28" s="111"/>
      <c r="J28" s="111"/>
      <c r="K28" s="111"/>
      <c r="L28" s="111"/>
      <c r="M28" s="111"/>
      <c r="N28" s="111"/>
      <c r="O28" s="111"/>
    </row>
    <row r="29" ht="21" customHeight="1" spans="1:15">
      <c r="A29" s="206" t="s">
        <v>142</v>
      </c>
      <c r="B29" s="206" t="s">
        <v>143</v>
      </c>
      <c r="C29" s="111">
        <v>324700</v>
      </c>
      <c r="D29" s="111">
        <v>324700</v>
      </c>
      <c r="E29" s="111">
        <v>324700</v>
      </c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ht="21" customHeight="1" spans="1:15">
      <c r="A30" s="206" t="s">
        <v>144</v>
      </c>
      <c r="B30" s="206" t="s">
        <v>145</v>
      </c>
      <c r="C30" s="111">
        <v>35441</v>
      </c>
      <c r="D30" s="111">
        <v>35441</v>
      </c>
      <c r="E30" s="111">
        <v>35441</v>
      </c>
      <c r="F30" s="111"/>
      <c r="G30" s="111"/>
      <c r="H30" s="111"/>
      <c r="I30" s="111"/>
      <c r="J30" s="111"/>
      <c r="K30" s="111"/>
      <c r="L30" s="111"/>
      <c r="M30" s="111"/>
      <c r="N30" s="111"/>
      <c r="O30" s="111"/>
    </row>
    <row r="31" ht="21" customHeight="1" spans="1:15">
      <c r="A31" s="87" t="s">
        <v>146</v>
      </c>
      <c r="B31" s="87" t="s">
        <v>147</v>
      </c>
      <c r="C31" s="111">
        <v>631668</v>
      </c>
      <c r="D31" s="111">
        <v>631668</v>
      </c>
      <c r="E31" s="111">
        <v>631668</v>
      </c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ht="21" customHeight="1" spans="1:15">
      <c r="A32" s="205" t="s">
        <v>148</v>
      </c>
      <c r="B32" s="205" t="s">
        <v>149</v>
      </c>
      <c r="C32" s="111">
        <v>631668</v>
      </c>
      <c r="D32" s="111">
        <v>631668</v>
      </c>
      <c r="E32" s="111">
        <v>631668</v>
      </c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ht="21" customHeight="1" spans="1:15">
      <c r="A33" s="206" t="s">
        <v>150</v>
      </c>
      <c r="B33" s="206" t="s">
        <v>151</v>
      </c>
      <c r="C33" s="111">
        <v>603828</v>
      </c>
      <c r="D33" s="111">
        <v>603828</v>
      </c>
      <c r="E33" s="111">
        <v>603828</v>
      </c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ht="21" customHeight="1" spans="1:15">
      <c r="A34" s="206" t="s">
        <v>152</v>
      </c>
      <c r="B34" s="206" t="s">
        <v>153</v>
      </c>
      <c r="C34" s="111">
        <v>27840</v>
      </c>
      <c r="D34" s="111">
        <v>27840</v>
      </c>
      <c r="E34" s="111">
        <v>27840</v>
      </c>
      <c r="F34" s="111"/>
      <c r="G34" s="111"/>
      <c r="H34" s="111"/>
      <c r="I34" s="111"/>
      <c r="J34" s="111"/>
      <c r="K34" s="111"/>
      <c r="L34" s="111"/>
      <c r="M34" s="111"/>
      <c r="N34" s="111"/>
      <c r="O34" s="111"/>
    </row>
    <row r="35" ht="21" customHeight="1" spans="1:15">
      <c r="A35" s="207" t="s">
        <v>55</v>
      </c>
      <c r="B35" s="68"/>
      <c r="C35" s="111">
        <v>12855020.56</v>
      </c>
      <c r="D35" s="111">
        <v>12855020.56</v>
      </c>
      <c r="E35" s="111">
        <v>8955020.56</v>
      </c>
      <c r="F35" s="111">
        <v>3900000</v>
      </c>
      <c r="G35" s="111"/>
      <c r="H35" s="111"/>
      <c r="I35" s="111"/>
      <c r="J35" s="111"/>
      <c r="K35" s="111"/>
      <c r="L35" s="111"/>
      <c r="M35" s="111"/>
      <c r="N35" s="111"/>
      <c r="O35" s="111"/>
    </row>
  </sheetData>
  <mergeCells count="12">
    <mergeCell ref="A1:O1"/>
    <mergeCell ref="A2:O2"/>
    <mergeCell ref="A3:B3"/>
    <mergeCell ref="D4:F4"/>
    <mergeCell ref="J4:O4"/>
    <mergeCell ref="A35:B35"/>
    <mergeCell ref="A4:A5"/>
    <mergeCell ref="B4:B5"/>
    <mergeCell ref="C4:C5"/>
    <mergeCell ref="G4:G5"/>
    <mergeCell ref="H4:H5"/>
    <mergeCell ref="I4:I5"/>
  </mergeCells>
  <printOptions horizontalCentered="1"/>
  <pageMargins left="0.236111111111111" right="0.275" top="0.72" bottom="0.72" header="0" footer="0"/>
  <pageSetup paperSize="9" scale="37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272727272727" defaultRowHeight="12.75" customHeight="1" outlineLevelCol="3"/>
  <cols>
    <col min="1" max="4" width="35.5727272727273" customWidth="1"/>
  </cols>
  <sheetData>
    <row r="1" ht="15" customHeight="1" spans="1:4">
      <c r="A1" s="75"/>
      <c r="B1" s="79"/>
      <c r="C1" s="79"/>
      <c r="D1" s="79" t="s">
        <v>154</v>
      </c>
    </row>
    <row r="2" ht="41.25" customHeight="1" spans="1:1">
      <c r="A2" s="74" t="str">
        <f>"2025"&amp;"年部门财政拨款收支预算总表"</f>
        <v>2025年部门财政拨款收支预算总表</v>
      </c>
    </row>
    <row r="3" ht="17.25" customHeight="1" spans="1:4">
      <c r="A3" s="77" t="str">
        <f>"单位名称："&amp;"中国共产党昆明市呈贡区委员会"</f>
        <v>单位名称：中国共产党昆明市呈贡区委员会</v>
      </c>
      <c r="B3" s="190"/>
      <c r="D3" s="79" t="s">
        <v>1</v>
      </c>
    </row>
    <row r="4" ht="17.25" customHeight="1" spans="1:4">
      <c r="A4" s="191" t="s">
        <v>2</v>
      </c>
      <c r="B4" s="192"/>
      <c r="C4" s="191" t="s">
        <v>3</v>
      </c>
      <c r="D4" s="192"/>
    </row>
    <row r="5" ht="18.75" customHeight="1" spans="1:4">
      <c r="A5" s="191" t="s">
        <v>4</v>
      </c>
      <c r="B5" s="191" t="s">
        <v>5</v>
      </c>
      <c r="C5" s="191" t="s">
        <v>6</v>
      </c>
      <c r="D5" s="191" t="s">
        <v>5</v>
      </c>
    </row>
    <row r="6" ht="16.5" customHeight="1" spans="1:4">
      <c r="A6" s="193" t="s">
        <v>155</v>
      </c>
      <c r="B6" s="111">
        <v>12855020.56</v>
      </c>
      <c r="C6" s="193" t="s">
        <v>156</v>
      </c>
      <c r="D6" s="111">
        <v>12855020.56</v>
      </c>
    </row>
    <row r="7" ht="16.5" customHeight="1" spans="1:4">
      <c r="A7" s="193" t="s">
        <v>157</v>
      </c>
      <c r="B7" s="111">
        <v>12855020.56</v>
      </c>
      <c r="C7" s="193" t="s">
        <v>158</v>
      </c>
      <c r="D7" s="111">
        <v>10388290.68</v>
      </c>
    </row>
    <row r="8" ht="16.5" customHeight="1" spans="1:4">
      <c r="A8" s="193" t="s">
        <v>159</v>
      </c>
      <c r="B8" s="111"/>
      <c r="C8" s="193" t="s">
        <v>160</v>
      </c>
      <c r="D8" s="111"/>
    </row>
    <row r="9" ht="16.5" customHeight="1" spans="1:4">
      <c r="A9" s="193" t="s">
        <v>161</v>
      </c>
      <c r="B9" s="111"/>
      <c r="C9" s="193" t="s">
        <v>162</v>
      </c>
      <c r="D9" s="111"/>
    </row>
    <row r="10" ht="16.5" customHeight="1" spans="1:4">
      <c r="A10" s="193" t="s">
        <v>163</v>
      </c>
      <c r="B10" s="111"/>
      <c r="C10" s="193" t="s">
        <v>164</v>
      </c>
      <c r="D10" s="111"/>
    </row>
    <row r="11" ht="16.5" customHeight="1" spans="1:4">
      <c r="A11" s="193" t="s">
        <v>157</v>
      </c>
      <c r="B11" s="111"/>
      <c r="C11" s="193" t="s">
        <v>165</v>
      </c>
      <c r="D11" s="111">
        <v>10500</v>
      </c>
    </row>
    <row r="12" ht="16.5" customHeight="1" spans="1:4">
      <c r="A12" s="21" t="s">
        <v>159</v>
      </c>
      <c r="B12" s="111"/>
      <c r="C12" s="101" t="s">
        <v>166</v>
      </c>
      <c r="D12" s="111"/>
    </row>
    <row r="13" ht="16.5" customHeight="1" spans="1:4">
      <c r="A13" s="21" t="s">
        <v>161</v>
      </c>
      <c r="B13" s="111"/>
      <c r="C13" s="101" t="s">
        <v>167</v>
      </c>
      <c r="D13" s="111"/>
    </row>
    <row r="14" ht="16.5" customHeight="1" spans="1:4">
      <c r="A14" s="194"/>
      <c r="B14" s="111"/>
      <c r="C14" s="101" t="s">
        <v>168</v>
      </c>
      <c r="D14" s="111">
        <v>1094750.88</v>
      </c>
    </row>
    <row r="15" ht="16.5" customHeight="1" spans="1:4">
      <c r="A15" s="194"/>
      <c r="B15" s="111"/>
      <c r="C15" s="101" t="s">
        <v>169</v>
      </c>
      <c r="D15" s="111">
        <v>729811</v>
      </c>
    </row>
    <row r="16" ht="16.5" customHeight="1" spans="1:4">
      <c r="A16" s="194"/>
      <c r="B16" s="111"/>
      <c r="C16" s="101" t="s">
        <v>170</v>
      </c>
      <c r="D16" s="111"/>
    </row>
    <row r="17" ht="16.5" customHeight="1" spans="1:4">
      <c r="A17" s="194"/>
      <c r="B17" s="111"/>
      <c r="C17" s="101" t="s">
        <v>171</v>
      </c>
      <c r="D17" s="111"/>
    </row>
    <row r="18" ht="16.5" customHeight="1" spans="1:4">
      <c r="A18" s="194"/>
      <c r="B18" s="111"/>
      <c r="C18" s="101" t="s">
        <v>172</v>
      </c>
      <c r="D18" s="111"/>
    </row>
    <row r="19" ht="16.5" customHeight="1" spans="1:4">
      <c r="A19" s="194"/>
      <c r="B19" s="111"/>
      <c r="C19" s="101" t="s">
        <v>173</v>
      </c>
      <c r="D19" s="111"/>
    </row>
    <row r="20" ht="16.5" customHeight="1" spans="1:4">
      <c r="A20" s="194"/>
      <c r="B20" s="111"/>
      <c r="C20" s="101" t="s">
        <v>174</v>
      </c>
      <c r="D20" s="111"/>
    </row>
    <row r="21" ht="16.5" customHeight="1" spans="1:4">
      <c r="A21" s="194"/>
      <c r="B21" s="111"/>
      <c r="C21" s="101" t="s">
        <v>175</v>
      </c>
      <c r="D21" s="111"/>
    </row>
    <row r="22" ht="16.5" customHeight="1" spans="1:4">
      <c r="A22" s="194"/>
      <c r="B22" s="111"/>
      <c r="C22" s="101" t="s">
        <v>176</v>
      </c>
      <c r="D22" s="111"/>
    </row>
    <row r="23" ht="16.5" customHeight="1" spans="1:4">
      <c r="A23" s="194"/>
      <c r="B23" s="111"/>
      <c r="C23" s="101" t="s">
        <v>177</v>
      </c>
      <c r="D23" s="111"/>
    </row>
    <row r="24" ht="16.5" customHeight="1" spans="1:4">
      <c r="A24" s="194"/>
      <c r="B24" s="111"/>
      <c r="C24" s="101" t="s">
        <v>178</v>
      </c>
      <c r="D24" s="111"/>
    </row>
    <row r="25" ht="16.5" customHeight="1" spans="1:4">
      <c r="A25" s="194"/>
      <c r="B25" s="111"/>
      <c r="C25" s="101" t="s">
        <v>179</v>
      </c>
      <c r="D25" s="111">
        <v>631668</v>
      </c>
    </row>
    <row r="26" ht="16.5" customHeight="1" spans="1:4">
      <c r="A26" s="194"/>
      <c r="B26" s="111"/>
      <c r="C26" s="101" t="s">
        <v>180</v>
      </c>
      <c r="D26" s="111"/>
    </row>
    <row r="27" ht="16.5" customHeight="1" spans="1:4">
      <c r="A27" s="194"/>
      <c r="B27" s="111"/>
      <c r="C27" s="101" t="s">
        <v>181</v>
      </c>
      <c r="D27" s="111"/>
    </row>
    <row r="28" ht="16.5" customHeight="1" spans="1:4">
      <c r="A28" s="194"/>
      <c r="B28" s="111"/>
      <c r="C28" s="101" t="s">
        <v>182</v>
      </c>
      <c r="D28" s="111"/>
    </row>
    <row r="29" ht="16.5" customHeight="1" spans="1:4">
      <c r="A29" s="194"/>
      <c r="B29" s="111"/>
      <c r="C29" s="101" t="s">
        <v>183</v>
      </c>
      <c r="D29" s="111"/>
    </row>
    <row r="30" ht="16.5" customHeight="1" spans="1:4">
      <c r="A30" s="194"/>
      <c r="B30" s="111"/>
      <c r="C30" s="101" t="s">
        <v>184</v>
      </c>
      <c r="D30" s="111"/>
    </row>
    <row r="31" ht="16.5" customHeight="1" spans="1:4">
      <c r="A31" s="194"/>
      <c r="B31" s="111"/>
      <c r="C31" s="21" t="s">
        <v>185</v>
      </c>
      <c r="D31" s="111"/>
    </row>
    <row r="32" ht="16.5" customHeight="1" spans="1:4">
      <c r="A32" s="194"/>
      <c r="B32" s="111"/>
      <c r="C32" s="21" t="s">
        <v>186</v>
      </c>
      <c r="D32" s="111"/>
    </row>
    <row r="33" ht="16.5" customHeight="1" spans="1:4">
      <c r="A33" s="194"/>
      <c r="B33" s="111"/>
      <c r="C33" s="18" t="s">
        <v>187</v>
      </c>
      <c r="D33" s="111"/>
    </row>
    <row r="34" ht="15" customHeight="1" spans="1:4">
      <c r="A34" s="195" t="s">
        <v>50</v>
      </c>
      <c r="B34" s="196">
        <v>12855020.56</v>
      </c>
      <c r="C34" s="195" t="s">
        <v>51</v>
      </c>
      <c r="D34" s="196">
        <v>12855020.56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5"/>
  <sheetViews>
    <sheetView showZeros="0" topLeftCell="A19" workbookViewId="0">
      <selection activeCell="F35" sqref="F35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7" width="24.1363636363636" customWidth="1"/>
  </cols>
  <sheetData>
    <row r="1" customHeight="1" spans="4:7">
      <c r="D1" s="166"/>
      <c r="F1" s="103"/>
      <c r="G1" s="171" t="s">
        <v>188</v>
      </c>
    </row>
    <row r="2" ht="41.25" customHeight="1" spans="1:7">
      <c r="A2" s="155" t="str">
        <f>"2025"&amp;"年一般公共预算支出预算表（按功能科目分类）"</f>
        <v>2025年一般公共预算支出预算表（按功能科目分类）</v>
      </c>
      <c r="B2" s="155"/>
      <c r="C2" s="155"/>
      <c r="D2" s="155"/>
      <c r="E2" s="155"/>
      <c r="F2" s="155"/>
      <c r="G2" s="155"/>
    </row>
    <row r="3" ht="18" customHeight="1" spans="1:7">
      <c r="A3" s="44" t="str">
        <f>"单位名称："&amp;"中国共产党昆明市呈贡区委员会"</f>
        <v>单位名称：中国共产党昆明市呈贡区委员会</v>
      </c>
      <c r="F3" s="152"/>
      <c r="G3" s="171" t="s">
        <v>1</v>
      </c>
    </row>
    <row r="4" ht="20.25" customHeight="1" spans="1:7">
      <c r="A4" s="186" t="s">
        <v>189</v>
      </c>
      <c r="B4" s="187"/>
      <c r="C4" s="156" t="s">
        <v>55</v>
      </c>
      <c r="D4" s="176" t="s">
        <v>77</v>
      </c>
      <c r="E4" s="13"/>
      <c r="F4" s="36"/>
      <c r="G4" s="168" t="s">
        <v>78</v>
      </c>
    </row>
    <row r="5" ht="20.25" customHeight="1" spans="1:7">
      <c r="A5" s="188" t="s">
        <v>74</v>
      </c>
      <c r="B5" s="188" t="s">
        <v>75</v>
      </c>
      <c r="C5" s="55"/>
      <c r="D5" s="14" t="s">
        <v>57</v>
      </c>
      <c r="E5" s="14" t="s">
        <v>190</v>
      </c>
      <c r="F5" s="14" t="s">
        <v>191</v>
      </c>
      <c r="G5" s="170"/>
    </row>
    <row r="6" ht="15" customHeight="1" spans="1:7">
      <c r="A6" s="20" t="s">
        <v>84</v>
      </c>
      <c r="B6" s="20" t="s">
        <v>85</v>
      </c>
      <c r="C6" s="20" t="s">
        <v>86</v>
      </c>
      <c r="D6" s="20" t="s">
        <v>87</v>
      </c>
      <c r="E6" s="20" t="s">
        <v>88</v>
      </c>
      <c r="F6" s="20" t="s">
        <v>89</v>
      </c>
      <c r="G6" s="20" t="s">
        <v>90</v>
      </c>
    </row>
    <row r="7" ht="18" customHeight="1" spans="1:7">
      <c r="A7" s="18" t="s">
        <v>99</v>
      </c>
      <c r="B7" s="18" t="s">
        <v>100</v>
      </c>
      <c r="C7" s="111">
        <v>10388290.68</v>
      </c>
      <c r="D7" s="111">
        <v>6488290.68</v>
      </c>
      <c r="E7" s="111">
        <v>5599324</v>
      </c>
      <c r="F7" s="111">
        <v>888966.68</v>
      </c>
      <c r="G7" s="111">
        <v>3900000</v>
      </c>
    </row>
    <row r="8" ht="18" customHeight="1" spans="1:7">
      <c r="A8" s="164" t="s">
        <v>101</v>
      </c>
      <c r="B8" s="164" t="s">
        <v>102</v>
      </c>
      <c r="C8" s="111">
        <v>61460</v>
      </c>
      <c r="D8" s="111">
        <v>61460</v>
      </c>
      <c r="E8" s="111">
        <v>56500</v>
      </c>
      <c r="F8" s="111">
        <v>4960</v>
      </c>
      <c r="G8" s="111"/>
    </row>
    <row r="9" ht="18" customHeight="1" spans="1:7">
      <c r="A9" s="165" t="s">
        <v>103</v>
      </c>
      <c r="B9" s="165" t="s">
        <v>104</v>
      </c>
      <c r="C9" s="111">
        <v>61460</v>
      </c>
      <c r="D9" s="111">
        <v>61460</v>
      </c>
      <c r="E9" s="111">
        <v>56500</v>
      </c>
      <c r="F9" s="111">
        <v>4960</v>
      </c>
      <c r="G9" s="111"/>
    </row>
    <row r="10" ht="18" customHeight="1" spans="1:7">
      <c r="A10" s="164" t="s">
        <v>105</v>
      </c>
      <c r="B10" s="164" t="s">
        <v>106</v>
      </c>
      <c r="C10" s="111">
        <v>1369330.84</v>
      </c>
      <c r="D10" s="111">
        <v>1369330.84</v>
      </c>
      <c r="E10" s="111">
        <v>1275812</v>
      </c>
      <c r="F10" s="111">
        <v>93518.84</v>
      </c>
      <c r="G10" s="111"/>
    </row>
    <row r="11" ht="18" customHeight="1" spans="1:7">
      <c r="A11" s="165" t="s">
        <v>107</v>
      </c>
      <c r="B11" s="165" t="s">
        <v>108</v>
      </c>
      <c r="C11" s="111">
        <v>1369330.84</v>
      </c>
      <c r="D11" s="111">
        <v>1369330.84</v>
      </c>
      <c r="E11" s="111">
        <v>1275812</v>
      </c>
      <c r="F11" s="111">
        <v>93518.84</v>
      </c>
      <c r="G11" s="111"/>
    </row>
    <row r="12" ht="18" customHeight="1" spans="1:7">
      <c r="A12" s="164" t="s">
        <v>109</v>
      </c>
      <c r="B12" s="164" t="s">
        <v>110</v>
      </c>
      <c r="C12" s="111">
        <v>8957499.84</v>
      </c>
      <c r="D12" s="111">
        <v>5057499.84</v>
      </c>
      <c r="E12" s="111">
        <v>4267012</v>
      </c>
      <c r="F12" s="111">
        <v>790487.84</v>
      </c>
      <c r="G12" s="111">
        <v>3900000</v>
      </c>
    </row>
    <row r="13" ht="18" customHeight="1" spans="1:7">
      <c r="A13" s="165" t="s">
        <v>111</v>
      </c>
      <c r="B13" s="165" t="s">
        <v>104</v>
      </c>
      <c r="C13" s="111">
        <v>5057499.84</v>
      </c>
      <c r="D13" s="111">
        <v>5057499.84</v>
      </c>
      <c r="E13" s="111">
        <v>4267012</v>
      </c>
      <c r="F13" s="111">
        <v>790487.84</v>
      </c>
      <c r="G13" s="111"/>
    </row>
    <row r="14" ht="18" customHeight="1" spans="1:7">
      <c r="A14" s="165" t="s">
        <v>112</v>
      </c>
      <c r="B14" s="165" t="s">
        <v>113</v>
      </c>
      <c r="C14" s="111">
        <v>3900000</v>
      </c>
      <c r="D14" s="111"/>
      <c r="E14" s="111"/>
      <c r="F14" s="111"/>
      <c r="G14" s="111">
        <v>3900000</v>
      </c>
    </row>
    <row r="15" ht="18" customHeight="1" spans="1:7">
      <c r="A15" s="18" t="s">
        <v>114</v>
      </c>
      <c r="B15" s="18" t="s">
        <v>115</v>
      </c>
      <c r="C15" s="111">
        <v>10500</v>
      </c>
      <c r="D15" s="111">
        <v>10500</v>
      </c>
      <c r="E15" s="111"/>
      <c r="F15" s="111">
        <v>10500</v>
      </c>
      <c r="G15" s="111"/>
    </row>
    <row r="16" ht="18" customHeight="1" spans="1:7">
      <c r="A16" s="164" t="s">
        <v>116</v>
      </c>
      <c r="B16" s="164" t="s">
        <v>117</v>
      </c>
      <c r="C16" s="111">
        <v>10500</v>
      </c>
      <c r="D16" s="111">
        <v>10500</v>
      </c>
      <c r="E16" s="111"/>
      <c r="F16" s="111">
        <v>10500</v>
      </c>
      <c r="G16" s="111"/>
    </row>
    <row r="17" ht="18" customHeight="1" spans="1:7">
      <c r="A17" s="165" t="s">
        <v>118</v>
      </c>
      <c r="B17" s="165" t="s">
        <v>119</v>
      </c>
      <c r="C17" s="111">
        <v>10500</v>
      </c>
      <c r="D17" s="111">
        <v>10500</v>
      </c>
      <c r="E17" s="111"/>
      <c r="F17" s="111">
        <v>10500</v>
      </c>
      <c r="G17" s="111"/>
    </row>
    <row r="18" ht="18" customHeight="1" spans="1:7">
      <c r="A18" s="18" t="s">
        <v>120</v>
      </c>
      <c r="B18" s="18" t="s">
        <v>121</v>
      </c>
      <c r="C18" s="111">
        <v>1094750.88</v>
      </c>
      <c r="D18" s="111">
        <v>1094750.88</v>
      </c>
      <c r="E18" s="111">
        <v>1086350.88</v>
      </c>
      <c r="F18" s="111">
        <v>8400</v>
      </c>
      <c r="G18" s="111"/>
    </row>
    <row r="19" ht="18" customHeight="1" spans="1:7">
      <c r="A19" s="164" t="s">
        <v>122</v>
      </c>
      <c r="B19" s="164" t="s">
        <v>123</v>
      </c>
      <c r="C19" s="111">
        <v>1085640</v>
      </c>
      <c r="D19" s="111">
        <v>1085640</v>
      </c>
      <c r="E19" s="111">
        <v>1077240</v>
      </c>
      <c r="F19" s="111">
        <v>8400</v>
      </c>
      <c r="G19" s="111"/>
    </row>
    <row r="20" ht="18" customHeight="1" spans="1:7">
      <c r="A20" s="165" t="s">
        <v>124</v>
      </c>
      <c r="B20" s="165" t="s">
        <v>125</v>
      </c>
      <c r="C20" s="111">
        <v>232200</v>
      </c>
      <c r="D20" s="111">
        <v>232200</v>
      </c>
      <c r="E20" s="111">
        <v>226800</v>
      </c>
      <c r="F20" s="111">
        <v>5400</v>
      </c>
      <c r="G20" s="111"/>
    </row>
    <row r="21" ht="18" customHeight="1" spans="1:7">
      <c r="A21" s="165" t="s">
        <v>126</v>
      </c>
      <c r="B21" s="165" t="s">
        <v>127</v>
      </c>
      <c r="C21" s="111">
        <v>105000</v>
      </c>
      <c r="D21" s="111">
        <v>105000</v>
      </c>
      <c r="E21" s="111">
        <v>102000</v>
      </c>
      <c r="F21" s="111">
        <v>3000</v>
      </c>
      <c r="G21" s="111"/>
    </row>
    <row r="22" ht="18" customHeight="1" spans="1:7">
      <c r="A22" s="165" t="s">
        <v>128</v>
      </c>
      <c r="B22" s="165" t="s">
        <v>129</v>
      </c>
      <c r="C22" s="111">
        <v>748440</v>
      </c>
      <c r="D22" s="111">
        <v>748440</v>
      </c>
      <c r="E22" s="111">
        <v>748440</v>
      </c>
      <c r="F22" s="111"/>
      <c r="G22" s="111"/>
    </row>
    <row r="23" ht="18" customHeight="1" spans="1:7">
      <c r="A23" s="164" t="s">
        <v>130</v>
      </c>
      <c r="B23" s="164" t="s">
        <v>131</v>
      </c>
      <c r="C23" s="111">
        <v>9110.88</v>
      </c>
      <c r="D23" s="111">
        <v>9110.88</v>
      </c>
      <c r="E23" s="111">
        <v>9110.88</v>
      </c>
      <c r="F23" s="111"/>
      <c r="G23" s="111"/>
    </row>
    <row r="24" ht="18" customHeight="1" spans="1:7">
      <c r="A24" s="165" t="s">
        <v>132</v>
      </c>
      <c r="B24" s="165" t="s">
        <v>133</v>
      </c>
      <c r="C24" s="111">
        <v>9110.88</v>
      </c>
      <c r="D24" s="111">
        <v>9110.88</v>
      </c>
      <c r="E24" s="111">
        <v>9110.88</v>
      </c>
      <c r="F24" s="111"/>
      <c r="G24" s="111"/>
    </row>
    <row r="25" ht="18" customHeight="1" spans="1:7">
      <c r="A25" s="18" t="s">
        <v>134</v>
      </c>
      <c r="B25" s="18" t="s">
        <v>135</v>
      </c>
      <c r="C25" s="111">
        <v>729811</v>
      </c>
      <c r="D25" s="111">
        <v>729811</v>
      </c>
      <c r="E25" s="111">
        <v>729811</v>
      </c>
      <c r="F25" s="111"/>
      <c r="G25" s="111"/>
    </row>
    <row r="26" ht="18" customHeight="1" spans="1:7">
      <c r="A26" s="164" t="s">
        <v>136</v>
      </c>
      <c r="B26" s="164" t="s">
        <v>137</v>
      </c>
      <c r="C26" s="111">
        <v>729811</v>
      </c>
      <c r="D26" s="111">
        <v>729811</v>
      </c>
      <c r="E26" s="111">
        <v>729811</v>
      </c>
      <c r="F26" s="111"/>
      <c r="G26" s="111"/>
    </row>
    <row r="27" ht="18" customHeight="1" spans="1:7">
      <c r="A27" s="165" t="s">
        <v>138</v>
      </c>
      <c r="B27" s="165" t="s">
        <v>139</v>
      </c>
      <c r="C27" s="111">
        <v>300160</v>
      </c>
      <c r="D27" s="111">
        <v>300160</v>
      </c>
      <c r="E27" s="111">
        <v>300160</v>
      </c>
      <c r="F27" s="111"/>
      <c r="G27" s="111"/>
    </row>
    <row r="28" ht="18" customHeight="1" spans="1:7">
      <c r="A28" s="165" t="s">
        <v>140</v>
      </c>
      <c r="B28" s="165" t="s">
        <v>141</v>
      </c>
      <c r="C28" s="111">
        <v>69510</v>
      </c>
      <c r="D28" s="111">
        <v>69510</v>
      </c>
      <c r="E28" s="111">
        <v>69510</v>
      </c>
      <c r="F28" s="111"/>
      <c r="G28" s="111"/>
    </row>
    <row r="29" ht="18" customHeight="1" spans="1:7">
      <c r="A29" s="165" t="s">
        <v>142</v>
      </c>
      <c r="B29" s="165" t="s">
        <v>143</v>
      </c>
      <c r="C29" s="111">
        <v>324700</v>
      </c>
      <c r="D29" s="111">
        <v>324700</v>
      </c>
      <c r="E29" s="111">
        <v>324700</v>
      </c>
      <c r="F29" s="111"/>
      <c r="G29" s="111"/>
    </row>
    <row r="30" ht="18" customHeight="1" spans="1:7">
      <c r="A30" s="165" t="s">
        <v>144</v>
      </c>
      <c r="B30" s="165" t="s">
        <v>145</v>
      </c>
      <c r="C30" s="111">
        <v>35441</v>
      </c>
      <c r="D30" s="111">
        <v>35441</v>
      </c>
      <c r="E30" s="111">
        <v>35441</v>
      </c>
      <c r="F30" s="111"/>
      <c r="G30" s="111"/>
    </row>
    <row r="31" ht="18" customHeight="1" spans="1:7">
      <c r="A31" s="18" t="s">
        <v>146</v>
      </c>
      <c r="B31" s="18" t="s">
        <v>147</v>
      </c>
      <c r="C31" s="111">
        <v>631668</v>
      </c>
      <c r="D31" s="111">
        <v>631668</v>
      </c>
      <c r="E31" s="111">
        <v>631668</v>
      </c>
      <c r="F31" s="111"/>
      <c r="G31" s="111"/>
    </row>
    <row r="32" ht="18" customHeight="1" spans="1:7">
      <c r="A32" s="164" t="s">
        <v>148</v>
      </c>
      <c r="B32" s="164" t="s">
        <v>149</v>
      </c>
      <c r="C32" s="111">
        <v>631668</v>
      </c>
      <c r="D32" s="111">
        <v>631668</v>
      </c>
      <c r="E32" s="111">
        <v>631668</v>
      </c>
      <c r="F32" s="111"/>
      <c r="G32" s="111"/>
    </row>
    <row r="33" ht="18" customHeight="1" spans="1:7">
      <c r="A33" s="165" t="s">
        <v>150</v>
      </c>
      <c r="B33" s="165" t="s">
        <v>151</v>
      </c>
      <c r="C33" s="111">
        <v>603828</v>
      </c>
      <c r="D33" s="111">
        <v>603828</v>
      </c>
      <c r="E33" s="111">
        <v>603828</v>
      </c>
      <c r="F33" s="111"/>
      <c r="G33" s="111"/>
    </row>
    <row r="34" ht="18" customHeight="1" spans="1:7">
      <c r="A34" s="165" t="s">
        <v>152</v>
      </c>
      <c r="B34" s="165" t="s">
        <v>153</v>
      </c>
      <c r="C34" s="111">
        <v>27840</v>
      </c>
      <c r="D34" s="111">
        <v>27840</v>
      </c>
      <c r="E34" s="111">
        <v>27840</v>
      </c>
      <c r="F34" s="111"/>
      <c r="G34" s="111"/>
    </row>
    <row r="35" ht="18" customHeight="1" spans="1:7">
      <c r="A35" s="110" t="s">
        <v>192</v>
      </c>
      <c r="B35" s="189" t="s">
        <v>192</v>
      </c>
      <c r="C35" s="111">
        <v>12855020.56</v>
      </c>
      <c r="D35" s="111">
        <v>8955020.56</v>
      </c>
      <c r="E35" s="111">
        <v>8047153.88</v>
      </c>
      <c r="F35" s="111">
        <v>907866.68</v>
      </c>
      <c r="G35" s="111">
        <v>3900000</v>
      </c>
    </row>
  </sheetData>
  <mergeCells count="6">
    <mergeCell ref="A2:G2"/>
    <mergeCell ref="A4:B4"/>
    <mergeCell ref="D4:F4"/>
    <mergeCell ref="A35:B35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4181818181818" defaultRowHeight="14.25" customHeight="1" outlineLevelRow="6" outlineLevelCol="5"/>
  <cols>
    <col min="1" max="6" width="28.1363636363636" customWidth="1"/>
  </cols>
  <sheetData>
    <row r="1" customHeight="1" spans="1:6">
      <c r="A1" s="76"/>
      <c r="B1" s="76"/>
      <c r="C1" s="76"/>
      <c r="D1" s="76"/>
      <c r="E1" s="75"/>
      <c r="F1" s="182" t="s">
        <v>193</v>
      </c>
    </row>
    <row r="2" ht="41.25" customHeight="1" spans="1:6">
      <c r="A2" s="183" t="str">
        <f>"2025"&amp;"年一般公共预算“三公”经费支出预算表"</f>
        <v>2025年一般公共预算“三公”经费支出预算表</v>
      </c>
      <c r="B2" s="76"/>
      <c r="C2" s="76"/>
      <c r="D2" s="76"/>
      <c r="E2" s="75"/>
      <c r="F2" s="76"/>
    </row>
    <row r="3" customHeight="1" spans="1:6">
      <c r="A3" s="142" t="str">
        <f>"单位名称："&amp;"中国共产党昆明市呈贡区委员会"</f>
        <v>单位名称：中国共产党昆明市呈贡区委员会</v>
      </c>
      <c r="B3" s="184"/>
      <c r="D3" s="76"/>
      <c r="E3" s="75"/>
      <c r="F3" s="94" t="s">
        <v>1</v>
      </c>
    </row>
    <row r="4" ht="27" customHeight="1" spans="1:6">
      <c r="A4" s="80" t="s">
        <v>194</v>
      </c>
      <c r="B4" s="80" t="s">
        <v>195</v>
      </c>
      <c r="C4" s="82" t="s">
        <v>196</v>
      </c>
      <c r="D4" s="80"/>
      <c r="E4" s="81"/>
      <c r="F4" s="80" t="s">
        <v>197</v>
      </c>
    </row>
    <row r="5" ht="28.5" customHeight="1" spans="1:6">
      <c r="A5" s="185"/>
      <c r="B5" s="84"/>
      <c r="C5" s="81" t="s">
        <v>57</v>
      </c>
      <c r="D5" s="81" t="s">
        <v>198</v>
      </c>
      <c r="E5" s="81" t="s">
        <v>199</v>
      </c>
      <c r="F5" s="83"/>
    </row>
    <row r="6" ht="17.25" customHeight="1" spans="1:6">
      <c r="A6" s="86" t="s">
        <v>84</v>
      </c>
      <c r="B6" s="86" t="s">
        <v>85</v>
      </c>
      <c r="C6" s="86" t="s">
        <v>86</v>
      </c>
      <c r="D6" s="86" t="s">
        <v>87</v>
      </c>
      <c r="E6" s="86" t="s">
        <v>88</v>
      </c>
      <c r="F6" s="86" t="s">
        <v>89</v>
      </c>
    </row>
    <row r="7" ht="17.25" customHeight="1" spans="1:6">
      <c r="A7" s="111">
        <v>261498</v>
      </c>
      <c r="B7" s="111"/>
      <c r="C7" s="111">
        <v>261498</v>
      </c>
      <c r="D7" s="111">
        <v>180000</v>
      </c>
      <c r="E7" s="111">
        <v>81498</v>
      </c>
      <c r="F7" s="111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6"/>
  <sheetViews>
    <sheetView showZeros="0" topLeftCell="G1" workbookViewId="0">
      <selection activeCell="A1" sqref="A1"/>
    </sheetView>
  </sheetViews>
  <sheetFormatPr defaultColWidth="9.13636363636364" defaultRowHeight="14.25" customHeight="1"/>
  <cols>
    <col min="1" max="2" width="32.8545454545455" customWidth="1"/>
    <col min="3" max="3" width="20.7090909090909" customWidth="1"/>
    <col min="4" max="4" width="31.2818181818182" customWidth="1"/>
    <col min="5" max="5" width="10.1363636363636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ht="13.5" customHeight="1" spans="2:24">
      <c r="B1" s="166"/>
      <c r="C1" s="172"/>
      <c r="E1" s="173"/>
      <c r="F1" s="173"/>
      <c r="G1" s="173"/>
      <c r="H1" s="173"/>
      <c r="I1" s="115"/>
      <c r="J1" s="115"/>
      <c r="K1" s="115"/>
      <c r="L1" s="115"/>
      <c r="M1" s="115"/>
      <c r="N1" s="115"/>
      <c r="R1" s="115"/>
      <c r="V1" s="172"/>
      <c r="X1" s="42" t="s">
        <v>200</v>
      </c>
    </row>
    <row r="2" ht="45.75" customHeight="1" spans="1:24">
      <c r="A2" s="99" t="str">
        <f>"2025"&amp;"年部门基本支出预算表"</f>
        <v>2025年部门基本支出预算表</v>
      </c>
      <c r="B2" s="43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43"/>
      <c r="P2" s="43"/>
      <c r="Q2" s="43"/>
      <c r="R2" s="99"/>
      <c r="S2" s="99"/>
      <c r="T2" s="99"/>
      <c r="U2" s="99"/>
      <c r="V2" s="99"/>
      <c r="W2" s="99"/>
      <c r="X2" s="99"/>
    </row>
    <row r="3" ht="18.75" customHeight="1" spans="1:24">
      <c r="A3" s="44" t="str">
        <f>"单位名称："&amp;"中国共产党昆明市呈贡区委员会"</f>
        <v>单位名称：中国共产党昆明市呈贡区委员会</v>
      </c>
      <c r="B3" s="45"/>
      <c r="C3" s="174"/>
      <c r="D3" s="174"/>
      <c r="E3" s="174"/>
      <c r="F3" s="174"/>
      <c r="G3" s="174"/>
      <c r="H3" s="174"/>
      <c r="I3" s="117"/>
      <c r="J3" s="117"/>
      <c r="K3" s="117"/>
      <c r="L3" s="117"/>
      <c r="M3" s="117"/>
      <c r="N3" s="117"/>
      <c r="O3" s="46"/>
      <c r="P3" s="46"/>
      <c r="Q3" s="46"/>
      <c r="R3" s="117"/>
      <c r="V3" s="172"/>
      <c r="X3" s="42" t="s">
        <v>1</v>
      </c>
    </row>
    <row r="4" ht="18" customHeight="1" spans="1:24">
      <c r="A4" s="48" t="s">
        <v>201</v>
      </c>
      <c r="B4" s="48" t="s">
        <v>202</v>
      </c>
      <c r="C4" s="48" t="s">
        <v>203</v>
      </c>
      <c r="D4" s="48" t="s">
        <v>204</v>
      </c>
      <c r="E4" s="48" t="s">
        <v>205</v>
      </c>
      <c r="F4" s="48" t="s">
        <v>206</v>
      </c>
      <c r="G4" s="48" t="s">
        <v>207</v>
      </c>
      <c r="H4" s="48" t="s">
        <v>208</v>
      </c>
      <c r="I4" s="176" t="s">
        <v>209</v>
      </c>
      <c r="J4" s="112" t="s">
        <v>209</v>
      </c>
      <c r="K4" s="112"/>
      <c r="L4" s="112"/>
      <c r="M4" s="112"/>
      <c r="N4" s="112"/>
      <c r="O4" s="13"/>
      <c r="P4" s="13"/>
      <c r="Q4" s="13"/>
      <c r="R4" s="133" t="s">
        <v>61</v>
      </c>
      <c r="S4" s="112" t="s">
        <v>62</v>
      </c>
      <c r="T4" s="112"/>
      <c r="U4" s="112"/>
      <c r="V4" s="112"/>
      <c r="W4" s="112"/>
      <c r="X4" s="113"/>
    </row>
    <row r="5" ht="18" customHeight="1" spans="1:24">
      <c r="A5" s="50"/>
      <c r="B5" s="63"/>
      <c r="C5" s="158"/>
      <c r="D5" s="50"/>
      <c r="E5" s="50"/>
      <c r="F5" s="50"/>
      <c r="G5" s="50"/>
      <c r="H5" s="50"/>
      <c r="I5" s="156" t="s">
        <v>210</v>
      </c>
      <c r="J5" s="176" t="s">
        <v>58</v>
      </c>
      <c r="K5" s="112"/>
      <c r="L5" s="112"/>
      <c r="M5" s="112"/>
      <c r="N5" s="113"/>
      <c r="O5" s="12" t="s">
        <v>211</v>
      </c>
      <c r="P5" s="13"/>
      <c r="Q5" s="36"/>
      <c r="R5" s="48" t="s">
        <v>61</v>
      </c>
      <c r="S5" s="176" t="s">
        <v>62</v>
      </c>
      <c r="T5" s="133" t="s">
        <v>64</v>
      </c>
      <c r="U5" s="112" t="s">
        <v>62</v>
      </c>
      <c r="V5" s="133" t="s">
        <v>66</v>
      </c>
      <c r="W5" s="133" t="s">
        <v>67</v>
      </c>
      <c r="X5" s="179" t="s">
        <v>68</v>
      </c>
    </row>
    <row r="6" ht="19.5" customHeight="1" spans="1:24">
      <c r="A6" s="63"/>
      <c r="B6" s="63"/>
      <c r="C6" s="63"/>
      <c r="D6" s="63"/>
      <c r="E6" s="63"/>
      <c r="F6" s="63"/>
      <c r="G6" s="63"/>
      <c r="H6" s="63"/>
      <c r="I6" s="63"/>
      <c r="J6" s="177" t="s">
        <v>212</v>
      </c>
      <c r="K6" s="48" t="s">
        <v>213</v>
      </c>
      <c r="L6" s="48" t="s">
        <v>214</v>
      </c>
      <c r="M6" s="48" t="s">
        <v>215</v>
      </c>
      <c r="N6" s="48" t="s">
        <v>216</v>
      </c>
      <c r="O6" s="48" t="s">
        <v>58</v>
      </c>
      <c r="P6" s="48" t="s">
        <v>59</v>
      </c>
      <c r="Q6" s="48" t="s">
        <v>60</v>
      </c>
      <c r="R6" s="63"/>
      <c r="S6" s="48" t="s">
        <v>57</v>
      </c>
      <c r="T6" s="48" t="s">
        <v>64</v>
      </c>
      <c r="U6" s="48" t="s">
        <v>217</v>
      </c>
      <c r="V6" s="48" t="s">
        <v>66</v>
      </c>
      <c r="W6" s="48" t="s">
        <v>67</v>
      </c>
      <c r="X6" s="48" t="s">
        <v>68</v>
      </c>
    </row>
    <row r="7" ht="37.5" customHeight="1" spans="1:24">
      <c r="A7" s="175"/>
      <c r="B7" s="55"/>
      <c r="C7" s="175"/>
      <c r="D7" s="175"/>
      <c r="E7" s="175"/>
      <c r="F7" s="175"/>
      <c r="G7" s="175"/>
      <c r="H7" s="175"/>
      <c r="I7" s="175"/>
      <c r="J7" s="178" t="s">
        <v>57</v>
      </c>
      <c r="K7" s="53" t="s">
        <v>218</v>
      </c>
      <c r="L7" s="53" t="s">
        <v>214</v>
      </c>
      <c r="M7" s="53" t="s">
        <v>215</v>
      </c>
      <c r="N7" s="53" t="s">
        <v>216</v>
      </c>
      <c r="O7" s="53" t="s">
        <v>214</v>
      </c>
      <c r="P7" s="53" t="s">
        <v>215</v>
      </c>
      <c r="Q7" s="53" t="s">
        <v>216</v>
      </c>
      <c r="R7" s="53" t="s">
        <v>61</v>
      </c>
      <c r="S7" s="53" t="s">
        <v>57</v>
      </c>
      <c r="T7" s="53" t="s">
        <v>64</v>
      </c>
      <c r="U7" s="53" t="s">
        <v>217</v>
      </c>
      <c r="V7" s="53" t="s">
        <v>66</v>
      </c>
      <c r="W7" s="53" t="s">
        <v>67</v>
      </c>
      <c r="X7" s="53" t="s">
        <v>68</v>
      </c>
    </row>
    <row r="8" customHeight="1" spans="1:2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  <c r="X8" s="69">
        <v>24</v>
      </c>
    </row>
    <row r="9" ht="20.25" customHeight="1" spans="1:24">
      <c r="A9" s="21" t="s">
        <v>70</v>
      </c>
      <c r="B9" s="21" t="s">
        <v>72</v>
      </c>
      <c r="C9" s="21" t="s">
        <v>219</v>
      </c>
      <c r="D9" s="21" t="s">
        <v>220</v>
      </c>
      <c r="E9" s="21" t="s">
        <v>111</v>
      </c>
      <c r="F9" s="21" t="s">
        <v>104</v>
      </c>
      <c r="G9" s="21" t="s">
        <v>221</v>
      </c>
      <c r="H9" s="21" t="s">
        <v>222</v>
      </c>
      <c r="I9" s="111">
        <v>1049892</v>
      </c>
      <c r="J9" s="111">
        <v>1049892</v>
      </c>
      <c r="K9" s="111"/>
      <c r="L9" s="111"/>
      <c r="M9" s="111">
        <v>1049892</v>
      </c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ht="20.25" customHeight="1" spans="1:24">
      <c r="A10" s="21" t="s">
        <v>70</v>
      </c>
      <c r="B10" s="21" t="s">
        <v>72</v>
      </c>
      <c r="C10" s="21" t="s">
        <v>219</v>
      </c>
      <c r="D10" s="21" t="s">
        <v>220</v>
      </c>
      <c r="E10" s="21" t="s">
        <v>111</v>
      </c>
      <c r="F10" s="21" t="s">
        <v>104</v>
      </c>
      <c r="G10" s="21" t="s">
        <v>223</v>
      </c>
      <c r="H10" s="21" t="s">
        <v>224</v>
      </c>
      <c r="I10" s="111">
        <v>5280</v>
      </c>
      <c r="J10" s="111">
        <v>5280</v>
      </c>
      <c r="K10" s="26"/>
      <c r="L10" s="26"/>
      <c r="M10" s="111">
        <v>5280</v>
      </c>
      <c r="N10" s="26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ht="20.25" customHeight="1" spans="1:24">
      <c r="A11" s="21" t="s">
        <v>70</v>
      </c>
      <c r="B11" s="21" t="s">
        <v>72</v>
      </c>
      <c r="C11" s="21" t="s">
        <v>219</v>
      </c>
      <c r="D11" s="21" t="s">
        <v>220</v>
      </c>
      <c r="E11" s="21" t="s">
        <v>111</v>
      </c>
      <c r="F11" s="21" t="s">
        <v>104</v>
      </c>
      <c r="G11" s="21" t="s">
        <v>223</v>
      </c>
      <c r="H11" s="21" t="s">
        <v>224</v>
      </c>
      <c r="I11" s="111">
        <v>1699680</v>
      </c>
      <c r="J11" s="111">
        <v>1699680</v>
      </c>
      <c r="K11" s="26"/>
      <c r="L11" s="26"/>
      <c r="M11" s="111">
        <v>1699680</v>
      </c>
      <c r="N11" s="26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ht="20.25" customHeight="1" spans="1:24">
      <c r="A12" s="21" t="s">
        <v>70</v>
      </c>
      <c r="B12" s="21" t="s">
        <v>72</v>
      </c>
      <c r="C12" s="21" t="s">
        <v>219</v>
      </c>
      <c r="D12" s="21" t="s">
        <v>220</v>
      </c>
      <c r="E12" s="21" t="s">
        <v>111</v>
      </c>
      <c r="F12" s="21" t="s">
        <v>104</v>
      </c>
      <c r="G12" s="21" t="s">
        <v>225</v>
      </c>
      <c r="H12" s="21" t="s">
        <v>226</v>
      </c>
      <c r="I12" s="111">
        <v>112000</v>
      </c>
      <c r="J12" s="111">
        <v>112000</v>
      </c>
      <c r="K12" s="26"/>
      <c r="L12" s="26"/>
      <c r="M12" s="111">
        <v>112000</v>
      </c>
      <c r="N12" s="26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ht="20.25" customHeight="1" spans="1:24">
      <c r="A13" s="21" t="s">
        <v>70</v>
      </c>
      <c r="B13" s="21" t="s">
        <v>72</v>
      </c>
      <c r="C13" s="21" t="s">
        <v>227</v>
      </c>
      <c r="D13" s="21" t="s">
        <v>228</v>
      </c>
      <c r="E13" s="21" t="s">
        <v>128</v>
      </c>
      <c r="F13" s="21" t="s">
        <v>129</v>
      </c>
      <c r="G13" s="21" t="s">
        <v>229</v>
      </c>
      <c r="H13" s="21" t="s">
        <v>230</v>
      </c>
      <c r="I13" s="111">
        <v>607600</v>
      </c>
      <c r="J13" s="111">
        <v>607600</v>
      </c>
      <c r="K13" s="26"/>
      <c r="L13" s="26"/>
      <c r="M13" s="111">
        <v>607600</v>
      </c>
      <c r="N13" s="26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ht="20.25" customHeight="1" spans="1:24">
      <c r="A14" s="21" t="s">
        <v>70</v>
      </c>
      <c r="B14" s="21" t="s">
        <v>72</v>
      </c>
      <c r="C14" s="21" t="s">
        <v>227</v>
      </c>
      <c r="D14" s="21" t="s">
        <v>228</v>
      </c>
      <c r="E14" s="21" t="s">
        <v>128</v>
      </c>
      <c r="F14" s="21" t="s">
        <v>129</v>
      </c>
      <c r="G14" s="21" t="s">
        <v>229</v>
      </c>
      <c r="H14" s="21" t="s">
        <v>230</v>
      </c>
      <c r="I14" s="111">
        <v>140840</v>
      </c>
      <c r="J14" s="111">
        <v>140840</v>
      </c>
      <c r="K14" s="26"/>
      <c r="L14" s="26"/>
      <c r="M14" s="111">
        <v>140840</v>
      </c>
      <c r="N14" s="26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ht="20.25" customHeight="1" spans="1:24">
      <c r="A15" s="21" t="s">
        <v>70</v>
      </c>
      <c r="B15" s="21" t="s">
        <v>72</v>
      </c>
      <c r="C15" s="21" t="s">
        <v>227</v>
      </c>
      <c r="D15" s="21" t="s">
        <v>228</v>
      </c>
      <c r="E15" s="21" t="s">
        <v>138</v>
      </c>
      <c r="F15" s="21" t="s">
        <v>139</v>
      </c>
      <c r="G15" s="21" t="s">
        <v>231</v>
      </c>
      <c r="H15" s="21" t="s">
        <v>232</v>
      </c>
      <c r="I15" s="111">
        <v>300160</v>
      </c>
      <c r="J15" s="111">
        <v>300160</v>
      </c>
      <c r="K15" s="26"/>
      <c r="L15" s="26"/>
      <c r="M15" s="111">
        <v>300160</v>
      </c>
      <c r="N15" s="26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ht="20.25" customHeight="1" spans="1:24">
      <c r="A16" s="21" t="s">
        <v>70</v>
      </c>
      <c r="B16" s="21" t="s">
        <v>72</v>
      </c>
      <c r="C16" s="21" t="s">
        <v>227</v>
      </c>
      <c r="D16" s="21" t="s">
        <v>228</v>
      </c>
      <c r="E16" s="21" t="s">
        <v>140</v>
      </c>
      <c r="F16" s="21" t="s">
        <v>141</v>
      </c>
      <c r="G16" s="21" t="s">
        <v>231</v>
      </c>
      <c r="H16" s="21" t="s">
        <v>232</v>
      </c>
      <c r="I16" s="111">
        <v>69510</v>
      </c>
      <c r="J16" s="111">
        <v>69510</v>
      </c>
      <c r="K16" s="26"/>
      <c r="L16" s="26"/>
      <c r="M16" s="111">
        <v>69510</v>
      </c>
      <c r="N16" s="26"/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ht="20.25" customHeight="1" spans="1:24">
      <c r="A17" s="21" t="s">
        <v>70</v>
      </c>
      <c r="B17" s="21" t="s">
        <v>72</v>
      </c>
      <c r="C17" s="21" t="s">
        <v>227</v>
      </c>
      <c r="D17" s="21" t="s">
        <v>228</v>
      </c>
      <c r="E17" s="21" t="s">
        <v>142</v>
      </c>
      <c r="F17" s="21" t="s">
        <v>143</v>
      </c>
      <c r="G17" s="21" t="s">
        <v>233</v>
      </c>
      <c r="H17" s="21" t="s">
        <v>234</v>
      </c>
      <c r="I17" s="111">
        <v>247900</v>
      </c>
      <c r="J17" s="111">
        <v>247900</v>
      </c>
      <c r="K17" s="26"/>
      <c r="L17" s="26"/>
      <c r="M17" s="111">
        <v>247900</v>
      </c>
      <c r="N17" s="26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ht="20.25" customHeight="1" spans="1:24">
      <c r="A18" s="21" t="s">
        <v>70</v>
      </c>
      <c r="B18" s="21" t="s">
        <v>72</v>
      </c>
      <c r="C18" s="21" t="s">
        <v>227</v>
      </c>
      <c r="D18" s="21" t="s">
        <v>228</v>
      </c>
      <c r="E18" s="21" t="s">
        <v>142</v>
      </c>
      <c r="F18" s="21" t="s">
        <v>143</v>
      </c>
      <c r="G18" s="21" t="s">
        <v>233</v>
      </c>
      <c r="H18" s="21" t="s">
        <v>234</v>
      </c>
      <c r="I18" s="111">
        <v>76800</v>
      </c>
      <c r="J18" s="111">
        <v>76800</v>
      </c>
      <c r="K18" s="26"/>
      <c r="L18" s="26"/>
      <c r="M18" s="111">
        <v>76800</v>
      </c>
      <c r="N18" s="26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ht="20.25" customHeight="1" spans="1:24">
      <c r="A19" s="21" t="s">
        <v>70</v>
      </c>
      <c r="B19" s="21" t="s">
        <v>72</v>
      </c>
      <c r="C19" s="21" t="s">
        <v>227</v>
      </c>
      <c r="D19" s="21" t="s">
        <v>228</v>
      </c>
      <c r="E19" s="21" t="s">
        <v>107</v>
      </c>
      <c r="F19" s="21" t="s">
        <v>108</v>
      </c>
      <c r="G19" s="21" t="s">
        <v>235</v>
      </c>
      <c r="H19" s="21" t="s">
        <v>236</v>
      </c>
      <c r="I19" s="111">
        <v>6300</v>
      </c>
      <c r="J19" s="111">
        <v>6300</v>
      </c>
      <c r="K19" s="26"/>
      <c r="L19" s="26"/>
      <c r="M19" s="111">
        <v>6300</v>
      </c>
      <c r="N19" s="26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ht="20.25" customHeight="1" spans="1:24">
      <c r="A20" s="21" t="s">
        <v>70</v>
      </c>
      <c r="B20" s="21" t="s">
        <v>72</v>
      </c>
      <c r="C20" s="21" t="s">
        <v>227</v>
      </c>
      <c r="D20" s="21" t="s">
        <v>228</v>
      </c>
      <c r="E20" s="21" t="s">
        <v>111</v>
      </c>
      <c r="F20" s="21" t="s">
        <v>104</v>
      </c>
      <c r="G20" s="21" t="s">
        <v>235</v>
      </c>
      <c r="H20" s="21" t="s">
        <v>236</v>
      </c>
      <c r="I20" s="111">
        <v>3600</v>
      </c>
      <c r="J20" s="111">
        <v>3600</v>
      </c>
      <c r="K20" s="26"/>
      <c r="L20" s="26"/>
      <c r="M20" s="111">
        <v>3600</v>
      </c>
      <c r="N20" s="26"/>
      <c r="O20" s="111"/>
      <c r="P20" s="111"/>
      <c r="Q20" s="111"/>
      <c r="R20" s="111"/>
      <c r="S20" s="111"/>
      <c r="T20" s="111"/>
      <c r="U20" s="111"/>
      <c r="V20" s="111"/>
      <c r="W20" s="111"/>
      <c r="X20" s="111"/>
    </row>
    <row r="21" ht="20.25" customHeight="1" spans="1:24">
      <c r="A21" s="21" t="s">
        <v>70</v>
      </c>
      <c r="B21" s="21" t="s">
        <v>72</v>
      </c>
      <c r="C21" s="21" t="s">
        <v>227</v>
      </c>
      <c r="D21" s="21" t="s">
        <v>228</v>
      </c>
      <c r="E21" s="21" t="s">
        <v>144</v>
      </c>
      <c r="F21" s="21" t="s">
        <v>145</v>
      </c>
      <c r="G21" s="21" t="s">
        <v>235</v>
      </c>
      <c r="H21" s="21" t="s">
        <v>236</v>
      </c>
      <c r="I21" s="111">
        <v>6832</v>
      </c>
      <c r="J21" s="111">
        <v>6832</v>
      </c>
      <c r="K21" s="26"/>
      <c r="L21" s="26"/>
      <c r="M21" s="111">
        <v>6832</v>
      </c>
      <c r="N21" s="26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ht="20.25" customHeight="1" spans="1:24">
      <c r="A22" s="21" t="s">
        <v>70</v>
      </c>
      <c r="B22" s="21" t="s">
        <v>72</v>
      </c>
      <c r="C22" s="21" t="s">
        <v>227</v>
      </c>
      <c r="D22" s="21" t="s">
        <v>228</v>
      </c>
      <c r="E22" s="21" t="s">
        <v>144</v>
      </c>
      <c r="F22" s="21" t="s">
        <v>145</v>
      </c>
      <c r="G22" s="21" t="s">
        <v>235</v>
      </c>
      <c r="H22" s="21" t="s">
        <v>236</v>
      </c>
      <c r="I22" s="111">
        <v>3276</v>
      </c>
      <c r="J22" s="111">
        <v>3276</v>
      </c>
      <c r="K22" s="26"/>
      <c r="L22" s="26"/>
      <c r="M22" s="111">
        <v>3276</v>
      </c>
      <c r="N22" s="26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ht="20.25" customHeight="1" spans="1:24">
      <c r="A23" s="21" t="s">
        <v>70</v>
      </c>
      <c r="B23" s="21" t="s">
        <v>72</v>
      </c>
      <c r="C23" s="21" t="s">
        <v>227</v>
      </c>
      <c r="D23" s="21" t="s">
        <v>228</v>
      </c>
      <c r="E23" s="21" t="s">
        <v>144</v>
      </c>
      <c r="F23" s="21" t="s">
        <v>145</v>
      </c>
      <c r="G23" s="21" t="s">
        <v>235</v>
      </c>
      <c r="H23" s="21" t="s">
        <v>236</v>
      </c>
      <c r="I23" s="111">
        <v>6204</v>
      </c>
      <c r="J23" s="111">
        <v>6204</v>
      </c>
      <c r="K23" s="26"/>
      <c r="L23" s="26"/>
      <c r="M23" s="111">
        <v>6204</v>
      </c>
      <c r="N23" s="26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ht="20.25" customHeight="1" spans="1:24">
      <c r="A24" s="21" t="s">
        <v>70</v>
      </c>
      <c r="B24" s="21" t="s">
        <v>72</v>
      </c>
      <c r="C24" s="21" t="s">
        <v>227</v>
      </c>
      <c r="D24" s="21" t="s">
        <v>228</v>
      </c>
      <c r="E24" s="21" t="s">
        <v>144</v>
      </c>
      <c r="F24" s="21" t="s">
        <v>145</v>
      </c>
      <c r="G24" s="21" t="s">
        <v>235</v>
      </c>
      <c r="H24" s="21" t="s">
        <v>236</v>
      </c>
      <c r="I24" s="111">
        <v>19129</v>
      </c>
      <c r="J24" s="111">
        <v>19129</v>
      </c>
      <c r="K24" s="26"/>
      <c r="L24" s="26"/>
      <c r="M24" s="111">
        <v>19129</v>
      </c>
      <c r="N24" s="26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ht="20.25" customHeight="1" spans="1:24">
      <c r="A25" s="21" t="s">
        <v>70</v>
      </c>
      <c r="B25" s="21" t="s">
        <v>72</v>
      </c>
      <c r="C25" s="21" t="s">
        <v>237</v>
      </c>
      <c r="D25" s="21" t="s">
        <v>151</v>
      </c>
      <c r="E25" s="21" t="s">
        <v>150</v>
      </c>
      <c r="F25" s="21" t="s">
        <v>151</v>
      </c>
      <c r="G25" s="21" t="s">
        <v>238</v>
      </c>
      <c r="H25" s="21" t="s">
        <v>151</v>
      </c>
      <c r="I25" s="111">
        <v>473772</v>
      </c>
      <c r="J25" s="111">
        <v>473772</v>
      </c>
      <c r="K25" s="26"/>
      <c r="L25" s="26"/>
      <c r="M25" s="111">
        <v>473772</v>
      </c>
      <c r="N25" s="26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ht="20.25" customHeight="1" spans="1:24">
      <c r="A26" s="21" t="s">
        <v>70</v>
      </c>
      <c r="B26" s="21" t="s">
        <v>72</v>
      </c>
      <c r="C26" s="21" t="s">
        <v>237</v>
      </c>
      <c r="D26" s="21" t="s">
        <v>151</v>
      </c>
      <c r="E26" s="21" t="s">
        <v>150</v>
      </c>
      <c r="F26" s="21" t="s">
        <v>151</v>
      </c>
      <c r="G26" s="21" t="s">
        <v>238</v>
      </c>
      <c r="H26" s="21" t="s">
        <v>151</v>
      </c>
      <c r="I26" s="111">
        <v>130056</v>
      </c>
      <c r="J26" s="111">
        <v>130056</v>
      </c>
      <c r="K26" s="26"/>
      <c r="L26" s="26"/>
      <c r="M26" s="111">
        <v>130056</v>
      </c>
      <c r="N26" s="26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ht="20.25" customHeight="1" spans="1:24">
      <c r="A27" s="21" t="s">
        <v>70</v>
      </c>
      <c r="B27" s="21" t="s">
        <v>72</v>
      </c>
      <c r="C27" s="21" t="s">
        <v>239</v>
      </c>
      <c r="D27" s="21" t="s">
        <v>240</v>
      </c>
      <c r="E27" s="21" t="s">
        <v>111</v>
      </c>
      <c r="F27" s="21" t="s">
        <v>104</v>
      </c>
      <c r="G27" s="21" t="s">
        <v>241</v>
      </c>
      <c r="H27" s="21" t="s">
        <v>240</v>
      </c>
      <c r="I27" s="111">
        <v>81498</v>
      </c>
      <c r="J27" s="111">
        <v>81498</v>
      </c>
      <c r="K27" s="26"/>
      <c r="L27" s="26"/>
      <c r="M27" s="111">
        <v>81498</v>
      </c>
      <c r="N27" s="26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ht="20.25" customHeight="1" spans="1:24">
      <c r="A28" s="21" t="s">
        <v>70</v>
      </c>
      <c r="B28" s="21" t="s">
        <v>72</v>
      </c>
      <c r="C28" s="21" t="s">
        <v>242</v>
      </c>
      <c r="D28" s="21" t="s">
        <v>243</v>
      </c>
      <c r="E28" s="21" t="s">
        <v>111</v>
      </c>
      <c r="F28" s="21" t="s">
        <v>104</v>
      </c>
      <c r="G28" s="21" t="s">
        <v>244</v>
      </c>
      <c r="H28" s="21" t="s">
        <v>245</v>
      </c>
      <c r="I28" s="111">
        <v>249000</v>
      </c>
      <c r="J28" s="111">
        <v>249000</v>
      </c>
      <c r="K28" s="26"/>
      <c r="L28" s="26"/>
      <c r="M28" s="111">
        <v>249000</v>
      </c>
      <c r="N28" s="26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ht="20.25" customHeight="1" spans="1:24">
      <c r="A29" s="21" t="s">
        <v>70</v>
      </c>
      <c r="B29" s="21" t="s">
        <v>72</v>
      </c>
      <c r="C29" s="21" t="s">
        <v>246</v>
      </c>
      <c r="D29" s="21" t="s">
        <v>247</v>
      </c>
      <c r="E29" s="21" t="s">
        <v>103</v>
      </c>
      <c r="F29" s="21" t="s">
        <v>104</v>
      </c>
      <c r="G29" s="21" t="s">
        <v>248</v>
      </c>
      <c r="H29" s="21" t="s">
        <v>247</v>
      </c>
      <c r="I29" s="111">
        <v>840</v>
      </c>
      <c r="J29" s="111">
        <v>840</v>
      </c>
      <c r="K29" s="26"/>
      <c r="L29" s="26"/>
      <c r="M29" s="111">
        <v>840</v>
      </c>
      <c r="N29" s="26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ht="20.25" customHeight="1" spans="1:24">
      <c r="A30" s="21" t="s">
        <v>70</v>
      </c>
      <c r="B30" s="21" t="s">
        <v>72</v>
      </c>
      <c r="C30" s="21" t="s">
        <v>246</v>
      </c>
      <c r="D30" s="21" t="s">
        <v>247</v>
      </c>
      <c r="E30" s="21" t="s">
        <v>107</v>
      </c>
      <c r="F30" s="21" t="s">
        <v>108</v>
      </c>
      <c r="G30" s="21" t="s">
        <v>248</v>
      </c>
      <c r="H30" s="21" t="s">
        <v>247</v>
      </c>
      <c r="I30" s="111">
        <v>2328</v>
      </c>
      <c r="J30" s="111">
        <v>2328</v>
      </c>
      <c r="K30" s="26"/>
      <c r="L30" s="26"/>
      <c r="M30" s="111">
        <v>2328</v>
      </c>
      <c r="N30" s="26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ht="20.25" customHeight="1" spans="1:24">
      <c r="A31" s="21" t="s">
        <v>70</v>
      </c>
      <c r="B31" s="21" t="s">
        <v>72</v>
      </c>
      <c r="C31" s="21" t="s">
        <v>246</v>
      </c>
      <c r="D31" s="21" t="s">
        <v>247</v>
      </c>
      <c r="E31" s="21" t="s">
        <v>107</v>
      </c>
      <c r="F31" s="21" t="s">
        <v>108</v>
      </c>
      <c r="G31" s="21" t="s">
        <v>248</v>
      </c>
      <c r="H31" s="21" t="s">
        <v>247</v>
      </c>
      <c r="I31" s="111">
        <v>16569.84</v>
      </c>
      <c r="J31" s="111">
        <v>16569.84</v>
      </c>
      <c r="K31" s="26"/>
      <c r="L31" s="26"/>
      <c r="M31" s="111">
        <v>16569.84</v>
      </c>
      <c r="N31" s="26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ht="20.25" customHeight="1" spans="1:24">
      <c r="A32" s="21" t="s">
        <v>70</v>
      </c>
      <c r="B32" s="21" t="s">
        <v>72</v>
      </c>
      <c r="C32" s="21" t="s">
        <v>246</v>
      </c>
      <c r="D32" s="21" t="s">
        <v>247</v>
      </c>
      <c r="E32" s="21" t="s">
        <v>111</v>
      </c>
      <c r="F32" s="21" t="s">
        <v>104</v>
      </c>
      <c r="G32" s="21" t="s">
        <v>248</v>
      </c>
      <c r="H32" s="21" t="s">
        <v>247</v>
      </c>
      <c r="I32" s="111">
        <v>68397.84</v>
      </c>
      <c r="J32" s="111">
        <v>68397.84</v>
      </c>
      <c r="K32" s="26"/>
      <c r="L32" s="26"/>
      <c r="M32" s="111">
        <v>68397.84</v>
      </c>
      <c r="N32" s="26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ht="20.25" customHeight="1" spans="1:24">
      <c r="A33" s="21" t="s">
        <v>70</v>
      </c>
      <c r="B33" s="21" t="s">
        <v>72</v>
      </c>
      <c r="C33" s="21" t="s">
        <v>246</v>
      </c>
      <c r="D33" s="21" t="s">
        <v>247</v>
      </c>
      <c r="E33" s="21" t="s">
        <v>111</v>
      </c>
      <c r="F33" s="21" t="s">
        <v>104</v>
      </c>
      <c r="G33" s="21" t="s">
        <v>248</v>
      </c>
      <c r="H33" s="21" t="s">
        <v>247</v>
      </c>
      <c r="I33" s="111">
        <v>1728</v>
      </c>
      <c r="J33" s="111">
        <v>1728</v>
      </c>
      <c r="K33" s="26"/>
      <c r="L33" s="26"/>
      <c r="M33" s="111">
        <v>1728</v>
      </c>
      <c r="N33" s="26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  <row r="34" ht="20.25" customHeight="1" spans="1:24">
      <c r="A34" s="21" t="s">
        <v>70</v>
      </c>
      <c r="B34" s="21" t="s">
        <v>72</v>
      </c>
      <c r="C34" s="21" t="s">
        <v>249</v>
      </c>
      <c r="D34" s="21" t="s">
        <v>250</v>
      </c>
      <c r="E34" s="21" t="s">
        <v>107</v>
      </c>
      <c r="F34" s="21" t="s">
        <v>108</v>
      </c>
      <c r="G34" s="21" t="s">
        <v>251</v>
      </c>
      <c r="H34" s="21" t="s">
        <v>252</v>
      </c>
      <c r="I34" s="111">
        <v>19943</v>
      </c>
      <c r="J34" s="111">
        <v>19943</v>
      </c>
      <c r="K34" s="26"/>
      <c r="L34" s="26"/>
      <c r="M34" s="111">
        <v>19943</v>
      </c>
      <c r="N34" s="26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ht="20.25" customHeight="1" spans="1:24">
      <c r="A35" s="21" t="s">
        <v>70</v>
      </c>
      <c r="B35" s="21" t="s">
        <v>72</v>
      </c>
      <c r="C35" s="21" t="s">
        <v>249</v>
      </c>
      <c r="D35" s="21" t="s">
        <v>250</v>
      </c>
      <c r="E35" s="21" t="s">
        <v>111</v>
      </c>
      <c r="F35" s="21" t="s">
        <v>104</v>
      </c>
      <c r="G35" s="21" t="s">
        <v>251</v>
      </c>
      <c r="H35" s="21" t="s">
        <v>252</v>
      </c>
      <c r="I35" s="111">
        <v>79772</v>
      </c>
      <c r="J35" s="111">
        <v>79772</v>
      </c>
      <c r="K35" s="26"/>
      <c r="L35" s="26"/>
      <c r="M35" s="111">
        <v>79772</v>
      </c>
      <c r="N35" s="26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ht="20.25" customHeight="1" spans="1:24">
      <c r="A36" s="21" t="s">
        <v>70</v>
      </c>
      <c r="B36" s="21" t="s">
        <v>72</v>
      </c>
      <c r="C36" s="21" t="s">
        <v>249</v>
      </c>
      <c r="D36" s="21" t="s">
        <v>250</v>
      </c>
      <c r="E36" s="21" t="s">
        <v>111</v>
      </c>
      <c r="F36" s="21" t="s">
        <v>104</v>
      </c>
      <c r="G36" s="21" t="s">
        <v>251</v>
      </c>
      <c r="H36" s="21" t="s">
        <v>252</v>
      </c>
      <c r="I36" s="111">
        <v>80000</v>
      </c>
      <c r="J36" s="111">
        <v>80000</v>
      </c>
      <c r="K36" s="26"/>
      <c r="L36" s="26"/>
      <c r="M36" s="111">
        <v>80000</v>
      </c>
      <c r="N36" s="26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ht="20.25" customHeight="1" spans="1:24">
      <c r="A37" s="21" t="s">
        <v>70</v>
      </c>
      <c r="B37" s="21" t="s">
        <v>72</v>
      </c>
      <c r="C37" s="21" t="s">
        <v>249</v>
      </c>
      <c r="D37" s="21" t="s">
        <v>250</v>
      </c>
      <c r="E37" s="21" t="s">
        <v>124</v>
      </c>
      <c r="F37" s="21" t="s">
        <v>125</v>
      </c>
      <c r="G37" s="21" t="s">
        <v>251</v>
      </c>
      <c r="H37" s="21" t="s">
        <v>252</v>
      </c>
      <c r="I37" s="111">
        <v>5400</v>
      </c>
      <c r="J37" s="111">
        <v>5400</v>
      </c>
      <c r="K37" s="26"/>
      <c r="L37" s="26"/>
      <c r="M37" s="111">
        <v>5400</v>
      </c>
      <c r="N37" s="26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ht="20.25" customHeight="1" spans="1:24">
      <c r="A38" s="21" t="s">
        <v>70</v>
      </c>
      <c r="B38" s="21" t="s">
        <v>72</v>
      </c>
      <c r="C38" s="21" t="s">
        <v>249</v>
      </c>
      <c r="D38" s="21" t="s">
        <v>250</v>
      </c>
      <c r="E38" s="21" t="s">
        <v>126</v>
      </c>
      <c r="F38" s="21" t="s">
        <v>127</v>
      </c>
      <c r="G38" s="21" t="s">
        <v>251</v>
      </c>
      <c r="H38" s="21" t="s">
        <v>252</v>
      </c>
      <c r="I38" s="111">
        <v>3000</v>
      </c>
      <c r="J38" s="111">
        <v>3000</v>
      </c>
      <c r="K38" s="26"/>
      <c r="L38" s="26"/>
      <c r="M38" s="111">
        <v>3000</v>
      </c>
      <c r="N38" s="26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ht="20.25" customHeight="1" spans="1:24">
      <c r="A39" s="21" t="s">
        <v>70</v>
      </c>
      <c r="B39" s="21" t="s">
        <v>72</v>
      </c>
      <c r="C39" s="21" t="s">
        <v>249</v>
      </c>
      <c r="D39" s="21" t="s">
        <v>250</v>
      </c>
      <c r="E39" s="21" t="s">
        <v>107</v>
      </c>
      <c r="F39" s="21" t="s">
        <v>108</v>
      </c>
      <c r="G39" s="21" t="s">
        <v>253</v>
      </c>
      <c r="H39" s="21" t="s">
        <v>254</v>
      </c>
      <c r="I39" s="111">
        <v>2569</v>
      </c>
      <c r="J39" s="111">
        <v>2569</v>
      </c>
      <c r="K39" s="26"/>
      <c r="L39" s="26"/>
      <c r="M39" s="111">
        <v>2569</v>
      </c>
      <c r="N39" s="26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ht="20.25" customHeight="1" spans="1:24">
      <c r="A40" s="21" t="s">
        <v>70</v>
      </c>
      <c r="B40" s="21" t="s">
        <v>72</v>
      </c>
      <c r="C40" s="21" t="s">
        <v>249</v>
      </c>
      <c r="D40" s="21" t="s">
        <v>250</v>
      </c>
      <c r="E40" s="21" t="s">
        <v>111</v>
      </c>
      <c r="F40" s="21" t="s">
        <v>104</v>
      </c>
      <c r="G40" s="21" t="s">
        <v>253</v>
      </c>
      <c r="H40" s="21" t="s">
        <v>254</v>
      </c>
      <c r="I40" s="111">
        <v>10276</v>
      </c>
      <c r="J40" s="111">
        <v>10276</v>
      </c>
      <c r="K40" s="26"/>
      <c r="L40" s="26"/>
      <c r="M40" s="111">
        <v>10276</v>
      </c>
      <c r="N40" s="26"/>
      <c r="O40" s="111"/>
      <c r="P40" s="111"/>
      <c r="Q40" s="111"/>
      <c r="R40" s="111"/>
      <c r="S40" s="111"/>
      <c r="T40" s="111"/>
      <c r="U40" s="111"/>
      <c r="V40" s="111"/>
      <c r="W40" s="111"/>
      <c r="X40" s="111"/>
    </row>
    <row r="41" ht="20.25" customHeight="1" spans="1:24">
      <c r="A41" s="21" t="s">
        <v>70</v>
      </c>
      <c r="B41" s="21" t="s">
        <v>72</v>
      </c>
      <c r="C41" s="21" t="s">
        <v>249</v>
      </c>
      <c r="D41" s="21" t="s">
        <v>250</v>
      </c>
      <c r="E41" s="21" t="s">
        <v>107</v>
      </c>
      <c r="F41" s="21" t="s">
        <v>108</v>
      </c>
      <c r="G41" s="21" t="s">
        <v>255</v>
      </c>
      <c r="H41" s="21" t="s">
        <v>256</v>
      </c>
      <c r="I41" s="111">
        <v>3969</v>
      </c>
      <c r="J41" s="111">
        <v>3969</v>
      </c>
      <c r="K41" s="26"/>
      <c r="L41" s="26"/>
      <c r="M41" s="111">
        <v>3969</v>
      </c>
      <c r="N41" s="26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ht="20.25" customHeight="1" spans="1:24">
      <c r="A42" s="21" t="s">
        <v>70</v>
      </c>
      <c r="B42" s="21" t="s">
        <v>72</v>
      </c>
      <c r="C42" s="21" t="s">
        <v>249</v>
      </c>
      <c r="D42" s="21" t="s">
        <v>250</v>
      </c>
      <c r="E42" s="21" t="s">
        <v>111</v>
      </c>
      <c r="F42" s="21" t="s">
        <v>104</v>
      </c>
      <c r="G42" s="21" t="s">
        <v>255</v>
      </c>
      <c r="H42" s="21" t="s">
        <v>256</v>
      </c>
      <c r="I42" s="111">
        <v>15876</v>
      </c>
      <c r="J42" s="111">
        <v>15876</v>
      </c>
      <c r="K42" s="26"/>
      <c r="L42" s="26"/>
      <c r="M42" s="111">
        <v>15876</v>
      </c>
      <c r="N42" s="26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ht="20.25" customHeight="1" spans="1:24">
      <c r="A43" s="21" t="s">
        <v>70</v>
      </c>
      <c r="B43" s="21" t="s">
        <v>72</v>
      </c>
      <c r="C43" s="21" t="s">
        <v>249</v>
      </c>
      <c r="D43" s="21" t="s">
        <v>250</v>
      </c>
      <c r="E43" s="21" t="s">
        <v>107</v>
      </c>
      <c r="F43" s="21" t="s">
        <v>108</v>
      </c>
      <c r="G43" s="21" t="s">
        <v>257</v>
      </c>
      <c r="H43" s="21" t="s">
        <v>258</v>
      </c>
      <c r="I43" s="111">
        <v>3500</v>
      </c>
      <c r="J43" s="111">
        <v>3500</v>
      </c>
      <c r="K43" s="26"/>
      <c r="L43" s="26"/>
      <c r="M43" s="111">
        <v>3500</v>
      </c>
      <c r="N43" s="26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ht="20.25" customHeight="1" spans="1:24">
      <c r="A44" s="21" t="s">
        <v>70</v>
      </c>
      <c r="B44" s="21" t="s">
        <v>72</v>
      </c>
      <c r="C44" s="21" t="s">
        <v>249</v>
      </c>
      <c r="D44" s="21" t="s">
        <v>250</v>
      </c>
      <c r="E44" s="21" t="s">
        <v>111</v>
      </c>
      <c r="F44" s="21" t="s">
        <v>104</v>
      </c>
      <c r="G44" s="21" t="s">
        <v>257</v>
      </c>
      <c r="H44" s="21" t="s">
        <v>258</v>
      </c>
      <c r="I44" s="111">
        <v>14000</v>
      </c>
      <c r="J44" s="111">
        <v>14000</v>
      </c>
      <c r="K44" s="26"/>
      <c r="L44" s="26"/>
      <c r="M44" s="111">
        <v>14000</v>
      </c>
      <c r="N44" s="26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ht="20.25" customHeight="1" spans="1:24">
      <c r="A45" s="21" t="s">
        <v>70</v>
      </c>
      <c r="B45" s="21" t="s">
        <v>72</v>
      </c>
      <c r="C45" s="21" t="s">
        <v>249</v>
      </c>
      <c r="D45" s="21" t="s">
        <v>250</v>
      </c>
      <c r="E45" s="21" t="s">
        <v>107</v>
      </c>
      <c r="F45" s="21" t="s">
        <v>108</v>
      </c>
      <c r="G45" s="21" t="s">
        <v>259</v>
      </c>
      <c r="H45" s="21" t="s">
        <v>260</v>
      </c>
      <c r="I45" s="111">
        <v>4200</v>
      </c>
      <c r="J45" s="111">
        <v>4200</v>
      </c>
      <c r="K45" s="26"/>
      <c r="L45" s="26"/>
      <c r="M45" s="111">
        <v>4200</v>
      </c>
      <c r="N45" s="26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  <row r="46" ht="20.25" customHeight="1" spans="1:24">
      <c r="A46" s="21" t="s">
        <v>70</v>
      </c>
      <c r="B46" s="21" t="s">
        <v>72</v>
      </c>
      <c r="C46" s="21" t="s">
        <v>249</v>
      </c>
      <c r="D46" s="21" t="s">
        <v>250</v>
      </c>
      <c r="E46" s="21" t="s">
        <v>111</v>
      </c>
      <c r="F46" s="21" t="s">
        <v>104</v>
      </c>
      <c r="G46" s="21" t="s">
        <v>259</v>
      </c>
      <c r="H46" s="21" t="s">
        <v>260</v>
      </c>
      <c r="I46" s="111">
        <v>16800</v>
      </c>
      <c r="J46" s="111">
        <v>16800</v>
      </c>
      <c r="K46" s="26"/>
      <c r="L46" s="26"/>
      <c r="M46" s="111">
        <v>16800</v>
      </c>
      <c r="N46" s="26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  <row r="47" ht="20.25" customHeight="1" spans="1:24">
      <c r="A47" s="21" t="s">
        <v>70</v>
      </c>
      <c r="B47" s="21" t="s">
        <v>72</v>
      </c>
      <c r="C47" s="21" t="s">
        <v>249</v>
      </c>
      <c r="D47" s="21" t="s">
        <v>250</v>
      </c>
      <c r="E47" s="21" t="s">
        <v>107</v>
      </c>
      <c r="F47" s="21" t="s">
        <v>108</v>
      </c>
      <c r="G47" s="21" t="s">
        <v>261</v>
      </c>
      <c r="H47" s="21" t="s">
        <v>262</v>
      </c>
      <c r="I47" s="111">
        <v>4200</v>
      </c>
      <c r="J47" s="111">
        <v>4200</v>
      </c>
      <c r="K47" s="26"/>
      <c r="L47" s="26"/>
      <c r="M47" s="111">
        <v>4200</v>
      </c>
      <c r="N47" s="26"/>
      <c r="O47" s="111"/>
      <c r="P47" s="111"/>
      <c r="Q47" s="111"/>
      <c r="R47" s="111"/>
      <c r="S47" s="111"/>
      <c r="T47" s="111"/>
      <c r="U47" s="111"/>
      <c r="V47" s="111"/>
      <c r="W47" s="111"/>
      <c r="X47" s="111"/>
    </row>
    <row r="48" ht="20.25" customHeight="1" spans="1:24">
      <c r="A48" s="21" t="s">
        <v>70</v>
      </c>
      <c r="B48" s="21" t="s">
        <v>72</v>
      </c>
      <c r="C48" s="21" t="s">
        <v>249</v>
      </c>
      <c r="D48" s="21" t="s">
        <v>250</v>
      </c>
      <c r="E48" s="21" t="s">
        <v>111</v>
      </c>
      <c r="F48" s="21" t="s">
        <v>104</v>
      </c>
      <c r="G48" s="21" t="s">
        <v>261</v>
      </c>
      <c r="H48" s="21" t="s">
        <v>262</v>
      </c>
      <c r="I48" s="111">
        <v>28000</v>
      </c>
      <c r="J48" s="111">
        <v>28000</v>
      </c>
      <c r="K48" s="26"/>
      <c r="L48" s="26"/>
      <c r="M48" s="111">
        <v>28000</v>
      </c>
      <c r="N48" s="26"/>
      <c r="O48" s="111"/>
      <c r="P48" s="111"/>
      <c r="Q48" s="111"/>
      <c r="R48" s="111"/>
      <c r="S48" s="111"/>
      <c r="T48" s="111"/>
      <c r="U48" s="111"/>
      <c r="V48" s="111"/>
      <c r="W48" s="111"/>
      <c r="X48" s="111"/>
    </row>
    <row r="49" ht="20.25" customHeight="1" spans="1:24">
      <c r="A49" s="21" t="s">
        <v>70</v>
      </c>
      <c r="B49" s="21" t="s">
        <v>72</v>
      </c>
      <c r="C49" s="21" t="s">
        <v>249</v>
      </c>
      <c r="D49" s="21" t="s">
        <v>250</v>
      </c>
      <c r="E49" s="21" t="s">
        <v>107</v>
      </c>
      <c r="F49" s="21" t="s">
        <v>108</v>
      </c>
      <c r="G49" s="21" t="s">
        <v>263</v>
      </c>
      <c r="H49" s="21" t="s">
        <v>264</v>
      </c>
      <c r="I49" s="111">
        <v>7000</v>
      </c>
      <c r="J49" s="111">
        <v>7000</v>
      </c>
      <c r="K49" s="26"/>
      <c r="L49" s="26"/>
      <c r="M49" s="111">
        <v>7000</v>
      </c>
      <c r="N49" s="26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ht="20.25" customHeight="1" spans="1:24">
      <c r="A50" s="21" t="s">
        <v>70</v>
      </c>
      <c r="B50" s="21" t="s">
        <v>72</v>
      </c>
      <c r="C50" s="21" t="s">
        <v>249</v>
      </c>
      <c r="D50" s="21" t="s">
        <v>250</v>
      </c>
      <c r="E50" s="21" t="s">
        <v>111</v>
      </c>
      <c r="F50" s="21" t="s">
        <v>104</v>
      </c>
      <c r="G50" s="21" t="s">
        <v>263</v>
      </c>
      <c r="H50" s="21" t="s">
        <v>264</v>
      </c>
      <c r="I50" s="111">
        <v>28000</v>
      </c>
      <c r="J50" s="111">
        <v>28000</v>
      </c>
      <c r="K50" s="26"/>
      <c r="L50" s="26"/>
      <c r="M50" s="111">
        <v>28000</v>
      </c>
      <c r="N50" s="26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ht="20.25" customHeight="1" spans="1:24">
      <c r="A51" s="21" t="s">
        <v>70</v>
      </c>
      <c r="B51" s="21" t="s">
        <v>72</v>
      </c>
      <c r="C51" s="21" t="s">
        <v>249</v>
      </c>
      <c r="D51" s="21" t="s">
        <v>250</v>
      </c>
      <c r="E51" s="21" t="s">
        <v>118</v>
      </c>
      <c r="F51" s="21" t="s">
        <v>119</v>
      </c>
      <c r="G51" s="21" t="s">
        <v>265</v>
      </c>
      <c r="H51" s="21" t="s">
        <v>266</v>
      </c>
      <c r="I51" s="111">
        <v>2100</v>
      </c>
      <c r="J51" s="111">
        <v>2100</v>
      </c>
      <c r="K51" s="26"/>
      <c r="L51" s="26"/>
      <c r="M51" s="111">
        <v>2100</v>
      </c>
      <c r="N51" s="26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ht="20.25" customHeight="1" spans="1:24">
      <c r="A52" s="21" t="s">
        <v>70</v>
      </c>
      <c r="B52" s="21" t="s">
        <v>72</v>
      </c>
      <c r="C52" s="21" t="s">
        <v>249</v>
      </c>
      <c r="D52" s="21" t="s">
        <v>250</v>
      </c>
      <c r="E52" s="21" t="s">
        <v>118</v>
      </c>
      <c r="F52" s="21" t="s">
        <v>119</v>
      </c>
      <c r="G52" s="21" t="s">
        <v>265</v>
      </c>
      <c r="H52" s="21" t="s">
        <v>266</v>
      </c>
      <c r="I52" s="111">
        <v>8400</v>
      </c>
      <c r="J52" s="111">
        <v>8400</v>
      </c>
      <c r="K52" s="26"/>
      <c r="L52" s="26"/>
      <c r="M52" s="111">
        <v>8400</v>
      </c>
      <c r="N52" s="26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ht="20.25" customHeight="1" spans="1:24">
      <c r="A53" s="21" t="s">
        <v>70</v>
      </c>
      <c r="B53" s="21" t="s">
        <v>72</v>
      </c>
      <c r="C53" s="21" t="s">
        <v>249</v>
      </c>
      <c r="D53" s="21" t="s">
        <v>250</v>
      </c>
      <c r="E53" s="21" t="s">
        <v>107</v>
      </c>
      <c r="F53" s="21" t="s">
        <v>108</v>
      </c>
      <c r="G53" s="21" t="s">
        <v>267</v>
      </c>
      <c r="H53" s="21" t="s">
        <v>268</v>
      </c>
      <c r="I53" s="111">
        <v>21000</v>
      </c>
      <c r="J53" s="111">
        <v>21000</v>
      </c>
      <c r="K53" s="26"/>
      <c r="L53" s="26"/>
      <c r="M53" s="111">
        <v>21000</v>
      </c>
      <c r="N53" s="26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ht="20.25" customHeight="1" spans="1:24">
      <c r="A54" s="21" t="s">
        <v>70</v>
      </c>
      <c r="B54" s="21" t="s">
        <v>72</v>
      </c>
      <c r="C54" s="21" t="s">
        <v>249</v>
      </c>
      <c r="D54" s="21" t="s">
        <v>250</v>
      </c>
      <c r="E54" s="21" t="s">
        <v>111</v>
      </c>
      <c r="F54" s="21" t="s">
        <v>104</v>
      </c>
      <c r="G54" s="21" t="s">
        <v>267</v>
      </c>
      <c r="H54" s="21" t="s">
        <v>268</v>
      </c>
      <c r="I54" s="111">
        <v>84000</v>
      </c>
      <c r="J54" s="111">
        <v>84000</v>
      </c>
      <c r="K54" s="26"/>
      <c r="L54" s="26"/>
      <c r="M54" s="111">
        <v>84000</v>
      </c>
      <c r="N54" s="26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ht="20.25" customHeight="1" spans="1:24">
      <c r="A55" s="21" t="s">
        <v>70</v>
      </c>
      <c r="B55" s="21" t="s">
        <v>72</v>
      </c>
      <c r="C55" s="21" t="s">
        <v>249</v>
      </c>
      <c r="D55" s="21" t="s">
        <v>250</v>
      </c>
      <c r="E55" s="21" t="s">
        <v>111</v>
      </c>
      <c r="F55" s="21" t="s">
        <v>104</v>
      </c>
      <c r="G55" s="21" t="s">
        <v>244</v>
      </c>
      <c r="H55" s="21" t="s">
        <v>245</v>
      </c>
      <c r="I55" s="111">
        <v>24900</v>
      </c>
      <c r="J55" s="111">
        <v>24900</v>
      </c>
      <c r="K55" s="26"/>
      <c r="L55" s="26"/>
      <c r="M55" s="111">
        <v>24900</v>
      </c>
      <c r="N55" s="26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ht="20.25" customHeight="1" spans="1:24">
      <c r="A56" s="21" t="s">
        <v>70</v>
      </c>
      <c r="B56" s="21" t="s">
        <v>72</v>
      </c>
      <c r="C56" s="21" t="s">
        <v>269</v>
      </c>
      <c r="D56" s="21" t="s">
        <v>153</v>
      </c>
      <c r="E56" s="21" t="s">
        <v>152</v>
      </c>
      <c r="F56" s="21" t="s">
        <v>153</v>
      </c>
      <c r="G56" s="21" t="s">
        <v>223</v>
      </c>
      <c r="H56" s="21" t="s">
        <v>224</v>
      </c>
      <c r="I56" s="111">
        <v>22320</v>
      </c>
      <c r="J56" s="111">
        <v>22320</v>
      </c>
      <c r="K56" s="26"/>
      <c r="L56" s="26"/>
      <c r="M56" s="111">
        <v>22320</v>
      </c>
      <c r="N56" s="26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ht="20.25" customHeight="1" spans="1:24">
      <c r="A57" s="21" t="s">
        <v>70</v>
      </c>
      <c r="B57" s="21" t="s">
        <v>72</v>
      </c>
      <c r="C57" s="21" t="s">
        <v>270</v>
      </c>
      <c r="D57" s="21" t="s">
        <v>271</v>
      </c>
      <c r="E57" s="21" t="s">
        <v>107</v>
      </c>
      <c r="F57" s="21" t="s">
        <v>108</v>
      </c>
      <c r="G57" s="21" t="s">
        <v>221</v>
      </c>
      <c r="H57" s="21" t="s">
        <v>222</v>
      </c>
      <c r="I57" s="111">
        <v>350820</v>
      </c>
      <c r="J57" s="111">
        <v>350820</v>
      </c>
      <c r="K57" s="26"/>
      <c r="L57" s="26"/>
      <c r="M57" s="111">
        <v>350820</v>
      </c>
      <c r="N57" s="26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ht="20.25" customHeight="1" spans="1:24">
      <c r="A58" s="21" t="s">
        <v>70</v>
      </c>
      <c r="B58" s="21" t="s">
        <v>72</v>
      </c>
      <c r="C58" s="21" t="s">
        <v>270</v>
      </c>
      <c r="D58" s="21" t="s">
        <v>271</v>
      </c>
      <c r="E58" s="21" t="s">
        <v>107</v>
      </c>
      <c r="F58" s="21" t="s">
        <v>108</v>
      </c>
      <c r="G58" s="21" t="s">
        <v>225</v>
      </c>
      <c r="H58" s="21" t="s">
        <v>226</v>
      </c>
      <c r="I58" s="111">
        <v>28000</v>
      </c>
      <c r="J58" s="111">
        <v>28000</v>
      </c>
      <c r="K58" s="26"/>
      <c r="L58" s="26"/>
      <c r="M58" s="111">
        <v>28000</v>
      </c>
      <c r="N58" s="26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  <row r="59" ht="20.25" customHeight="1" spans="1:24">
      <c r="A59" s="21" t="s">
        <v>70</v>
      </c>
      <c r="B59" s="21" t="s">
        <v>72</v>
      </c>
      <c r="C59" s="21" t="s">
        <v>270</v>
      </c>
      <c r="D59" s="21" t="s">
        <v>271</v>
      </c>
      <c r="E59" s="21" t="s">
        <v>107</v>
      </c>
      <c r="F59" s="21" t="s">
        <v>108</v>
      </c>
      <c r="G59" s="21" t="s">
        <v>272</v>
      </c>
      <c r="H59" s="21" t="s">
        <v>273</v>
      </c>
      <c r="I59" s="111">
        <v>277032</v>
      </c>
      <c r="J59" s="111">
        <v>277032</v>
      </c>
      <c r="K59" s="26"/>
      <c r="L59" s="26"/>
      <c r="M59" s="111">
        <v>277032</v>
      </c>
      <c r="N59" s="26"/>
      <c r="O59" s="111"/>
      <c r="P59" s="111"/>
      <c r="Q59" s="111"/>
      <c r="R59" s="111"/>
      <c r="S59" s="111"/>
      <c r="T59" s="111"/>
      <c r="U59" s="111"/>
      <c r="V59" s="111"/>
      <c r="W59" s="111"/>
      <c r="X59" s="111"/>
    </row>
    <row r="60" ht="20.25" customHeight="1" spans="1:24">
      <c r="A60" s="21" t="s">
        <v>70</v>
      </c>
      <c r="B60" s="21" t="s">
        <v>72</v>
      </c>
      <c r="C60" s="21" t="s">
        <v>270</v>
      </c>
      <c r="D60" s="21" t="s">
        <v>271</v>
      </c>
      <c r="E60" s="21" t="s">
        <v>107</v>
      </c>
      <c r="F60" s="21" t="s">
        <v>108</v>
      </c>
      <c r="G60" s="21" t="s">
        <v>272</v>
      </c>
      <c r="H60" s="21" t="s">
        <v>273</v>
      </c>
      <c r="I60" s="111">
        <v>200640</v>
      </c>
      <c r="J60" s="111">
        <v>200640</v>
      </c>
      <c r="K60" s="26"/>
      <c r="L60" s="26"/>
      <c r="M60" s="111">
        <v>200640</v>
      </c>
      <c r="N60" s="26"/>
      <c r="O60" s="111"/>
      <c r="P60" s="111"/>
      <c r="Q60" s="111"/>
      <c r="R60" s="111"/>
      <c r="S60" s="111"/>
      <c r="T60" s="111"/>
      <c r="U60" s="111"/>
      <c r="V60" s="111"/>
      <c r="W60" s="111"/>
      <c r="X60" s="111"/>
    </row>
    <row r="61" ht="20.25" customHeight="1" spans="1:24">
      <c r="A61" s="21" t="s">
        <v>70</v>
      </c>
      <c r="B61" s="21" t="s">
        <v>72</v>
      </c>
      <c r="C61" s="21" t="s">
        <v>274</v>
      </c>
      <c r="D61" s="21" t="s">
        <v>275</v>
      </c>
      <c r="E61" s="21" t="s">
        <v>152</v>
      </c>
      <c r="F61" s="21" t="s">
        <v>153</v>
      </c>
      <c r="G61" s="21" t="s">
        <v>223</v>
      </c>
      <c r="H61" s="21" t="s">
        <v>224</v>
      </c>
      <c r="I61" s="111">
        <v>5520</v>
      </c>
      <c r="J61" s="111">
        <v>5520</v>
      </c>
      <c r="K61" s="26"/>
      <c r="L61" s="26"/>
      <c r="M61" s="111">
        <v>5520</v>
      </c>
      <c r="N61" s="26"/>
      <c r="O61" s="111"/>
      <c r="P61" s="111"/>
      <c r="Q61" s="111"/>
      <c r="R61" s="111"/>
      <c r="S61" s="111"/>
      <c r="T61" s="111"/>
      <c r="U61" s="111"/>
      <c r="V61" s="111"/>
      <c r="W61" s="111"/>
      <c r="X61" s="111"/>
    </row>
    <row r="62" ht="20.25" customHeight="1" spans="1:24">
      <c r="A62" s="21" t="s">
        <v>70</v>
      </c>
      <c r="B62" s="21" t="s">
        <v>72</v>
      </c>
      <c r="C62" s="21" t="s">
        <v>276</v>
      </c>
      <c r="D62" s="21" t="s">
        <v>277</v>
      </c>
      <c r="E62" s="21" t="s">
        <v>111</v>
      </c>
      <c r="F62" s="21" t="s">
        <v>104</v>
      </c>
      <c r="G62" s="21" t="s">
        <v>225</v>
      </c>
      <c r="H62" s="21" t="s">
        <v>226</v>
      </c>
      <c r="I62" s="111">
        <v>616000</v>
      </c>
      <c r="J62" s="111">
        <v>616000</v>
      </c>
      <c r="K62" s="26"/>
      <c r="L62" s="26"/>
      <c r="M62" s="111">
        <v>616000</v>
      </c>
      <c r="N62" s="26"/>
      <c r="O62" s="111"/>
      <c r="P62" s="111"/>
      <c r="Q62" s="111"/>
      <c r="R62" s="111"/>
      <c r="S62" s="111"/>
      <c r="T62" s="111"/>
      <c r="U62" s="111"/>
      <c r="V62" s="111"/>
      <c r="W62" s="111"/>
      <c r="X62" s="111"/>
    </row>
    <row r="63" ht="20.25" customHeight="1" spans="1:24">
      <c r="A63" s="21" t="s">
        <v>70</v>
      </c>
      <c r="B63" s="21" t="s">
        <v>72</v>
      </c>
      <c r="C63" s="21" t="s">
        <v>276</v>
      </c>
      <c r="D63" s="21" t="s">
        <v>277</v>
      </c>
      <c r="E63" s="21" t="s">
        <v>111</v>
      </c>
      <c r="F63" s="21" t="s">
        <v>104</v>
      </c>
      <c r="G63" s="21" t="s">
        <v>225</v>
      </c>
      <c r="H63" s="21" t="s">
        <v>226</v>
      </c>
      <c r="I63" s="111">
        <v>665040</v>
      </c>
      <c r="J63" s="111">
        <v>665040</v>
      </c>
      <c r="K63" s="26"/>
      <c r="L63" s="26"/>
      <c r="M63" s="111">
        <v>665040</v>
      </c>
      <c r="N63" s="26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ht="20.25" customHeight="1" spans="1:24">
      <c r="A64" s="21" t="s">
        <v>70</v>
      </c>
      <c r="B64" s="21" t="s">
        <v>72</v>
      </c>
      <c r="C64" s="21" t="s">
        <v>278</v>
      </c>
      <c r="D64" s="21" t="s">
        <v>279</v>
      </c>
      <c r="E64" s="21" t="s">
        <v>124</v>
      </c>
      <c r="F64" s="21" t="s">
        <v>125</v>
      </c>
      <c r="G64" s="21" t="s">
        <v>280</v>
      </c>
      <c r="H64" s="21" t="s">
        <v>281</v>
      </c>
      <c r="I64" s="111">
        <v>226800</v>
      </c>
      <c r="J64" s="111">
        <v>226800</v>
      </c>
      <c r="K64" s="26"/>
      <c r="L64" s="26"/>
      <c r="M64" s="111">
        <v>226800</v>
      </c>
      <c r="N64" s="26"/>
      <c r="O64" s="111"/>
      <c r="P64" s="111"/>
      <c r="Q64" s="111"/>
      <c r="R64" s="111"/>
      <c r="S64" s="111"/>
      <c r="T64" s="111"/>
      <c r="U64" s="111"/>
      <c r="V64" s="111"/>
      <c r="W64" s="111"/>
      <c r="X64" s="111"/>
    </row>
    <row r="65" ht="20.25" customHeight="1" spans="1:24">
      <c r="A65" s="21" t="s">
        <v>70</v>
      </c>
      <c r="B65" s="21" t="s">
        <v>72</v>
      </c>
      <c r="C65" s="21" t="s">
        <v>278</v>
      </c>
      <c r="D65" s="21" t="s">
        <v>279</v>
      </c>
      <c r="E65" s="21" t="s">
        <v>126</v>
      </c>
      <c r="F65" s="21" t="s">
        <v>127</v>
      </c>
      <c r="G65" s="21" t="s">
        <v>280</v>
      </c>
      <c r="H65" s="21" t="s">
        <v>281</v>
      </c>
      <c r="I65" s="111">
        <v>102000</v>
      </c>
      <c r="J65" s="111">
        <v>102000</v>
      </c>
      <c r="K65" s="26"/>
      <c r="L65" s="26"/>
      <c r="M65" s="111">
        <v>102000</v>
      </c>
      <c r="N65" s="26"/>
      <c r="O65" s="111"/>
      <c r="P65" s="111"/>
      <c r="Q65" s="111"/>
      <c r="R65" s="111"/>
      <c r="S65" s="111"/>
      <c r="T65" s="111"/>
      <c r="U65" s="111"/>
      <c r="V65" s="111"/>
      <c r="W65" s="111"/>
      <c r="X65" s="111"/>
    </row>
    <row r="66" ht="20.25" customHeight="1" spans="1:24">
      <c r="A66" s="21" t="s">
        <v>70</v>
      </c>
      <c r="B66" s="21" t="s">
        <v>72</v>
      </c>
      <c r="C66" s="21" t="s">
        <v>282</v>
      </c>
      <c r="D66" s="21" t="s">
        <v>283</v>
      </c>
      <c r="E66" s="21" t="s">
        <v>107</v>
      </c>
      <c r="F66" s="21" t="s">
        <v>108</v>
      </c>
      <c r="G66" s="21" t="s">
        <v>225</v>
      </c>
      <c r="H66" s="21" t="s">
        <v>226</v>
      </c>
      <c r="I66" s="111">
        <v>266000</v>
      </c>
      <c r="J66" s="111">
        <v>266000</v>
      </c>
      <c r="K66" s="26"/>
      <c r="L66" s="26"/>
      <c r="M66" s="111">
        <v>266000</v>
      </c>
      <c r="N66" s="26"/>
      <c r="O66" s="111"/>
      <c r="P66" s="111"/>
      <c r="Q66" s="111"/>
      <c r="R66" s="111"/>
      <c r="S66" s="111"/>
      <c r="T66" s="111"/>
      <c r="U66" s="111"/>
      <c r="V66" s="111"/>
      <c r="W66" s="111"/>
      <c r="X66" s="111"/>
    </row>
    <row r="67" ht="20.25" customHeight="1" spans="1:24">
      <c r="A67" s="21" t="s">
        <v>70</v>
      </c>
      <c r="B67" s="21" t="s">
        <v>72</v>
      </c>
      <c r="C67" s="21" t="s">
        <v>284</v>
      </c>
      <c r="D67" s="21" t="s">
        <v>285</v>
      </c>
      <c r="E67" s="21" t="s">
        <v>132</v>
      </c>
      <c r="F67" s="21" t="s">
        <v>133</v>
      </c>
      <c r="G67" s="21" t="s">
        <v>280</v>
      </c>
      <c r="H67" s="21" t="s">
        <v>281</v>
      </c>
      <c r="I67" s="111">
        <v>9110.88</v>
      </c>
      <c r="J67" s="111">
        <v>9110.88</v>
      </c>
      <c r="K67" s="26"/>
      <c r="L67" s="26"/>
      <c r="M67" s="111">
        <v>9110.88</v>
      </c>
      <c r="N67" s="26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ht="20.25" customHeight="1" spans="1:24">
      <c r="A68" s="21" t="s">
        <v>70</v>
      </c>
      <c r="B68" s="21" t="s">
        <v>72</v>
      </c>
      <c r="C68" s="21" t="s">
        <v>286</v>
      </c>
      <c r="D68" s="21" t="s">
        <v>287</v>
      </c>
      <c r="E68" s="21" t="s">
        <v>103</v>
      </c>
      <c r="F68" s="21" t="s">
        <v>104</v>
      </c>
      <c r="G68" s="21" t="s">
        <v>251</v>
      </c>
      <c r="H68" s="21" t="s">
        <v>252</v>
      </c>
      <c r="I68" s="111">
        <v>720</v>
      </c>
      <c r="J68" s="111">
        <v>720</v>
      </c>
      <c r="K68" s="26"/>
      <c r="L68" s="26"/>
      <c r="M68" s="111">
        <v>720</v>
      </c>
      <c r="N68" s="26"/>
      <c r="O68" s="111"/>
      <c r="P68" s="111"/>
      <c r="Q68" s="111"/>
      <c r="R68" s="111"/>
      <c r="S68" s="111"/>
      <c r="T68" s="111"/>
      <c r="U68" s="111"/>
      <c r="V68" s="111"/>
      <c r="W68" s="111"/>
      <c r="X68" s="111"/>
    </row>
    <row r="69" ht="20.25" customHeight="1" spans="1:24">
      <c r="A69" s="21" t="s">
        <v>70</v>
      </c>
      <c r="B69" s="21" t="s">
        <v>72</v>
      </c>
      <c r="C69" s="21" t="s">
        <v>286</v>
      </c>
      <c r="D69" s="21" t="s">
        <v>287</v>
      </c>
      <c r="E69" s="21" t="s">
        <v>103</v>
      </c>
      <c r="F69" s="21" t="s">
        <v>104</v>
      </c>
      <c r="G69" s="21" t="s">
        <v>251</v>
      </c>
      <c r="H69" s="21" t="s">
        <v>252</v>
      </c>
      <c r="I69" s="111">
        <v>1000</v>
      </c>
      <c r="J69" s="111">
        <v>1000</v>
      </c>
      <c r="K69" s="26"/>
      <c r="L69" s="26"/>
      <c r="M69" s="111">
        <v>1000</v>
      </c>
      <c r="N69" s="26"/>
      <c r="O69" s="111"/>
      <c r="P69" s="111"/>
      <c r="Q69" s="111"/>
      <c r="R69" s="111"/>
      <c r="S69" s="111"/>
      <c r="T69" s="111"/>
      <c r="U69" s="111"/>
      <c r="V69" s="111"/>
      <c r="W69" s="111"/>
      <c r="X69" s="111"/>
    </row>
    <row r="70" ht="20.25" customHeight="1" spans="1:24">
      <c r="A70" s="21" t="s">
        <v>70</v>
      </c>
      <c r="B70" s="21" t="s">
        <v>72</v>
      </c>
      <c r="C70" s="21" t="s">
        <v>286</v>
      </c>
      <c r="D70" s="21" t="s">
        <v>287</v>
      </c>
      <c r="E70" s="21" t="s">
        <v>107</v>
      </c>
      <c r="F70" s="21" t="s">
        <v>108</v>
      </c>
      <c r="G70" s="21" t="s">
        <v>251</v>
      </c>
      <c r="H70" s="21" t="s">
        <v>252</v>
      </c>
      <c r="I70" s="111">
        <v>2000</v>
      </c>
      <c r="J70" s="111">
        <v>2000</v>
      </c>
      <c r="K70" s="26"/>
      <c r="L70" s="26"/>
      <c r="M70" s="111">
        <v>2000</v>
      </c>
      <c r="N70" s="26"/>
      <c r="O70" s="111"/>
      <c r="P70" s="111"/>
      <c r="Q70" s="111"/>
      <c r="R70" s="111"/>
      <c r="S70" s="111"/>
      <c r="T70" s="111"/>
      <c r="U70" s="111"/>
      <c r="V70" s="111"/>
      <c r="W70" s="111"/>
      <c r="X70" s="111"/>
    </row>
    <row r="71" ht="20.25" customHeight="1" spans="1:24">
      <c r="A71" s="21" t="s">
        <v>70</v>
      </c>
      <c r="B71" s="21" t="s">
        <v>72</v>
      </c>
      <c r="C71" s="21" t="s">
        <v>286</v>
      </c>
      <c r="D71" s="21" t="s">
        <v>287</v>
      </c>
      <c r="E71" s="21" t="s">
        <v>107</v>
      </c>
      <c r="F71" s="21" t="s">
        <v>108</v>
      </c>
      <c r="G71" s="21" t="s">
        <v>251</v>
      </c>
      <c r="H71" s="21" t="s">
        <v>252</v>
      </c>
      <c r="I71" s="111">
        <v>1440</v>
      </c>
      <c r="J71" s="111">
        <v>1440</v>
      </c>
      <c r="K71" s="26"/>
      <c r="L71" s="26"/>
      <c r="M71" s="111">
        <v>1440</v>
      </c>
      <c r="N71" s="26"/>
      <c r="O71" s="111"/>
      <c r="P71" s="111"/>
      <c r="Q71" s="111"/>
      <c r="R71" s="111"/>
      <c r="S71" s="111"/>
      <c r="T71" s="111"/>
      <c r="U71" s="111"/>
      <c r="V71" s="111"/>
      <c r="W71" s="111"/>
      <c r="X71" s="111"/>
    </row>
    <row r="72" ht="20.25" customHeight="1" spans="1:24">
      <c r="A72" s="21" t="s">
        <v>70</v>
      </c>
      <c r="B72" s="21" t="s">
        <v>72</v>
      </c>
      <c r="C72" s="21" t="s">
        <v>286</v>
      </c>
      <c r="D72" s="21" t="s">
        <v>287</v>
      </c>
      <c r="E72" s="21" t="s">
        <v>111</v>
      </c>
      <c r="F72" s="21" t="s">
        <v>104</v>
      </c>
      <c r="G72" s="21" t="s">
        <v>251</v>
      </c>
      <c r="H72" s="21" t="s">
        <v>252</v>
      </c>
      <c r="I72" s="111">
        <v>1440</v>
      </c>
      <c r="J72" s="111">
        <v>1440</v>
      </c>
      <c r="K72" s="26"/>
      <c r="L72" s="26"/>
      <c r="M72" s="111">
        <v>1440</v>
      </c>
      <c r="N72" s="26"/>
      <c r="O72" s="111"/>
      <c r="P72" s="111"/>
      <c r="Q72" s="111"/>
      <c r="R72" s="111"/>
      <c r="S72" s="111"/>
      <c r="T72" s="111"/>
      <c r="U72" s="111"/>
      <c r="V72" s="111"/>
      <c r="W72" s="111"/>
      <c r="X72" s="111"/>
    </row>
    <row r="73" ht="20.25" customHeight="1" spans="1:24">
      <c r="A73" s="21" t="s">
        <v>70</v>
      </c>
      <c r="B73" s="21" t="s">
        <v>72</v>
      </c>
      <c r="C73" s="21" t="s">
        <v>286</v>
      </c>
      <c r="D73" s="21" t="s">
        <v>287</v>
      </c>
      <c r="E73" s="21" t="s">
        <v>111</v>
      </c>
      <c r="F73" s="21" t="s">
        <v>104</v>
      </c>
      <c r="G73" s="21" t="s">
        <v>251</v>
      </c>
      <c r="H73" s="21" t="s">
        <v>252</v>
      </c>
      <c r="I73" s="111">
        <v>2000</v>
      </c>
      <c r="J73" s="111">
        <v>2000</v>
      </c>
      <c r="K73" s="26"/>
      <c r="L73" s="26"/>
      <c r="M73" s="111">
        <v>2000</v>
      </c>
      <c r="N73" s="26"/>
      <c r="O73" s="111"/>
      <c r="P73" s="111"/>
      <c r="Q73" s="111"/>
      <c r="R73" s="111"/>
      <c r="S73" s="111"/>
      <c r="T73" s="111"/>
      <c r="U73" s="111"/>
      <c r="V73" s="111"/>
      <c r="W73" s="111"/>
      <c r="X73" s="111"/>
    </row>
    <row r="74" ht="20.25" customHeight="1" spans="1:24">
      <c r="A74" s="21" t="s">
        <v>70</v>
      </c>
      <c r="B74" s="21" t="s">
        <v>72</v>
      </c>
      <c r="C74" s="21" t="s">
        <v>286</v>
      </c>
      <c r="D74" s="21" t="s">
        <v>287</v>
      </c>
      <c r="E74" s="21" t="s">
        <v>103</v>
      </c>
      <c r="F74" s="21" t="s">
        <v>104</v>
      </c>
      <c r="G74" s="21" t="s">
        <v>267</v>
      </c>
      <c r="H74" s="21" t="s">
        <v>268</v>
      </c>
      <c r="I74" s="111">
        <v>2400</v>
      </c>
      <c r="J74" s="111">
        <v>2400</v>
      </c>
      <c r="K74" s="26"/>
      <c r="L74" s="26"/>
      <c r="M74" s="111">
        <v>2400</v>
      </c>
      <c r="N74" s="26"/>
      <c r="O74" s="111"/>
      <c r="P74" s="111"/>
      <c r="Q74" s="111"/>
      <c r="R74" s="111"/>
      <c r="S74" s="111"/>
      <c r="T74" s="111"/>
      <c r="U74" s="111"/>
      <c r="V74" s="111"/>
      <c r="W74" s="111"/>
      <c r="X74" s="111"/>
    </row>
    <row r="75" ht="20.25" customHeight="1" spans="1:24">
      <c r="A75" s="21" t="s">
        <v>70</v>
      </c>
      <c r="B75" s="21" t="s">
        <v>72</v>
      </c>
      <c r="C75" s="21" t="s">
        <v>286</v>
      </c>
      <c r="D75" s="21" t="s">
        <v>287</v>
      </c>
      <c r="E75" s="21" t="s">
        <v>107</v>
      </c>
      <c r="F75" s="21" t="s">
        <v>108</v>
      </c>
      <c r="G75" s="21" t="s">
        <v>267</v>
      </c>
      <c r="H75" s="21" t="s">
        <v>268</v>
      </c>
      <c r="I75" s="111">
        <v>4800</v>
      </c>
      <c r="J75" s="111">
        <v>4800</v>
      </c>
      <c r="K75" s="26"/>
      <c r="L75" s="26"/>
      <c r="M75" s="111">
        <v>4800</v>
      </c>
      <c r="N75" s="26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ht="20.25" customHeight="1" spans="1:24">
      <c r="A76" s="21" t="s">
        <v>70</v>
      </c>
      <c r="B76" s="21" t="s">
        <v>72</v>
      </c>
      <c r="C76" s="21" t="s">
        <v>286</v>
      </c>
      <c r="D76" s="21" t="s">
        <v>287</v>
      </c>
      <c r="E76" s="21" t="s">
        <v>111</v>
      </c>
      <c r="F76" s="21" t="s">
        <v>104</v>
      </c>
      <c r="G76" s="21" t="s">
        <v>267</v>
      </c>
      <c r="H76" s="21" t="s">
        <v>268</v>
      </c>
      <c r="I76" s="111">
        <v>4800</v>
      </c>
      <c r="J76" s="111">
        <v>4800</v>
      </c>
      <c r="K76" s="26"/>
      <c r="L76" s="26"/>
      <c r="M76" s="111">
        <v>4800</v>
      </c>
      <c r="N76" s="26"/>
      <c r="O76" s="111"/>
      <c r="P76" s="111"/>
      <c r="Q76" s="111"/>
      <c r="R76" s="111"/>
      <c r="S76" s="111"/>
      <c r="T76" s="111"/>
      <c r="U76" s="111"/>
      <c r="V76" s="111"/>
      <c r="W76" s="111"/>
      <c r="X76" s="111"/>
    </row>
    <row r="77" ht="20.25" customHeight="1" spans="1:24">
      <c r="A77" s="21" t="s">
        <v>70</v>
      </c>
      <c r="B77" s="21" t="s">
        <v>72</v>
      </c>
      <c r="C77" s="21" t="s">
        <v>288</v>
      </c>
      <c r="D77" s="21" t="s">
        <v>289</v>
      </c>
      <c r="E77" s="21" t="s">
        <v>103</v>
      </c>
      <c r="F77" s="21" t="s">
        <v>104</v>
      </c>
      <c r="G77" s="21" t="s">
        <v>290</v>
      </c>
      <c r="H77" s="21" t="s">
        <v>291</v>
      </c>
      <c r="I77" s="111">
        <v>42000</v>
      </c>
      <c r="J77" s="111">
        <v>42000</v>
      </c>
      <c r="K77" s="26"/>
      <c r="L77" s="26"/>
      <c r="M77" s="111">
        <v>42000</v>
      </c>
      <c r="N77" s="26"/>
      <c r="O77" s="111"/>
      <c r="P77" s="111"/>
      <c r="Q77" s="111"/>
      <c r="R77" s="111"/>
      <c r="S77" s="111"/>
      <c r="T77" s="111"/>
      <c r="U77" s="111"/>
      <c r="V77" s="111"/>
      <c r="W77" s="111"/>
      <c r="X77" s="111"/>
    </row>
    <row r="78" ht="20.25" customHeight="1" spans="1:24">
      <c r="A78" s="21" t="s">
        <v>70</v>
      </c>
      <c r="B78" s="21" t="s">
        <v>72</v>
      </c>
      <c r="C78" s="21" t="s">
        <v>288</v>
      </c>
      <c r="D78" s="21" t="s">
        <v>289</v>
      </c>
      <c r="E78" s="21" t="s">
        <v>103</v>
      </c>
      <c r="F78" s="21" t="s">
        <v>104</v>
      </c>
      <c r="G78" s="21" t="s">
        <v>290</v>
      </c>
      <c r="H78" s="21" t="s">
        <v>291</v>
      </c>
      <c r="I78" s="111">
        <v>12400</v>
      </c>
      <c r="J78" s="111">
        <v>12400</v>
      </c>
      <c r="K78" s="26"/>
      <c r="L78" s="26"/>
      <c r="M78" s="111">
        <v>12400</v>
      </c>
      <c r="N78" s="26"/>
      <c r="O78" s="111"/>
      <c r="P78" s="111"/>
      <c r="Q78" s="111"/>
      <c r="R78" s="111"/>
      <c r="S78" s="111"/>
      <c r="T78" s="111"/>
      <c r="U78" s="111"/>
      <c r="V78" s="111"/>
      <c r="W78" s="111"/>
      <c r="X78" s="111"/>
    </row>
    <row r="79" ht="20.25" customHeight="1" spans="1:24">
      <c r="A79" s="21" t="s">
        <v>70</v>
      </c>
      <c r="B79" s="21" t="s">
        <v>72</v>
      </c>
      <c r="C79" s="21" t="s">
        <v>288</v>
      </c>
      <c r="D79" s="21" t="s">
        <v>289</v>
      </c>
      <c r="E79" s="21" t="s">
        <v>103</v>
      </c>
      <c r="F79" s="21" t="s">
        <v>104</v>
      </c>
      <c r="G79" s="21" t="s">
        <v>290</v>
      </c>
      <c r="H79" s="21" t="s">
        <v>291</v>
      </c>
      <c r="I79" s="111">
        <v>2100</v>
      </c>
      <c r="J79" s="111">
        <v>2100</v>
      </c>
      <c r="K79" s="26"/>
      <c r="L79" s="26"/>
      <c r="M79" s="111">
        <v>2100</v>
      </c>
      <c r="N79" s="26"/>
      <c r="O79" s="111"/>
      <c r="P79" s="111"/>
      <c r="Q79" s="111"/>
      <c r="R79" s="111"/>
      <c r="S79" s="111"/>
      <c r="T79" s="111"/>
      <c r="U79" s="111"/>
      <c r="V79" s="111"/>
      <c r="W79" s="111"/>
      <c r="X79" s="111"/>
    </row>
    <row r="80" ht="20.25" customHeight="1" spans="1:24">
      <c r="A80" s="21" t="s">
        <v>70</v>
      </c>
      <c r="B80" s="21" t="s">
        <v>72</v>
      </c>
      <c r="C80" s="21" t="s">
        <v>288</v>
      </c>
      <c r="D80" s="21" t="s">
        <v>289</v>
      </c>
      <c r="E80" s="21" t="s">
        <v>107</v>
      </c>
      <c r="F80" s="21" t="s">
        <v>108</v>
      </c>
      <c r="G80" s="21" t="s">
        <v>290</v>
      </c>
      <c r="H80" s="21" t="s">
        <v>291</v>
      </c>
      <c r="I80" s="111">
        <v>116400</v>
      </c>
      <c r="J80" s="111">
        <v>116400</v>
      </c>
      <c r="K80" s="26"/>
      <c r="L80" s="26"/>
      <c r="M80" s="111">
        <v>116400</v>
      </c>
      <c r="N80" s="26"/>
      <c r="O80" s="111"/>
      <c r="P80" s="111"/>
      <c r="Q80" s="111"/>
      <c r="R80" s="111"/>
      <c r="S80" s="111"/>
      <c r="T80" s="111"/>
      <c r="U80" s="111"/>
      <c r="V80" s="111"/>
      <c r="W80" s="111"/>
      <c r="X80" s="111"/>
    </row>
    <row r="81" ht="20.25" customHeight="1" spans="1:24">
      <c r="A81" s="21" t="s">
        <v>70</v>
      </c>
      <c r="B81" s="21" t="s">
        <v>72</v>
      </c>
      <c r="C81" s="21" t="s">
        <v>288</v>
      </c>
      <c r="D81" s="21" t="s">
        <v>289</v>
      </c>
      <c r="E81" s="21" t="s">
        <v>107</v>
      </c>
      <c r="F81" s="21" t="s">
        <v>108</v>
      </c>
      <c r="G81" s="21" t="s">
        <v>290</v>
      </c>
      <c r="H81" s="21" t="s">
        <v>291</v>
      </c>
      <c r="I81" s="111">
        <v>24800</v>
      </c>
      <c r="J81" s="111">
        <v>24800</v>
      </c>
      <c r="K81" s="26"/>
      <c r="L81" s="26"/>
      <c r="M81" s="111">
        <v>24800</v>
      </c>
      <c r="N81" s="26"/>
      <c r="O81" s="111"/>
      <c r="P81" s="111"/>
      <c r="Q81" s="111"/>
      <c r="R81" s="111"/>
      <c r="S81" s="111"/>
      <c r="T81" s="111"/>
      <c r="U81" s="111"/>
      <c r="V81" s="111"/>
      <c r="W81" s="111"/>
      <c r="X81" s="111"/>
    </row>
    <row r="82" ht="20.25" customHeight="1" spans="1:24">
      <c r="A82" s="21" t="s">
        <v>70</v>
      </c>
      <c r="B82" s="21" t="s">
        <v>72</v>
      </c>
      <c r="C82" s="21" t="s">
        <v>288</v>
      </c>
      <c r="D82" s="21" t="s">
        <v>289</v>
      </c>
      <c r="E82" s="21" t="s">
        <v>107</v>
      </c>
      <c r="F82" s="21" t="s">
        <v>108</v>
      </c>
      <c r="G82" s="21" t="s">
        <v>290</v>
      </c>
      <c r="H82" s="21" t="s">
        <v>291</v>
      </c>
      <c r="I82" s="111">
        <v>5820</v>
      </c>
      <c r="J82" s="111">
        <v>5820</v>
      </c>
      <c r="K82" s="26"/>
      <c r="L82" s="26"/>
      <c r="M82" s="111">
        <v>5820</v>
      </c>
      <c r="N82" s="26"/>
      <c r="O82" s="111"/>
      <c r="P82" s="111"/>
      <c r="Q82" s="111"/>
      <c r="R82" s="111"/>
      <c r="S82" s="111"/>
      <c r="T82" s="111"/>
      <c r="U82" s="111"/>
      <c r="V82" s="111"/>
      <c r="W82" s="111"/>
      <c r="X82" s="111"/>
    </row>
    <row r="83" ht="20.25" customHeight="1" spans="1:24">
      <c r="A83" s="21" t="s">
        <v>70</v>
      </c>
      <c r="B83" s="21" t="s">
        <v>72</v>
      </c>
      <c r="C83" s="21" t="s">
        <v>288</v>
      </c>
      <c r="D83" s="21" t="s">
        <v>289</v>
      </c>
      <c r="E83" s="21" t="s">
        <v>111</v>
      </c>
      <c r="F83" s="21" t="s">
        <v>104</v>
      </c>
      <c r="G83" s="21" t="s">
        <v>290</v>
      </c>
      <c r="H83" s="21" t="s">
        <v>291</v>
      </c>
      <c r="I83" s="111">
        <v>4320</v>
      </c>
      <c r="J83" s="111">
        <v>4320</v>
      </c>
      <c r="K83" s="26"/>
      <c r="L83" s="26"/>
      <c r="M83" s="111">
        <v>4320</v>
      </c>
      <c r="N83" s="26"/>
      <c r="O83" s="111"/>
      <c r="P83" s="111"/>
      <c r="Q83" s="111"/>
      <c r="R83" s="111"/>
      <c r="S83" s="111"/>
      <c r="T83" s="111"/>
      <c r="U83" s="111"/>
      <c r="V83" s="111"/>
      <c r="W83" s="111"/>
      <c r="X83" s="111"/>
    </row>
    <row r="84" ht="20.25" customHeight="1" spans="1:24">
      <c r="A84" s="21" t="s">
        <v>70</v>
      </c>
      <c r="B84" s="21" t="s">
        <v>72</v>
      </c>
      <c r="C84" s="21" t="s">
        <v>288</v>
      </c>
      <c r="D84" s="21" t="s">
        <v>289</v>
      </c>
      <c r="E84" s="21" t="s">
        <v>111</v>
      </c>
      <c r="F84" s="21" t="s">
        <v>104</v>
      </c>
      <c r="G84" s="21" t="s">
        <v>290</v>
      </c>
      <c r="H84" s="21" t="s">
        <v>291</v>
      </c>
      <c r="I84" s="111">
        <v>24800</v>
      </c>
      <c r="J84" s="111">
        <v>24800</v>
      </c>
      <c r="K84" s="26"/>
      <c r="L84" s="26"/>
      <c r="M84" s="111">
        <v>24800</v>
      </c>
      <c r="N84" s="26"/>
      <c r="O84" s="111"/>
      <c r="P84" s="111"/>
      <c r="Q84" s="111"/>
      <c r="R84" s="111"/>
      <c r="S84" s="111"/>
      <c r="T84" s="111"/>
      <c r="U84" s="111"/>
      <c r="V84" s="111"/>
      <c r="W84" s="111"/>
      <c r="X84" s="111"/>
    </row>
    <row r="85" ht="20.25" customHeight="1" spans="1:24">
      <c r="A85" s="21" t="s">
        <v>70</v>
      </c>
      <c r="B85" s="21" t="s">
        <v>72</v>
      </c>
      <c r="C85" s="21" t="s">
        <v>288</v>
      </c>
      <c r="D85" s="21" t="s">
        <v>289</v>
      </c>
      <c r="E85" s="21" t="s">
        <v>111</v>
      </c>
      <c r="F85" s="21" t="s">
        <v>104</v>
      </c>
      <c r="G85" s="21" t="s">
        <v>290</v>
      </c>
      <c r="H85" s="21" t="s">
        <v>291</v>
      </c>
      <c r="I85" s="111">
        <v>86400</v>
      </c>
      <c r="J85" s="111">
        <v>86400</v>
      </c>
      <c r="K85" s="26"/>
      <c r="L85" s="26"/>
      <c r="M85" s="111">
        <v>86400</v>
      </c>
      <c r="N85" s="26"/>
      <c r="O85" s="111"/>
      <c r="P85" s="111"/>
      <c r="Q85" s="111"/>
      <c r="R85" s="111"/>
      <c r="S85" s="111"/>
      <c r="T85" s="111"/>
      <c r="U85" s="111"/>
      <c r="V85" s="111"/>
      <c r="W85" s="111"/>
      <c r="X85" s="111"/>
    </row>
    <row r="86" ht="17.25" customHeight="1" spans="1:24">
      <c r="A86" s="66" t="s">
        <v>192</v>
      </c>
      <c r="B86" s="67"/>
      <c r="C86" s="180"/>
      <c r="D86" s="180"/>
      <c r="E86" s="180"/>
      <c r="F86" s="180"/>
      <c r="G86" s="180"/>
      <c r="H86" s="181"/>
      <c r="I86" s="111">
        <v>8955020.56</v>
      </c>
      <c r="J86" s="111">
        <v>8955020.56</v>
      </c>
      <c r="K86" s="111"/>
      <c r="L86" s="111"/>
      <c r="M86" s="111">
        <v>8955020.56</v>
      </c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</row>
  </sheetData>
  <mergeCells count="31">
    <mergeCell ref="A2:X2"/>
    <mergeCell ref="A3:H3"/>
    <mergeCell ref="I4:X4"/>
    <mergeCell ref="J5:N5"/>
    <mergeCell ref="O5:Q5"/>
    <mergeCell ref="S5:X5"/>
    <mergeCell ref="A86:H8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selection activeCell="A1" sqref="A1"/>
    </sheetView>
  </sheetViews>
  <sheetFormatPr defaultColWidth="9.13636363636364" defaultRowHeight="14.25" customHeight="1"/>
  <cols>
    <col min="1" max="1" width="10.2818181818182" customWidth="1"/>
    <col min="2" max="2" width="13.4181818181818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363636363636" customWidth="1"/>
    <col min="17" max="21" width="19.8545454545455" customWidth="1"/>
    <col min="22" max="22" width="20" customWidth="1"/>
    <col min="23" max="23" width="19.8545454545455" customWidth="1"/>
  </cols>
  <sheetData>
    <row r="1" ht="13.5" customHeight="1" spans="2:23">
      <c r="B1" s="166"/>
      <c r="E1" s="41"/>
      <c r="F1" s="41"/>
      <c r="G1" s="41"/>
      <c r="H1" s="41"/>
      <c r="U1" s="166"/>
      <c r="W1" s="171" t="s">
        <v>292</v>
      </c>
    </row>
    <row r="2" ht="46.5" customHeight="1" spans="1:23">
      <c r="A2" s="43" t="str">
        <f>"2025"&amp;"年部门项目支出预算表"</f>
        <v>2025年部门项目支出预算表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ht="13.5" customHeight="1" spans="1:23">
      <c r="A3" s="44" t="str">
        <f>"单位名称："&amp;"中国共产党昆明市呈贡区委员会"</f>
        <v>单位名称：中国共产党昆明市呈贡区委员会</v>
      </c>
      <c r="B3" s="45"/>
      <c r="C3" s="45"/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46"/>
      <c r="Q3" s="46"/>
      <c r="U3" s="166"/>
      <c r="W3" s="149" t="s">
        <v>1</v>
      </c>
    </row>
    <row r="4" ht="21.75" customHeight="1" spans="1:23">
      <c r="A4" s="48" t="s">
        <v>293</v>
      </c>
      <c r="B4" s="49" t="s">
        <v>203</v>
      </c>
      <c r="C4" s="48" t="s">
        <v>204</v>
      </c>
      <c r="D4" s="48" t="s">
        <v>294</v>
      </c>
      <c r="E4" s="49" t="s">
        <v>205</v>
      </c>
      <c r="F4" s="49" t="s">
        <v>206</v>
      </c>
      <c r="G4" s="49" t="s">
        <v>295</v>
      </c>
      <c r="H4" s="49" t="s">
        <v>296</v>
      </c>
      <c r="I4" s="62" t="s">
        <v>55</v>
      </c>
      <c r="J4" s="12" t="s">
        <v>297</v>
      </c>
      <c r="K4" s="13"/>
      <c r="L4" s="13"/>
      <c r="M4" s="36"/>
      <c r="N4" s="12" t="s">
        <v>211</v>
      </c>
      <c r="O4" s="13"/>
      <c r="P4" s="36"/>
      <c r="Q4" s="49" t="s">
        <v>61</v>
      </c>
      <c r="R4" s="12" t="s">
        <v>62</v>
      </c>
      <c r="S4" s="13"/>
      <c r="T4" s="13"/>
      <c r="U4" s="13"/>
      <c r="V4" s="13"/>
      <c r="W4" s="36"/>
    </row>
    <row r="5" ht="21.75" customHeight="1" spans="1:23">
      <c r="A5" s="50"/>
      <c r="B5" s="63"/>
      <c r="C5" s="50"/>
      <c r="D5" s="50"/>
      <c r="E5" s="51"/>
      <c r="F5" s="51"/>
      <c r="G5" s="51"/>
      <c r="H5" s="51"/>
      <c r="I5" s="63"/>
      <c r="J5" s="167" t="s">
        <v>58</v>
      </c>
      <c r="K5" s="168"/>
      <c r="L5" s="49" t="s">
        <v>59</v>
      </c>
      <c r="M5" s="49" t="s">
        <v>60</v>
      </c>
      <c r="N5" s="49" t="s">
        <v>58</v>
      </c>
      <c r="O5" s="49" t="s">
        <v>59</v>
      </c>
      <c r="P5" s="49" t="s">
        <v>60</v>
      </c>
      <c r="Q5" s="51"/>
      <c r="R5" s="49" t="s">
        <v>57</v>
      </c>
      <c r="S5" s="49" t="s">
        <v>64</v>
      </c>
      <c r="T5" s="49" t="s">
        <v>217</v>
      </c>
      <c r="U5" s="49" t="s">
        <v>66</v>
      </c>
      <c r="V5" s="49" t="s">
        <v>67</v>
      </c>
      <c r="W5" s="49" t="s">
        <v>68</v>
      </c>
    </row>
    <row r="6" ht="21" customHeight="1" spans="1:23">
      <c r="A6" s="63"/>
      <c r="B6" s="63"/>
      <c r="C6" s="63"/>
      <c r="D6" s="63"/>
      <c r="E6" s="63"/>
      <c r="F6" s="63"/>
      <c r="G6" s="63"/>
      <c r="H6" s="63"/>
      <c r="I6" s="63"/>
      <c r="J6" s="169" t="s">
        <v>57</v>
      </c>
      <c r="K6" s="170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ht="39.75" customHeight="1" spans="1:23">
      <c r="A7" s="53"/>
      <c r="B7" s="55"/>
      <c r="C7" s="53"/>
      <c r="D7" s="53"/>
      <c r="E7" s="54"/>
      <c r="F7" s="54"/>
      <c r="G7" s="54"/>
      <c r="H7" s="54"/>
      <c r="I7" s="55"/>
      <c r="J7" s="17" t="s">
        <v>57</v>
      </c>
      <c r="K7" s="17" t="s">
        <v>298</v>
      </c>
      <c r="L7" s="54"/>
      <c r="M7" s="54"/>
      <c r="N7" s="54"/>
      <c r="O7" s="54"/>
      <c r="P7" s="54"/>
      <c r="Q7" s="54"/>
      <c r="R7" s="54"/>
      <c r="S7" s="54"/>
      <c r="T7" s="54"/>
      <c r="U7" s="55"/>
      <c r="V7" s="54"/>
      <c r="W7" s="54"/>
    </row>
    <row r="8" ht="15" customHeight="1" spans="1:23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56">
        <v>21</v>
      </c>
      <c r="V8" s="69">
        <v>22</v>
      </c>
      <c r="W8" s="56">
        <v>23</v>
      </c>
    </row>
    <row r="9" ht="21.75" customHeight="1" spans="1:23">
      <c r="A9" s="101" t="s">
        <v>299</v>
      </c>
      <c r="B9" s="101" t="s">
        <v>300</v>
      </c>
      <c r="C9" s="101" t="s">
        <v>301</v>
      </c>
      <c r="D9" s="101" t="s">
        <v>72</v>
      </c>
      <c r="E9" s="101" t="s">
        <v>112</v>
      </c>
      <c r="F9" s="101" t="s">
        <v>113</v>
      </c>
      <c r="G9" s="101" t="s">
        <v>302</v>
      </c>
      <c r="H9" s="101" t="s">
        <v>303</v>
      </c>
      <c r="I9" s="111">
        <v>2900000</v>
      </c>
      <c r="J9" s="111">
        <v>2900000</v>
      </c>
      <c r="K9" s="111">
        <v>2900000</v>
      </c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ht="21.75" customHeight="1" spans="1:23">
      <c r="A10" s="101" t="s">
        <v>304</v>
      </c>
      <c r="B10" s="101" t="s">
        <v>305</v>
      </c>
      <c r="C10" s="101" t="s">
        <v>306</v>
      </c>
      <c r="D10" s="101" t="s">
        <v>72</v>
      </c>
      <c r="E10" s="101" t="s">
        <v>112</v>
      </c>
      <c r="F10" s="101" t="s">
        <v>113</v>
      </c>
      <c r="G10" s="101" t="s">
        <v>251</v>
      </c>
      <c r="H10" s="101" t="s">
        <v>252</v>
      </c>
      <c r="I10" s="111">
        <v>294080</v>
      </c>
      <c r="J10" s="111">
        <v>294080</v>
      </c>
      <c r="K10" s="111">
        <v>294080</v>
      </c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</row>
    <row r="11" ht="21.75" customHeight="1" spans="1:23">
      <c r="A11" s="101" t="s">
        <v>304</v>
      </c>
      <c r="B11" s="101" t="s">
        <v>307</v>
      </c>
      <c r="C11" s="101" t="s">
        <v>308</v>
      </c>
      <c r="D11" s="101" t="s">
        <v>72</v>
      </c>
      <c r="E11" s="101" t="s">
        <v>112</v>
      </c>
      <c r="F11" s="101" t="s">
        <v>113</v>
      </c>
      <c r="G11" s="101" t="s">
        <v>251</v>
      </c>
      <c r="H11" s="101" t="s">
        <v>252</v>
      </c>
      <c r="I11" s="111">
        <v>220000</v>
      </c>
      <c r="J11" s="111">
        <v>220000</v>
      </c>
      <c r="K11" s="111">
        <v>220000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</row>
    <row r="12" ht="21.75" customHeight="1" spans="1:23">
      <c r="A12" s="101" t="s">
        <v>304</v>
      </c>
      <c r="B12" s="101" t="s">
        <v>309</v>
      </c>
      <c r="C12" s="101" t="s">
        <v>310</v>
      </c>
      <c r="D12" s="101" t="s">
        <v>72</v>
      </c>
      <c r="E12" s="101" t="s">
        <v>112</v>
      </c>
      <c r="F12" s="101" t="s">
        <v>113</v>
      </c>
      <c r="G12" s="101" t="s">
        <v>251</v>
      </c>
      <c r="H12" s="101" t="s">
        <v>252</v>
      </c>
      <c r="I12" s="111">
        <v>305920</v>
      </c>
      <c r="J12" s="111">
        <v>305920</v>
      </c>
      <c r="K12" s="111">
        <v>305920</v>
      </c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</row>
    <row r="13" ht="21.75" customHeight="1" spans="1:23">
      <c r="A13" s="101" t="s">
        <v>304</v>
      </c>
      <c r="B13" s="101" t="s">
        <v>311</v>
      </c>
      <c r="C13" s="101" t="s">
        <v>312</v>
      </c>
      <c r="D13" s="101" t="s">
        <v>72</v>
      </c>
      <c r="E13" s="101" t="s">
        <v>112</v>
      </c>
      <c r="F13" s="101" t="s">
        <v>113</v>
      </c>
      <c r="G13" s="101" t="s">
        <v>313</v>
      </c>
      <c r="H13" s="101" t="s">
        <v>314</v>
      </c>
      <c r="I13" s="111">
        <v>180000</v>
      </c>
      <c r="J13" s="111">
        <v>180000</v>
      </c>
      <c r="K13" s="111">
        <v>180000</v>
      </c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</row>
    <row r="14" ht="18.75" customHeight="1" spans="1:23">
      <c r="A14" s="66" t="s">
        <v>192</v>
      </c>
      <c r="B14" s="67"/>
      <c r="C14" s="67"/>
      <c r="D14" s="67"/>
      <c r="E14" s="67"/>
      <c r="F14" s="67"/>
      <c r="G14" s="67"/>
      <c r="H14" s="68"/>
      <c r="I14" s="111">
        <v>3900000</v>
      </c>
      <c r="J14" s="111">
        <v>3900000</v>
      </c>
      <c r="K14" s="111">
        <v>3900000</v>
      </c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9"/>
  <sheetViews>
    <sheetView showZeros="0" workbookViewId="0">
      <selection activeCell="A1" sqref="A1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ht="18" customHeight="1" spans="10:10">
      <c r="J1" s="42" t="s">
        <v>315</v>
      </c>
    </row>
    <row r="2" ht="39.75" customHeight="1" spans="1:10">
      <c r="A2" s="98" t="str">
        <f>"2025"&amp;"年部门项目支出绩效目标表"</f>
        <v>2025年部门项目支出绩效目标表</v>
      </c>
      <c r="B2" s="43"/>
      <c r="C2" s="43"/>
      <c r="D2" s="43"/>
      <c r="E2" s="43"/>
      <c r="F2" s="99"/>
      <c r="G2" s="43"/>
      <c r="H2" s="99"/>
      <c r="I2" s="99"/>
      <c r="J2" s="43"/>
    </row>
    <row r="3" ht="17.25" customHeight="1" spans="1:1">
      <c r="A3" s="44" t="str">
        <f>"单位名称："&amp;"中国共产党昆明市呈贡区委员会"</f>
        <v>单位名称：中国共产党昆明市呈贡区委员会</v>
      </c>
    </row>
    <row r="4" ht="44.25" customHeight="1" spans="1:10">
      <c r="A4" s="17" t="s">
        <v>204</v>
      </c>
      <c r="B4" s="17" t="s">
        <v>316</v>
      </c>
      <c r="C4" s="17" t="s">
        <v>317</v>
      </c>
      <c r="D4" s="17" t="s">
        <v>318</v>
      </c>
      <c r="E4" s="17" t="s">
        <v>319</v>
      </c>
      <c r="F4" s="100" t="s">
        <v>320</v>
      </c>
      <c r="G4" s="17" t="s">
        <v>321</v>
      </c>
      <c r="H4" s="100" t="s">
        <v>322</v>
      </c>
      <c r="I4" s="100" t="s">
        <v>323</v>
      </c>
      <c r="J4" s="17" t="s">
        <v>324</v>
      </c>
    </row>
    <row r="5" ht="18.75" customHeight="1" spans="1:10">
      <c r="A5" s="163">
        <v>1</v>
      </c>
      <c r="B5" s="163">
        <v>2</v>
      </c>
      <c r="C5" s="163">
        <v>3</v>
      </c>
      <c r="D5" s="163">
        <v>4</v>
      </c>
      <c r="E5" s="163">
        <v>5</v>
      </c>
      <c r="F5" s="69">
        <v>6</v>
      </c>
      <c r="G5" s="163">
        <v>7</v>
      </c>
      <c r="H5" s="69">
        <v>8</v>
      </c>
      <c r="I5" s="69">
        <v>9</v>
      </c>
      <c r="J5" s="163">
        <v>10</v>
      </c>
    </row>
    <row r="6" ht="42" customHeight="1" spans="1:10">
      <c r="A6" s="18" t="s">
        <v>70</v>
      </c>
      <c r="B6" s="101"/>
      <c r="C6" s="101"/>
      <c r="D6" s="101"/>
      <c r="E6" s="34"/>
      <c r="F6" s="102"/>
      <c r="G6" s="34"/>
      <c r="H6" s="102"/>
      <c r="I6" s="102"/>
      <c r="J6" s="34"/>
    </row>
    <row r="7" ht="42" customHeight="1" spans="1:10">
      <c r="A7" s="164" t="s">
        <v>72</v>
      </c>
      <c r="B7" s="33"/>
      <c r="C7" s="33"/>
      <c r="D7" s="33"/>
      <c r="E7" s="18"/>
      <c r="F7" s="33"/>
      <c r="G7" s="18"/>
      <c r="H7" s="33"/>
      <c r="I7" s="33"/>
      <c r="J7" s="18"/>
    </row>
    <row r="8" ht="42" customHeight="1" spans="1:10">
      <c r="A8" s="165" t="s">
        <v>306</v>
      </c>
      <c r="B8" s="33" t="s">
        <v>325</v>
      </c>
      <c r="C8" s="33" t="s">
        <v>326</v>
      </c>
      <c r="D8" s="33" t="s">
        <v>327</v>
      </c>
      <c r="E8" s="18" t="s">
        <v>328</v>
      </c>
      <c r="F8" s="33" t="s">
        <v>329</v>
      </c>
      <c r="G8" s="18" t="s">
        <v>93</v>
      </c>
      <c r="H8" s="33" t="s">
        <v>330</v>
      </c>
      <c r="I8" s="33" t="s">
        <v>331</v>
      </c>
      <c r="J8" s="18" t="s">
        <v>332</v>
      </c>
    </row>
    <row r="9" ht="42" customHeight="1" spans="1:10">
      <c r="A9" s="165" t="s">
        <v>306</v>
      </c>
      <c r="B9" s="33" t="s">
        <v>325</v>
      </c>
      <c r="C9" s="33" t="s">
        <v>326</v>
      </c>
      <c r="D9" s="33" t="s">
        <v>327</v>
      </c>
      <c r="E9" s="18" t="s">
        <v>333</v>
      </c>
      <c r="F9" s="33" t="s">
        <v>329</v>
      </c>
      <c r="G9" s="18" t="s">
        <v>334</v>
      </c>
      <c r="H9" s="33" t="s">
        <v>335</v>
      </c>
      <c r="I9" s="33" t="s">
        <v>331</v>
      </c>
      <c r="J9" s="18" t="s">
        <v>336</v>
      </c>
    </row>
    <row r="10" ht="42" customHeight="1" spans="1:10">
      <c r="A10" s="165" t="s">
        <v>306</v>
      </c>
      <c r="B10" s="33" t="s">
        <v>325</v>
      </c>
      <c r="C10" s="33" t="s">
        <v>326</v>
      </c>
      <c r="D10" s="33" t="s">
        <v>337</v>
      </c>
      <c r="E10" s="18" t="s">
        <v>338</v>
      </c>
      <c r="F10" s="33" t="s">
        <v>339</v>
      </c>
      <c r="G10" s="18" t="s">
        <v>340</v>
      </c>
      <c r="H10" s="33" t="s">
        <v>341</v>
      </c>
      <c r="I10" s="33" t="s">
        <v>331</v>
      </c>
      <c r="J10" s="18" t="s">
        <v>342</v>
      </c>
    </row>
    <row r="11" ht="42" customHeight="1" spans="1:10">
      <c r="A11" s="165" t="s">
        <v>306</v>
      </c>
      <c r="B11" s="33" t="s">
        <v>325</v>
      </c>
      <c r="C11" s="33" t="s">
        <v>343</v>
      </c>
      <c r="D11" s="33" t="s">
        <v>344</v>
      </c>
      <c r="E11" s="18" t="s">
        <v>345</v>
      </c>
      <c r="F11" s="33" t="s">
        <v>339</v>
      </c>
      <c r="G11" s="18" t="s">
        <v>346</v>
      </c>
      <c r="H11" s="33" t="s">
        <v>347</v>
      </c>
      <c r="I11" s="33" t="s">
        <v>331</v>
      </c>
      <c r="J11" s="18" t="s">
        <v>348</v>
      </c>
    </row>
    <row r="12" ht="42" customHeight="1" spans="1:10">
      <c r="A12" s="165" t="s">
        <v>306</v>
      </c>
      <c r="B12" s="33" t="s">
        <v>325</v>
      </c>
      <c r="C12" s="33" t="s">
        <v>349</v>
      </c>
      <c r="D12" s="33" t="s">
        <v>350</v>
      </c>
      <c r="E12" s="18" t="s">
        <v>351</v>
      </c>
      <c r="F12" s="33" t="s">
        <v>329</v>
      </c>
      <c r="G12" s="18" t="s">
        <v>352</v>
      </c>
      <c r="H12" s="33" t="s">
        <v>347</v>
      </c>
      <c r="I12" s="33" t="s">
        <v>331</v>
      </c>
      <c r="J12" s="18" t="s">
        <v>353</v>
      </c>
    </row>
    <row r="13" ht="42" customHeight="1" spans="1:10">
      <c r="A13" s="165" t="s">
        <v>301</v>
      </c>
      <c r="B13" s="33" t="s">
        <v>354</v>
      </c>
      <c r="C13" s="33" t="s">
        <v>326</v>
      </c>
      <c r="D13" s="33" t="s">
        <v>327</v>
      </c>
      <c r="E13" s="18" t="s">
        <v>355</v>
      </c>
      <c r="F13" s="33" t="s">
        <v>329</v>
      </c>
      <c r="G13" s="18" t="s">
        <v>356</v>
      </c>
      <c r="H13" s="33" t="s">
        <v>357</v>
      </c>
      <c r="I13" s="33" t="s">
        <v>331</v>
      </c>
      <c r="J13" s="18" t="s">
        <v>358</v>
      </c>
    </row>
    <row r="14" ht="42" customHeight="1" spans="1:10">
      <c r="A14" s="165" t="s">
        <v>301</v>
      </c>
      <c r="B14" s="33" t="s">
        <v>354</v>
      </c>
      <c r="C14" s="33" t="s">
        <v>326</v>
      </c>
      <c r="D14" s="33" t="s">
        <v>337</v>
      </c>
      <c r="E14" s="18" t="s">
        <v>359</v>
      </c>
      <c r="F14" s="33" t="s">
        <v>329</v>
      </c>
      <c r="G14" s="18" t="s">
        <v>360</v>
      </c>
      <c r="H14" s="33" t="s">
        <v>347</v>
      </c>
      <c r="I14" s="33" t="s">
        <v>361</v>
      </c>
      <c r="J14" s="18" t="s">
        <v>362</v>
      </c>
    </row>
    <row r="15" ht="42" customHeight="1" spans="1:10">
      <c r="A15" s="165" t="s">
        <v>301</v>
      </c>
      <c r="B15" s="33" t="s">
        <v>354</v>
      </c>
      <c r="C15" s="33" t="s">
        <v>326</v>
      </c>
      <c r="D15" s="33" t="s">
        <v>363</v>
      </c>
      <c r="E15" s="18" t="s">
        <v>364</v>
      </c>
      <c r="F15" s="33" t="s">
        <v>329</v>
      </c>
      <c r="G15" s="18" t="s">
        <v>360</v>
      </c>
      <c r="H15" s="33" t="s">
        <v>347</v>
      </c>
      <c r="I15" s="33" t="s">
        <v>361</v>
      </c>
      <c r="J15" s="18" t="s">
        <v>365</v>
      </c>
    </row>
    <row r="16" ht="42" customHeight="1" spans="1:10">
      <c r="A16" s="165" t="s">
        <v>301</v>
      </c>
      <c r="B16" s="33" t="s">
        <v>354</v>
      </c>
      <c r="C16" s="33" t="s">
        <v>343</v>
      </c>
      <c r="D16" s="33" t="s">
        <v>366</v>
      </c>
      <c r="E16" s="18" t="s">
        <v>367</v>
      </c>
      <c r="F16" s="33" t="s">
        <v>329</v>
      </c>
      <c r="G16" s="18" t="s">
        <v>360</v>
      </c>
      <c r="H16" s="33" t="s">
        <v>347</v>
      </c>
      <c r="I16" s="33" t="s">
        <v>361</v>
      </c>
      <c r="J16" s="18" t="s">
        <v>368</v>
      </c>
    </row>
    <row r="17" ht="42" customHeight="1" spans="1:10">
      <c r="A17" s="165" t="s">
        <v>301</v>
      </c>
      <c r="B17" s="33" t="s">
        <v>354</v>
      </c>
      <c r="C17" s="33" t="s">
        <v>349</v>
      </c>
      <c r="D17" s="33" t="s">
        <v>350</v>
      </c>
      <c r="E17" s="18" t="s">
        <v>369</v>
      </c>
      <c r="F17" s="33" t="s">
        <v>329</v>
      </c>
      <c r="G17" s="18" t="s">
        <v>370</v>
      </c>
      <c r="H17" s="33" t="s">
        <v>347</v>
      </c>
      <c r="I17" s="33" t="s">
        <v>361</v>
      </c>
      <c r="J17" s="18" t="s">
        <v>371</v>
      </c>
    </row>
    <row r="18" ht="42" customHeight="1" spans="1:10">
      <c r="A18" s="165" t="s">
        <v>310</v>
      </c>
      <c r="B18" s="33" t="s">
        <v>372</v>
      </c>
      <c r="C18" s="33" t="s">
        <v>326</v>
      </c>
      <c r="D18" s="33" t="s">
        <v>337</v>
      </c>
      <c r="E18" s="18" t="s">
        <v>373</v>
      </c>
      <c r="F18" s="33" t="s">
        <v>339</v>
      </c>
      <c r="G18" s="18" t="s">
        <v>374</v>
      </c>
      <c r="H18" s="33" t="s">
        <v>375</v>
      </c>
      <c r="I18" s="33" t="s">
        <v>331</v>
      </c>
      <c r="J18" s="18" t="s">
        <v>376</v>
      </c>
    </row>
    <row r="19" ht="42" customHeight="1" spans="1:10">
      <c r="A19" s="165" t="s">
        <v>310</v>
      </c>
      <c r="B19" s="33" t="s">
        <v>372</v>
      </c>
      <c r="C19" s="33" t="s">
        <v>326</v>
      </c>
      <c r="D19" s="33" t="s">
        <v>337</v>
      </c>
      <c r="E19" s="18" t="s">
        <v>377</v>
      </c>
      <c r="F19" s="33" t="s">
        <v>378</v>
      </c>
      <c r="G19" s="18" t="s">
        <v>379</v>
      </c>
      <c r="H19" s="33" t="s">
        <v>380</v>
      </c>
      <c r="I19" s="33" t="s">
        <v>331</v>
      </c>
      <c r="J19" s="18" t="s">
        <v>381</v>
      </c>
    </row>
    <row r="20" ht="42" customHeight="1" spans="1:10">
      <c r="A20" s="165" t="s">
        <v>310</v>
      </c>
      <c r="B20" s="33" t="s">
        <v>372</v>
      </c>
      <c r="C20" s="33" t="s">
        <v>326</v>
      </c>
      <c r="D20" s="33" t="s">
        <v>337</v>
      </c>
      <c r="E20" s="18" t="s">
        <v>382</v>
      </c>
      <c r="F20" s="33" t="s">
        <v>378</v>
      </c>
      <c r="G20" s="18" t="s">
        <v>93</v>
      </c>
      <c r="H20" s="33" t="s">
        <v>383</v>
      </c>
      <c r="I20" s="33" t="s">
        <v>331</v>
      </c>
      <c r="J20" s="18" t="s">
        <v>384</v>
      </c>
    </row>
    <row r="21" ht="42" customHeight="1" spans="1:10">
      <c r="A21" s="165" t="s">
        <v>310</v>
      </c>
      <c r="B21" s="33" t="s">
        <v>372</v>
      </c>
      <c r="C21" s="33" t="s">
        <v>343</v>
      </c>
      <c r="D21" s="33" t="s">
        <v>366</v>
      </c>
      <c r="E21" s="18" t="s">
        <v>385</v>
      </c>
      <c r="F21" s="33" t="s">
        <v>339</v>
      </c>
      <c r="G21" s="18" t="s">
        <v>346</v>
      </c>
      <c r="H21" s="33" t="s">
        <v>347</v>
      </c>
      <c r="I21" s="33" t="s">
        <v>361</v>
      </c>
      <c r="J21" s="18" t="s">
        <v>386</v>
      </c>
    </row>
    <row r="22" ht="42" customHeight="1" spans="1:10">
      <c r="A22" s="165" t="s">
        <v>310</v>
      </c>
      <c r="B22" s="33" t="s">
        <v>372</v>
      </c>
      <c r="C22" s="33" t="s">
        <v>349</v>
      </c>
      <c r="D22" s="33" t="s">
        <v>350</v>
      </c>
      <c r="E22" s="18" t="s">
        <v>387</v>
      </c>
      <c r="F22" s="33" t="s">
        <v>329</v>
      </c>
      <c r="G22" s="18" t="s">
        <v>352</v>
      </c>
      <c r="H22" s="33" t="s">
        <v>347</v>
      </c>
      <c r="I22" s="33" t="s">
        <v>331</v>
      </c>
      <c r="J22" s="18" t="s">
        <v>388</v>
      </c>
    </row>
    <row r="23" ht="42" customHeight="1" spans="1:10">
      <c r="A23" s="165" t="s">
        <v>308</v>
      </c>
      <c r="B23" s="33" t="s">
        <v>389</v>
      </c>
      <c r="C23" s="33" t="s">
        <v>326</v>
      </c>
      <c r="D23" s="33" t="s">
        <v>327</v>
      </c>
      <c r="E23" s="18" t="s">
        <v>390</v>
      </c>
      <c r="F23" s="33" t="s">
        <v>329</v>
      </c>
      <c r="G23" s="18" t="s">
        <v>391</v>
      </c>
      <c r="H23" s="33" t="s">
        <v>392</v>
      </c>
      <c r="I23" s="33" t="s">
        <v>331</v>
      </c>
      <c r="J23" s="18" t="s">
        <v>393</v>
      </c>
    </row>
    <row r="24" ht="42" customHeight="1" spans="1:10">
      <c r="A24" s="165" t="s">
        <v>308</v>
      </c>
      <c r="B24" s="33" t="s">
        <v>389</v>
      </c>
      <c r="C24" s="33" t="s">
        <v>326</v>
      </c>
      <c r="D24" s="33" t="s">
        <v>327</v>
      </c>
      <c r="E24" s="18" t="s">
        <v>390</v>
      </c>
      <c r="F24" s="33" t="s">
        <v>329</v>
      </c>
      <c r="G24" s="18" t="s">
        <v>394</v>
      </c>
      <c r="H24" s="33" t="s">
        <v>357</v>
      </c>
      <c r="I24" s="33" t="s">
        <v>331</v>
      </c>
      <c r="J24" s="18" t="s">
        <v>393</v>
      </c>
    </row>
    <row r="25" ht="42" customHeight="1" spans="1:10">
      <c r="A25" s="165" t="s">
        <v>308</v>
      </c>
      <c r="B25" s="33" t="s">
        <v>389</v>
      </c>
      <c r="C25" s="33" t="s">
        <v>326</v>
      </c>
      <c r="D25" s="33" t="s">
        <v>327</v>
      </c>
      <c r="E25" s="18" t="s">
        <v>395</v>
      </c>
      <c r="F25" s="33" t="s">
        <v>329</v>
      </c>
      <c r="G25" s="18" t="s">
        <v>396</v>
      </c>
      <c r="H25" s="33" t="s">
        <v>397</v>
      </c>
      <c r="I25" s="33" t="s">
        <v>331</v>
      </c>
      <c r="J25" s="18" t="s">
        <v>398</v>
      </c>
    </row>
    <row r="26" ht="42" customHeight="1" spans="1:10">
      <c r="A26" s="165" t="s">
        <v>308</v>
      </c>
      <c r="B26" s="33" t="s">
        <v>389</v>
      </c>
      <c r="C26" s="33" t="s">
        <v>326</v>
      </c>
      <c r="D26" s="33" t="s">
        <v>327</v>
      </c>
      <c r="E26" s="18" t="s">
        <v>399</v>
      </c>
      <c r="F26" s="33" t="s">
        <v>400</v>
      </c>
      <c r="G26" s="18" t="s">
        <v>84</v>
      </c>
      <c r="H26" s="33" t="s">
        <v>330</v>
      </c>
      <c r="I26" s="33" t="s">
        <v>331</v>
      </c>
      <c r="J26" s="18" t="s">
        <v>401</v>
      </c>
    </row>
    <row r="27" ht="42" customHeight="1" spans="1:10">
      <c r="A27" s="165" t="s">
        <v>308</v>
      </c>
      <c r="B27" s="33" t="s">
        <v>389</v>
      </c>
      <c r="C27" s="33" t="s">
        <v>326</v>
      </c>
      <c r="D27" s="33" t="s">
        <v>337</v>
      </c>
      <c r="E27" s="18" t="s">
        <v>402</v>
      </c>
      <c r="F27" s="33" t="s">
        <v>400</v>
      </c>
      <c r="G27" s="18" t="s">
        <v>93</v>
      </c>
      <c r="H27" s="33" t="s">
        <v>347</v>
      </c>
      <c r="I27" s="33" t="s">
        <v>331</v>
      </c>
      <c r="J27" s="18" t="s">
        <v>403</v>
      </c>
    </row>
    <row r="28" ht="42" customHeight="1" spans="1:10">
      <c r="A28" s="165" t="s">
        <v>308</v>
      </c>
      <c r="B28" s="33" t="s">
        <v>389</v>
      </c>
      <c r="C28" s="33" t="s">
        <v>326</v>
      </c>
      <c r="D28" s="33" t="s">
        <v>337</v>
      </c>
      <c r="E28" s="18" t="s">
        <v>404</v>
      </c>
      <c r="F28" s="33" t="s">
        <v>400</v>
      </c>
      <c r="G28" s="18" t="s">
        <v>84</v>
      </c>
      <c r="H28" s="33" t="s">
        <v>347</v>
      </c>
      <c r="I28" s="33" t="s">
        <v>331</v>
      </c>
      <c r="J28" s="18" t="s">
        <v>405</v>
      </c>
    </row>
    <row r="29" ht="42" customHeight="1" spans="1:10">
      <c r="A29" s="165" t="s">
        <v>308</v>
      </c>
      <c r="B29" s="33" t="s">
        <v>389</v>
      </c>
      <c r="C29" s="33" t="s">
        <v>343</v>
      </c>
      <c r="D29" s="33" t="s">
        <v>366</v>
      </c>
      <c r="E29" s="18" t="s">
        <v>406</v>
      </c>
      <c r="F29" s="33" t="s">
        <v>339</v>
      </c>
      <c r="G29" s="18" t="s">
        <v>346</v>
      </c>
      <c r="H29" s="33" t="s">
        <v>347</v>
      </c>
      <c r="I29" s="33" t="s">
        <v>361</v>
      </c>
      <c r="J29" s="18" t="s">
        <v>407</v>
      </c>
    </row>
    <row r="30" ht="42" customHeight="1" spans="1:10">
      <c r="A30" s="165" t="s">
        <v>308</v>
      </c>
      <c r="B30" s="33" t="s">
        <v>389</v>
      </c>
      <c r="C30" s="33" t="s">
        <v>343</v>
      </c>
      <c r="D30" s="33" t="s">
        <v>366</v>
      </c>
      <c r="E30" s="18" t="s">
        <v>408</v>
      </c>
      <c r="F30" s="33" t="s">
        <v>400</v>
      </c>
      <c r="G30" s="18" t="s">
        <v>85</v>
      </c>
      <c r="H30" s="33" t="s">
        <v>347</v>
      </c>
      <c r="I30" s="33" t="s">
        <v>331</v>
      </c>
      <c r="J30" s="18" t="s">
        <v>409</v>
      </c>
    </row>
    <row r="31" ht="42" customHeight="1" spans="1:10">
      <c r="A31" s="165" t="s">
        <v>308</v>
      </c>
      <c r="B31" s="33" t="s">
        <v>389</v>
      </c>
      <c r="C31" s="33" t="s">
        <v>343</v>
      </c>
      <c r="D31" s="33" t="s">
        <v>366</v>
      </c>
      <c r="E31" s="18" t="s">
        <v>410</v>
      </c>
      <c r="F31" s="33" t="s">
        <v>400</v>
      </c>
      <c r="G31" s="18" t="s">
        <v>411</v>
      </c>
      <c r="H31" s="33" t="s">
        <v>347</v>
      </c>
      <c r="I31" s="33" t="s">
        <v>331</v>
      </c>
      <c r="J31" s="18" t="s">
        <v>412</v>
      </c>
    </row>
    <row r="32" ht="42" customHeight="1" spans="1:10">
      <c r="A32" s="165" t="s">
        <v>308</v>
      </c>
      <c r="B32" s="33" t="s">
        <v>389</v>
      </c>
      <c r="C32" s="33" t="s">
        <v>343</v>
      </c>
      <c r="D32" s="33" t="s">
        <v>344</v>
      </c>
      <c r="E32" s="18" t="s">
        <v>413</v>
      </c>
      <c r="F32" s="33" t="s">
        <v>339</v>
      </c>
      <c r="G32" s="18" t="s">
        <v>346</v>
      </c>
      <c r="H32" s="33" t="s">
        <v>347</v>
      </c>
      <c r="I32" s="33" t="s">
        <v>361</v>
      </c>
      <c r="J32" s="18" t="s">
        <v>407</v>
      </c>
    </row>
    <row r="33" ht="42" customHeight="1" spans="1:10">
      <c r="A33" s="165" t="s">
        <v>308</v>
      </c>
      <c r="B33" s="33" t="s">
        <v>389</v>
      </c>
      <c r="C33" s="33" t="s">
        <v>349</v>
      </c>
      <c r="D33" s="33" t="s">
        <v>350</v>
      </c>
      <c r="E33" s="18" t="s">
        <v>414</v>
      </c>
      <c r="F33" s="33" t="s">
        <v>329</v>
      </c>
      <c r="G33" s="18" t="s">
        <v>360</v>
      </c>
      <c r="H33" s="33" t="s">
        <v>347</v>
      </c>
      <c r="I33" s="33" t="s">
        <v>331</v>
      </c>
      <c r="J33" s="18" t="s">
        <v>415</v>
      </c>
    </row>
    <row r="34" ht="42" customHeight="1" spans="1:10">
      <c r="A34" s="165" t="s">
        <v>312</v>
      </c>
      <c r="B34" s="33" t="s">
        <v>416</v>
      </c>
      <c r="C34" s="33" t="s">
        <v>326</v>
      </c>
      <c r="D34" s="33" t="s">
        <v>327</v>
      </c>
      <c r="E34" s="18" t="s">
        <v>417</v>
      </c>
      <c r="F34" s="33" t="s">
        <v>329</v>
      </c>
      <c r="G34" s="18" t="s">
        <v>84</v>
      </c>
      <c r="H34" s="33" t="s">
        <v>418</v>
      </c>
      <c r="I34" s="33" t="s">
        <v>331</v>
      </c>
      <c r="J34" s="18" t="s">
        <v>419</v>
      </c>
    </row>
    <row r="35" ht="42" customHeight="1" spans="1:10">
      <c r="A35" s="165" t="s">
        <v>312</v>
      </c>
      <c r="B35" s="33" t="s">
        <v>416</v>
      </c>
      <c r="C35" s="33" t="s">
        <v>326</v>
      </c>
      <c r="D35" s="33" t="s">
        <v>327</v>
      </c>
      <c r="E35" s="18" t="s">
        <v>420</v>
      </c>
      <c r="F35" s="33" t="s">
        <v>339</v>
      </c>
      <c r="G35" s="18" t="s">
        <v>346</v>
      </c>
      <c r="H35" s="33" t="s">
        <v>347</v>
      </c>
      <c r="I35" s="33" t="s">
        <v>361</v>
      </c>
      <c r="J35" s="18" t="s">
        <v>421</v>
      </c>
    </row>
    <row r="36" ht="42" customHeight="1" spans="1:10">
      <c r="A36" s="165" t="s">
        <v>312</v>
      </c>
      <c r="B36" s="33" t="s">
        <v>416</v>
      </c>
      <c r="C36" s="33" t="s">
        <v>326</v>
      </c>
      <c r="D36" s="33" t="s">
        <v>363</v>
      </c>
      <c r="E36" s="18" t="s">
        <v>422</v>
      </c>
      <c r="F36" s="33" t="s">
        <v>339</v>
      </c>
      <c r="G36" s="18" t="s">
        <v>346</v>
      </c>
      <c r="H36" s="33" t="s">
        <v>347</v>
      </c>
      <c r="I36" s="33" t="s">
        <v>361</v>
      </c>
      <c r="J36" s="18" t="s">
        <v>423</v>
      </c>
    </row>
    <row r="37" ht="42" customHeight="1" spans="1:10">
      <c r="A37" s="165" t="s">
        <v>312</v>
      </c>
      <c r="B37" s="33" t="s">
        <v>416</v>
      </c>
      <c r="C37" s="33" t="s">
        <v>343</v>
      </c>
      <c r="D37" s="33" t="s">
        <v>424</v>
      </c>
      <c r="E37" s="18" t="s">
        <v>425</v>
      </c>
      <c r="F37" s="33" t="s">
        <v>339</v>
      </c>
      <c r="G37" s="18" t="s">
        <v>426</v>
      </c>
      <c r="H37" s="33" t="s">
        <v>427</v>
      </c>
      <c r="I37" s="33" t="s">
        <v>331</v>
      </c>
      <c r="J37" s="18" t="s">
        <v>428</v>
      </c>
    </row>
    <row r="38" ht="42" customHeight="1" spans="1:10">
      <c r="A38" s="165" t="s">
        <v>312</v>
      </c>
      <c r="B38" s="33" t="s">
        <v>416</v>
      </c>
      <c r="C38" s="33" t="s">
        <v>343</v>
      </c>
      <c r="D38" s="33" t="s">
        <v>344</v>
      </c>
      <c r="E38" s="18" t="s">
        <v>429</v>
      </c>
      <c r="F38" s="33" t="s">
        <v>329</v>
      </c>
      <c r="G38" s="18" t="s">
        <v>93</v>
      </c>
      <c r="H38" s="33" t="s">
        <v>430</v>
      </c>
      <c r="I38" s="33" t="s">
        <v>331</v>
      </c>
      <c r="J38" s="18" t="s">
        <v>431</v>
      </c>
    </row>
    <row r="39" ht="42" customHeight="1" spans="1:10">
      <c r="A39" s="165" t="s">
        <v>312</v>
      </c>
      <c r="B39" s="33" t="s">
        <v>416</v>
      </c>
      <c r="C39" s="33" t="s">
        <v>349</v>
      </c>
      <c r="D39" s="33" t="s">
        <v>350</v>
      </c>
      <c r="E39" s="18" t="s">
        <v>432</v>
      </c>
      <c r="F39" s="33" t="s">
        <v>339</v>
      </c>
      <c r="G39" s="18" t="s">
        <v>352</v>
      </c>
      <c r="H39" s="33" t="s">
        <v>347</v>
      </c>
      <c r="I39" s="33" t="s">
        <v>361</v>
      </c>
      <c r="J39" s="18" t="s">
        <v>433</v>
      </c>
    </row>
  </sheetData>
  <mergeCells count="12">
    <mergeCell ref="A2:J2"/>
    <mergeCell ref="A3:H3"/>
    <mergeCell ref="A8:A12"/>
    <mergeCell ref="A13:A17"/>
    <mergeCell ref="A18:A22"/>
    <mergeCell ref="A23:A33"/>
    <mergeCell ref="A34:A39"/>
    <mergeCell ref="B8:B12"/>
    <mergeCell ref="B13:B17"/>
    <mergeCell ref="B18:B22"/>
    <mergeCell ref="B23:B33"/>
    <mergeCell ref="B34:B3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2025-03-19T02:41:00Z</dcterms:created>
  <dcterms:modified xsi:type="dcterms:W3CDTF">2025-03-21T00:54:47Z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