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80" tabRatio="894" firstSheet="4" activeTab="7"/>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7" hidden="1">'部门项目支出预算表05-1'!$A$8:$W$29</definedName>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<sst xmlns="http://schemas.openxmlformats.org/spreadsheetml/2006/main" count="1008" uniqueCount="455">
  <si>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</si>
  <si>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</si>
  <si>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</si>
  <si>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</si>
  <si>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</si>
  <si>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</si>
  <si>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</si>
  <si>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</si>
  <si>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</si>
  <si>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</si>
  <si>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</si>
  <si>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</si>
  <si>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</si>
  <si>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</si>
  <si>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</si>
  <si>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</si>
  <si>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</si>
  <si>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</si>
  <si>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</si>
  <si>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</si>
  <si>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</si>
  <si>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</si>
  <si>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</si>
  <si>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</si>
  <si>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</si>
  <si>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</si>
  <si>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</si>
  <si>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</si>
  <si>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</si>
  <si>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</si>
  <si>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</si>
  <si>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</si>
  <si>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</si>
  <si>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</si>
  <si>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</si>
  <si>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</si>
  <si>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</si>
  <si>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</si>
  <si>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</si>
  <si>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</si>
  <si>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</si>
  <si>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</si>
  <si>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</si>
  <si>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</si>
  <si>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</si>
  <si>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</si>
  <si>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</si>
  <si>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</si>
  <si>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</si>
  <si>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</si>
  <si>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</si>
  <si>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</si>
  <si>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</si>
  <si>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</si>
  <si>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</si>
  <si>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</si>
  <si>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</si>
  <si>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</si>
  <si>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</si>
  <si>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</si>
  <si>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</si>
  <si>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</si>
  <si>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</si>
  <si>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</si>
  <si>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</si>
  <si>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</si>
  <si>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</si>
  <si>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</si>
  <si>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</si>
  <si>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昆明市呈贡区第六小学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</si>
  <si>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</si>
  <si>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</si>
  <si>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</si>
  <si>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</si>
  <si>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</si>
  <si>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</si>
  <si>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</si>
  <si>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</si>
  <si>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</si>
  <si>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</si>
  <si>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</si>
  <si>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</si>
  <si>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</si>
  <si>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</si>
  <si>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</si>
  <si>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</si>
  <si>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</si>
  <si>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</si>
  <si>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</si>
  <si>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</si>
  <si>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</si>
  <si>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</si>
  <si>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</si>
  <si>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</si>
  <si>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</si>
  <si>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</si>
  <si>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小学教育</t>
  </si>
  <si>
    <t>事业单位离退休</t>
  </si>
  <si>
    <t>机关事业单位基本养老保险缴费支出</t>
  </si>
  <si>
    <t>事业单位医疗</t>
  </si>
  <si>
    <t>公务员医疗补助</t>
  </si>
  <si>
    <t>其他行政事业单位医疗支出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</si>
  <si>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</si>
  <si>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</si>
  <si>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</si>
  <si>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</si>
  <si>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</si>
  <si>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</si>
  <si>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</si>
  <si>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</si>
  <si>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</si>
  <si>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</si>
  <si>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</si>
  <si>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</si>
  <si>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</si>
  <si>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</si>
  <si>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</si>
  <si>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</si>
  <si>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</si>
  <si>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</si>
  <si>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</si>
  <si>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</si>
  <si>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</si>
  <si>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</si>
  <si>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</si>
  <si>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</si>
  <si>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</si>
  <si>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</si>
  <si>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</si>
  <si>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</si>
  <si>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</si>
  <si>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</si>
  <si>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</si>
  <si>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</si>
  <si>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</si>
  <si>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</si>
  <si>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</si>
  <si>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</si>
  <si>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</si>
  <si>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</si>
  <si>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</si>
  <si>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</si>
  <si>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</si>
  <si>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</si>
  <si>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</si>
  <si>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</si>
  <si>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</si>
  <si>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</si>
  <si>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</si>
  <si>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</si>
  <si>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</si>
  <si>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</si>
  <si>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此表为空，昆明市呈贡区第六小学2025年无“三公”经费预算。</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</si>
  <si>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</si>
  <si>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</si>
  <si>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</si>
  <si>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</si>
  <si>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</si>
  <si>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</si>
  <si>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</si>
  <si>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</si>
  <si>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</si>
  <si>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</si>
  <si>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</si>
  <si>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</si>
  <si>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</si>
  <si>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</si>
  <si>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</si>
  <si>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</si>
  <si>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</si>
  <si>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</si>
  <si>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</si>
  <si>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昆明市呈贡区教育体育局</t>
  </si>
  <si>
    <t>530121210000000001599</t>
  </si>
  <si>
    <t>退休人员公用经费</t>
  </si>
  <si>
    <t>2080502</t>
  </si>
  <si>
    <t>30201</t>
  </si>
  <si>
    <t>办公费</t>
  </si>
  <si>
    <t>教育部门福利费</t>
  </si>
  <si>
    <t>2050202</t>
  </si>
  <si>
    <t>30229</t>
  </si>
  <si>
    <t>福利费</t>
  </si>
  <si>
    <t>530121210000000001591</t>
  </si>
  <si>
    <t>事业基本工资</t>
  </si>
  <si>
    <t>30101</t>
  </si>
  <si>
    <t>基本工资</t>
  </si>
  <si>
    <t>事业津贴补贴</t>
  </si>
  <si>
    <t>30102</t>
  </si>
  <si>
    <t>津贴补贴</t>
  </si>
  <si>
    <t>事业年终一次性奖金</t>
  </si>
  <si>
    <t>30103</t>
  </si>
  <si>
    <t>奖金</t>
  </si>
  <si>
    <t>基础性绩效工资</t>
  </si>
  <si>
    <t>30107</t>
  </si>
  <si>
    <t>绩效工资</t>
  </si>
  <si>
    <t>奖励性绩效工资</t>
  </si>
  <si>
    <t>530121210000000001598</t>
  </si>
  <si>
    <t>事业工会经费</t>
  </si>
  <si>
    <t>30228</t>
  </si>
  <si>
    <t>工会经费</t>
  </si>
  <si>
    <t>530121231100001176363</t>
  </si>
  <si>
    <t>事业退休人员生活补助</t>
  </si>
  <si>
    <t>30305</t>
  </si>
  <si>
    <t>生活补助</t>
  </si>
  <si>
    <t>530121231100001408332</t>
  </si>
  <si>
    <t>事业政府综合目标奖</t>
  </si>
  <si>
    <t>530121241100002158110</t>
  </si>
  <si>
    <t>小学生体检费</t>
  </si>
  <si>
    <t>530121210000000001592</t>
  </si>
  <si>
    <t>事业养老保险</t>
  </si>
  <si>
    <t>2080505</t>
  </si>
  <si>
    <t>30108</t>
  </si>
  <si>
    <t>机关事业单位基本养老保险缴费</t>
  </si>
  <si>
    <t>事业基本医疗保险</t>
  </si>
  <si>
    <t>2101102</t>
  </si>
  <si>
    <t>30110</t>
  </si>
  <si>
    <t>职工基本医疗保险缴费</t>
  </si>
  <si>
    <t>事业公务员医疗统筹</t>
  </si>
  <si>
    <t>2101103</t>
  </si>
  <si>
    <t>30111</t>
  </si>
  <si>
    <t>公务员医疗补助缴费</t>
  </si>
  <si>
    <t>事业失业保险</t>
  </si>
  <si>
    <t>30112</t>
  </si>
  <si>
    <t>其他社会保障缴费</t>
  </si>
  <si>
    <t>事业重特病医疗统筹</t>
  </si>
  <si>
    <t>2101199</t>
  </si>
  <si>
    <t>事业工伤保险</t>
  </si>
  <si>
    <t>530121210000000001593</t>
  </si>
  <si>
    <t>事业住房公积金</t>
  </si>
  <si>
    <t>30113</t>
  </si>
  <si>
    <t>530121221100000478967</t>
  </si>
  <si>
    <t>事业购房补贴</t>
  </si>
  <si>
    <t>530121241100002158109</t>
  </si>
  <si>
    <t>社会化聘用教师工资</t>
  </si>
  <si>
    <t>30199</t>
  </si>
  <si>
    <t>其他工资福利支出</t>
  </si>
  <si>
    <t>预算05-1表</t>
  </si>
  <si>
    <t>项目分类</t>
  </si>
  <si>
    <t>项目单位</t>
  </si>
  <si>
    <t>经济科目编码</t>
  </si>
  <si>
    <t>经济科目名称</t>
  </si>
  <si>
    <t>本年拨款</t>
  </si>
  <si>
    <t>其中：本次下达</t>
  </si>
  <si>
    <t>312 民生类</t>
  </si>
  <si>
    <t>530121241100002173893</t>
  </si>
  <si>
    <t>城乡义务教育阶段家庭经济困难学生生活补助资金</t>
  </si>
  <si>
    <t>30308</t>
  </si>
  <si>
    <t>助学金</t>
  </si>
  <si>
    <t>530121241100002174077</t>
  </si>
  <si>
    <t>城乡义务教育学校公用经费区级专项资金</t>
  </si>
  <si>
    <t>313 事业发展类</t>
  </si>
  <si>
    <t>530121251100003879487</t>
  </si>
  <si>
    <t>呈贡区学校消防安全检测及综合评价服务经费</t>
  </si>
  <si>
    <t>30213</t>
  </si>
  <si>
    <t>维修（护）费</t>
  </si>
  <si>
    <t>530121241100002807506</t>
  </si>
  <si>
    <t>（公用经费）2024年城乡义务教育补助经费中央直达资金</t>
  </si>
  <si>
    <t>530121241100002807511</t>
  </si>
  <si>
    <t>（义教生活费补助）2024年城乡义务教育补助经费中央直达资金</t>
  </si>
  <si>
    <t>530121241100003178192</t>
  </si>
  <si>
    <t>（义教生活费）2024年第二批义务教育家庭经济困难学生生活费补助中央资金</t>
  </si>
  <si>
    <t>530121241100003178167</t>
  </si>
  <si>
    <t>（义教生活费）提前下达2025年义务教育家庭经济困难学生生活补助中央资金</t>
  </si>
  <si>
    <t>530121241100003178168</t>
  </si>
  <si>
    <t>（义教生活费）2024年义务教育家庭经济困难学生生活费补助省级资金</t>
  </si>
  <si>
    <t>530121241100003178197</t>
  </si>
  <si>
    <t>（义教生活费）提前下达2025年义务教育家庭经济困难学生生活补助省级资金</t>
  </si>
  <si>
    <t>530121241100003292265</t>
  </si>
  <si>
    <t>2025年义务教育课后服务补助省级资金</t>
  </si>
  <si>
    <t>劳务费</t>
  </si>
  <si>
    <t>530121241100003292224</t>
  </si>
  <si>
    <t>2024年义务教育课后服务补助省级资金</t>
  </si>
  <si>
    <t>530121241100003178171</t>
  </si>
  <si>
    <t>2024年度省级人才发展专项资金</t>
  </si>
  <si>
    <t>培训费</t>
  </si>
  <si>
    <t>530121241100003203206</t>
  </si>
  <si>
    <t>2023年度城乡绿化美化标杆典型省级财政直接奖补资金</t>
  </si>
  <si>
    <t>其他城乡社区支出</t>
  </si>
  <si>
    <t>530121241100003320230</t>
  </si>
  <si>
    <t>（义教生活费）2024年第二批义务教育家庭经济困难学生生活费补助市级资金</t>
  </si>
  <si>
    <t>530121241100003320231</t>
  </si>
  <si>
    <t>（义教生活费）提前下达2025年义务教育家庭经济困难学生生活补助市级资金</t>
  </si>
  <si>
    <t>530121251100004068805</t>
  </si>
  <si>
    <t>2024年义务教育优质均衡发展奖补资金</t>
  </si>
  <si>
    <t>办公设备购置</t>
  </si>
  <si>
    <t>314 事业发展类</t>
  </si>
  <si>
    <t>530121241100002291785</t>
  </si>
  <si>
    <t>（自有资金）课后服务经费</t>
  </si>
  <si>
    <t>预算05-2表</t>
  </si>
  <si>
    <t>项目年度绩效目标</t>
  </si>
  <si>
    <t>一级指标</t>
  </si>
  <si>
    <t>二级指标</t>
  </si>
  <si>
    <t>三级指标</t>
  </si>
  <si>
    <t>指标性质</t>
  </si>
  <si>
    <t>指标值</t>
  </si>
  <si>
    <t>度量单位</t>
  </si>
  <si>
    <t>指标属性</t>
  </si>
  <si>
    <t>指标内容</t>
  </si>
  <si>
    <t>保障学校消防安全，完善小学消防设施设备整改</t>
  </si>
  <si>
    <t>产出指标</t>
  </si>
  <si>
    <t>数量指标</t>
  </si>
  <si>
    <t>消防安全检测及综合评价校园数量</t>
  </si>
  <si>
    <t>=</t>
  </si>
  <si>
    <t>所</t>
  </si>
  <si>
    <t>定量指标</t>
  </si>
  <si>
    <t>完成我校消防安全检测及综合评价</t>
  </si>
  <si>
    <t>质量指标</t>
  </si>
  <si>
    <t>消防设施设备按学校规模达标率</t>
  </si>
  <si>
    <t>100</t>
  </si>
  <si>
    <t>%</t>
  </si>
  <si>
    <t>学校消防安全检测达标率为100%</t>
  </si>
  <si>
    <t>时效指标</t>
  </si>
  <si>
    <t>整改经费当年到位率</t>
  </si>
  <si>
    <t>消防安全检测整改经费当年到位率100%</t>
  </si>
  <si>
    <t>成本指标</t>
  </si>
  <si>
    <t>经济成本指标</t>
  </si>
  <si>
    <t>53</t>
  </si>
  <si>
    <t>万元</t>
  </si>
  <si>
    <t>昆明市呈贡区第六小学消防安全检测及综合评价服务经费共计下达53万元。</t>
  </si>
  <si>
    <t>效益指标</t>
  </si>
  <si>
    <t>社会效益</t>
  </si>
  <si>
    <t>校园消防安全保障率</t>
  </si>
  <si>
    <t>95</t>
  </si>
  <si>
    <t>定性指标</t>
  </si>
  <si>
    <t>学校消防安全保障率100%</t>
  </si>
  <si>
    <t>满意度指标</t>
  </si>
  <si>
    <t>服务对象满意度</t>
  </si>
  <si>
    <t>学校师生满意度</t>
  </si>
  <si>
    <t>&gt;=</t>
  </si>
  <si>
    <t>93</t>
  </si>
  <si>
    <t>学校师生对校园消防满意度≥93%</t>
  </si>
  <si>
    <t>根据呈教通【2023】6号文件中服务费测算标准，按2024学年参加课后服务学生人数357*800元/生.年=285600元。以学生为中心，遵循教育规律和学生发展规律，科学合理确定课后服务内容，有利于学生的全面发展</t>
  </si>
  <si>
    <t>参加课后服务学生数量</t>
  </si>
  <si>
    <t>357</t>
  </si>
  <si>
    <t>人</t>
  </si>
  <si>
    <t>参加课后服务人数357人</t>
  </si>
  <si>
    <t>进行午间、下午基本服务与兴趣活动开课率</t>
  </si>
  <si>
    <t>进行午间、下午基本服务与兴趣活动开课率100%</t>
  </si>
  <si>
    <t>开足中午两课时，下午两课时的服务时间</t>
  </si>
  <si>
    <t>按实际情况开足中午两课时，下午两课时的服务时间</t>
  </si>
  <si>
    <t>285600</t>
  </si>
  <si>
    <t>元</t>
  </si>
  <si>
    <t>按2024学年参加课后服务学生人数357*800元/生.年=285600元。</t>
  </si>
  <si>
    <t>办好课后服务，丰富学生兴趣完成率</t>
  </si>
  <si>
    <t>办好课后服务，丰富学生兴趣完成率100%</t>
  </si>
  <si>
    <t>参加课后服务的学生及家长满意率</t>
  </si>
  <si>
    <t>98</t>
  </si>
  <si>
    <t>参加课后服务的学生及家长满意率≥98%</t>
  </si>
  <si>
    <t>按文件要求落实义务教育家庭经济困难学生生活补助经费政策</t>
  </si>
  <si>
    <t>补助学生人数</t>
  </si>
  <si>
    <t>37</t>
  </si>
  <si>
    <t>补助学生人数37人</t>
  </si>
  <si>
    <t>补助范围占困难学生数比例</t>
  </si>
  <si>
    <t>补助范围占困难学生数比100%</t>
  </si>
  <si>
    <t>完成时效性</t>
  </si>
  <si>
    <t>完成时效性100%</t>
  </si>
  <si>
    <t>7400</t>
  </si>
  <si>
    <t>非寄宿制家庭经济困难学生小学625元/生.学年</t>
  </si>
  <si>
    <t>补助对象政策知晓度</t>
  </si>
  <si>
    <t>补助对象政策知晓度100%</t>
  </si>
  <si>
    <t>服务对象满意度指标</t>
  </si>
  <si>
    <t>96</t>
  </si>
  <si>
    <t>服务对象满意度指标≥96%</t>
  </si>
  <si>
    <t>以在校学生人数为依据，按时、足额下达城乡义务教育学校生均公用经费补助资金。城乡义务教育学校生均公用经费拨款标准按照小学720元/生.年的标准执行，确保所有城乡义务教育学校公用经费补助资金能够有效保障学校年初正常运转，不因资金短缺而影响学校正常的教育教学秩序，确保教师培训所需资金得到有效保障。</t>
  </si>
  <si>
    <t>应补助人数</t>
  </si>
  <si>
    <t>308</t>
  </si>
  <si>
    <t>应补助人数357</t>
  </si>
  <si>
    <t>补助范围占在校学生数比例</t>
  </si>
  <si>
    <t>补助范围占在校学生数比例100%</t>
  </si>
  <si>
    <t>补助资金当年到位率</t>
  </si>
  <si>
    <t>补助资金当年到位率100%</t>
  </si>
  <si>
    <t>720</t>
  </si>
  <si>
    <t>元/人年</t>
  </si>
  <si>
    <t>小学公用经费人均补助标准720元/人.年</t>
  </si>
  <si>
    <t>补助对象政策的知晓度</t>
  </si>
  <si>
    <t>补助对象政策的知晓度100%</t>
  </si>
  <si>
    <t>学生、家长满意度</t>
  </si>
  <si>
    <t>学生、家长满意度≥95%</t>
  </si>
  <si>
    <t>预算06表</t>
  </si>
  <si>
    <t>政府性基金预算支出预算表</t>
  </si>
  <si>
    <t>单位名称：昆明市发展和改革委员会</t>
  </si>
  <si>
    <t>政府性基金预算支出</t>
  </si>
  <si>
    <t>此表为空，昆明市呈贡区第六小学2025年无政府性基金预算预算。</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</si>
  <si>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</si>
  <si>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</si>
  <si>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</si>
  <si>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</si>
  <si>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</si>
  <si>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</si>
  <si>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</si>
  <si>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</si>
  <si>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</si>
  <si>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</si>
  <si>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</si>
  <si>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笔记本电脑</t>
  </si>
  <si>
    <t>A02010108 便携式计算机</t>
  </si>
  <si>
    <t>台</t>
  </si>
  <si>
    <t>义务教育优质均衡发展奖补资金</t>
  </si>
  <si>
    <t>LED教室灯</t>
  </si>
  <si>
    <t>A02061908 室内照明灯具</t>
  </si>
  <si>
    <t>盏</t>
  </si>
  <si>
    <t>触控教学一体机</t>
  </si>
  <si>
    <t xml:space="preserve">A02020800 触控一体机
</t>
  </si>
  <si>
    <t>LED黑板专用灯</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</si>
  <si>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</si>
  <si>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</si>
  <si>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</si>
  <si>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</si>
  <si>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</si>
  <si>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</si>
  <si>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</si>
  <si>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</si>
  <si>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此表为空，昆明市呈贡区第六小学2025年无政府购买服务预算。</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</si>
  <si>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</si>
  <si>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</si>
  <si>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</si>
  <si>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</si>
  <si>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</si>
  <si>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</si>
  <si>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</si>
  <si>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</si>
  <si>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</si>
  <si>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</si>
  <si>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</si>
  <si>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</si>
  <si>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</si>
  <si>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</si>
  <si>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</si>
  <si>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</si>
  <si>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</si>
  <si>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</si>
  <si>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</si>
  <si>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</si>
  <si>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</si>
  <si>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</si>
  <si>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</si>
  <si>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此表为空，说明：我区已实行乡财县管，乡镇（街道）按照县级部门预算管理，无对下转移支付，我单位无该项预算。</t>
  </si>
  <si>
    <t>预算09-2表</t>
  </si>
  <si>
    <t>此表为空，说明：我区已实行乡财县管，乡镇（街道）按照县级部门预算管理，无对下转移支付，我单位无该项目。</t>
  </si>
  <si>
    <t xml:space="preserve">预算10表
</t>
  </si>
  <si>
    <t>资产类别</t>
  </si>
  <si>
    <t>资产分类代码.名称</t>
  </si>
  <si>
    <t>资产名称</t>
  </si>
  <si>
    <t>计量单位</t>
  </si>
  <si>
    <t>财政部门批复数（元）</t>
  </si>
  <si>
    <t>单价</t>
  </si>
  <si>
    <t>金额</t>
  </si>
  <si>
    <t>此表为空。</t>
  </si>
  <si>
    <t>预算11表</t>
  </si>
  <si>
    <t>上级补助</t>
  </si>
  <si>
    <t>此表为空，昆明市呈贡区第六小学无上级补助项目支出预算。</t>
  </si>
  <si>
    <t>预算12表</t>
  </si>
  <si>
    <t>项目级次</t>
  </si>
  <si>
    <t/>
  </si>
  <si>
    <t>此表为空，昆明市呈贡区第六小学无部门项目中期规划预算。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</si>
</sst>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hh:mm:ss"/>
    <numFmt numFmtId="178" formatCode="#,##0.00;\-#,##0.00;;@"/>
    <numFmt numFmtId="179" formatCode="yyyy\-mm\-dd\ hh:mm:ss"/>
    <numFmt numFmtId="180" formatCode="yyyy\-mm\-dd"/>
    <numFmt numFmtId="181" formatCode="#,##0.00_);[Red]\(#,##0.00\)"/>
  </numFmts>
  <fonts count="42">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12"/>
      <color rgb="FF000000"/>
      <name val="宋体"/>
      <charset val="134"/>
    </font>
    <font>
      <sz val="10"/>
      <color theme="1"/>
      <name val="宋体"/>
      <charset val="134"/>
      <scheme val="minor"/>
    </font>
    <font>
      <b/>
      <sz val="10"/>
      <color rgb="FF000000"/>
      <name val="宋体"/>
      <charset val="134"/>
    </font>
    <font>
      <sz val="10"/>
      <color indexed="8"/>
      <name val="SimSun"/>
      <charset val="134"/>
    </font>
    <font>
      <sz val="10"/>
      <name val="宋体"/>
      <charset val="134"/>
      <scheme val="minor"/>
    </font>
    <font>
      <sz val="10"/>
      <color indexed="8"/>
      <name val="宋体"/>
      <charset val="134"/>
    </font>
    <font>
      <sz val="10"/>
      <color theme="1"/>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1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1" fillId="4" borderId="18" applyNumberFormat="0" applyAlignment="0" applyProtection="0">
      <alignment vertical="center"/>
    </xf>
    <xf numFmtId="0" fontId="32" fillId="5" borderId="19" applyNumberFormat="0" applyAlignment="0" applyProtection="0">
      <alignment vertical="center"/>
    </xf>
    <xf numFmtId="0" fontId="33" fillId="5" borderId="18" applyNumberFormat="0" applyAlignment="0" applyProtection="0">
      <alignment vertical="center"/>
    </xf>
    <xf numFmtId="0" fontId="34" fillId="6" borderId="20" applyNumberFormat="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18" fillId="0" borderId="7">
      <alignment horizontal="right" vertical="center"/>
    </xf>
    <xf numFmtId="177" fontId="18" fillId="0" borderId="7">
      <alignment horizontal="right" vertical="center"/>
    </xf>
    <xf numFmtId="178" fontId="18" fillId="0" borderId="7">
      <alignment horizontal="right" vertical="center"/>
    </xf>
    <xf numFmtId="178" fontId="18" fillId="0" borderId="7">
      <alignment horizontal="right" vertical="center"/>
    </xf>
    <xf numFmtId="10" fontId="18" fillId="0" borderId="7">
      <alignment horizontal="right" vertical="center"/>
    </xf>
    <xf numFmtId="179" fontId="18" fillId="0" borderId="7">
      <alignment horizontal="right" vertical="center"/>
    </xf>
    <xf numFmtId="180" fontId="18" fillId="0" borderId="7">
      <alignment horizontal="right" vertical="center"/>
    </xf>
    <xf numFmtId="0" fontId="18" fillId="0" borderId="0">
      <alignment vertical="top"/>
      <protection locked="0"/>
    </xf>
    <xf numFmtId="49" fontId="18" fillId="0" borderId="7">
      <alignment horizontal="left" vertical="center" wrapText="1"/>
    </xf>
  </cellStyleXfs>
  <cellXfs count="244">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6" fontId="5" fillId="0" borderId="7" xfId="49"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6" xfId="49" applyNumberFormat="1" applyFont="1" applyBorder="1" applyAlignment="1">
      <alignment horizontal="center" vertical="center"/>
    </xf>
    <xf numFmtId="176" fontId="5" fillId="0" borderId="11" xfId="49" applyNumberFormat="1" applyFont="1" applyBorder="1" applyAlignment="1">
      <alignment horizontal="center" vertical="center"/>
    </xf>
    <xf numFmtId="176" fontId="5" fillId="0" borderId="11" xfId="0" applyNumberFormat="1" applyFont="1" applyBorder="1" applyAlignment="1">
      <alignment horizontal="center" vertical="center"/>
    </xf>
    <xf numFmtId="4" fontId="5" fillId="0" borderId="7" xfId="49" applyNumberFormat="1" applyFont="1" applyBorder="1" applyAlignment="1">
      <alignment horizontal="right" vertical="center"/>
    </xf>
    <xf numFmtId="3" fontId="2" fillId="0" borderId="11" xfId="0" applyNumberFormat="1" applyFont="1" applyBorder="1" applyAlignment="1">
      <alignment horizontal="right" vertical="center"/>
    </xf>
    <xf numFmtId="4" fontId="5" fillId="0" borderId="7"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49" fontId="11" fillId="0" borderId="7" xfId="0" applyNumberFormat="1" applyFont="1" applyFill="1" applyBorder="1" applyAlignment="1">
      <alignment horizontal="left" vertical="center" wrapText="1"/>
    </xf>
    <xf numFmtId="0" fontId="12" fillId="0" borderId="0" xfId="0" applyFont="1" applyBorder="1" applyAlignment="1">
      <alignment horizontal="center" vertical="center"/>
    </xf>
    <xf numFmtId="0" fontId="12" fillId="0" borderId="0" xfId="0" applyFont="1" applyBorder="1"/>
    <xf numFmtId="0" fontId="1" fillId="0" borderId="0" xfId="0" applyFont="1" applyBorder="1" applyAlignment="1">
      <alignment vertical="top"/>
    </xf>
    <xf numFmtId="0" fontId="13" fillId="0" borderId="0" xfId="0" applyFont="1" applyBorder="1" applyAlignment="1">
      <alignment horizontal="center" vertical="center"/>
    </xf>
    <xf numFmtId="0" fontId="1" fillId="0" borderId="0" xfId="0" applyFont="1" applyBorder="1" applyAlignment="1" applyProtection="1">
      <alignment horizontal="left" vertical="center"/>
      <protection locked="0"/>
    </xf>
    <xf numFmtId="0" fontId="1" fillId="0" borderId="0" xfId="0" applyFont="1" applyBorder="1" applyAlignment="1">
      <alignment horizontal="left" vertical="center"/>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0" fontId="1" fillId="2" borderId="6" xfId="0" applyFont="1" applyFill="1" applyBorder="1" applyAlignment="1" applyProtection="1">
      <alignment horizontal="center" vertical="center" wrapText="1"/>
      <protection locked="0"/>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left" vertical="center"/>
    </xf>
    <xf numFmtId="0" fontId="1" fillId="2" borderId="7"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wrapText="1"/>
      <protection locked="0"/>
    </xf>
    <xf numFmtId="0" fontId="12" fillId="0" borderId="14" xfId="0" applyFont="1" applyFill="1" applyBorder="1" applyAlignment="1">
      <alignment horizontal="left" vertical="center"/>
    </xf>
    <xf numFmtId="0" fontId="14" fillId="0" borderId="14"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6" fillId="0" borderId="14" xfId="56" applyFont="1" applyFill="1" applyBorder="1" applyAlignment="1" applyProtection="1">
      <alignment horizontal="left" vertical="center"/>
    </xf>
    <xf numFmtId="0" fontId="1" fillId="0" borderId="7" xfId="0" applyFont="1" applyBorder="1" applyAlignment="1">
      <alignment vertical="center" wrapText="1"/>
    </xf>
    <xf numFmtId="0" fontId="1" fillId="0" borderId="3" xfId="0" applyFont="1" applyBorder="1" applyAlignment="1">
      <alignment horizontal="left" vertical="center"/>
    </xf>
    <xf numFmtId="0" fontId="1" fillId="2" borderId="4" xfId="0" applyFont="1" applyFill="1" applyBorder="1" applyAlignment="1">
      <alignment horizontal="left" vertical="center"/>
    </xf>
    <xf numFmtId="0" fontId="1" fillId="0" borderId="0" xfId="0" applyFont="1" applyBorder="1"/>
    <xf numFmtId="0" fontId="1" fillId="2" borderId="1" xfId="0" applyFont="1" applyFill="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pplyProtection="1">
      <alignment horizontal="center" vertical="center" wrapText="1"/>
      <protection locked="0"/>
    </xf>
    <xf numFmtId="0" fontId="1" fillId="0" borderId="11" xfId="0" applyFont="1" applyBorder="1" applyAlignment="1">
      <alignment horizontal="center" vertical="center"/>
    </xf>
    <xf numFmtId="4" fontId="17" fillId="0" borderId="7" xfId="0" applyNumberFormat="1" applyFont="1" applyBorder="1" applyAlignment="1">
      <alignment horizontal="right" vertical="center"/>
    </xf>
    <xf numFmtId="4" fontId="1" fillId="2" borderId="7" xfId="0" applyNumberFormat="1" applyFont="1" applyFill="1" applyBorder="1" applyAlignment="1" applyProtection="1">
      <alignment horizontal="right" vertical="center"/>
      <protection locked="0"/>
    </xf>
    <xf numFmtId="4" fontId="1" fillId="0" borderId="7" xfId="0" applyNumberFormat="1" applyFont="1" applyBorder="1" applyAlignment="1" applyProtection="1">
      <alignment horizontal="center" vertical="center"/>
      <protection locked="0"/>
    </xf>
    <xf numFmtId="4" fontId="1" fillId="0" borderId="7" xfId="0" applyNumberFormat="1" applyFont="1" applyBorder="1" applyAlignment="1" applyProtection="1">
      <alignment horizontal="right" vertical="center"/>
      <protection locked="0"/>
    </xf>
    <xf numFmtId="4" fontId="1" fillId="0" borderId="7" xfId="0" applyNumberFormat="1" applyFont="1" applyBorder="1" applyAlignment="1">
      <alignment horizontal="center" vertical="center"/>
    </xf>
    <xf numFmtId="4" fontId="1" fillId="0" borderId="7" xfId="0" applyNumberFormat="1"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1" fillId="0" borderId="7" xfId="0" applyFont="1" applyBorder="1" applyAlignment="1" applyProtection="1">
      <alignment horizontal="left" vertical="center"/>
      <protection locked="0"/>
    </xf>
    <xf numFmtId="49" fontId="2" fillId="0" borderId="14" xfId="56" applyNumberFormat="1" applyFont="1" applyFill="1" applyBorder="1" applyAlignment="1" applyProtection="1">
      <alignment horizontal="left" vertical="center"/>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18" fillId="0" borderId="7" xfId="0" applyNumberFormat="1" applyFont="1" applyBorder="1" applyAlignment="1"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9"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0" fontId="2" fillId="0" borderId="0" xfId="0"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7" xfId="0" applyNumberFormat="1" applyFont="1" applyBorder="1" applyAlignment="1">
      <alignment horizontal="center" vertical="center"/>
    </xf>
    <xf numFmtId="0" fontId="4" fillId="0" borderId="11" xfId="0" applyFont="1" applyBorder="1" applyAlignment="1">
      <alignment horizontal="center" vertical="center"/>
    </xf>
    <xf numFmtId="4" fontId="2" fillId="0" borderId="7" xfId="0" applyNumberFormat="1" applyFont="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4" fontId="2" fillId="2" borderId="7" xfId="0" applyNumberFormat="1" applyFont="1" applyFill="1" applyBorder="1" applyAlignment="1">
      <alignment horizontal="right" vertical="center" wrapText="1"/>
    </xf>
    <xf numFmtId="4" fontId="2" fillId="2" borderId="7" xfId="0" applyNumberFormat="1" applyFont="1" applyFill="1" applyBorder="1" applyAlignment="1" applyProtection="1">
      <alignment horizontal="right" vertical="center" wrapText="1"/>
      <protection locked="0"/>
    </xf>
    <xf numFmtId="4" fontId="2" fillId="0" borderId="7" xfId="0" applyNumberFormat="1" applyFont="1" applyFill="1" applyBorder="1" applyAlignment="1">
      <alignment horizontal="right" vertical="center"/>
    </xf>
    <xf numFmtId="0" fontId="6" fillId="2" borderId="0" xfId="0" applyFont="1" applyFill="1" applyBorder="1" applyAlignment="1">
      <alignment horizontal="left" vertical="center"/>
    </xf>
    <xf numFmtId="0" fontId="20" fillId="0" borderId="7" xfId="0" applyFont="1" applyBorder="1" applyAlignment="1" applyProtection="1">
      <alignment horizontal="center" vertical="center" wrapText="1"/>
      <protection locked="0"/>
    </xf>
    <xf numFmtId="0" fontId="20"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1" fillId="0" borderId="7" xfId="0" applyFont="1" applyBorder="1" applyAlignment="1">
      <alignment horizontal="center" vertical="center"/>
    </xf>
    <xf numFmtId="0" fontId="21" fillId="0" borderId="7" xfId="0" applyFont="1" applyBorder="1" applyAlignment="1" applyProtection="1">
      <alignment horizontal="center" vertical="center" wrapText="1"/>
      <protection locked="0"/>
    </xf>
    <xf numFmtId="178" fontId="22" fillId="0" borderId="7" xfId="0" applyNumberFormat="1" applyFont="1" applyBorder="1" applyAlignment="1">
      <alignment horizontal="right" vertical="center"/>
    </xf>
    <xf numFmtId="0" fontId="20" fillId="2" borderId="1" xfId="0" applyFont="1" applyFill="1" applyBorder="1" applyAlignment="1">
      <alignment horizontal="center" vertical="center"/>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2" borderId="6" xfId="0" applyFont="1" applyFill="1" applyBorder="1" applyAlignment="1" applyProtection="1">
      <alignment horizontal="center" vertical="center" wrapText="1"/>
      <protection locked="0"/>
    </xf>
    <xf numFmtId="0" fontId="20" fillId="0" borderId="6"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181" fontId="2" fillId="2" borderId="7" xfId="0" applyNumberFormat="1" applyFont="1" applyFill="1" applyBorder="1" applyAlignment="1">
      <alignment horizontal="right" vertical="center" wrapText="1"/>
    </xf>
    <xf numFmtId="0" fontId="2" fillId="2" borderId="7" xfId="0" applyFont="1" applyFill="1" applyBorder="1" applyAlignment="1" applyProtection="1">
      <alignment horizontal="right" vertical="center" wrapText="1"/>
      <protection locked="0"/>
    </xf>
    <xf numFmtId="0" fontId="2" fillId="2" borderId="7" xfId="0" applyNumberFormat="1" applyFont="1" applyFill="1" applyBorder="1" applyAlignment="1">
      <alignment horizontal="left" vertical="center" wrapText="1"/>
    </xf>
    <xf numFmtId="0" fontId="2" fillId="2" borderId="7" xfId="0" applyFont="1" applyFill="1" applyBorder="1" applyAlignment="1">
      <alignment vertical="center" wrapText="1"/>
    </xf>
    <xf numFmtId="181" fontId="2" fillId="2" borderId="7" xfId="0" applyNumberFormat="1" applyFont="1" applyFill="1" applyBorder="1" applyAlignment="1">
      <alignment horizontal="center" vertical="center" wrapText="1"/>
    </xf>
    <xf numFmtId="181" fontId="5" fillId="0" borderId="7" xfId="0" applyNumberFormat="1" applyFont="1" applyBorder="1" applyAlignment="1">
      <alignment horizontal="right" vertical="center"/>
    </xf>
    <xf numFmtId="0" fontId="2" fillId="2" borderId="2" xfId="0" applyFont="1" applyFill="1" applyBorder="1" applyAlignment="1">
      <alignment horizontal="center"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6"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1" fillId="0" borderId="7" xfId="0" applyFont="1" applyBorder="1" applyAlignment="1" quotePrefix="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IntegralNumberStyle" xfId="49"/>
    <cellStyle name="TimeStyle" xfId="50"/>
    <cellStyle name="MoneyStyle" xfId="51"/>
    <cellStyle name="NumberStyle" xfId="52"/>
    <cellStyle name="PercentStyle" xfId="53"/>
    <cellStyle name="DateTimeStyle" xfId="54"/>
    <cellStyle name="DateStyle" xfId="55"/>
    <cellStyle name="Normal" xfId="56"/>
    <cellStyle name="TextStyle"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zoomScale="90" zoomScaleNormal="90" workbookViewId="0">
      <pane ySplit="1" topLeftCell="A3" activePane="bottomLeft" state="frozen"/>
      <selection/>
      <selection pane="bottomLeft" activeCell="B37" sqref="B37"/>
    </sheetView>
  </sheetViews>
  <sheetFormatPr defaultColWidth="8.57272727272727" defaultRowHeight="12.75" customHeight="1" outlineLevelCol="3"/>
  <cols>
    <col min="1" max="4" width="41" customWidth="1"/>
  </cols>
  <sheetData>
    <row r="1" customHeight="1" spans="1:4">
      <c r="A1" s="1"/>
      <c r="B1" s="1"/>
      <c r="C1" s="1"/>
      <c r="D1" s="1"/>
    </row>
    <row r="2" ht="15" customHeight="1" spans="1:4">
      <c r="A2" s="45"/>
      <c r="B2" s="45"/>
      <c r="C2" s="45"/>
      <c r="D2" s="63" t="s">
        <v>0</v>
      </c>
    </row>
    <row r="3" ht="41.25" customHeight="1" spans="1:1">
      <c r="A3" s="40" t="str">
        <f>"2025"&amp;"年财务收支预算总表"</f>
        <v>2025年财务收支预算总表</v>
      </c>
    </row>
    <row r="4" ht="17.25" customHeight="1" spans="1:4">
      <c r="A4" s="43" t="str">
        <f>"单位名称："&amp;"昆明市呈贡区第六小学"</f>
        <v>单位名称：昆明市呈贡区第六小学</v>
      </c>
      <c r="B4" s="206"/>
      <c r="D4" s="195" t="s">
        <v>1</v>
      </c>
    </row>
    <row r="5" ht="23.25" customHeight="1" spans="1:4">
      <c r="A5" s="207" t="s">
        <v>2</v>
      </c>
      <c r="B5" s="208"/>
      <c r="C5" s="207" t="s">
        <v>3</v>
      </c>
      <c r="D5" s="208"/>
    </row>
    <row r="6" ht="24" customHeight="1" spans="1:4">
      <c r="A6" s="207" t="s">
        <v>4</v>
      </c>
      <c r="B6" s="207" t="s">
        <v>5</v>
      </c>
      <c r="C6" s="207" t="s">
        <v>6</v>
      </c>
      <c r="D6" s="207" t="s">
        <v>5</v>
      </c>
    </row>
    <row r="7" ht="17.25" customHeight="1" spans="1:4">
      <c r="A7" s="209" t="s">
        <v>7</v>
      </c>
      <c r="B7" s="79">
        <v>4768422.52</v>
      </c>
      <c r="C7" s="209" t="s">
        <v>8</v>
      </c>
      <c r="D7" s="79"/>
    </row>
    <row r="8" ht="17.25" customHeight="1" spans="1:4">
      <c r="A8" s="209" t="s">
        <v>9</v>
      </c>
      <c r="B8" s="79"/>
      <c r="C8" s="209" t="s">
        <v>10</v>
      </c>
      <c r="D8" s="79"/>
    </row>
    <row r="9" ht="17.25" customHeight="1" spans="1:4">
      <c r="A9" s="209" t="s">
        <v>11</v>
      </c>
      <c r="B9" s="79"/>
      <c r="C9" s="243" t="s">
        <v>12</v>
      </c>
      <c r="D9" s="79"/>
    </row>
    <row r="10" ht="17.25" customHeight="1" spans="1:4">
      <c r="A10" s="209" t="s">
        <v>13</v>
      </c>
      <c r="B10" s="79"/>
      <c r="C10" s="243" t="s">
        <v>14</v>
      </c>
      <c r="D10" s="79"/>
    </row>
    <row r="11" ht="17.25" customHeight="1" spans="1:4">
      <c r="A11" s="209" t="s">
        <v>15</v>
      </c>
      <c r="B11" s="79">
        <v>285600</v>
      </c>
      <c r="C11" s="243" t="s">
        <v>16</v>
      </c>
      <c r="D11" s="79">
        <v>3957333.52</v>
      </c>
    </row>
    <row r="12" ht="17.25" customHeight="1" spans="1:4">
      <c r="A12" s="209" t="s">
        <v>17</v>
      </c>
      <c r="B12" s="79"/>
      <c r="C12" s="243" t="s">
        <v>18</v>
      </c>
      <c r="D12" s="79"/>
    </row>
    <row r="13" ht="17.25" customHeight="1" spans="1:4">
      <c r="A13" s="209" t="s">
        <v>19</v>
      </c>
      <c r="B13" s="79"/>
      <c r="C13" s="31" t="s">
        <v>20</v>
      </c>
      <c r="D13" s="79"/>
    </row>
    <row r="14" ht="17.25" customHeight="1" spans="1:4">
      <c r="A14" s="209" t="s">
        <v>21</v>
      </c>
      <c r="B14" s="79"/>
      <c r="C14" s="31" t="s">
        <v>22</v>
      </c>
      <c r="D14" s="79">
        <v>512680</v>
      </c>
    </row>
    <row r="15" ht="17.25" customHeight="1" spans="1:4">
      <c r="A15" s="209" t="s">
        <v>23</v>
      </c>
      <c r="B15" s="79"/>
      <c r="C15" s="31" t="s">
        <v>24</v>
      </c>
      <c r="D15" s="79">
        <v>318497</v>
      </c>
    </row>
    <row r="16" ht="17.25" customHeight="1" spans="1:4">
      <c r="A16" s="209" t="s">
        <v>25</v>
      </c>
      <c r="B16" s="79">
        <v>285600</v>
      </c>
      <c r="C16" s="31" t="s">
        <v>26</v>
      </c>
      <c r="D16" s="79"/>
    </row>
    <row r="17" ht="17.25" customHeight="1" spans="1:4">
      <c r="A17" s="183"/>
      <c r="B17" s="79"/>
      <c r="C17" s="31" t="s">
        <v>27</v>
      </c>
      <c r="D17" s="79"/>
    </row>
    <row r="18" ht="17.25" customHeight="1" spans="1:4">
      <c r="A18" s="210"/>
      <c r="B18" s="79"/>
      <c r="C18" s="31" t="s">
        <v>28</v>
      </c>
      <c r="D18" s="79"/>
    </row>
    <row r="19" ht="17.25" customHeight="1" spans="1:4">
      <c r="A19" s="210"/>
      <c r="B19" s="79"/>
      <c r="C19" s="31" t="s">
        <v>29</v>
      </c>
      <c r="D19" s="79"/>
    </row>
    <row r="20" ht="17.25" customHeight="1" spans="1:4">
      <c r="A20" s="210"/>
      <c r="B20" s="79"/>
      <c r="C20" s="31" t="s">
        <v>30</v>
      </c>
      <c r="D20" s="79"/>
    </row>
    <row r="21" ht="17.25" customHeight="1" spans="1:4">
      <c r="A21" s="210"/>
      <c r="B21" s="79"/>
      <c r="C21" s="31" t="s">
        <v>31</v>
      </c>
      <c r="D21" s="79"/>
    </row>
    <row r="22" ht="17.25" customHeight="1" spans="1:4">
      <c r="A22" s="210"/>
      <c r="B22" s="79"/>
      <c r="C22" s="31" t="s">
        <v>32</v>
      </c>
      <c r="D22" s="79"/>
    </row>
    <row r="23" ht="17.25" customHeight="1" spans="1:4">
      <c r="A23" s="210"/>
      <c r="B23" s="79"/>
      <c r="C23" s="31" t="s">
        <v>33</v>
      </c>
      <c r="D23" s="79"/>
    </row>
    <row r="24" ht="17.25" customHeight="1" spans="1:4">
      <c r="A24" s="210"/>
      <c r="B24" s="79"/>
      <c r="C24" s="31" t="s">
        <v>34</v>
      </c>
      <c r="D24" s="79"/>
    </row>
    <row r="25" ht="17.25" customHeight="1" spans="1:4">
      <c r="A25" s="210"/>
      <c r="B25" s="79"/>
      <c r="C25" s="31" t="s">
        <v>35</v>
      </c>
      <c r="D25" s="79">
        <v>265512</v>
      </c>
    </row>
    <row r="26" ht="17.25" customHeight="1" spans="1:4">
      <c r="A26" s="210"/>
      <c r="B26" s="79"/>
      <c r="C26" s="31" t="s">
        <v>36</v>
      </c>
      <c r="D26" s="79"/>
    </row>
    <row r="27" ht="17.25" customHeight="1" spans="1:4">
      <c r="A27" s="210"/>
      <c r="B27" s="79"/>
      <c r="C27" s="183" t="s">
        <v>37</v>
      </c>
      <c r="D27" s="79"/>
    </row>
    <row r="28" ht="17.25" customHeight="1" spans="1:4">
      <c r="A28" s="210"/>
      <c r="B28" s="79"/>
      <c r="C28" s="31" t="s">
        <v>38</v>
      </c>
      <c r="D28" s="79"/>
    </row>
    <row r="29" ht="16.5" customHeight="1" spans="1:4">
      <c r="A29" s="210"/>
      <c r="B29" s="79"/>
      <c r="C29" s="31" t="s">
        <v>39</v>
      </c>
      <c r="D29" s="79"/>
    </row>
    <row r="30" ht="16.5" customHeight="1" spans="1:4">
      <c r="A30" s="210"/>
      <c r="B30" s="79"/>
      <c r="C30" s="183" t="s">
        <v>40</v>
      </c>
      <c r="D30" s="79"/>
    </row>
    <row r="31" ht="17.25" customHeight="1" spans="1:4">
      <c r="A31" s="210"/>
      <c r="B31" s="79"/>
      <c r="C31" s="183" t="s">
        <v>41</v>
      </c>
      <c r="D31" s="79"/>
    </row>
    <row r="32" ht="17.25" customHeight="1" spans="1:4">
      <c r="A32" s="210"/>
      <c r="B32" s="79"/>
      <c r="C32" s="31" t="s">
        <v>42</v>
      </c>
      <c r="D32" s="79"/>
    </row>
    <row r="33" ht="16.5" customHeight="1" spans="1:4">
      <c r="A33" s="210" t="s">
        <v>43</v>
      </c>
      <c r="B33" s="79">
        <v>5054022.52</v>
      </c>
      <c r="C33" s="210" t="s">
        <v>44</v>
      </c>
      <c r="D33" s="79">
        <v>5054022.52</v>
      </c>
    </row>
    <row r="34" ht="16.5" customHeight="1" spans="1:4">
      <c r="A34" s="183" t="s">
        <v>45</v>
      </c>
      <c r="B34" s="79">
        <v>210716.76</v>
      </c>
      <c r="C34" s="183" t="s">
        <v>46</v>
      </c>
      <c r="D34" s="79">
        <v>210716.76</v>
      </c>
    </row>
    <row r="35" ht="16.5" customHeight="1" spans="1:4">
      <c r="A35" s="31" t="s">
        <v>47</v>
      </c>
      <c r="B35" s="79">
        <v>210716.76</v>
      </c>
      <c r="C35" s="31" t="s">
        <v>47</v>
      </c>
      <c r="D35" s="79">
        <v>210716.76</v>
      </c>
    </row>
    <row r="36" ht="16.5" customHeight="1" spans="1:4">
      <c r="A36" s="31" t="s">
        <v>48</v>
      </c>
      <c r="B36" s="79"/>
      <c r="C36" s="31" t="s">
        <v>49</v>
      </c>
      <c r="D36" s="79"/>
    </row>
    <row r="37" ht="16.5" customHeight="1" spans="1:4">
      <c r="A37" s="211" t="s">
        <v>50</v>
      </c>
      <c r="B37" s="79">
        <f>B33+B34</f>
        <v>5264739.28</v>
      </c>
      <c r="C37" s="211" t="s">
        <v>51</v>
      </c>
      <c r="D37" s="79">
        <f>D33+D34</f>
        <v>5264739.28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D25" sqref="D25"/>
    </sheetView>
  </sheetViews>
  <sheetFormatPr defaultColWidth="9.13636363636364" defaultRowHeight="14.25" customHeight="1" outlineLevelCol="5"/>
  <cols>
    <col min="1" max="1" width="32.1363636363636" customWidth="1"/>
    <col min="2" max="2" width="20.7090909090909" customWidth="1"/>
    <col min="3" max="3" width="32.1363636363636" customWidth="1"/>
    <col min="4" max="4" width="27.7090909090909" customWidth="1"/>
    <col min="5" max="6" width="36.7" customWidth="1"/>
  </cols>
  <sheetData>
    <row r="1" customHeight="1" spans="1:6">
      <c r="A1" s="1"/>
      <c r="B1" s="1"/>
      <c r="C1" s="1"/>
      <c r="D1" s="1"/>
      <c r="E1" s="1"/>
      <c r="F1" s="1"/>
    </row>
    <row r="2" ht="12" customHeight="1" spans="1:6">
      <c r="A2" s="123">
        <v>1</v>
      </c>
      <c r="B2" s="124">
        <v>0</v>
      </c>
      <c r="C2" s="123">
        <v>1</v>
      </c>
      <c r="D2" s="125"/>
      <c r="E2" s="125"/>
      <c r="F2" s="122" t="s">
        <v>378</v>
      </c>
    </row>
    <row r="3" ht="42" customHeight="1" spans="1:6">
      <c r="A3" s="126" t="str">
        <f>"2025"&amp;"年部门政府性基金预算支出预算表"</f>
        <v>2025年部门政府性基金预算支出预算表</v>
      </c>
      <c r="B3" s="126" t="s">
        <v>379</v>
      </c>
      <c r="C3" s="127"/>
      <c r="D3" s="128"/>
      <c r="E3" s="128"/>
      <c r="F3" s="128"/>
    </row>
    <row r="4" ht="13.5" customHeight="1" spans="1:6">
      <c r="A4" s="5" t="str">
        <f>"单位名称："&amp;"昆明市呈贡区第六小学"</f>
        <v>单位名称：昆明市呈贡区第六小学</v>
      </c>
      <c r="B4" s="5" t="s">
        <v>380</v>
      </c>
      <c r="C4" s="123"/>
      <c r="D4" s="125"/>
      <c r="E4" s="125"/>
      <c r="F4" s="122" t="s">
        <v>1</v>
      </c>
    </row>
    <row r="5" ht="19.5" customHeight="1" spans="1:6">
      <c r="A5" s="129" t="s">
        <v>155</v>
      </c>
      <c r="B5" s="130" t="s">
        <v>71</v>
      </c>
      <c r="C5" s="129" t="s">
        <v>72</v>
      </c>
      <c r="D5" s="11" t="s">
        <v>381</v>
      </c>
      <c r="E5" s="12"/>
      <c r="F5" s="13"/>
    </row>
    <row r="6" ht="18.75" customHeight="1" spans="1:6">
      <c r="A6" s="131"/>
      <c r="B6" s="132"/>
      <c r="C6" s="131"/>
      <c r="D6" s="16" t="s">
        <v>55</v>
      </c>
      <c r="E6" s="11" t="s">
        <v>74</v>
      </c>
      <c r="F6" s="16" t="s">
        <v>75</v>
      </c>
    </row>
    <row r="7" ht="18.75" customHeight="1" spans="1:6">
      <c r="A7" s="67">
        <v>1</v>
      </c>
      <c r="B7" s="133" t="s">
        <v>82</v>
      </c>
      <c r="C7" s="67">
        <v>3</v>
      </c>
      <c r="D7" s="134">
        <v>4</v>
      </c>
      <c r="E7" s="134">
        <v>5</v>
      </c>
      <c r="F7" s="134">
        <v>6</v>
      </c>
    </row>
    <row r="8" ht="21" customHeight="1" spans="1:6">
      <c r="A8" s="21"/>
      <c r="B8" s="21"/>
      <c r="C8" s="21"/>
      <c r="D8" s="79"/>
      <c r="E8" s="79"/>
      <c r="F8" s="79"/>
    </row>
    <row r="9" ht="21" customHeight="1" spans="1:6">
      <c r="A9" s="21"/>
      <c r="B9" s="21"/>
      <c r="C9" s="21"/>
      <c r="D9" s="79"/>
      <c r="E9" s="79"/>
      <c r="F9" s="79"/>
    </row>
    <row r="10" ht="18.75" customHeight="1" spans="1:6">
      <c r="A10" s="135" t="s">
        <v>144</v>
      </c>
      <c r="B10" s="135" t="s">
        <v>144</v>
      </c>
      <c r="C10" s="136" t="s">
        <v>144</v>
      </c>
      <c r="D10" s="79"/>
      <c r="E10" s="79"/>
      <c r="F10" s="79"/>
    </row>
    <row r="11" customHeight="1" spans="1:1">
      <c r="A11" t="s">
        <v>382</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Zeros="0" topLeftCell="C1" workbookViewId="0">
      <pane ySplit="1" topLeftCell="A2" activePane="bottomLeft" state="frozen"/>
      <selection/>
      <selection pane="bottomLeft" activeCell="H14" sqref="H14"/>
    </sheetView>
  </sheetViews>
  <sheetFormatPr defaultColWidth="9.13636363636364" defaultRowHeight="14.25" customHeight="1"/>
  <cols>
    <col min="1" max="2" width="32.5727272727273" customWidth="1"/>
    <col min="3" max="3" width="41.1363636363636" customWidth="1"/>
    <col min="4" max="4" width="21.7090909090909" customWidth="1"/>
    <col min="5" max="5" width="35.2909090909091" customWidth="1"/>
    <col min="6" max="6" width="7.70909090909091" customWidth="1"/>
    <col min="7" max="7" width="11.1363636363636" customWidth="1"/>
    <col min="8" max="8" width="13.2909090909091" customWidth="1"/>
    <col min="9" max="18" width="20" customWidth="1"/>
    <col min="19" max="19" width="19.854545454545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3"/>
      <c r="C2" s="83"/>
      <c r="R2" s="3"/>
      <c r="S2" s="3" t="s">
        <v>383</v>
      </c>
    </row>
    <row r="3" ht="41.25" customHeight="1" spans="1:19">
      <c r="A3" s="72" t="str">
        <f>"2025"&amp;"年部门政府采购预算表"</f>
        <v>2025年部门政府采购预算表</v>
      </c>
      <c r="B3" s="65"/>
      <c r="C3" s="65"/>
      <c r="D3" s="4"/>
      <c r="E3" s="4"/>
      <c r="F3" s="4"/>
      <c r="G3" s="4"/>
      <c r="H3" s="4"/>
      <c r="I3" s="4"/>
      <c r="J3" s="4"/>
      <c r="K3" s="4"/>
      <c r="L3" s="4"/>
      <c r="M3" s="65"/>
      <c r="N3" s="4"/>
      <c r="O3" s="4"/>
      <c r="P3" s="65"/>
      <c r="Q3" s="4"/>
      <c r="R3" s="65"/>
      <c r="S3" s="65"/>
    </row>
    <row r="4" ht="18.75" customHeight="1" spans="1:19">
      <c r="A4" s="110" t="str">
        <f>"单位名称："&amp;"昆明市呈贡区第六小学"</f>
        <v>单位名称：昆明市呈贡区第六小学</v>
      </c>
      <c r="B4" s="85"/>
      <c r="C4" s="85"/>
      <c r="D4" s="7"/>
      <c r="E4" s="7"/>
      <c r="F4" s="7"/>
      <c r="G4" s="7"/>
      <c r="H4" s="7"/>
      <c r="I4" s="7"/>
      <c r="J4" s="7"/>
      <c r="K4" s="7"/>
      <c r="L4" s="7"/>
      <c r="R4" s="8"/>
      <c r="S4" s="122" t="s">
        <v>1</v>
      </c>
    </row>
    <row r="5" ht="15.75" customHeight="1" spans="1:19">
      <c r="A5" s="10" t="s">
        <v>154</v>
      </c>
      <c r="B5" s="86" t="s">
        <v>155</v>
      </c>
      <c r="C5" s="86" t="s">
        <v>384</v>
      </c>
      <c r="D5" s="87" t="s">
        <v>385</v>
      </c>
      <c r="E5" s="87" t="s">
        <v>386</v>
      </c>
      <c r="F5" s="87" t="s">
        <v>387</v>
      </c>
      <c r="G5" s="87" t="s">
        <v>388</v>
      </c>
      <c r="H5" s="87" t="s">
        <v>389</v>
      </c>
      <c r="I5" s="100" t="s">
        <v>162</v>
      </c>
      <c r="J5" s="100"/>
      <c r="K5" s="100"/>
      <c r="L5" s="100"/>
      <c r="M5" s="101"/>
      <c r="N5" s="100"/>
      <c r="O5" s="100"/>
      <c r="P5" s="80"/>
      <c r="Q5" s="100"/>
      <c r="R5" s="101"/>
      <c r="S5" s="81"/>
    </row>
    <row r="6" ht="17.25" customHeight="1" spans="1:19">
      <c r="A6" s="15"/>
      <c r="B6" s="88"/>
      <c r="C6" s="88"/>
      <c r="D6" s="89"/>
      <c r="E6" s="89"/>
      <c r="F6" s="89"/>
      <c r="G6" s="89"/>
      <c r="H6" s="89"/>
      <c r="I6" s="89" t="s">
        <v>55</v>
      </c>
      <c r="J6" s="89" t="s">
        <v>58</v>
      </c>
      <c r="K6" s="89" t="s">
        <v>390</v>
      </c>
      <c r="L6" s="89" t="s">
        <v>391</v>
      </c>
      <c r="M6" s="102" t="s">
        <v>392</v>
      </c>
      <c r="N6" s="103" t="s">
        <v>393</v>
      </c>
      <c r="O6" s="103"/>
      <c r="P6" s="108"/>
      <c r="Q6" s="103"/>
      <c r="R6" s="109"/>
      <c r="S6" s="90"/>
    </row>
    <row r="7" ht="54" customHeight="1" spans="1:19">
      <c r="A7" s="18"/>
      <c r="B7" s="90"/>
      <c r="C7" s="90"/>
      <c r="D7" s="91"/>
      <c r="E7" s="91"/>
      <c r="F7" s="91"/>
      <c r="G7" s="91"/>
      <c r="H7" s="91"/>
      <c r="I7" s="91"/>
      <c r="J7" s="91" t="s">
        <v>57</v>
      </c>
      <c r="K7" s="91"/>
      <c r="L7" s="91"/>
      <c r="M7" s="104"/>
      <c r="N7" s="91" t="s">
        <v>57</v>
      </c>
      <c r="O7" s="91" t="s">
        <v>64</v>
      </c>
      <c r="P7" s="90" t="s">
        <v>65</v>
      </c>
      <c r="Q7" s="91" t="s">
        <v>66</v>
      </c>
      <c r="R7" s="104" t="s">
        <v>67</v>
      </c>
      <c r="S7" s="90" t="s">
        <v>68</v>
      </c>
    </row>
    <row r="8" ht="18" customHeight="1" spans="1:19">
      <c r="A8" s="111">
        <v>1</v>
      </c>
      <c r="B8" s="111" t="s">
        <v>82</v>
      </c>
      <c r="C8" s="112">
        <v>3</v>
      </c>
      <c r="D8" s="112">
        <v>4</v>
      </c>
      <c r="E8" s="111">
        <v>5</v>
      </c>
      <c r="F8" s="111">
        <v>6</v>
      </c>
      <c r="G8" s="111">
        <v>7</v>
      </c>
      <c r="H8" s="111">
        <v>8</v>
      </c>
      <c r="I8" s="111">
        <v>9</v>
      </c>
      <c r="J8" s="111">
        <v>10</v>
      </c>
      <c r="K8" s="111">
        <v>11</v>
      </c>
      <c r="L8" s="111">
        <v>12</v>
      </c>
      <c r="M8" s="111">
        <v>13</v>
      </c>
      <c r="N8" s="111">
        <v>14</v>
      </c>
      <c r="O8" s="111">
        <v>15</v>
      </c>
      <c r="P8" s="111">
        <v>16</v>
      </c>
      <c r="Q8" s="111">
        <v>17</v>
      </c>
      <c r="R8" s="111">
        <v>18</v>
      </c>
      <c r="S8" s="111">
        <v>19</v>
      </c>
    </row>
    <row r="9" ht="18" customHeight="1" spans="1:19">
      <c r="A9" s="113" t="s">
        <v>172</v>
      </c>
      <c r="B9" s="114" t="s">
        <v>69</v>
      </c>
      <c r="C9" s="115" t="s">
        <v>273</v>
      </c>
      <c r="D9" s="115" t="s">
        <v>394</v>
      </c>
      <c r="E9" s="114" t="s">
        <v>395</v>
      </c>
      <c r="F9" s="114" t="s">
        <v>396</v>
      </c>
      <c r="G9" s="114">
        <v>4</v>
      </c>
      <c r="H9" s="116">
        <v>20000</v>
      </c>
      <c r="I9" s="116">
        <v>20000</v>
      </c>
      <c r="J9" s="116">
        <v>20000</v>
      </c>
      <c r="K9" s="116"/>
      <c r="L9" s="111"/>
      <c r="M9" s="111"/>
      <c r="N9" s="111"/>
      <c r="O9" s="111"/>
      <c r="P9" s="111"/>
      <c r="Q9" s="111"/>
      <c r="R9" s="111"/>
      <c r="S9" s="111"/>
    </row>
    <row r="10" ht="18" customHeight="1" spans="1:19">
      <c r="A10" s="113" t="s">
        <v>172</v>
      </c>
      <c r="B10" s="114" t="s">
        <v>69</v>
      </c>
      <c r="C10" s="115" t="s">
        <v>397</v>
      </c>
      <c r="D10" s="115" t="s">
        <v>398</v>
      </c>
      <c r="E10" s="114" t="s">
        <v>399</v>
      </c>
      <c r="F10" s="114" t="s">
        <v>400</v>
      </c>
      <c r="G10" s="114">
        <v>80</v>
      </c>
      <c r="H10" s="116">
        <v>60300</v>
      </c>
      <c r="I10" s="116">
        <v>60300</v>
      </c>
      <c r="J10" s="116">
        <v>60300</v>
      </c>
      <c r="K10" s="116"/>
      <c r="L10" s="111"/>
      <c r="M10" s="111"/>
      <c r="N10" s="111"/>
      <c r="O10" s="111"/>
      <c r="P10" s="111"/>
      <c r="Q10" s="111"/>
      <c r="R10" s="111"/>
      <c r="S10" s="111"/>
    </row>
    <row r="11" ht="18" customHeight="1" spans="1:19">
      <c r="A11" s="113" t="s">
        <v>172</v>
      </c>
      <c r="B11" s="114" t="s">
        <v>69</v>
      </c>
      <c r="C11" s="115" t="s">
        <v>397</v>
      </c>
      <c r="D11" s="115" t="s">
        <v>401</v>
      </c>
      <c r="E11" s="114" t="s">
        <v>402</v>
      </c>
      <c r="F11" s="114" t="s">
        <v>396</v>
      </c>
      <c r="G11" s="114">
        <v>1</v>
      </c>
      <c r="H11" s="116">
        <v>16000</v>
      </c>
      <c r="I11" s="116">
        <v>16000</v>
      </c>
      <c r="J11" s="116">
        <v>16000</v>
      </c>
      <c r="K11" s="116"/>
      <c r="L11" s="111"/>
      <c r="M11" s="111"/>
      <c r="N11" s="111"/>
      <c r="O11" s="111"/>
      <c r="P11" s="111"/>
      <c r="Q11" s="111"/>
      <c r="R11" s="111"/>
      <c r="S11" s="111"/>
    </row>
    <row r="12" ht="18" customHeight="1" spans="1:19">
      <c r="A12" s="113" t="s">
        <v>172</v>
      </c>
      <c r="B12" s="114" t="s">
        <v>69</v>
      </c>
      <c r="C12" s="115" t="s">
        <v>397</v>
      </c>
      <c r="D12" s="115" t="s">
        <v>403</v>
      </c>
      <c r="E12" s="114" t="s">
        <v>399</v>
      </c>
      <c r="F12" s="114" t="s">
        <v>400</v>
      </c>
      <c r="G12" s="114">
        <v>30</v>
      </c>
      <c r="H12" s="116">
        <v>23700</v>
      </c>
      <c r="I12" s="116">
        <v>23700</v>
      </c>
      <c r="J12" s="116">
        <v>23700</v>
      </c>
      <c r="K12" s="116"/>
      <c r="L12" s="111"/>
      <c r="M12" s="111"/>
      <c r="N12" s="111"/>
      <c r="O12" s="111"/>
      <c r="P12" s="111"/>
      <c r="Q12" s="111"/>
      <c r="R12" s="111"/>
      <c r="S12" s="111"/>
    </row>
    <row r="13" ht="21" customHeight="1" spans="1:19">
      <c r="A13" s="92"/>
      <c r="B13" s="93"/>
      <c r="C13" s="93"/>
      <c r="D13" s="94"/>
      <c r="E13" s="94"/>
      <c r="F13" s="94"/>
      <c r="G13" s="117"/>
      <c r="H13" s="118"/>
      <c r="I13" s="118"/>
      <c r="J13" s="118"/>
      <c r="K13" s="118"/>
      <c r="L13" s="79"/>
      <c r="M13" s="79"/>
      <c r="N13" s="79"/>
      <c r="O13" s="79"/>
      <c r="P13" s="79"/>
      <c r="Q13" s="79"/>
      <c r="R13" s="79"/>
      <c r="S13" s="79"/>
    </row>
    <row r="14" ht="21" customHeight="1" spans="1:19">
      <c r="A14" s="95" t="s">
        <v>144</v>
      </c>
      <c r="B14" s="96"/>
      <c r="C14" s="96"/>
      <c r="D14" s="97"/>
      <c r="E14" s="97"/>
      <c r="F14" s="97"/>
      <c r="G14" s="119"/>
      <c r="H14" s="118">
        <f>SUM(H9:H13)</f>
        <v>120000</v>
      </c>
      <c r="I14" s="118">
        <f>SUM(I9:I13)</f>
        <v>120000</v>
      </c>
      <c r="J14" s="118">
        <f>SUM(J9:J13)</f>
        <v>120000</v>
      </c>
      <c r="K14" s="118"/>
      <c r="L14" s="79"/>
      <c r="M14" s="79"/>
      <c r="N14" s="79"/>
      <c r="O14" s="79"/>
      <c r="P14" s="79"/>
      <c r="Q14" s="79"/>
      <c r="R14" s="79"/>
      <c r="S14" s="79"/>
    </row>
    <row r="15" ht="21" customHeight="1" spans="1:19">
      <c r="A15" s="110" t="s">
        <v>404</v>
      </c>
      <c r="B15" s="5"/>
      <c r="C15" s="5"/>
      <c r="D15" s="110"/>
      <c r="E15" s="110"/>
      <c r="F15" s="110"/>
      <c r="G15" s="120"/>
      <c r="H15" s="121"/>
      <c r="I15" s="121"/>
      <c r="J15" s="121"/>
      <c r="K15" s="121"/>
      <c r="L15" s="121"/>
      <c r="M15" s="121"/>
      <c r="N15" s="121"/>
      <c r="O15" s="121"/>
      <c r="P15" s="121"/>
      <c r="Q15" s="121"/>
      <c r="R15" s="121"/>
      <c r="S15" s="121"/>
    </row>
  </sheetData>
  <mergeCells count="19">
    <mergeCell ref="A3:S3"/>
    <mergeCell ref="A4:H4"/>
    <mergeCell ref="I5:S5"/>
    <mergeCell ref="N6:S6"/>
    <mergeCell ref="A14:G14"/>
    <mergeCell ref="A15:S15"/>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B24" sqref="B24"/>
    </sheetView>
  </sheetViews>
  <sheetFormatPr defaultColWidth="9.13636363636364" defaultRowHeight="14.25" customHeight="1"/>
  <cols>
    <col min="1" max="5" width="39.1363636363636" customWidth="1"/>
    <col min="6" max="6" width="27.5727272727273" customWidth="1"/>
    <col min="7" max="7" width="28.5727272727273" customWidth="1"/>
    <col min="8" max="8" width="28.1363636363636" customWidth="1"/>
    <col min="9" max="9" width="39.1363636363636" customWidth="1"/>
    <col min="10" max="18" width="20.4272727272727" customWidth="1"/>
    <col min="19" max="20" width="20.2909090909091"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6"/>
      <c r="B2" s="83"/>
      <c r="C2" s="83"/>
      <c r="D2" s="83"/>
      <c r="E2" s="83"/>
      <c r="F2" s="83"/>
      <c r="G2" s="83"/>
      <c r="H2" s="76"/>
      <c r="I2" s="76"/>
      <c r="J2" s="76"/>
      <c r="K2" s="76"/>
      <c r="L2" s="76"/>
      <c r="M2" s="76"/>
      <c r="N2" s="98"/>
      <c r="O2" s="76"/>
      <c r="P2" s="76"/>
      <c r="Q2" s="83"/>
      <c r="R2" s="76"/>
      <c r="S2" s="106"/>
      <c r="T2" s="106" t="s">
        <v>405</v>
      </c>
    </row>
    <row r="3" ht="41.25" customHeight="1" spans="1:20">
      <c r="A3" s="72" t="str">
        <f>"2025"&amp;"年部门政府购买服务预算表"</f>
        <v>2025年部门政府购买服务预算表</v>
      </c>
      <c r="B3" s="65"/>
      <c r="C3" s="65"/>
      <c r="D3" s="65"/>
      <c r="E3" s="65"/>
      <c r="F3" s="65"/>
      <c r="G3" s="65"/>
      <c r="H3" s="84"/>
      <c r="I3" s="84"/>
      <c r="J3" s="84"/>
      <c r="K3" s="84"/>
      <c r="L3" s="84"/>
      <c r="M3" s="84"/>
      <c r="N3" s="99"/>
      <c r="O3" s="84"/>
      <c r="P3" s="84"/>
      <c r="Q3" s="65"/>
      <c r="R3" s="84"/>
      <c r="S3" s="99"/>
      <c r="T3" s="65"/>
    </row>
    <row r="4" ht="22.5" customHeight="1" spans="1:20">
      <c r="A4" s="73" t="str">
        <f>"单位名称："&amp;"昆明市呈贡区第六小学"</f>
        <v>单位名称：昆明市呈贡区第六小学</v>
      </c>
      <c r="B4" s="85"/>
      <c r="C4" s="85"/>
      <c r="D4" s="85"/>
      <c r="E4" s="85"/>
      <c r="F4" s="85"/>
      <c r="G4" s="85"/>
      <c r="H4" s="74"/>
      <c r="I4" s="74"/>
      <c r="J4" s="74"/>
      <c r="K4" s="74"/>
      <c r="L4" s="74"/>
      <c r="M4" s="74"/>
      <c r="N4" s="98"/>
      <c r="O4" s="76"/>
      <c r="P4" s="76"/>
      <c r="Q4" s="83"/>
      <c r="R4" s="76"/>
      <c r="S4" s="107"/>
      <c r="T4" s="106" t="s">
        <v>1</v>
      </c>
    </row>
    <row r="5" ht="24" customHeight="1" spans="1:20">
      <c r="A5" s="10" t="s">
        <v>154</v>
      </c>
      <c r="B5" s="86" t="s">
        <v>155</v>
      </c>
      <c r="C5" s="86" t="s">
        <v>384</v>
      </c>
      <c r="D5" s="86" t="s">
        <v>406</v>
      </c>
      <c r="E5" s="86" t="s">
        <v>407</v>
      </c>
      <c r="F5" s="86" t="s">
        <v>408</v>
      </c>
      <c r="G5" s="86" t="s">
        <v>409</v>
      </c>
      <c r="H5" s="87" t="s">
        <v>410</v>
      </c>
      <c r="I5" s="87" t="s">
        <v>411</v>
      </c>
      <c r="J5" s="100" t="s">
        <v>162</v>
      </c>
      <c r="K5" s="100"/>
      <c r="L5" s="100"/>
      <c r="M5" s="100"/>
      <c r="N5" s="101"/>
      <c r="O5" s="100"/>
      <c r="P5" s="100"/>
      <c r="Q5" s="80"/>
      <c r="R5" s="100"/>
      <c r="S5" s="101"/>
      <c r="T5" s="81"/>
    </row>
    <row r="6" ht="24" customHeight="1" spans="1:20">
      <c r="A6" s="15"/>
      <c r="B6" s="88"/>
      <c r="C6" s="88"/>
      <c r="D6" s="88"/>
      <c r="E6" s="88"/>
      <c r="F6" s="88"/>
      <c r="G6" s="88"/>
      <c r="H6" s="89"/>
      <c r="I6" s="89"/>
      <c r="J6" s="89" t="s">
        <v>55</v>
      </c>
      <c r="K6" s="89" t="s">
        <v>58</v>
      </c>
      <c r="L6" s="89" t="s">
        <v>390</v>
      </c>
      <c r="M6" s="89" t="s">
        <v>391</v>
      </c>
      <c r="N6" s="102" t="s">
        <v>392</v>
      </c>
      <c r="O6" s="103" t="s">
        <v>393</v>
      </c>
      <c r="P6" s="103"/>
      <c r="Q6" s="108"/>
      <c r="R6" s="103"/>
      <c r="S6" s="109"/>
      <c r="T6" s="90"/>
    </row>
    <row r="7" ht="54" customHeight="1" spans="1:20">
      <c r="A7" s="18"/>
      <c r="B7" s="90"/>
      <c r="C7" s="90"/>
      <c r="D7" s="90"/>
      <c r="E7" s="90"/>
      <c r="F7" s="90"/>
      <c r="G7" s="90"/>
      <c r="H7" s="91"/>
      <c r="I7" s="91"/>
      <c r="J7" s="91"/>
      <c r="K7" s="91" t="s">
        <v>57</v>
      </c>
      <c r="L7" s="91"/>
      <c r="M7" s="91"/>
      <c r="N7" s="104"/>
      <c r="O7" s="91" t="s">
        <v>57</v>
      </c>
      <c r="P7" s="91" t="s">
        <v>64</v>
      </c>
      <c r="Q7" s="90" t="s">
        <v>65</v>
      </c>
      <c r="R7" s="91" t="s">
        <v>66</v>
      </c>
      <c r="S7" s="104" t="s">
        <v>67</v>
      </c>
      <c r="T7" s="90" t="s">
        <v>68</v>
      </c>
    </row>
    <row r="8" ht="17.25" customHeight="1" spans="1:20">
      <c r="A8" s="19">
        <v>1</v>
      </c>
      <c r="B8" s="90">
        <v>2</v>
      </c>
      <c r="C8" s="19">
        <v>3</v>
      </c>
      <c r="D8" s="19">
        <v>4</v>
      </c>
      <c r="E8" s="90">
        <v>5</v>
      </c>
      <c r="F8" s="19">
        <v>6</v>
      </c>
      <c r="G8" s="19">
        <v>7</v>
      </c>
      <c r="H8" s="90">
        <v>8</v>
      </c>
      <c r="I8" s="19">
        <v>9</v>
      </c>
      <c r="J8" s="19">
        <v>10</v>
      </c>
      <c r="K8" s="90">
        <v>11</v>
      </c>
      <c r="L8" s="19">
        <v>12</v>
      </c>
      <c r="M8" s="19">
        <v>13</v>
      </c>
      <c r="N8" s="90">
        <v>14</v>
      </c>
      <c r="O8" s="19">
        <v>15</v>
      </c>
      <c r="P8" s="19">
        <v>16</v>
      </c>
      <c r="Q8" s="90">
        <v>17</v>
      </c>
      <c r="R8" s="19">
        <v>18</v>
      </c>
      <c r="S8" s="19">
        <v>19</v>
      </c>
      <c r="T8" s="19">
        <v>20</v>
      </c>
    </row>
    <row r="9" ht="21" customHeight="1" spans="1:20">
      <c r="A9" s="92"/>
      <c r="B9" s="93"/>
      <c r="C9" s="93"/>
      <c r="D9" s="93"/>
      <c r="E9" s="93"/>
      <c r="F9" s="93"/>
      <c r="G9" s="93"/>
      <c r="H9" s="94"/>
      <c r="I9" s="94"/>
      <c r="J9" s="79"/>
      <c r="K9" s="79"/>
      <c r="L9" s="79"/>
      <c r="M9" s="79"/>
      <c r="N9" s="79"/>
      <c r="O9" s="79"/>
      <c r="P9" s="79"/>
      <c r="Q9" s="79"/>
      <c r="R9" s="79"/>
      <c r="S9" s="79"/>
      <c r="T9" s="79"/>
    </row>
    <row r="10" ht="21" customHeight="1" spans="1:20">
      <c r="A10" s="95" t="s">
        <v>144</v>
      </c>
      <c r="B10" s="96"/>
      <c r="C10" s="96"/>
      <c r="D10" s="96"/>
      <c r="E10" s="96"/>
      <c r="F10" s="96"/>
      <c r="G10" s="96"/>
      <c r="H10" s="97"/>
      <c r="I10" s="105"/>
      <c r="J10" s="79"/>
      <c r="K10" s="79"/>
      <c r="L10" s="79"/>
      <c r="M10" s="79"/>
      <c r="N10" s="79"/>
      <c r="O10" s="79"/>
      <c r="P10" s="79"/>
      <c r="Q10" s="79"/>
      <c r="R10" s="79"/>
      <c r="S10" s="79"/>
      <c r="T10" s="79"/>
    </row>
    <row r="11" customHeight="1" spans="1:1">
      <c r="A11" t="s">
        <v>412</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4" sqref="A14"/>
    </sheetView>
  </sheetViews>
  <sheetFormatPr defaultColWidth="9.13636363636364" defaultRowHeight="14.25" customHeight="1"/>
  <cols>
    <col min="1" max="1" width="37.7"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1"/>
      <c r="W2" s="3"/>
      <c r="X2" s="3" t="s">
        <v>413</v>
      </c>
    </row>
    <row r="3" ht="41.25" customHeight="1" spans="1:24">
      <c r="A3" s="72"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5"/>
      <c r="X3" s="65"/>
    </row>
    <row r="4" ht="18" customHeight="1" spans="1:24">
      <c r="A4" s="73" t="str">
        <f>"单位名称："&amp;"昆明市呈贡区第六小学"</f>
        <v>单位名称：昆明市呈贡区第六小学</v>
      </c>
      <c r="B4" s="74"/>
      <c r="C4" s="74"/>
      <c r="D4" s="75"/>
      <c r="E4" s="76"/>
      <c r="F4" s="76"/>
      <c r="G4" s="76"/>
      <c r="H4" s="76"/>
      <c r="I4" s="76"/>
      <c r="W4" s="8"/>
      <c r="X4" s="8" t="s">
        <v>1</v>
      </c>
    </row>
    <row r="5" ht="19.5" customHeight="1" spans="1:24">
      <c r="A5" s="27" t="s">
        <v>414</v>
      </c>
      <c r="B5" s="11" t="s">
        <v>162</v>
      </c>
      <c r="C5" s="12"/>
      <c r="D5" s="12"/>
      <c r="E5" s="11" t="s">
        <v>415</v>
      </c>
      <c r="F5" s="12"/>
      <c r="G5" s="12"/>
      <c r="H5" s="12"/>
      <c r="I5" s="12"/>
      <c r="J5" s="12"/>
      <c r="K5" s="12"/>
      <c r="L5" s="12"/>
      <c r="M5" s="12"/>
      <c r="N5" s="12"/>
      <c r="O5" s="12"/>
      <c r="P5" s="12"/>
      <c r="Q5" s="12"/>
      <c r="R5" s="12"/>
      <c r="S5" s="12"/>
      <c r="T5" s="12"/>
      <c r="U5" s="12"/>
      <c r="V5" s="12"/>
      <c r="W5" s="80"/>
      <c r="X5" s="81"/>
    </row>
    <row r="6" ht="40.5" customHeight="1" spans="1:24">
      <c r="A6" s="19"/>
      <c r="B6" s="28" t="s">
        <v>55</v>
      </c>
      <c r="C6" s="10" t="s">
        <v>58</v>
      </c>
      <c r="D6" s="77" t="s">
        <v>390</v>
      </c>
      <c r="E6" s="47" t="s">
        <v>416</v>
      </c>
      <c r="F6" s="47" t="s">
        <v>417</v>
      </c>
      <c r="G6" s="47" t="s">
        <v>418</v>
      </c>
      <c r="H6" s="47" t="s">
        <v>419</v>
      </c>
      <c r="I6" s="47" t="s">
        <v>420</v>
      </c>
      <c r="J6" s="47" t="s">
        <v>421</v>
      </c>
      <c r="K6" s="47" t="s">
        <v>422</v>
      </c>
      <c r="L6" s="47" t="s">
        <v>423</v>
      </c>
      <c r="M6" s="47" t="s">
        <v>424</v>
      </c>
      <c r="N6" s="47" t="s">
        <v>425</v>
      </c>
      <c r="O6" s="47" t="s">
        <v>426</v>
      </c>
      <c r="P6" s="47" t="s">
        <v>427</v>
      </c>
      <c r="Q6" s="47" t="s">
        <v>428</v>
      </c>
      <c r="R6" s="47" t="s">
        <v>429</v>
      </c>
      <c r="S6" s="47" t="s">
        <v>430</v>
      </c>
      <c r="T6" s="47" t="s">
        <v>431</v>
      </c>
      <c r="U6" s="47" t="s">
        <v>432</v>
      </c>
      <c r="V6" s="47" t="s">
        <v>433</v>
      </c>
      <c r="W6" s="47" t="s">
        <v>434</v>
      </c>
      <c r="X6" s="82" t="s">
        <v>435</v>
      </c>
    </row>
    <row r="7" ht="19.5" customHeight="1" spans="1:24">
      <c r="A7" s="20">
        <v>1</v>
      </c>
      <c r="B7" s="20">
        <v>2</v>
      </c>
      <c r="C7" s="20">
        <v>3</v>
      </c>
      <c r="D7" s="78">
        <v>4</v>
      </c>
      <c r="E7" s="35">
        <v>5</v>
      </c>
      <c r="F7" s="20">
        <v>6</v>
      </c>
      <c r="G7" s="20">
        <v>7</v>
      </c>
      <c r="H7" s="78">
        <v>8</v>
      </c>
      <c r="I7" s="20">
        <v>9</v>
      </c>
      <c r="J7" s="20">
        <v>10</v>
      </c>
      <c r="K7" s="20">
        <v>11</v>
      </c>
      <c r="L7" s="78">
        <v>12</v>
      </c>
      <c r="M7" s="20">
        <v>13</v>
      </c>
      <c r="N7" s="20">
        <v>14</v>
      </c>
      <c r="O7" s="20">
        <v>15</v>
      </c>
      <c r="P7" s="78">
        <v>16</v>
      </c>
      <c r="Q7" s="20">
        <v>17</v>
      </c>
      <c r="R7" s="20">
        <v>18</v>
      </c>
      <c r="S7" s="20">
        <v>19</v>
      </c>
      <c r="T7" s="78">
        <v>20</v>
      </c>
      <c r="U7" s="78">
        <v>21</v>
      </c>
      <c r="V7" s="78">
        <v>22</v>
      </c>
      <c r="W7" s="35">
        <v>23</v>
      </c>
      <c r="X7" s="35">
        <v>24</v>
      </c>
    </row>
    <row r="8" ht="19.5" customHeight="1" spans="1:24">
      <c r="A8" s="29"/>
      <c r="B8" s="79"/>
      <c r="C8" s="79"/>
      <c r="D8" s="79"/>
      <c r="E8" s="79"/>
      <c r="F8" s="79"/>
      <c r="G8" s="79"/>
      <c r="H8" s="79"/>
      <c r="I8" s="79"/>
      <c r="J8" s="79"/>
      <c r="K8" s="79"/>
      <c r="L8" s="79"/>
      <c r="M8" s="79"/>
      <c r="N8" s="79"/>
      <c r="O8" s="79"/>
      <c r="P8" s="79"/>
      <c r="Q8" s="79"/>
      <c r="R8" s="79"/>
      <c r="S8" s="79"/>
      <c r="T8" s="79"/>
      <c r="U8" s="79"/>
      <c r="V8" s="79"/>
      <c r="W8" s="79"/>
      <c r="X8" s="79"/>
    </row>
    <row r="9" ht="19.5" customHeight="1" spans="1:24">
      <c r="A9" s="68"/>
      <c r="B9" s="79"/>
      <c r="C9" s="79"/>
      <c r="D9" s="79"/>
      <c r="E9" s="79"/>
      <c r="F9" s="79"/>
      <c r="G9" s="79"/>
      <c r="H9" s="79"/>
      <c r="I9" s="79"/>
      <c r="J9" s="79"/>
      <c r="K9" s="79"/>
      <c r="L9" s="79"/>
      <c r="M9" s="79"/>
      <c r="N9" s="79"/>
      <c r="O9" s="79"/>
      <c r="P9" s="79"/>
      <c r="Q9" s="79"/>
      <c r="R9" s="79"/>
      <c r="S9" s="79"/>
      <c r="T9" s="79"/>
      <c r="U9" s="79"/>
      <c r="V9" s="79"/>
      <c r="W9" s="79"/>
      <c r="X9" s="79"/>
    </row>
    <row r="10" customHeight="1" spans="1:1">
      <c r="A10" t="s">
        <v>436</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3636363636364" defaultRowHeight="12" customHeight="1"/>
  <cols>
    <col min="1" max="1" width="34.2909090909091" customWidth="1"/>
    <col min="2" max="2" width="29" customWidth="1"/>
    <col min="3" max="5" width="23.5727272727273" customWidth="1"/>
    <col min="6" max="6" width="11.2909090909091" customWidth="1"/>
    <col min="7" max="7" width="25.1363636363636" customWidth="1"/>
    <col min="8" max="8" width="15.5727272727273" customWidth="1"/>
    <col min="9" max="9" width="13.4272727272727" customWidth="1"/>
    <col min="10" max="10" width="18.8545454545455" customWidth="1"/>
  </cols>
  <sheetData>
    <row r="1" customHeight="1" spans="1:10">
      <c r="A1" s="1"/>
      <c r="B1" s="1"/>
      <c r="C1" s="1"/>
      <c r="D1" s="1"/>
      <c r="E1" s="1"/>
      <c r="F1" s="1"/>
      <c r="G1" s="1"/>
      <c r="H1" s="1"/>
      <c r="I1" s="1"/>
      <c r="J1" s="1"/>
    </row>
    <row r="2" ht="16.5" customHeight="1" spans="10:10">
      <c r="J2" s="3" t="s">
        <v>437</v>
      </c>
    </row>
    <row r="3" ht="41.25" customHeight="1" spans="1:10">
      <c r="A3" s="64" t="str">
        <f>"2025"&amp;"年对下转移支付绩效目标表"</f>
        <v>2025年对下转移支付绩效目标表</v>
      </c>
      <c r="B3" s="4"/>
      <c r="C3" s="4"/>
      <c r="D3" s="4"/>
      <c r="E3" s="4"/>
      <c r="F3" s="65"/>
      <c r="G3" s="4"/>
      <c r="H3" s="65"/>
      <c r="I3" s="65"/>
      <c r="J3" s="4"/>
    </row>
    <row r="4" ht="17.25" customHeight="1" spans="1:1">
      <c r="A4" s="5" t="str">
        <f>"单位名称："&amp;"昆明市呈贡区第六小学"</f>
        <v>单位名称：昆明市呈贡区第六小学</v>
      </c>
    </row>
    <row r="5" ht="44.25" customHeight="1" spans="1:10">
      <c r="A5" s="66" t="s">
        <v>414</v>
      </c>
      <c r="B5" s="66" t="s">
        <v>289</v>
      </c>
      <c r="C5" s="66" t="s">
        <v>290</v>
      </c>
      <c r="D5" s="66" t="s">
        <v>291</v>
      </c>
      <c r="E5" s="66" t="s">
        <v>292</v>
      </c>
      <c r="F5" s="67" t="s">
        <v>293</v>
      </c>
      <c r="G5" s="66" t="s">
        <v>294</v>
      </c>
      <c r="H5" s="67" t="s">
        <v>295</v>
      </c>
      <c r="I5" s="67" t="s">
        <v>296</v>
      </c>
      <c r="J5" s="66" t="s">
        <v>297</v>
      </c>
    </row>
    <row r="6" ht="14.25" customHeight="1" spans="1:10">
      <c r="A6" s="66">
        <v>1</v>
      </c>
      <c r="B6" s="66">
        <v>2</v>
      </c>
      <c r="C6" s="66">
        <v>3</v>
      </c>
      <c r="D6" s="66">
        <v>4</v>
      </c>
      <c r="E6" s="66">
        <v>5</v>
      </c>
      <c r="F6" s="67">
        <v>6</v>
      </c>
      <c r="G6" s="66">
        <v>7</v>
      </c>
      <c r="H6" s="67">
        <v>8</v>
      </c>
      <c r="I6" s="67">
        <v>9</v>
      </c>
      <c r="J6" s="66">
        <v>10</v>
      </c>
    </row>
    <row r="7" ht="42" customHeight="1" spans="1:10">
      <c r="A7" s="29"/>
      <c r="B7" s="68"/>
      <c r="C7" s="68"/>
      <c r="D7" s="68"/>
      <c r="E7" s="69"/>
      <c r="F7" s="70"/>
      <c r="G7" s="69"/>
      <c r="H7" s="70"/>
      <c r="I7" s="70"/>
      <c r="J7" s="69"/>
    </row>
    <row r="8" ht="42" customHeight="1" spans="1:10">
      <c r="A8" s="29"/>
      <c r="B8" s="21"/>
      <c r="C8" s="21"/>
      <c r="D8" s="21"/>
      <c r="E8" s="29"/>
      <c r="F8" s="21"/>
      <c r="G8" s="29"/>
      <c r="H8" s="21"/>
      <c r="I8" s="21"/>
      <c r="J8" s="29"/>
    </row>
    <row r="9" customHeight="1" spans="1:1">
      <c r="A9" t="s">
        <v>438</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4272727272727" defaultRowHeight="14.25" customHeight="1"/>
  <cols>
    <col min="1" max="3" width="33.7" customWidth="1"/>
    <col min="4" max="4" width="45.5727272727273" customWidth="1"/>
    <col min="5" max="5" width="27.5727272727273" customWidth="1"/>
    <col min="6" max="6" width="21.7090909090909" customWidth="1"/>
    <col min="7" max="9" width="26.2909090909091" customWidth="1"/>
  </cols>
  <sheetData>
    <row r="1" customHeight="1" spans="1:9">
      <c r="A1" s="1"/>
      <c r="B1" s="1"/>
      <c r="C1" s="1"/>
      <c r="D1" s="1"/>
      <c r="E1" s="1"/>
      <c r="F1" s="1"/>
      <c r="G1" s="1"/>
      <c r="H1" s="1"/>
      <c r="I1" s="1"/>
    </row>
    <row r="2" customHeight="1" spans="1:9">
      <c r="A2" s="37" t="s">
        <v>439</v>
      </c>
      <c r="B2" s="38"/>
      <c r="C2" s="38"/>
      <c r="D2" s="39"/>
      <c r="E2" s="39"/>
      <c r="F2" s="39"/>
      <c r="G2" s="38"/>
      <c r="H2" s="38"/>
      <c r="I2" s="39"/>
    </row>
    <row r="3" ht="41.25" customHeight="1" spans="1:9">
      <c r="A3" s="40" t="str">
        <f>"2025"&amp;"年新增资产配置预算表"</f>
        <v>2025年新增资产配置预算表</v>
      </c>
      <c r="B3" s="41"/>
      <c r="C3" s="41"/>
      <c r="D3" s="42"/>
      <c r="E3" s="42"/>
      <c r="F3" s="42"/>
      <c r="G3" s="41"/>
      <c r="H3" s="41"/>
      <c r="I3" s="42"/>
    </row>
    <row r="4" customHeight="1" spans="1:9">
      <c r="A4" s="43" t="str">
        <f>"单位名称："&amp;"昆明市呈贡区第六小学"</f>
        <v>单位名称：昆明市呈贡区第六小学</v>
      </c>
      <c r="B4" s="44"/>
      <c r="C4" s="44"/>
      <c r="D4" s="45"/>
      <c r="F4" s="42"/>
      <c r="G4" s="41"/>
      <c r="H4" s="41"/>
      <c r="I4" s="63" t="s">
        <v>1</v>
      </c>
    </row>
    <row r="5" ht="28.5" customHeight="1" spans="1:9">
      <c r="A5" s="46" t="s">
        <v>154</v>
      </c>
      <c r="B5" s="47" t="s">
        <v>155</v>
      </c>
      <c r="C5" s="48" t="s">
        <v>440</v>
      </c>
      <c r="D5" s="46" t="s">
        <v>441</v>
      </c>
      <c r="E5" s="46" t="s">
        <v>442</v>
      </c>
      <c r="F5" s="46" t="s">
        <v>443</v>
      </c>
      <c r="G5" s="47" t="s">
        <v>444</v>
      </c>
      <c r="H5" s="35"/>
      <c r="I5" s="46"/>
    </row>
    <row r="6" ht="21" customHeight="1" spans="1:9">
      <c r="A6" s="48"/>
      <c r="B6" s="49"/>
      <c r="C6" s="49"/>
      <c r="D6" s="50"/>
      <c r="E6" s="49"/>
      <c r="F6" s="49"/>
      <c r="G6" s="47" t="s">
        <v>388</v>
      </c>
      <c r="H6" s="47" t="s">
        <v>445</v>
      </c>
      <c r="I6" s="47" t="s">
        <v>446</v>
      </c>
    </row>
    <row r="7" ht="17.25" customHeight="1" spans="1:9">
      <c r="A7" s="51" t="s">
        <v>81</v>
      </c>
      <c r="B7" s="52"/>
      <c r="C7" s="53" t="s">
        <v>82</v>
      </c>
      <c r="D7" s="51" t="s">
        <v>83</v>
      </c>
      <c r="E7" s="54" t="s">
        <v>84</v>
      </c>
      <c r="F7" s="51" t="s">
        <v>85</v>
      </c>
      <c r="G7" s="53" t="s">
        <v>86</v>
      </c>
      <c r="H7" s="55" t="s">
        <v>87</v>
      </c>
      <c r="I7" s="54" t="s">
        <v>88</v>
      </c>
    </row>
    <row r="8" ht="19.5" customHeight="1" spans="1:9">
      <c r="A8" s="56"/>
      <c r="B8" s="31"/>
      <c r="C8" s="31"/>
      <c r="D8" s="29"/>
      <c r="E8" s="21"/>
      <c r="F8" s="55"/>
      <c r="G8" s="57"/>
      <c r="H8" s="58"/>
      <c r="I8" s="58"/>
    </row>
    <row r="9" ht="19.5" customHeight="1" spans="1:9">
      <c r="A9" s="59" t="s">
        <v>55</v>
      </c>
      <c r="B9" s="60"/>
      <c r="C9" s="60"/>
      <c r="D9" s="61"/>
      <c r="E9" s="62"/>
      <c r="F9" s="62"/>
      <c r="G9" s="57"/>
      <c r="H9" s="58"/>
      <c r="I9" s="58"/>
    </row>
    <row r="10" customHeight="1" spans="1:1">
      <c r="A10" t="s">
        <v>447</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3636363636364" defaultRowHeight="14.25" customHeight="1"/>
  <cols>
    <col min="1" max="1" width="19.2909090909091" customWidth="1"/>
    <col min="2" max="2" width="33.8545454545455" customWidth="1"/>
    <col min="3" max="3" width="23.8545454545455" customWidth="1"/>
    <col min="4" max="4" width="11.1363636363636" customWidth="1"/>
    <col min="5" max="5" width="17.7090909090909" customWidth="1"/>
    <col min="6" max="6" width="9.85454545454546" customWidth="1"/>
    <col min="7" max="7" width="17.7090909090909" customWidth="1"/>
    <col min="8" max="11" width="23.1363636363636" customWidth="1"/>
  </cols>
  <sheetData>
    <row r="1" customHeight="1" spans="1:11">
      <c r="A1" s="1"/>
      <c r="B1" s="1"/>
      <c r="C1" s="1"/>
      <c r="D1" s="1"/>
      <c r="E1" s="1"/>
      <c r="F1" s="1"/>
      <c r="G1" s="1"/>
      <c r="H1" s="1"/>
      <c r="I1" s="1"/>
      <c r="J1" s="1"/>
      <c r="K1" s="1"/>
    </row>
    <row r="2" customHeight="1" spans="4:11">
      <c r="D2" s="2"/>
      <c r="E2" s="2"/>
      <c r="F2" s="2"/>
      <c r="G2" s="2"/>
      <c r="K2" s="3" t="s">
        <v>448</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"单位名称："&amp;"昆明市呈贡区第六小学"</f>
        <v>单位名称：昆明市呈贡区第六小学</v>
      </c>
      <c r="B4" s="6"/>
      <c r="C4" s="6"/>
      <c r="D4" s="6"/>
      <c r="E4" s="6"/>
      <c r="F4" s="6"/>
      <c r="G4" s="6"/>
      <c r="H4" s="7"/>
      <c r="I4" s="7"/>
      <c r="J4" s="7"/>
      <c r="K4" s="8" t="s">
        <v>1</v>
      </c>
    </row>
    <row r="5" ht="21.75" customHeight="1" spans="1:11">
      <c r="A5" s="9" t="s">
        <v>237</v>
      </c>
      <c r="B5" s="9" t="s">
        <v>157</v>
      </c>
      <c r="C5" s="9" t="s">
        <v>238</v>
      </c>
      <c r="D5" s="10" t="s">
        <v>158</v>
      </c>
      <c r="E5" s="10" t="s">
        <v>159</v>
      </c>
      <c r="F5" s="10" t="s">
        <v>239</v>
      </c>
      <c r="G5" s="10" t="s">
        <v>240</v>
      </c>
      <c r="H5" s="27" t="s">
        <v>55</v>
      </c>
      <c r="I5" s="11" t="s">
        <v>449</v>
      </c>
      <c r="J5" s="12"/>
      <c r="K5" s="13"/>
    </row>
    <row r="6" ht="21.75" customHeight="1" spans="1:11">
      <c r="A6" s="14"/>
      <c r="B6" s="14"/>
      <c r="C6" s="14"/>
      <c r="D6" s="15"/>
      <c r="E6" s="15"/>
      <c r="F6" s="15"/>
      <c r="G6" s="15"/>
      <c r="H6" s="28"/>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5">
        <v>10</v>
      </c>
      <c r="K8" s="35">
        <v>11</v>
      </c>
    </row>
    <row r="9" ht="18.75" customHeight="1" spans="1:11">
      <c r="A9" s="29"/>
      <c r="B9" s="21"/>
      <c r="C9" s="29"/>
      <c r="D9" s="29"/>
      <c r="E9" s="29"/>
      <c r="F9" s="29"/>
      <c r="G9" s="29"/>
      <c r="H9" s="30"/>
      <c r="I9" s="36"/>
      <c r="J9" s="36"/>
      <c r="K9" s="30"/>
    </row>
    <row r="10" ht="18.75" customHeight="1" spans="1:11">
      <c r="A10" s="31"/>
      <c r="B10" s="21"/>
      <c r="C10" s="21"/>
      <c r="D10" s="21"/>
      <c r="E10" s="21"/>
      <c r="F10" s="21"/>
      <c r="G10" s="21"/>
      <c r="H10" s="23"/>
      <c r="I10" s="23"/>
      <c r="J10" s="23"/>
      <c r="K10" s="30"/>
    </row>
    <row r="11" ht="18.75" customHeight="1" spans="1:11">
      <c r="A11" s="32" t="s">
        <v>144</v>
      </c>
      <c r="B11" s="33"/>
      <c r="C11" s="33"/>
      <c r="D11" s="33"/>
      <c r="E11" s="33"/>
      <c r="F11" s="33"/>
      <c r="G11" s="34"/>
      <c r="H11" s="23"/>
      <c r="I11" s="23"/>
      <c r="J11" s="23"/>
      <c r="K11" s="30"/>
    </row>
    <row r="12" customHeight="1" spans="1:1">
      <c r="A12" t="s">
        <v>450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pane ySplit="1" topLeftCell="A2" activePane="bottomLeft" state="frozen"/>
      <selection/>
      <selection pane="bottomLeft" activeCell="D14" sqref="D14"/>
    </sheetView>
  </sheetViews>
  <sheetFormatPr defaultColWidth="9.13636363636364" defaultRowHeight="14.25" customHeight="1" outlineLevelCol="6"/>
  <cols>
    <col min="1" max="1" width="35.2909090909091" customWidth="1"/>
    <col min="2" max="4" width="28" customWidth="1"/>
    <col min="5" max="7" width="23.8545454545455" customWidth="1"/>
  </cols>
  <sheetData>
    <row r="1" customHeight="1" spans="1:7">
      <c r="A1" s="1"/>
      <c r="B1" s="1"/>
      <c r="C1" s="1"/>
      <c r="D1" s="1"/>
      <c r="E1" s="1"/>
      <c r="F1" s="1"/>
      <c r="G1" s="1"/>
    </row>
    <row r="2" ht="13.5" customHeight="1" spans="4:7">
      <c r="D2" s="2"/>
      <c r="G2" s="3" t="s">
        <v>451</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"单位名称："&amp;"昆明市呈贡区第六小学"</f>
        <v>单位名称：昆明市呈贡区第六小学</v>
      </c>
      <c r="B4" s="6"/>
      <c r="C4" s="6"/>
      <c r="D4" s="6"/>
      <c r="E4" s="7"/>
      <c r="F4" s="7"/>
      <c r="G4" s="8" t="s">
        <v>1</v>
      </c>
    </row>
    <row r="5" ht="21.75" customHeight="1" spans="1:7">
      <c r="A5" s="9" t="s">
        <v>238</v>
      </c>
      <c r="B5" s="9" t="s">
        <v>237</v>
      </c>
      <c r="C5" s="9" t="s">
        <v>157</v>
      </c>
      <c r="D5" s="10" t="s">
        <v>452</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c r="B9" s="22"/>
      <c r="C9" s="22"/>
      <c r="D9" s="21"/>
      <c r="E9" s="23"/>
      <c r="F9" s="23"/>
      <c r="G9" s="23"/>
    </row>
    <row r="10" ht="18.75" customHeight="1" spans="1:7">
      <c r="A10" s="21"/>
      <c r="B10" s="21"/>
      <c r="C10" s="21"/>
      <c r="D10" s="21"/>
      <c r="E10" s="23"/>
      <c r="F10" s="23"/>
      <c r="G10" s="23"/>
    </row>
    <row r="11" ht="18.75" customHeight="1" spans="1:7">
      <c r="A11" s="24" t="s">
        <v>55</v>
      </c>
      <c r="B11" s="25" t="s">
        <v>453</v>
      </c>
      <c r="C11" s="25"/>
      <c r="D11" s="26"/>
      <c r="E11" s="23"/>
      <c r="F11" s="23"/>
      <c r="G11" s="23"/>
    </row>
    <row r="12" customHeight="1" spans="1:1">
      <c r="A12" t="s">
        <v>454</v>
      </c>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D9" sqref="O9 D9"/>
    </sheetView>
  </sheetViews>
  <sheetFormatPr defaultColWidth="8.57272727272727" defaultRowHeight="12.75" customHeight="1"/>
  <cols>
    <col min="1" max="1" width="15.8909090909091"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3" t="s">
        <v>52</v>
      </c>
    </row>
    <row r="3" ht="41.25" customHeight="1" spans="1:1">
      <c r="A3" s="40" t="str">
        <f>"2025"&amp;"年部门收入预算表"</f>
        <v>2025年部门收入预算表</v>
      </c>
    </row>
    <row r="4" ht="17.25" customHeight="1" spans="1:19">
      <c r="A4" s="43" t="str">
        <f>"单位名称："&amp;"昆明市呈贡区第六小学"</f>
        <v>单位名称：昆明市呈贡区第六小学</v>
      </c>
      <c r="S4" s="45" t="s">
        <v>1</v>
      </c>
    </row>
    <row r="5" ht="21.75" customHeight="1" spans="1:19">
      <c r="A5" s="145" t="s">
        <v>53</v>
      </c>
      <c r="B5" s="231" t="s">
        <v>54</v>
      </c>
      <c r="C5" s="231" t="s">
        <v>55</v>
      </c>
      <c r="D5" s="232" t="s">
        <v>56</v>
      </c>
      <c r="E5" s="232"/>
      <c r="F5" s="232"/>
      <c r="G5" s="232"/>
      <c r="H5" s="232"/>
      <c r="I5" s="135"/>
      <c r="J5" s="232"/>
      <c r="K5" s="232"/>
      <c r="L5" s="232"/>
      <c r="M5" s="232"/>
      <c r="N5" s="238"/>
      <c r="O5" s="232" t="s">
        <v>45</v>
      </c>
      <c r="P5" s="232"/>
      <c r="Q5" s="232"/>
      <c r="R5" s="232"/>
      <c r="S5" s="238"/>
    </row>
    <row r="6" ht="27" customHeight="1" spans="1:19">
      <c r="A6" s="147"/>
      <c r="B6" s="233"/>
      <c r="C6" s="233"/>
      <c r="D6" s="233" t="s">
        <v>57</v>
      </c>
      <c r="E6" s="233" t="s">
        <v>58</v>
      </c>
      <c r="F6" s="233" t="s">
        <v>59</v>
      </c>
      <c r="G6" s="233" t="s">
        <v>60</v>
      </c>
      <c r="H6" s="233" t="s">
        <v>61</v>
      </c>
      <c r="I6" s="239" t="s">
        <v>62</v>
      </c>
      <c r="J6" s="240"/>
      <c r="K6" s="240"/>
      <c r="L6" s="240"/>
      <c r="M6" s="240"/>
      <c r="N6" s="241"/>
      <c r="O6" s="233" t="s">
        <v>57</v>
      </c>
      <c r="P6" s="233" t="s">
        <v>58</v>
      </c>
      <c r="Q6" s="233" t="s">
        <v>59</v>
      </c>
      <c r="R6" s="233" t="s">
        <v>60</v>
      </c>
      <c r="S6" s="233" t="s">
        <v>63</v>
      </c>
    </row>
    <row r="7" ht="30" customHeight="1" spans="1:19">
      <c r="A7" s="234"/>
      <c r="B7" s="105"/>
      <c r="C7" s="119"/>
      <c r="D7" s="119"/>
      <c r="E7" s="119"/>
      <c r="F7" s="119"/>
      <c r="G7" s="119"/>
      <c r="H7" s="119"/>
      <c r="I7" s="70" t="s">
        <v>57</v>
      </c>
      <c r="J7" s="241" t="s">
        <v>64</v>
      </c>
      <c r="K7" s="241" t="s">
        <v>65</v>
      </c>
      <c r="L7" s="241" t="s">
        <v>66</v>
      </c>
      <c r="M7" s="241" t="s">
        <v>67</v>
      </c>
      <c r="N7" s="241" t="s">
        <v>68</v>
      </c>
      <c r="O7" s="242"/>
      <c r="P7" s="242"/>
      <c r="Q7" s="242"/>
      <c r="R7" s="242"/>
      <c r="S7" s="119"/>
    </row>
    <row r="8" ht="15" customHeight="1" spans="1:19">
      <c r="A8" s="235">
        <v>1</v>
      </c>
      <c r="B8" s="235">
        <v>2</v>
      </c>
      <c r="C8" s="235">
        <v>3</v>
      </c>
      <c r="D8" s="235">
        <v>4</v>
      </c>
      <c r="E8" s="235">
        <v>5</v>
      </c>
      <c r="F8" s="235">
        <v>6</v>
      </c>
      <c r="G8" s="235">
        <v>7</v>
      </c>
      <c r="H8" s="235">
        <v>8</v>
      </c>
      <c r="I8" s="70">
        <v>9</v>
      </c>
      <c r="J8" s="235">
        <v>10</v>
      </c>
      <c r="K8" s="235">
        <v>11</v>
      </c>
      <c r="L8" s="235">
        <v>12</v>
      </c>
      <c r="M8" s="235">
        <v>13</v>
      </c>
      <c r="N8" s="235">
        <v>14</v>
      </c>
      <c r="O8" s="235">
        <v>15</v>
      </c>
      <c r="P8" s="235">
        <v>16</v>
      </c>
      <c r="Q8" s="235">
        <v>17</v>
      </c>
      <c r="R8" s="235">
        <v>18</v>
      </c>
      <c r="S8" s="235">
        <v>19</v>
      </c>
    </row>
    <row r="9" ht="18" customHeight="1" spans="1:19">
      <c r="A9" s="21">
        <v>105020</v>
      </c>
      <c r="B9" s="21" t="s">
        <v>69</v>
      </c>
      <c r="C9" s="79">
        <f>D9+I9+O9</f>
        <v>5264739.28</v>
      </c>
      <c r="D9" s="79">
        <v>4768422.52</v>
      </c>
      <c r="E9" s="79">
        <v>4768422.52</v>
      </c>
      <c r="F9" s="79"/>
      <c r="G9" s="79"/>
      <c r="H9" s="79"/>
      <c r="I9" s="79">
        <f>N9</f>
        <v>285600</v>
      </c>
      <c r="J9" s="79"/>
      <c r="K9" s="79"/>
      <c r="L9" s="79"/>
      <c r="M9" s="79"/>
      <c r="N9" s="79">
        <v>285600</v>
      </c>
      <c r="O9" s="79">
        <v>210716.76</v>
      </c>
      <c r="P9" s="79">
        <v>210716.76</v>
      </c>
      <c r="Q9" s="79"/>
      <c r="R9" s="79"/>
      <c r="S9" s="79"/>
    </row>
    <row r="10" ht="18" customHeight="1" spans="1:19">
      <c r="A10" s="236"/>
      <c r="B10" s="236"/>
      <c r="C10" s="79"/>
      <c r="D10" s="79"/>
      <c r="E10" s="79"/>
      <c r="F10" s="79"/>
      <c r="G10" s="79"/>
      <c r="H10" s="79"/>
      <c r="I10" s="79"/>
      <c r="J10" s="79"/>
      <c r="K10" s="79"/>
      <c r="L10" s="79"/>
      <c r="M10" s="79"/>
      <c r="N10" s="79"/>
      <c r="O10" s="79"/>
      <c r="P10" s="79"/>
      <c r="Q10" s="79"/>
      <c r="R10" s="79"/>
      <c r="S10" s="79"/>
    </row>
    <row r="11" ht="18" customHeight="1" spans="1:19">
      <c r="A11" s="236"/>
      <c r="B11" s="236"/>
      <c r="C11" s="79"/>
      <c r="D11" s="79"/>
      <c r="E11" s="79"/>
      <c r="F11" s="79"/>
      <c r="G11" s="79"/>
      <c r="H11" s="79"/>
      <c r="I11" s="79"/>
      <c r="J11" s="79"/>
      <c r="K11" s="79"/>
      <c r="L11" s="79"/>
      <c r="M11" s="79"/>
      <c r="N11" s="79"/>
      <c r="O11" s="79"/>
      <c r="P11" s="79"/>
      <c r="Q11" s="79"/>
      <c r="R11" s="79"/>
      <c r="S11" s="79"/>
    </row>
    <row r="12" ht="18" customHeight="1" spans="1:19">
      <c r="A12" s="236"/>
      <c r="B12" s="236"/>
      <c r="C12" s="79"/>
      <c r="D12" s="79"/>
      <c r="E12" s="79"/>
      <c r="F12" s="79"/>
      <c r="G12" s="79"/>
      <c r="H12" s="79"/>
      <c r="I12" s="79"/>
      <c r="J12" s="79"/>
      <c r="K12" s="79"/>
      <c r="L12" s="79"/>
      <c r="M12" s="79"/>
      <c r="N12" s="79"/>
      <c r="O12" s="79"/>
      <c r="P12" s="79"/>
      <c r="Q12" s="79"/>
      <c r="R12" s="79"/>
      <c r="S12" s="79"/>
    </row>
    <row r="13" ht="18" customHeight="1" spans="1:19">
      <c r="A13" s="48" t="s">
        <v>55</v>
      </c>
      <c r="B13" s="237"/>
      <c r="C13" s="79"/>
      <c r="D13" s="79"/>
      <c r="E13" s="79"/>
      <c r="F13" s="79"/>
      <c r="G13" s="79"/>
      <c r="H13" s="79"/>
      <c r="I13" s="79"/>
      <c r="J13" s="79"/>
      <c r="K13" s="79"/>
      <c r="L13" s="79"/>
      <c r="M13" s="79"/>
      <c r="N13" s="79"/>
      <c r="O13" s="79"/>
      <c r="P13" s="79"/>
      <c r="Q13" s="79"/>
      <c r="R13" s="79"/>
      <c r="S13" s="79"/>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0"/>
  <sheetViews>
    <sheetView showGridLines="0" showZeros="0" workbookViewId="0">
      <pane ySplit="1" topLeftCell="A2" activePane="bottomLeft" state="frozen"/>
      <selection/>
      <selection pane="bottomLeft" activeCell="C8" sqref="C8"/>
    </sheetView>
  </sheetViews>
  <sheetFormatPr defaultColWidth="8.57272727272727" defaultRowHeight="12.75" customHeight="1"/>
  <cols>
    <col min="1" max="1" width="14.2909090909091" customWidth="1"/>
    <col min="2" max="2" width="37.5727272727273" customWidth="1"/>
    <col min="3" max="8" width="24.5727272727273" customWidth="1"/>
    <col min="9" max="9" width="26.7090909090909" customWidth="1"/>
    <col min="10" max="11" width="24.4272727272727" customWidth="1"/>
    <col min="12" max="15" width="24.5727272727273" customWidth="1"/>
  </cols>
  <sheetData>
    <row r="1" customHeight="1" spans="1:15">
      <c r="A1" s="1"/>
      <c r="B1" s="1"/>
      <c r="C1" s="1"/>
      <c r="D1" s="1"/>
      <c r="E1" s="1"/>
      <c r="F1" s="1"/>
      <c r="G1" s="1"/>
      <c r="H1" s="1"/>
      <c r="I1" s="1"/>
      <c r="J1" s="1"/>
      <c r="K1" s="1"/>
      <c r="L1" s="1"/>
      <c r="M1" s="1"/>
      <c r="N1" s="1"/>
      <c r="O1" s="1"/>
    </row>
    <row r="2" ht="17.25" customHeight="1" spans="1:1">
      <c r="A2" s="45" t="s">
        <v>70</v>
      </c>
    </row>
    <row r="3" ht="41.25" customHeight="1" spans="1:1">
      <c r="A3" s="40" t="str">
        <f>"2025"&amp;"年部门支出预算表"</f>
        <v>2025年部门支出预算表</v>
      </c>
    </row>
    <row r="4" ht="17.25" customHeight="1" spans="1:15">
      <c r="A4" s="43" t="str">
        <f>"单位名称："&amp;"昆明市呈贡区第六小学"</f>
        <v>单位名称：昆明市呈贡区第六小学</v>
      </c>
      <c r="O4" s="45" t="s">
        <v>1</v>
      </c>
    </row>
    <row r="5" ht="27" customHeight="1" spans="1:15">
      <c r="A5" s="213" t="s">
        <v>71</v>
      </c>
      <c r="B5" s="213" t="s">
        <v>72</v>
      </c>
      <c r="C5" s="213" t="s">
        <v>55</v>
      </c>
      <c r="D5" s="214" t="s">
        <v>58</v>
      </c>
      <c r="E5" s="215"/>
      <c r="F5" s="216"/>
      <c r="G5" s="217" t="s">
        <v>59</v>
      </c>
      <c r="H5" s="217" t="s">
        <v>60</v>
      </c>
      <c r="I5" s="217" t="s">
        <v>73</v>
      </c>
      <c r="J5" s="214" t="s">
        <v>62</v>
      </c>
      <c r="K5" s="215"/>
      <c r="L5" s="215"/>
      <c r="M5" s="215"/>
      <c r="N5" s="228"/>
      <c r="O5" s="229"/>
    </row>
    <row r="6" ht="42" customHeight="1" spans="1:15">
      <c r="A6" s="218"/>
      <c r="B6" s="218"/>
      <c r="C6" s="219"/>
      <c r="D6" s="220" t="s">
        <v>57</v>
      </c>
      <c r="E6" s="220" t="s">
        <v>74</v>
      </c>
      <c r="F6" s="220" t="s">
        <v>75</v>
      </c>
      <c r="G6" s="219"/>
      <c r="H6" s="219"/>
      <c r="I6" s="230"/>
      <c r="J6" s="220" t="s">
        <v>57</v>
      </c>
      <c r="K6" s="207" t="s">
        <v>76</v>
      </c>
      <c r="L6" s="207" t="s">
        <v>77</v>
      </c>
      <c r="M6" s="207" t="s">
        <v>78</v>
      </c>
      <c r="N6" s="207" t="s">
        <v>79</v>
      </c>
      <c r="O6" s="207" t="s">
        <v>80</v>
      </c>
    </row>
    <row r="7" ht="18" customHeight="1" spans="1:15">
      <c r="A7" s="51" t="s">
        <v>81</v>
      </c>
      <c r="B7" s="51" t="s">
        <v>82</v>
      </c>
      <c r="C7" s="51" t="s">
        <v>83</v>
      </c>
      <c r="D7" s="55" t="s">
        <v>84</v>
      </c>
      <c r="E7" s="55" t="s">
        <v>85</v>
      </c>
      <c r="F7" s="55" t="s">
        <v>86</v>
      </c>
      <c r="G7" s="55" t="s">
        <v>87</v>
      </c>
      <c r="H7" s="55" t="s">
        <v>88</v>
      </c>
      <c r="I7" s="55" t="s">
        <v>89</v>
      </c>
      <c r="J7" s="55" t="s">
        <v>90</v>
      </c>
      <c r="K7" s="55" t="s">
        <v>91</v>
      </c>
      <c r="L7" s="55" t="s">
        <v>92</v>
      </c>
      <c r="M7" s="55" t="s">
        <v>93</v>
      </c>
      <c r="N7" s="51" t="s">
        <v>94</v>
      </c>
      <c r="O7" s="55" t="s">
        <v>95</v>
      </c>
    </row>
    <row r="8" ht="18" customHeight="1" spans="1:15">
      <c r="A8" s="56">
        <v>2050202</v>
      </c>
      <c r="B8" s="56" t="s">
        <v>96</v>
      </c>
      <c r="C8" s="221">
        <f>D8+J8</f>
        <v>4168050.28</v>
      </c>
      <c r="D8" s="221">
        <f>E8+F8</f>
        <v>3882450.28</v>
      </c>
      <c r="E8" s="202">
        <v>3101432.4</v>
      </c>
      <c r="F8" s="202">
        <f>570301.12+210716.76</f>
        <v>781017.88</v>
      </c>
      <c r="G8" s="55"/>
      <c r="H8" s="55"/>
      <c r="I8" s="55"/>
      <c r="J8" s="204">
        <f>O8</f>
        <v>285600</v>
      </c>
      <c r="K8" s="55"/>
      <c r="L8" s="55"/>
      <c r="M8" s="55"/>
      <c r="N8" s="51"/>
      <c r="O8" s="204">
        <v>285600</v>
      </c>
    </row>
    <row r="9" ht="18" customHeight="1" spans="1:15">
      <c r="A9" s="56">
        <v>2080502</v>
      </c>
      <c r="B9" s="56" t="s">
        <v>97</v>
      </c>
      <c r="C9" s="221">
        <v>231000</v>
      </c>
      <c r="D9" s="221">
        <v>231000</v>
      </c>
      <c r="E9" s="221">
        <v>231000</v>
      </c>
      <c r="F9" s="222"/>
      <c r="G9" s="55"/>
      <c r="H9" s="55"/>
      <c r="I9" s="55"/>
      <c r="J9" s="55"/>
      <c r="K9" s="55"/>
      <c r="L9" s="55"/>
      <c r="M9" s="55"/>
      <c r="N9" s="51"/>
      <c r="O9" s="55"/>
    </row>
    <row r="10" ht="18" customHeight="1" spans="1:15">
      <c r="A10" s="56">
        <v>2080505</v>
      </c>
      <c r="B10" s="56" t="s">
        <v>98</v>
      </c>
      <c r="C10" s="221">
        <v>281680</v>
      </c>
      <c r="D10" s="221">
        <v>281680</v>
      </c>
      <c r="E10" s="221">
        <v>281680</v>
      </c>
      <c r="F10" s="222"/>
      <c r="G10" s="55"/>
      <c r="H10" s="55"/>
      <c r="I10" s="55"/>
      <c r="J10" s="55"/>
      <c r="K10" s="55"/>
      <c r="L10" s="55"/>
      <c r="M10" s="55"/>
      <c r="N10" s="51"/>
      <c r="O10" s="55"/>
    </row>
    <row r="11" ht="18" customHeight="1" spans="1:15">
      <c r="A11" s="223">
        <v>2101102</v>
      </c>
      <c r="B11" s="224" t="s">
        <v>99</v>
      </c>
      <c r="C11" s="205">
        <v>139020</v>
      </c>
      <c r="D11" s="205">
        <v>139020</v>
      </c>
      <c r="E11" s="205">
        <v>139020</v>
      </c>
      <c r="F11" s="55"/>
      <c r="G11" s="55"/>
      <c r="H11" s="55"/>
      <c r="I11" s="55"/>
      <c r="J11" s="55"/>
      <c r="K11" s="55"/>
      <c r="L11" s="55"/>
      <c r="M11" s="55"/>
      <c r="N11" s="51"/>
      <c r="O11" s="55"/>
    </row>
    <row r="12" ht="18" customHeight="1" spans="1:15">
      <c r="A12" s="223">
        <v>2101103</v>
      </c>
      <c r="B12" s="224" t="s">
        <v>100</v>
      </c>
      <c r="C12" s="205">
        <v>160000</v>
      </c>
      <c r="D12" s="205">
        <v>160000</v>
      </c>
      <c r="E12" s="205">
        <v>160000</v>
      </c>
      <c r="F12" s="55"/>
      <c r="G12" s="55"/>
      <c r="H12" s="55"/>
      <c r="I12" s="55"/>
      <c r="J12" s="55"/>
      <c r="K12" s="55"/>
      <c r="L12" s="55"/>
      <c r="M12" s="55"/>
      <c r="N12" s="51"/>
      <c r="O12" s="55"/>
    </row>
    <row r="13" ht="18" customHeight="1" spans="1:15">
      <c r="A13" s="223">
        <v>2101199</v>
      </c>
      <c r="B13" s="224" t="s">
        <v>101</v>
      </c>
      <c r="C13" s="205">
        <v>19477</v>
      </c>
      <c r="D13" s="205">
        <v>19477</v>
      </c>
      <c r="E13" s="205">
        <v>19477</v>
      </c>
      <c r="F13" s="55"/>
      <c r="G13" s="55"/>
      <c r="H13" s="55"/>
      <c r="I13" s="55"/>
      <c r="J13" s="55"/>
      <c r="K13" s="55"/>
      <c r="L13" s="55"/>
      <c r="M13" s="55"/>
      <c r="N13" s="51"/>
      <c r="O13" s="55"/>
    </row>
    <row r="14" ht="18" customHeight="1" spans="1:15">
      <c r="A14" s="56" t="s">
        <v>102</v>
      </c>
      <c r="B14" s="56" t="s">
        <v>103</v>
      </c>
      <c r="C14" s="221">
        <v>258792</v>
      </c>
      <c r="D14" s="221">
        <v>258792</v>
      </c>
      <c r="E14" s="221">
        <v>258792</v>
      </c>
      <c r="F14" s="55"/>
      <c r="G14" s="55"/>
      <c r="H14" s="55"/>
      <c r="I14" s="55"/>
      <c r="J14" s="55"/>
      <c r="K14" s="55"/>
      <c r="L14" s="55"/>
      <c r="M14" s="55"/>
      <c r="N14" s="51"/>
      <c r="O14" s="55"/>
    </row>
    <row r="15" ht="18" customHeight="1" spans="1:15">
      <c r="A15" s="56" t="s">
        <v>104</v>
      </c>
      <c r="B15" s="56" t="s">
        <v>105</v>
      </c>
      <c r="C15" s="221">
        <v>6720</v>
      </c>
      <c r="D15" s="221">
        <v>6720</v>
      </c>
      <c r="E15" s="221">
        <v>6720</v>
      </c>
      <c r="F15" s="55"/>
      <c r="G15" s="55"/>
      <c r="H15" s="55"/>
      <c r="I15" s="55"/>
      <c r="J15" s="55"/>
      <c r="K15" s="55"/>
      <c r="L15" s="55"/>
      <c r="M15" s="55"/>
      <c r="N15" s="51"/>
      <c r="O15" s="55"/>
    </row>
    <row r="16" ht="18" customHeight="1" spans="1:15">
      <c r="A16" s="51"/>
      <c r="B16" s="51"/>
      <c r="C16" s="225"/>
      <c r="D16" s="55"/>
      <c r="E16" s="55"/>
      <c r="F16" s="55"/>
      <c r="G16" s="55"/>
      <c r="H16" s="55"/>
      <c r="I16" s="55"/>
      <c r="J16" s="55"/>
      <c r="K16" s="55"/>
      <c r="L16" s="55"/>
      <c r="M16" s="55"/>
      <c r="N16" s="51"/>
      <c r="O16" s="55"/>
    </row>
    <row r="17" ht="18" customHeight="1" spans="1:15">
      <c r="A17" s="51"/>
      <c r="B17" s="51"/>
      <c r="C17" s="225"/>
      <c r="D17" s="55"/>
      <c r="E17" s="55"/>
      <c r="F17" s="55"/>
      <c r="G17" s="55"/>
      <c r="H17" s="55"/>
      <c r="I17" s="55"/>
      <c r="J17" s="55"/>
      <c r="K17" s="55"/>
      <c r="L17" s="55"/>
      <c r="M17" s="55"/>
      <c r="N17" s="51"/>
      <c r="O17" s="55"/>
    </row>
    <row r="18" ht="18" customHeight="1" spans="1:15">
      <c r="A18" s="51"/>
      <c r="B18" s="51"/>
      <c r="C18" s="225"/>
      <c r="D18" s="55"/>
      <c r="E18" s="55"/>
      <c r="F18" s="55"/>
      <c r="G18" s="55"/>
      <c r="H18" s="55"/>
      <c r="I18" s="55"/>
      <c r="J18" s="55"/>
      <c r="K18" s="55"/>
      <c r="L18" s="55"/>
      <c r="M18" s="55"/>
      <c r="N18" s="51"/>
      <c r="O18" s="55"/>
    </row>
    <row r="19" ht="21" customHeight="1" spans="1:15">
      <c r="A19" s="56"/>
      <c r="B19" s="56"/>
      <c r="C19" s="226"/>
      <c r="D19" s="79"/>
      <c r="E19" s="79"/>
      <c r="F19" s="79"/>
      <c r="G19" s="79"/>
      <c r="H19" s="79"/>
      <c r="I19" s="79"/>
      <c r="J19" s="79"/>
      <c r="K19" s="79"/>
      <c r="L19" s="79"/>
      <c r="M19" s="79"/>
      <c r="N19" s="79"/>
      <c r="O19" s="79"/>
    </row>
    <row r="20" ht="21" customHeight="1" spans="1:15">
      <c r="A20" s="227" t="s">
        <v>55</v>
      </c>
      <c r="B20" s="34"/>
      <c r="C20" s="226">
        <f>SUM(C8:C19)</f>
        <v>5264739.28</v>
      </c>
      <c r="D20" s="226">
        <f>SUM(D8:D19)</f>
        <v>4979139.28</v>
      </c>
      <c r="E20" s="226">
        <f>SUM(E8:E19)</f>
        <v>4198121.4</v>
      </c>
      <c r="F20" s="226">
        <f>SUM(F8:F19)</f>
        <v>781017.88</v>
      </c>
      <c r="G20" s="79"/>
      <c r="H20" s="79"/>
      <c r="I20" s="79"/>
      <c r="J20" s="79">
        <f>SUM(J8:J19)</f>
        <v>285600</v>
      </c>
      <c r="K20" s="79"/>
      <c r="L20" s="79"/>
      <c r="M20" s="79"/>
      <c r="N20" s="79"/>
      <c r="O20" s="79">
        <f>SUM(O8:O19)</f>
        <v>285600</v>
      </c>
    </row>
  </sheetData>
  <mergeCells count="12">
    <mergeCell ref="A2:O2"/>
    <mergeCell ref="A3:O3"/>
    <mergeCell ref="A4:B4"/>
    <mergeCell ref="D5:F5"/>
    <mergeCell ref="J5:O5"/>
    <mergeCell ref="A20:B20"/>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8" activePane="bottomLeft" state="frozen"/>
      <selection/>
      <selection pane="bottomLeft" activeCell="D16" sqref="D16"/>
    </sheetView>
  </sheetViews>
  <sheetFormatPr defaultColWidth="8.57272727272727" defaultRowHeight="12.75" customHeight="1" outlineLevelCol="3"/>
  <cols>
    <col min="1" max="4" width="35.5727272727273" customWidth="1"/>
  </cols>
  <sheetData>
    <row r="1" customHeight="1" spans="1:4">
      <c r="A1" s="1"/>
      <c r="B1" s="1"/>
      <c r="C1" s="1"/>
      <c r="D1" s="1"/>
    </row>
    <row r="2" ht="15" customHeight="1" spans="1:4">
      <c r="A2" s="41"/>
      <c r="B2" s="45"/>
      <c r="C2" s="45"/>
      <c r="D2" s="45" t="s">
        <v>106</v>
      </c>
    </row>
    <row r="3" ht="41.25" customHeight="1" spans="1:1">
      <c r="A3" s="40" t="str">
        <f>"2025"&amp;"年部门财政拨款收支预算总表"</f>
        <v>2025年部门财政拨款收支预算总表</v>
      </c>
    </row>
    <row r="4" ht="17.25" customHeight="1" spans="1:4">
      <c r="A4" s="43" t="str">
        <f>"单位名称："&amp;"昆明市呈贡区第六小学"</f>
        <v>单位名称：昆明市呈贡区第六小学</v>
      </c>
      <c r="B4" s="206"/>
      <c r="D4" s="45" t="s">
        <v>1</v>
      </c>
    </row>
    <row r="5" ht="17.25" customHeight="1" spans="1:4">
      <c r="A5" s="207" t="s">
        <v>2</v>
      </c>
      <c r="B5" s="208"/>
      <c r="C5" s="207" t="s">
        <v>3</v>
      </c>
      <c r="D5" s="208"/>
    </row>
    <row r="6" ht="18.75" customHeight="1" spans="1:4">
      <c r="A6" s="207" t="s">
        <v>4</v>
      </c>
      <c r="B6" s="207" t="s">
        <v>5</v>
      </c>
      <c r="C6" s="207" t="s">
        <v>6</v>
      </c>
      <c r="D6" s="207" t="s">
        <v>5</v>
      </c>
    </row>
    <row r="7" ht="16.5" customHeight="1" spans="1:4">
      <c r="A7" s="209" t="s">
        <v>107</v>
      </c>
      <c r="B7" s="79">
        <v>4768422.52</v>
      </c>
      <c r="C7" s="209" t="s">
        <v>108</v>
      </c>
      <c r="D7" s="79"/>
    </row>
    <row r="8" ht="16.5" customHeight="1" spans="1:4">
      <c r="A8" s="209" t="s">
        <v>109</v>
      </c>
      <c r="B8" s="79">
        <v>4768422.52</v>
      </c>
      <c r="C8" s="209" t="s">
        <v>110</v>
      </c>
      <c r="D8" s="79"/>
    </row>
    <row r="9" ht="16.5" customHeight="1" spans="1:4">
      <c r="A9" s="209" t="s">
        <v>111</v>
      </c>
      <c r="B9" s="79"/>
      <c r="C9" s="209" t="s">
        <v>112</v>
      </c>
      <c r="D9" s="79"/>
    </row>
    <row r="10" ht="16.5" customHeight="1" spans="1:4">
      <c r="A10" s="209" t="s">
        <v>113</v>
      </c>
      <c r="B10" s="79"/>
      <c r="C10" s="209" t="s">
        <v>114</v>
      </c>
      <c r="D10" s="79"/>
    </row>
    <row r="11" ht="16.5" customHeight="1" spans="1:4">
      <c r="A11" s="209" t="s">
        <v>115</v>
      </c>
      <c r="B11" s="79">
        <v>210716.16</v>
      </c>
      <c r="C11" s="209" t="s">
        <v>116</v>
      </c>
      <c r="D11" s="79"/>
    </row>
    <row r="12" ht="16.5" customHeight="1" spans="1:4">
      <c r="A12" s="209" t="s">
        <v>109</v>
      </c>
      <c r="B12" s="79">
        <v>210716.16</v>
      </c>
      <c r="C12" s="209" t="s">
        <v>117</v>
      </c>
      <c r="D12" s="79">
        <v>3882450.28</v>
      </c>
    </row>
    <row r="13" ht="16.5" customHeight="1" spans="1:4">
      <c r="A13" s="183" t="s">
        <v>111</v>
      </c>
      <c r="B13" s="79"/>
      <c r="C13" s="68" t="s">
        <v>118</v>
      </c>
      <c r="D13" s="79"/>
    </row>
    <row r="14" ht="16.5" customHeight="1" spans="1:4">
      <c r="A14" s="183" t="s">
        <v>113</v>
      </c>
      <c r="B14" s="79"/>
      <c r="C14" s="68" t="s">
        <v>119</v>
      </c>
      <c r="D14" s="79"/>
    </row>
    <row r="15" ht="16.5" customHeight="1" spans="1:4">
      <c r="A15" s="210"/>
      <c r="B15" s="79"/>
      <c r="C15" s="68" t="s">
        <v>120</v>
      </c>
      <c r="D15" s="79">
        <v>512680</v>
      </c>
    </row>
    <row r="16" ht="16.5" customHeight="1" spans="1:4">
      <c r="A16" s="210"/>
      <c r="B16" s="79"/>
      <c r="C16" s="68" t="s">
        <v>121</v>
      </c>
      <c r="D16" s="79">
        <v>318497</v>
      </c>
    </row>
    <row r="17" ht="16.5" customHeight="1" spans="1:4">
      <c r="A17" s="210"/>
      <c r="B17" s="79"/>
      <c r="C17" s="68" t="s">
        <v>122</v>
      </c>
      <c r="D17" s="79"/>
    </row>
    <row r="18" ht="16.5" customHeight="1" spans="1:4">
      <c r="A18" s="210"/>
      <c r="B18" s="79"/>
      <c r="C18" s="68" t="s">
        <v>123</v>
      </c>
      <c r="D18" s="79"/>
    </row>
    <row r="19" ht="16.5" customHeight="1" spans="1:4">
      <c r="A19" s="210"/>
      <c r="B19" s="79"/>
      <c r="C19" s="68" t="s">
        <v>124</v>
      </c>
      <c r="D19" s="79"/>
    </row>
    <row r="20" ht="16.5" customHeight="1" spans="1:4">
      <c r="A20" s="210"/>
      <c r="B20" s="79"/>
      <c r="C20" s="68" t="s">
        <v>125</v>
      </c>
      <c r="D20" s="79"/>
    </row>
    <row r="21" ht="16.5" customHeight="1" spans="1:4">
      <c r="A21" s="210"/>
      <c r="B21" s="79"/>
      <c r="C21" s="68" t="s">
        <v>126</v>
      </c>
      <c r="D21" s="79"/>
    </row>
    <row r="22" ht="16.5" customHeight="1" spans="1:4">
      <c r="A22" s="210"/>
      <c r="B22" s="79"/>
      <c r="C22" s="68" t="s">
        <v>127</v>
      </c>
      <c r="D22" s="79"/>
    </row>
    <row r="23" ht="16.5" customHeight="1" spans="1:4">
      <c r="A23" s="210"/>
      <c r="B23" s="79"/>
      <c r="C23" s="68" t="s">
        <v>128</v>
      </c>
      <c r="D23" s="79"/>
    </row>
    <row r="24" ht="16.5" customHeight="1" spans="1:4">
      <c r="A24" s="210"/>
      <c r="B24" s="79"/>
      <c r="C24" s="68" t="s">
        <v>129</v>
      </c>
      <c r="D24" s="79"/>
    </row>
    <row r="25" ht="16.5" customHeight="1" spans="1:4">
      <c r="A25" s="210"/>
      <c r="B25" s="79"/>
      <c r="C25" s="68" t="s">
        <v>130</v>
      </c>
      <c r="D25" s="79"/>
    </row>
    <row r="26" ht="16.5" customHeight="1" spans="1:4">
      <c r="A26" s="210"/>
      <c r="B26" s="79"/>
      <c r="C26" s="68" t="s">
        <v>131</v>
      </c>
      <c r="D26" s="79">
        <v>265512</v>
      </c>
    </row>
    <row r="27" ht="16.5" customHeight="1" spans="1:4">
      <c r="A27" s="210"/>
      <c r="B27" s="79"/>
      <c r="C27" s="68" t="s">
        <v>132</v>
      </c>
      <c r="D27" s="79"/>
    </row>
    <row r="28" ht="16.5" customHeight="1" spans="1:4">
      <c r="A28" s="210"/>
      <c r="B28" s="79"/>
      <c r="C28" s="68" t="s">
        <v>133</v>
      </c>
      <c r="D28" s="79"/>
    </row>
    <row r="29" ht="16.5" customHeight="1" spans="1:4">
      <c r="A29" s="210"/>
      <c r="B29" s="79"/>
      <c r="C29" s="68" t="s">
        <v>134</v>
      </c>
      <c r="D29" s="79"/>
    </row>
    <row r="30" ht="16.5" customHeight="1" spans="1:4">
      <c r="A30" s="210"/>
      <c r="B30" s="79"/>
      <c r="C30" s="68" t="s">
        <v>135</v>
      </c>
      <c r="D30" s="79"/>
    </row>
    <row r="31" ht="16.5" customHeight="1" spans="1:4">
      <c r="A31" s="210"/>
      <c r="B31" s="79"/>
      <c r="C31" s="68" t="s">
        <v>136</v>
      </c>
      <c r="D31" s="79"/>
    </row>
    <row r="32" ht="16.5" customHeight="1" spans="1:4">
      <c r="A32" s="210"/>
      <c r="B32" s="79"/>
      <c r="C32" s="183" t="s">
        <v>137</v>
      </c>
      <c r="D32" s="79"/>
    </row>
    <row r="33" ht="16.5" customHeight="1" spans="1:4">
      <c r="A33" s="210"/>
      <c r="B33" s="79"/>
      <c r="C33" s="183" t="s">
        <v>138</v>
      </c>
      <c r="D33" s="79"/>
    </row>
    <row r="34" ht="16.5" customHeight="1" spans="1:4">
      <c r="A34" s="210"/>
      <c r="B34" s="79"/>
      <c r="C34" s="29" t="s">
        <v>139</v>
      </c>
      <c r="D34" s="79"/>
    </row>
    <row r="35" ht="15" customHeight="1" spans="1:4">
      <c r="A35" s="211" t="s">
        <v>50</v>
      </c>
      <c r="B35" s="212">
        <f>B7+B11</f>
        <v>4979138.68</v>
      </c>
      <c r="C35" s="211" t="s">
        <v>51</v>
      </c>
      <c r="D35" s="212">
        <f>D12+D15+D16+D26</f>
        <v>4979139.28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0"/>
  <sheetViews>
    <sheetView showZeros="0" workbookViewId="0">
      <pane ySplit="1" topLeftCell="A2" activePane="bottomLeft" state="frozen"/>
      <selection/>
      <selection pane="bottomLeft" activeCell="D20" sqref="D20"/>
    </sheetView>
  </sheetViews>
  <sheetFormatPr defaultColWidth="9.13636363636364" defaultRowHeight="14.25" customHeight="1" outlineLevelCol="6"/>
  <cols>
    <col min="1" max="1" width="20.1363636363636" customWidth="1"/>
    <col min="2" max="2" width="44" customWidth="1"/>
    <col min="3" max="7" width="24.1363636363636" customWidth="1"/>
  </cols>
  <sheetData>
    <row r="1" customHeight="1" spans="1:7">
      <c r="A1" s="1"/>
      <c r="B1" s="1"/>
      <c r="C1" s="1"/>
      <c r="D1" s="1"/>
      <c r="E1" s="1"/>
      <c r="F1" s="1"/>
      <c r="G1" s="1"/>
    </row>
    <row r="2" customHeight="1" spans="4:7">
      <c r="D2" s="141"/>
      <c r="F2" s="71"/>
      <c r="G2" s="195" t="s">
        <v>140</v>
      </c>
    </row>
    <row r="3" ht="41.25" customHeight="1" spans="1:7">
      <c r="A3" s="128" t="str">
        <f>"2025"&amp;"年一般公共预算支出预算表（按功能科目分类）"</f>
        <v>2025年一般公共预算支出预算表（按功能科目分类）</v>
      </c>
      <c r="B3" s="128"/>
      <c r="C3" s="128"/>
      <c r="D3" s="128"/>
      <c r="E3" s="128"/>
      <c r="F3" s="128"/>
      <c r="G3" s="128"/>
    </row>
    <row r="4" ht="18" customHeight="1" spans="1:7">
      <c r="A4" s="5" t="str">
        <f>"单位名称："&amp;""</f>
        <v>单位名称：</v>
      </c>
      <c r="F4" s="125"/>
      <c r="G4" s="195" t="s">
        <v>1</v>
      </c>
    </row>
    <row r="5" ht="20.25" customHeight="1" spans="1:7">
      <c r="A5" s="196" t="s">
        <v>141</v>
      </c>
      <c r="B5" s="197"/>
      <c r="C5" s="129" t="s">
        <v>55</v>
      </c>
      <c r="D5" s="186" t="s">
        <v>74</v>
      </c>
      <c r="E5" s="12"/>
      <c r="F5" s="13"/>
      <c r="G5" s="198" t="s">
        <v>75</v>
      </c>
    </row>
    <row r="6" ht="20.25" customHeight="1" spans="1:7">
      <c r="A6" s="199" t="s">
        <v>71</v>
      </c>
      <c r="B6" s="199" t="s">
        <v>72</v>
      </c>
      <c r="C6" s="19"/>
      <c r="D6" s="134" t="s">
        <v>57</v>
      </c>
      <c r="E6" s="134" t="s">
        <v>142</v>
      </c>
      <c r="F6" s="134" t="s">
        <v>143</v>
      </c>
      <c r="G6" s="200"/>
    </row>
    <row r="7" ht="15" customHeight="1" spans="1:7">
      <c r="A7" s="59" t="s">
        <v>81</v>
      </c>
      <c r="B7" s="59" t="s">
        <v>82</v>
      </c>
      <c r="C7" s="59" t="s">
        <v>83</v>
      </c>
      <c r="D7" s="59" t="s">
        <v>84</v>
      </c>
      <c r="E7" s="59" t="s">
        <v>85</v>
      </c>
      <c r="F7" s="59" t="s">
        <v>86</v>
      </c>
      <c r="G7" s="59" t="s">
        <v>87</v>
      </c>
    </row>
    <row r="8" ht="15" customHeight="1" spans="1:7">
      <c r="A8" s="183">
        <v>2050202</v>
      </c>
      <c r="B8" s="183" t="s">
        <v>96</v>
      </c>
      <c r="C8" s="201">
        <f>D8+G8</f>
        <v>3882450.28</v>
      </c>
      <c r="D8" s="201">
        <f>E8+F8</f>
        <v>3101432.4</v>
      </c>
      <c r="E8" s="202">
        <v>2954484</v>
      </c>
      <c r="F8" s="202">
        <v>146948.4</v>
      </c>
      <c r="G8" s="201">
        <f>570301.12+210716.76</f>
        <v>781017.88</v>
      </c>
    </row>
    <row r="9" ht="15" customHeight="1" spans="1:7">
      <c r="A9" s="183">
        <v>2080502</v>
      </c>
      <c r="B9" s="183" t="s">
        <v>97</v>
      </c>
      <c r="C9" s="201">
        <f t="shared" ref="C9:C15" si="0">D9+G9</f>
        <v>231000</v>
      </c>
      <c r="D9" s="201">
        <f>E9+F9</f>
        <v>231000</v>
      </c>
      <c r="E9" s="203">
        <v>224400</v>
      </c>
      <c r="F9" s="204">
        <v>6600</v>
      </c>
      <c r="G9" s="201"/>
    </row>
    <row r="10" ht="15" customHeight="1" spans="1:7">
      <c r="A10" s="183">
        <v>2080505</v>
      </c>
      <c r="B10" s="183" t="s">
        <v>98</v>
      </c>
      <c r="C10" s="201">
        <f t="shared" si="0"/>
        <v>281680</v>
      </c>
      <c r="D10" s="203">
        <v>281680</v>
      </c>
      <c r="E10" s="203">
        <v>281680</v>
      </c>
      <c r="F10" s="204"/>
      <c r="G10" s="201"/>
    </row>
    <row r="11" ht="15" customHeight="1" spans="1:7">
      <c r="A11" s="183">
        <v>2101102</v>
      </c>
      <c r="B11" s="183" t="s">
        <v>99</v>
      </c>
      <c r="C11" s="201">
        <f t="shared" si="0"/>
        <v>139020</v>
      </c>
      <c r="D11" s="205">
        <v>139020</v>
      </c>
      <c r="E11" s="205">
        <v>139020</v>
      </c>
      <c r="F11" s="204"/>
      <c r="G11" s="201"/>
    </row>
    <row r="12" ht="15" customHeight="1" spans="1:7">
      <c r="A12" s="183">
        <v>2101103</v>
      </c>
      <c r="B12" s="183" t="s">
        <v>100</v>
      </c>
      <c r="C12" s="201">
        <f t="shared" si="0"/>
        <v>160000</v>
      </c>
      <c r="D12" s="205">
        <v>160000</v>
      </c>
      <c r="E12" s="205">
        <v>160000</v>
      </c>
      <c r="F12" s="204"/>
      <c r="G12" s="201"/>
    </row>
    <row r="13" ht="15" customHeight="1" spans="1:7">
      <c r="A13" s="183">
        <v>2101199</v>
      </c>
      <c r="B13" s="183" t="s">
        <v>101</v>
      </c>
      <c r="C13" s="201">
        <f t="shared" si="0"/>
        <v>19477</v>
      </c>
      <c r="D13" s="205">
        <v>19477</v>
      </c>
      <c r="E13" s="205">
        <v>19477</v>
      </c>
      <c r="F13" s="204"/>
      <c r="G13" s="201"/>
    </row>
    <row r="14" ht="15" customHeight="1" spans="1:7">
      <c r="A14" s="183" t="s">
        <v>102</v>
      </c>
      <c r="B14" s="183" t="s">
        <v>103</v>
      </c>
      <c r="C14" s="201">
        <f t="shared" si="0"/>
        <v>258792</v>
      </c>
      <c r="D14" s="203">
        <v>258792</v>
      </c>
      <c r="E14" s="203">
        <v>258792</v>
      </c>
      <c r="F14" s="204"/>
      <c r="G14" s="201"/>
    </row>
    <row r="15" ht="15" customHeight="1" spans="1:7">
      <c r="A15" s="183" t="s">
        <v>104</v>
      </c>
      <c r="B15" s="183" t="s">
        <v>105</v>
      </c>
      <c r="C15" s="201">
        <f t="shared" si="0"/>
        <v>6720</v>
      </c>
      <c r="D15" s="203">
        <v>6720</v>
      </c>
      <c r="E15" s="203">
        <v>6720</v>
      </c>
      <c r="F15" s="204"/>
      <c r="G15" s="201"/>
    </row>
    <row r="16" ht="15" customHeight="1" spans="1:7">
      <c r="A16" s="59"/>
      <c r="B16" s="59"/>
      <c r="C16" s="59"/>
      <c r="D16" s="201"/>
      <c r="E16" s="201"/>
      <c r="F16" s="201"/>
      <c r="G16" s="201"/>
    </row>
    <row r="17" ht="15" customHeight="1" spans="1:7">
      <c r="A17" s="59"/>
      <c r="B17" s="59"/>
      <c r="C17" s="59"/>
      <c r="D17" s="201"/>
      <c r="E17" s="201"/>
      <c r="F17" s="201"/>
      <c r="G17" s="201"/>
    </row>
    <row r="18" ht="15" customHeight="1" spans="1:7">
      <c r="A18" s="59"/>
      <c r="B18" s="59"/>
      <c r="C18" s="59"/>
      <c r="D18" s="201"/>
      <c r="E18" s="201"/>
      <c r="F18" s="201"/>
      <c r="G18" s="201"/>
    </row>
    <row r="19" ht="18" customHeight="1" spans="1:7">
      <c r="A19" s="29"/>
      <c r="B19" s="29"/>
      <c r="C19" s="79"/>
      <c r="D19" s="118"/>
      <c r="E19" s="118"/>
      <c r="F19" s="118"/>
      <c r="G19" s="118"/>
    </row>
    <row r="20" ht="18" customHeight="1" spans="1:7">
      <c r="A20" s="78" t="s">
        <v>144</v>
      </c>
      <c r="B20" s="166" t="s">
        <v>144</v>
      </c>
      <c r="C20" s="79">
        <f>SUM(C8:C19)</f>
        <v>4979139.28</v>
      </c>
      <c r="D20" s="79">
        <f>SUM(D8:D19)</f>
        <v>4198121.4</v>
      </c>
      <c r="E20" s="79">
        <f>SUM(E8:E19)</f>
        <v>4044573</v>
      </c>
      <c r="F20" s="79">
        <f>SUM(F8:F19)</f>
        <v>153548.4</v>
      </c>
      <c r="G20" s="118">
        <f>SUM(G8:G19)</f>
        <v>781017.88</v>
      </c>
    </row>
  </sheetData>
  <mergeCells count="6">
    <mergeCell ref="A3:G3"/>
    <mergeCell ref="A5:B5"/>
    <mergeCell ref="D5:F5"/>
    <mergeCell ref="A20:B20"/>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B12" sqref="B12"/>
    </sheetView>
  </sheetViews>
  <sheetFormatPr defaultColWidth="10.4272727272727" defaultRowHeight="14.25" customHeight="1" outlineLevelCol="5"/>
  <cols>
    <col min="1" max="6" width="28.1363636363636" customWidth="1"/>
  </cols>
  <sheetData>
    <row r="1" customHeight="1" spans="1:6">
      <c r="A1" s="1"/>
      <c r="B1" s="1"/>
      <c r="C1" s="1"/>
      <c r="D1" s="1"/>
      <c r="E1" s="1"/>
      <c r="F1" s="1"/>
    </row>
    <row r="2" customHeight="1" spans="1:6">
      <c r="A2" s="42"/>
      <c r="B2" s="42"/>
      <c r="C2" s="42"/>
      <c r="D2" s="42"/>
      <c r="E2" s="41"/>
      <c r="F2" s="191" t="s">
        <v>145</v>
      </c>
    </row>
    <row r="3" ht="41.25" customHeight="1" spans="1:6">
      <c r="A3" s="192" t="str">
        <f>"2025"&amp;"年一般公共预算“三公”经费支出预算表"</f>
        <v>2025年一般公共预算“三公”经费支出预算表</v>
      </c>
      <c r="B3" s="42"/>
      <c r="C3" s="42"/>
      <c r="D3" s="42"/>
      <c r="E3" s="41"/>
      <c r="F3" s="42"/>
    </row>
    <row r="4" customHeight="1" spans="1:6">
      <c r="A4" s="110" t="str">
        <f>"单位名称："&amp;"昆明市呈贡区第六小学"</f>
        <v>单位名称：昆明市呈贡区第六小学</v>
      </c>
      <c r="B4" s="193"/>
      <c r="D4" s="42"/>
      <c r="E4" s="41"/>
      <c r="F4" s="63" t="s">
        <v>1</v>
      </c>
    </row>
    <row r="5" ht="27" customHeight="1" spans="1:6">
      <c r="A5" s="46" t="s">
        <v>146</v>
      </c>
      <c r="B5" s="46" t="s">
        <v>147</v>
      </c>
      <c r="C5" s="48" t="s">
        <v>148</v>
      </c>
      <c r="D5" s="46"/>
      <c r="E5" s="47"/>
      <c r="F5" s="46" t="s">
        <v>149</v>
      </c>
    </row>
    <row r="6" ht="28.5" customHeight="1" spans="1:6">
      <c r="A6" s="194"/>
      <c r="B6" s="50"/>
      <c r="C6" s="47" t="s">
        <v>57</v>
      </c>
      <c r="D6" s="47" t="s">
        <v>150</v>
      </c>
      <c r="E6" s="47" t="s">
        <v>151</v>
      </c>
      <c r="F6" s="49"/>
    </row>
    <row r="7" ht="17.25" customHeight="1" spans="1:6">
      <c r="A7" s="55" t="s">
        <v>81</v>
      </c>
      <c r="B7" s="55" t="s">
        <v>82</v>
      </c>
      <c r="C7" s="55" t="s">
        <v>83</v>
      </c>
      <c r="D7" s="55" t="s">
        <v>84</v>
      </c>
      <c r="E7" s="55" t="s">
        <v>85</v>
      </c>
      <c r="F7" s="55" t="s">
        <v>86</v>
      </c>
    </row>
    <row r="8" ht="17.25" customHeight="1" spans="1:6">
      <c r="A8" s="79"/>
      <c r="B8" s="79"/>
      <c r="C8" s="79"/>
      <c r="D8" s="79"/>
      <c r="E8" s="79"/>
      <c r="F8" s="79"/>
    </row>
    <row r="9" customHeight="1" spans="1:1">
      <c r="A9" t="s">
        <v>152</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1"/>
  <sheetViews>
    <sheetView showZeros="0" zoomScale="90" zoomScaleNormal="90" topLeftCell="F1" workbookViewId="0">
      <pane ySplit="1" topLeftCell="A10" activePane="bottomLeft" state="frozen"/>
      <selection/>
      <selection pane="bottomLeft" activeCell="I20" sqref="I20:I21"/>
    </sheetView>
  </sheetViews>
  <sheetFormatPr defaultColWidth="9.13636363636364" defaultRowHeight="14.25" customHeight="1"/>
  <cols>
    <col min="1" max="2" width="32.8545454545455" customWidth="1"/>
    <col min="3" max="3" width="20.7090909090909" customWidth="1"/>
    <col min="4" max="4" width="31.2909090909091" customWidth="1"/>
    <col min="5" max="5" width="10.1363636363636" customWidth="1"/>
    <col min="6" max="6" width="17.5727272727273" customWidth="1"/>
    <col min="7" max="7" width="10.2909090909091" customWidth="1"/>
    <col min="8" max="8" width="23" customWidth="1"/>
    <col min="9" max="24" width="18.7090909090909"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1"/>
      <c r="C2" s="177"/>
      <c r="E2" s="178"/>
      <c r="F2" s="178"/>
      <c r="G2" s="178"/>
      <c r="H2" s="178"/>
      <c r="I2" s="83"/>
      <c r="J2" s="83"/>
      <c r="K2" s="83"/>
      <c r="L2" s="83"/>
      <c r="M2" s="83"/>
      <c r="N2" s="83"/>
      <c r="R2" s="83"/>
      <c r="V2" s="177"/>
      <c r="X2" s="3" t="s">
        <v>153</v>
      </c>
    </row>
    <row r="3" ht="45.75" customHeight="1" spans="1:24">
      <c r="A3" s="65" t="str">
        <f>"2025"&amp;"年部门基本支出预算表"</f>
        <v>2025年部门基本支出预算表</v>
      </c>
      <c r="B3" s="4"/>
      <c r="C3" s="65"/>
      <c r="D3" s="65"/>
      <c r="E3" s="65"/>
      <c r="F3" s="65"/>
      <c r="G3" s="65"/>
      <c r="H3" s="65"/>
      <c r="I3" s="65"/>
      <c r="J3" s="65"/>
      <c r="K3" s="65"/>
      <c r="L3" s="65"/>
      <c r="M3" s="65"/>
      <c r="N3" s="65"/>
      <c r="O3" s="4"/>
      <c r="P3" s="4"/>
      <c r="Q3" s="4"/>
      <c r="R3" s="65"/>
      <c r="S3" s="65"/>
      <c r="T3" s="65"/>
      <c r="U3" s="65"/>
      <c r="V3" s="65"/>
      <c r="W3" s="65"/>
      <c r="X3" s="65"/>
    </row>
    <row r="4" ht="18.75" customHeight="1" spans="1:24">
      <c r="A4" s="5" t="str">
        <f>"单位名称："&amp;"昆明市呈贡区第六小学"</f>
        <v>单位名称：昆明市呈贡区第六小学</v>
      </c>
      <c r="B4" s="6"/>
      <c r="C4" s="179"/>
      <c r="D4" s="179"/>
      <c r="E4" s="179"/>
      <c r="F4" s="179"/>
      <c r="G4" s="179"/>
      <c r="H4" s="179"/>
      <c r="I4" s="85"/>
      <c r="J4" s="85"/>
      <c r="K4" s="85"/>
      <c r="L4" s="85"/>
      <c r="M4" s="85"/>
      <c r="N4" s="85"/>
      <c r="O4" s="7"/>
      <c r="P4" s="7"/>
      <c r="Q4" s="7"/>
      <c r="R4" s="85"/>
      <c r="V4" s="177"/>
      <c r="X4" s="3" t="s">
        <v>1</v>
      </c>
    </row>
    <row r="5" ht="18" customHeight="1" spans="1:24">
      <c r="A5" s="9" t="s">
        <v>154</v>
      </c>
      <c r="B5" s="9" t="s">
        <v>155</v>
      </c>
      <c r="C5" s="9" t="s">
        <v>156</v>
      </c>
      <c r="D5" s="9" t="s">
        <v>157</v>
      </c>
      <c r="E5" s="9" t="s">
        <v>158</v>
      </c>
      <c r="F5" s="9" t="s">
        <v>159</v>
      </c>
      <c r="G5" s="9" t="s">
        <v>160</v>
      </c>
      <c r="H5" s="9" t="s">
        <v>161</v>
      </c>
      <c r="I5" s="186" t="s">
        <v>162</v>
      </c>
      <c r="J5" s="80" t="s">
        <v>162</v>
      </c>
      <c r="K5" s="80"/>
      <c r="L5" s="80"/>
      <c r="M5" s="80"/>
      <c r="N5" s="80"/>
      <c r="O5" s="12"/>
      <c r="P5" s="12"/>
      <c r="Q5" s="12"/>
      <c r="R5" s="101" t="s">
        <v>61</v>
      </c>
      <c r="S5" s="80" t="s">
        <v>62</v>
      </c>
      <c r="T5" s="80"/>
      <c r="U5" s="80"/>
      <c r="V5" s="80"/>
      <c r="W5" s="80"/>
      <c r="X5" s="81"/>
    </row>
    <row r="6" ht="18" customHeight="1" spans="1:24">
      <c r="A6" s="14"/>
      <c r="B6" s="28"/>
      <c r="C6" s="131"/>
      <c r="D6" s="14"/>
      <c r="E6" s="14"/>
      <c r="F6" s="14"/>
      <c r="G6" s="14"/>
      <c r="H6" s="14"/>
      <c r="I6" s="129" t="s">
        <v>163</v>
      </c>
      <c r="J6" s="186" t="s">
        <v>58</v>
      </c>
      <c r="K6" s="80"/>
      <c r="L6" s="80"/>
      <c r="M6" s="80"/>
      <c r="N6" s="81"/>
      <c r="O6" s="11" t="s">
        <v>164</v>
      </c>
      <c r="P6" s="12"/>
      <c r="Q6" s="13"/>
      <c r="R6" s="9" t="s">
        <v>61</v>
      </c>
      <c r="S6" s="186" t="s">
        <v>62</v>
      </c>
      <c r="T6" s="101" t="s">
        <v>64</v>
      </c>
      <c r="U6" s="80" t="s">
        <v>62</v>
      </c>
      <c r="V6" s="101" t="s">
        <v>66</v>
      </c>
      <c r="W6" s="101" t="s">
        <v>67</v>
      </c>
      <c r="X6" s="190" t="s">
        <v>68</v>
      </c>
    </row>
    <row r="7" ht="19.5" customHeight="1" spans="1:24">
      <c r="A7" s="28"/>
      <c r="B7" s="28"/>
      <c r="C7" s="28"/>
      <c r="D7" s="28"/>
      <c r="E7" s="28"/>
      <c r="F7" s="28"/>
      <c r="G7" s="28"/>
      <c r="H7" s="28"/>
      <c r="I7" s="28"/>
      <c r="J7" s="187" t="s">
        <v>165</v>
      </c>
      <c r="K7" s="9" t="s">
        <v>166</v>
      </c>
      <c r="L7" s="9" t="s">
        <v>167</v>
      </c>
      <c r="M7" s="9" t="s">
        <v>168</v>
      </c>
      <c r="N7" s="9" t="s">
        <v>169</v>
      </c>
      <c r="O7" s="9" t="s">
        <v>58</v>
      </c>
      <c r="P7" s="9" t="s">
        <v>59</v>
      </c>
      <c r="Q7" s="9" t="s">
        <v>60</v>
      </c>
      <c r="R7" s="28"/>
      <c r="S7" s="9" t="s">
        <v>57</v>
      </c>
      <c r="T7" s="9" t="s">
        <v>64</v>
      </c>
      <c r="U7" s="9" t="s">
        <v>170</v>
      </c>
      <c r="V7" s="9" t="s">
        <v>66</v>
      </c>
      <c r="W7" s="9" t="s">
        <v>67</v>
      </c>
      <c r="X7" s="9" t="s">
        <v>68</v>
      </c>
    </row>
    <row r="8" ht="37.5" customHeight="1" spans="1:24">
      <c r="A8" s="180"/>
      <c r="B8" s="19"/>
      <c r="C8" s="180"/>
      <c r="D8" s="180"/>
      <c r="E8" s="180"/>
      <c r="F8" s="180"/>
      <c r="G8" s="180"/>
      <c r="H8" s="180"/>
      <c r="I8" s="180"/>
      <c r="J8" s="188" t="s">
        <v>57</v>
      </c>
      <c r="K8" s="17" t="s">
        <v>171</v>
      </c>
      <c r="L8" s="17" t="s">
        <v>167</v>
      </c>
      <c r="M8" s="17" t="s">
        <v>168</v>
      </c>
      <c r="N8" s="17" t="s">
        <v>169</v>
      </c>
      <c r="O8" s="17" t="s">
        <v>167</v>
      </c>
      <c r="P8" s="17" t="s">
        <v>168</v>
      </c>
      <c r="Q8" s="17" t="s">
        <v>169</v>
      </c>
      <c r="R8" s="17" t="s">
        <v>61</v>
      </c>
      <c r="S8" s="17" t="s">
        <v>57</v>
      </c>
      <c r="T8" s="17" t="s">
        <v>64</v>
      </c>
      <c r="U8" s="17" t="s">
        <v>170</v>
      </c>
      <c r="V8" s="17" t="s">
        <v>66</v>
      </c>
      <c r="W8" s="17" t="s">
        <v>67</v>
      </c>
      <c r="X8" s="17" t="s">
        <v>68</v>
      </c>
    </row>
    <row r="9" customHeight="1" spans="1:24">
      <c r="A9" s="35">
        <v>1</v>
      </c>
      <c r="B9" s="35">
        <v>2</v>
      </c>
      <c r="C9" s="35">
        <v>3</v>
      </c>
      <c r="D9" s="35">
        <v>4</v>
      </c>
      <c r="E9" s="35">
        <v>5</v>
      </c>
      <c r="F9" s="35">
        <v>6</v>
      </c>
      <c r="G9" s="35">
        <v>7</v>
      </c>
      <c r="H9" s="35">
        <v>8</v>
      </c>
      <c r="I9" s="35">
        <v>9</v>
      </c>
      <c r="J9" s="35">
        <v>10</v>
      </c>
      <c r="K9" s="35">
        <v>11</v>
      </c>
      <c r="L9" s="35">
        <v>12</v>
      </c>
      <c r="M9" s="35">
        <v>13</v>
      </c>
      <c r="N9" s="35">
        <v>14</v>
      </c>
      <c r="O9" s="35">
        <v>15</v>
      </c>
      <c r="P9" s="35">
        <v>16</v>
      </c>
      <c r="Q9" s="35">
        <v>17</v>
      </c>
      <c r="R9" s="35">
        <v>18</v>
      </c>
      <c r="S9" s="35">
        <v>19</v>
      </c>
      <c r="T9" s="35">
        <v>20</v>
      </c>
      <c r="U9" s="35">
        <v>21</v>
      </c>
      <c r="V9" s="35">
        <v>22</v>
      </c>
      <c r="W9" s="35">
        <v>23</v>
      </c>
      <c r="X9" s="35">
        <v>24</v>
      </c>
    </row>
    <row r="10" ht="20.25" customHeight="1" spans="1:24">
      <c r="A10" s="181" t="s">
        <v>172</v>
      </c>
      <c r="B10" s="181" t="s">
        <v>69</v>
      </c>
      <c r="C10" s="182" t="s">
        <v>173</v>
      </c>
      <c r="D10" s="181" t="s">
        <v>174</v>
      </c>
      <c r="E10" s="181" t="s">
        <v>175</v>
      </c>
      <c r="F10" s="181" t="s">
        <v>97</v>
      </c>
      <c r="G10" s="181" t="s">
        <v>176</v>
      </c>
      <c r="H10" s="181" t="s">
        <v>177</v>
      </c>
      <c r="I10" s="189">
        <v>6600</v>
      </c>
      <c r="J10" s="189">
        <v>6600</v>
      </c>
      <c r="K10" s="35"/>
      <c r="L10" s="35"/>
      <c r="M10" s="189">
        <v>6600</v>
      </c>
      <c r="N10" s="35"/>
      <c r="O10" s="189"/>
      <c r="P10" s="189"/>
      <c r="Q10" s="35"/>
      <c r="R10" s="35"/>
      <c r="S10" s="35"/>
      <c r="T10" s="35"/>
      <c r="U10" s="35"/>
      <c r="V10" s="35"/>
      <c r="W10" s="35"/>
      <c r="X10" s="35"/>
    </row>
    <row r="11" ht="20.25" customHeight="1" spans="1:24">
      <c r="A11" s="181" t="s">
        <v>172</v>
      </c>
      <c r="B11" s="181" t="s">
        <v>69</v>
      </c>
      <c r="C11" s="182" t="s">
        <v>173</v>
      </c>
      <c r="D11" s="181" t="s">
        <v>178</v>
      </c>
      <c r="E11" s="181" t="s">
        <v>179</v>
      </c>
      <c r="F11" s="181" t="s">
        <v>96</v>
      </c>
      <c r="G11" s="181" t="s">
        <v>180</v>
      </c>
      <c r="H11" s="181" t="s">
        <v>181</v>
      </c>
      <c r="I11" s="189">
        <v>42000</v>
      </c>
      <c r="J11" s="189">
        <v>42000</v>
      </c>
      <c r="K11" s="35"/>
      <c r="L11" s="35"/>
      <c r="M11" s="189">
        <v>42000</v>
      </c>
      <c r="N11" s="35"/>
      <c r="O11" s="189"/>
      <c r="P11" s="189"/>
      <c r="Q11" s="35"/>
      <c r="R11" s="35"/>
      <c r="S11" s="35"/>
      <c r="T11" s="35"/>
      <c r="U11" s="35"/>
      <c r="V11" s="35"/>
      <c r="W11" s="35"/>
      <c r="X11" s="35"/>
    </row>
    <row r="12" ht="20.25" customHeight="1" spans="1:24">
      <c r="A12" s="181" t="s">
        <v>172</v>
      </c>
      <c r="B12" s="181" t="s">
        <v>69</v>
      </c>
      <c r="C12" s="182" t="s">
        <v>182</v>
      </c>
      <c r="D12" s="181" t="s">
        <v>183</v>
      </c>
      <c r="E12" s="181" t="s">
        <v>179</v>
      </c>
      <c r="F12" s="181" t="s">
        <v>96</v>
      </c>
      <c r="G12" s="181" t="s">
        <v>184</v>
      </c>
      <c r="H12" s="181" t="s">
        <v>185</v>
      </c>
      <c r="I12" s="189">
        <v>729132</v>
      </c>
      <c r="J12" s="189">
        <v>729132</v>
      </c>
      <c r="K12" s="35"/>
      <c r="L12" s="35"/>
      <c r="M12" s="189">
        <v>729132</v>
      </c>
      <c r="N12" s="35"/>
      <c r="O12" s="189"/>
      <c r="P12" s="189"/>
      <c r="Q12" s="35"/>
      <c r="R12" s="35"/>
      <c r="S12" s="35"/>
      <c r="T12" s="35"/>
      <c r="U12" s="35"/>
      <c r="V12" s="35"/>
      <c r="W12" s="35"/>
      <c r="X12" s="35"/>
    </row>
    <row r="13" ht="20.25" customHeight="1" spans="1:24">
      <c r="A13" s="181" t="s">
        <v>172</v>
      </c>
      <c r="B13" s="181" t="s">
        <v>69</v>
      </c>
      <c r="C13" s="182" t="s">
        <v>182</v>
      </c>
      <c r="D13" s="181" t="s">
        <v>186</v>
      </c>
      <c r="E13" s="181" t="s">
        <v>179</v>
      </c>
      <c r="F13" s="181" t="s">
        <v>96</v>
      </c>
      <c r="G13" s="181" t="s">
        <v>187</v>
      </c>
      <c r="H13" s="181" t="s">
        <v>188</v>
      </c>
      <c r="I13" s="189">
        <v>1392</v>
      </c>
      <c r="J13" s="189">
        <v>1392</v>
      </c>
      <c r="K13" s="35"/>
      <c r="L13" s="35"/>
      <c r="M13" s="189">
        <v>1392</v>
      </c>
      <c r="N13" s="35"/>
      <c r="O13" s="189"/>
      <c r="P13" s="189"/>
      <c r="Q13" s="35"/>
      <c r="R13" s="35"/>
      <c r="S13" s="35"/>
      <c r="T13" s="35"/>
      <c r="U13" s="35"/>
      <c r="V13" s="35"/>
      <c r="W13" s="35"/>
      <c r="X13" s="35"/>
    </row>
    <row r="14" ht="20.25" customHeight="1" spans="1:24">
      <c r="A14" s="181" t="s">
        <v>172</v>
      </c>
      <c r="B14" s="181" t="s">
        <v>69</v>
      </c>
      <c r="C14" s="182" t="s">
        <v>182</v>
      </c>
      <c r="D14" s="181" t="s">
        <v>189</v>
      </c>
      <c r="E14" s="181" t="s">
        <v>179</v>
      </c>
      <c r="F14" s="181" t="s">
        <v>96</v>
      </c>
      <c r="G14" s="181" t="s">
        <v>190</v>
      </c>
      <c r="H14" s="181" t="s">
        <v>191</v>
      </c>
      <c r="I14" s="189">
        <v>56000</v>
      </c>
      <c r="J14" s="189">
        <v>56000</v>
      </c>
      <c r="K14" s="35"/>
      <c r="L14" s="35"/>
      <c r="M14" s="189">
        <v>56000</v>
      </c>
      <c r="N14" s="35"/>
      <c r="O14" s="189"/>
      <c r="P14" s="189"/>
      <c r="Q14" s="35"/>
      <c r="R14" s="35"/>
      <c r="S14" s="35"/>
      <c r="T14" s="35"/>
      <c r="U14" s="35"/>
      <c r="V14" s="35"/>
      <c r="W14" s="35"/>
      <c r="X14" s="35"/>
    </row>
    <row r="15" ht="20.25" customHeight="1" spans="1:24">
      <c r="A15" s="181" t="s">
        <v>172</v>
      </c>
      <c r="B15" s="181" t="s">
        <v>69</v>
      </c>
      <c r="C15" s="182" t="s">
        <v>182</v>
      </c>
      <c r="D15" s="181" t="s">
        <v>192</v>
      </c>
      <c r="E15" s="181" t="s">
        <v>179</v>
      </c>
      <c r="F15" s="181" t="s">
        <v>96</v>
      </c>
      <c r="G15" s="181" t="s">
        <v>193</v>
      </c>
      <c r="H15" s="181" t="s">
        <v>194</v>
      </c>
      <c r="I15" s="189">
        <v>548256</v>
      </c>
      <c r="J15" s="189">
        <v>548256</v>
      </c>
      <c r="K15" s="35"/>
      <c r="L15" s="35"/>
      <c r="M15" s="189">
        <v>548256</v>
      </c>
      <c r="N15" s="35"/>
      <c r="O15" s="189"/>
      <c r="P15" s="189"/>
      <c r="Q15" s="35"/>
      <c r="R15" s="35"/>
      <c r="S15" s="35"/>
      <c r="T15" s="35"/>
      <c r="U15" s="35"/>
      <c r="V15" s="35"/>
      <c r="W15" s="35"/>
      <c r="X15" s="35"/>
    </row>
    <row r="16" ht="20.25" customHeight="1" spans="1:24">
      <c r="A16" s="181" t="s">
        <v>172</v>
      </c>
      <c r="B16" s="181" t="s">
        <v>69</v>
      </c>
      <c r="C16" s="182" t="s">
        <v>182</v>
      </c>
      <c r="D16" s="181" t="s">
        <v>195</v>
      </c>
      <c r="E16" s="181" t="s">
        <v>179</v>
      </c>
      <c r="F16" s="181" t="s">
        <v>96</v>
      </c>
      <c r="G16" s="181" t="s">
        <v>193</v>
      </c>
      <c r="H16" s="181" t="s">
        <v>194</v>
      </c>
      <c r="I16" s="189">
        <v>398640</v>
      </c>
      <c r="J16" s="189">
        <v>398640</v>
      </c>
      <c r="K16" s="35"/>
      <c r="L16" s="35"/>
      <c r="M16" s="189">
        <v>398640</v>
      </c>
      <c r="N16" s="35"/>
      <c r="O16" s="189"/>
      <c r="P16" s="189"/>
      <c r="Q16" s="35"/>
      <c r="R16" s="35"/>
      <c r="S16" s="35"/>
      <c r="T16" s="35"/>
      <c r="U16" s="35"/>
      <c r="V16" s="35"/>
      <c r="W16" s="35"/>
      <c r="X16" s="35"/>
    </row>
    <row r="17" ht="20.25" customHeight="1" spans="1:24">
      <c r="A17" s="181" t="s">
        <v>172</v>
      </c>
      <c r="B17" s="181" t="s">
        <v>69</v>
      </c>
      <c r="C17" s="182" t="s">
        <v>196</v>
      </c>
      <c r="D17" s="181" t="s">
        <v>197</v>
      </c>
      <c r="E17" s="181" t="s">
        <v>179</v>
      </c>
      <c r="F17" s="181" t="s">
        <v>96</v>
      </c>
      <c r="G17" s="181" t="s">
        <v>198</v>
      </c>
      <c r="H17" s="181" t="s">
        <v>199</v>
      </c>
      <c r="I17" s="189">
        <v>33548.4</v>
      </c>
      <c r="J17" s="189">
        <v>33548.4</v>
      </c>
      <c r="K17" s="35"/>
      <c r="L17" s="35"/>
      <c r="M17" s="189">
        <v>33548.4</v>
      </c>
      <c r="N17" s="35"/>
      <c r="O17" s="189"/>
      <c r="P17" s="189"/>
      <c r="Q17" s="35"/>
      <c r="R17" s="35"/>
      <c r="S17" s="35"/>
      <c r="T17" s="35"/>
      <c r="U17" s="35"/>
      <c r="V17" s="35"/>
      <c r="W17" s="35"/>
      <c r="X17" s="35"/>
    </row>
    <row r="18" ht="20.25" customHeight="1" spans="1:24">
      <c r="A18" s="181" t="s">
        <v>172</v>
      </c>
      <c r="B18" s="181" t="s">
        <v>69</v>
      </c>
      <c r="C18" s="182" t="s">
        <v>200</v>
      </c>
      <c r="D18" s="181" t="s">
        <v>201</v>
      </c>
      <c r="E18" s="181" t="s">
        <v>175</v>
      </c>
      <c r="F18" s="181" t="s">
        <v>97</v>
      </c>
      <c r="G18" s="181" t="s">
        <v>202</v>
      </c>
      <c r="H18" s="181" t="s">
        <v>203</v>
      </c>
      <c r="I18" s="189">
        <v>224400</v>
      </c>
      <c r="J18" s="189">
        <v>224400</v>
      </c>
      <c r="K18" s="35"/>
      <c r="L18" s="35"/>
      <c r="M18" s="189">
        <v>224400</v>
      </c>
      <c r="N18" s="35"/>
      <c r="O18" s="189"/>
      <c r="P18" s="189"/>
      <c r="Q18" s="35"/>
      <c r="R18" s="35"/>
      <c r="S18" s="35"/>
      <c r="T18" s="35"/>
      <c r="U18" s="35"/>
      <c r="V18" s="35"/>
      <c r="W18" s="35"/>
      <c r="X18" s="35"/>
    </row>
    <row r="19" ht="20.25" customHeight="1" spans="1:24">
      <c r="A19" s="181" t="s">
        <v>172</v>
      </c>
      <c r="B19" s="181" t="s">
        <v>69</v>
      </c>
      <c r="C19" s="182" t="s">
        <v>204</v>
      </c>
      <c r="D19" s="181" t="s">
        <v>205</v>
      </c>
      <c r="E19" s="181" t="s">
        <v>179</v>
      </c>
      <c r="F19" s="181" t="s">
        <v>96</v>
      </c>
      <c r="G19" s="181" t="s">
        <v>190</v>
      </c>
      <c r="H19" s="181" t="s">
        <v>191</v>
      </c>
      <c r="I19" s="189">
        <v>532000</v>
      </c>
      <c r="J19" s="189">
        <v>532000</v>
      </c>
      <c r="K19" s="35"/>
      <c r="L19" s="35"/>
      <c r="M19" s="189">
        <v>532000</v>
      </c>
      <c r="N19" s="35"/>
      <c r="O19" s="189"/>
      <c r="P19" s="189"/>
      <c r="Q19" s="35"/>
      <c r="R19" s="35"/>
      <c r="S19" s="35"/>
      <c r="T19" s="35"/>
      <c r="U19" s="35"/>
      <c r="V19" s="35"/>
      <c r="W19" s="35"/>
      <c r="X19" s="35"/>
    </row>
    <row r="20" ht="20.25" customHeight="1" spans="1:24">
      <c r="A20" s="181" t="s">
        <v>172</v>
      </c>
      <c r="B20" s="181" t="s">
        <v>69</v>
      </c>
      <c r="C20" s="182" t="s">
        <v>206</v>
      </c>
      <c r="D20" s="181" t="s">
        <v>177</v>
      </c>
      <c r="E20" s="181" t="s">
        <v>179</v>
      </c>
      <c r="F20" s="181" t="s">
        <v>96</v>
      </c>
      <c r="G20" s="181" t="s">
        <v>176</v>
      </c>
      <c r="H20" s="181" t="s">
        <v>177</v>
      </c>
      <c r="I20" s="189">
        <v>59075</v>
      </c>
      <c r="J20" s="189">
        <v>59075</v>
      </c>
      <c r="K20" s="35"/>
      <c r="L20" s="35"/>
      <c r="M20" s="189">
        <v>59075</v>
      </c>
      <c r="N20" s="35"/>
      <c r="O20" s="189"/>
      <c r="P20" s="189"/>
      <c r="Q20" s="35"/>
      <c r="R20" s="35"/>
      <c r="S20" s="35"/>
      <c r="T20" s="35"/>
      <c r="U20" s="35"/>
      <c r="V20" s="35"/>
      <c r="W20" s="35"/>
      <c r="X20" s="35"/>
    </row>
    <row r="21" ht="20.25" customHeight="1" spans="1:24">
      <c r="A21" s="181" t="s">
        <v>172</v>
      </c>
      <c r="B21" s="181" t="s">
        <v>69</v>
      </c>
      <c r="C21" s="182" t="s">
        <v>206</v>
      </c>
      <c r="D21" s="181" t="s">
        <v>207</v>
      </c>
      <c r="E21" s="181" t="s">
        <v>179</v>
      </c>
      <c r="F21" s="181" t="s">
        <v>96</v>
      </c>
      <c r="G21" s="181" t="s">
        <v>176</v>
      </c>
      <c r="H21" s="181" t="s">
        <v>177</v>
      </c>
      <c r="I21" s="189">
        <v>12325</v>
      </c>
      <c r="J21" s="189">
        <v>12325</v>
      </c>
      <c r="K21" s="35"/>
      <c r="L21" s="35"/>
      <c r="M21" s="189">
        <v>12325</v>
      </c>
      <c r="N21" s="35"/>
      <c r="O21" s="189"/>
      <c r="P21" s="189"/>
      <c r="Q21" s="35"/>
      <c r="R21" s="35"/>
      <c r="S21" s="35"/>
      <c r="T21" s="35"/>
      <c r="U21" s="35"/>
      <c r="V21" s="35"/>
      <c r="W21" s="35"/>
      <c r="X21" s="35"/>
    </row>
    <row r="22" ht="20.25" customHeight="1" spans="1:24">
      <c r="A22" s="181" t="s">
        <v>172</v>
      </c>
      <c r="B22" s="181" t="s">
        <v>69</v>
      </c>
      <c r="C22" s="182" t="s">
        <v>208</v>
      </c>
      <c r="D22" s="181" t="s">
        <v>209</v>
      </c>
      <c r="E22" s="181" t="s">
        <v>210</v>
      </c>
      <c r="F22" s="181" t="s">
        <v>98</v>
      </c>
      <c r="G22" s="181" t="s">
        <v>211</v>
      </c>
      <c r="H22" s="181" t="s">
        <v>212</v>
      </c>
      <c r="I22" s="189">
        <v>281680</v>
      </c>
      <c r="J22" s="189">
        <v>281680</v>
      </c>
      <c r="K22" s="35"/>
      <c r="L22" s="35"/>
      <c r="M22" s="189">
        <v>281680</v>
      </c>
      <c r="N22" s="35"/>
      <c r="O22" s="189"/>
      <c r="P22" s="189"/>
      <c r="Q22" s="35"/>
      <c r="R22" s="35"/>
      <c r="S22" s="35"/>
      <c r="T22" s="35"/>
      <c r="U22" s="35"/>
      <c r="V22" s="35"/>
      <c r="W22" s="35"/>
      <c r="X22" s="35"/>
    </row>
    <row r="23" ht="20.25" customHeight="1" spans="1:24">
      <c r="A23" s="181" t="s">
        <v>172</v>
      </c>
      <c r="B23" s="181" t="s">
        <v>69</v>
      </c>
      <c r="C23" s="182" t="s">
        <v>208</v>
      </c>
      <c r="D23" s="181" t="s">
        <v>213</v>
      </c>
      <c r="E23" s="181" t="s">
        <v>214</v>
      </c>
      <c r="F23" s="181" t="s">
        <v>99</v>
      </c>
      <c r="G23" s="181" t="s">
        <v>215</v>
      </c>
      <c r="H23" s="181" t="s">
        <v>216</v>
      </c>
      <c r="I23" s="189">
        <v>139020</v>
      </c>
      <c r="J23" s="189">
        <v>139020</v>
      </c>
      <c r="K23" s="35"/>
      <c r="L23" s="35"/>
      <c r="M23" s="189">
        <v>139020</v>
      </c>
      <c r="N23" s="35"/>
      <c r="O23" s="189"/>
      <c r="P23" s="189"/>
      <c r="Q23" s="35"/>
      <c r="R23" s="35"/>
      <c r="S23" s="35"/>
      <c r="T23" s="35"/>
      <c r="U23" s="35"/>
      <c r="V23" s="35"/>
      <c r="W23" s="35"/>
      <c r="X23" s="35"/>
    </row>
    <row r="24" ht="20.25" customHeight="1" spans="1:24">
      <c r="A24" s="181" t="s">
        <v>172</v>
      </c>
      <c r="B24" s="181" t="s">
        <v>69</v>
      </c>
      <c r="C24" s="182" t="s">
        <v>208</v>
      </c>
      <c r="D24" s="181" t="s">
        <v>217</v>
      </c>
      <c r="E24" s="181" t="s">
        <v>218</v>
      </c>
      <c r="F24" s="181" t="s">
        <v>100</v>
      </c>
      <c r="G24" s="181" t="s">
        <v>219</v>
      </c>
      <c r="H24" s="181" t="s">
        <v>220</v>
      </c>
      <c r="I24" s="189">
        <v>160000</v>
      </c>
      <c r="J24" s="189">
        <v>160000</v>
      </c>
      <c r="K24" s="35"/>
      <c r="L24" s="35"/>
      <c r="M24" s="189">
        <v>160000</v>
      </c>
      <c r="N24" s="35"/>
      <c r="O24" s="189"/>
      <c r="P24" s="189"/>
      <c r="Q24" s="35"/>
      <c r="R24" s="35"/>
      <c r="S24" s="35"/>
      <c r="T24" s="35"/>
      <c r="U24" s="35"/>
      <c r="V24" s="35"/>
      <c r="W24" s="35"/>
      <c r="X24" s="35"/>
    </row>
    <row r="25" ht="20.25" customHeight="1" spans="1:24">
      <c r="A25" s="181" t="s">
        <v>172</v>
      </c>
      <c r="B25" s="181" t="s">
        <v>69</v>
      </c>
      <c r="C25" s="182" t="s">
        <v>208</v>
      </c>
      <c r="D25" s="181" t="s">
        <v>221</v>
      </c>
      <c r="E25" s="181" t="s">
        <v>179</v>
      </c>
      <c r="F25" s="181" t="s">
        <v>96</v>
      </c>
      <c r="G25" s="181" t="s">
        <v>222</v>
      </c>
      <c r="H25" s="181" t="s">
        <v>223</v>
      </c>
      <c r="I25" s="189">
        <v>12600</v>
      </c>
      <c r="J25" s="189">
        <v>12600</v>
      </c>
      <c r="K25" s="35"/>
      <c r="L25" s="35"/>
      <c r="M25" s="189">
        <v>12600</v>
      </c>
      <c r="N25" s="35"/>
      <c r="O25" s="189"/>
      <c r="P25" s="189"/>
      <c r="Q25" s="35"/>
      <c r="R25" s="35"/>
      <c r="S25" s="35"/>
      <c r="T25" s="35"/>
      <c r="U25" s="35"/>
      <c r="V25" s="35"/>
      <c r="W25" s="35"/>
      <c r="X25" s="35"/>
    </row>
    <row r="26" ht="20.25" customHeight="1" spans="1:24">
      <c r="A26" s="181" t="s">
        <v>172</v>
      </c>
      <c r="B26" s="181" t="s">
        <v>69</v>
      </c>
      <c r="C26" s="182" t="s">
        <v>208</v>
      </c>
      <c r="D26" s="181" t="s">
        <v>224</v>
      </c>
      <c r="E26" s="181" t="s">
        <v>225</v>
      </c>
      <c r="F26" s="181" t="s">
        <v>101</v>
      </c>
      <c r="G26" s="181" t="s">
        <v>222</v>
      </c>
      <c r="H26" s="181" t="s">
        <v>223</v>
      </c>
      <c r="I26" s="189">
        <v>12925</v>
      </c>
      <c r="J26" s="189">
        <v>12925</v>
      </c>
      <c r="K26" s="35"/>
      <c r="L26" s="35"/>
      <c r="M26" s="189">
        <v>12925</v>
      </c>
      <c r="N26" s="35"/>
      <c r="O26" s="189"/>
      <c r="P26" s="189"/>
      <c r="Q26" s="35"/>
      <c r="R26" s="35"/>
      <c r="S26" s="35"/>
      <c r="T26" s="35"/>
      <c r="U26" s="35"/>
      <c r="V26" s="35"/>
      <c r="W26" s="35"/>
      <c r="X26" s="35"/>
    </row>
    <row r="27" ht="20.25" customHeight="1" spans="1:24">
      <c r="A27" s="181" t="s">
        <v>172</v>
      </c>
      <c r="B27" s="181" t="s">
        <v>69</v>
      </c>
      <c r="C27" s="182" t="s">
        <v>208</v>
      </c>
      <c r="D27" s="181" t="s">
        <v>226</v>
      </c>
      <c r="E27" s="181" t="s">
        <v>225</v>
      </c>
      <c r="F27" s="181" t="s">
        <v>101</v>
      </c>
      <c r="G27" s="181" t="s">
        <v>222</v>
      </c>
      <c r="H27" s="181" t="s">
        <v>223</v>
      </c>
      <c r="I27" s="189">
        <v>6552</v>
      </c>
      <c r="J27" s="189">
        <v>6552</v>
      </c>
      <c r="K27" s="35"/>
      <c r="L27" s="35"/>
      <c r="M27" s="189">
        <v>6552</v>
      </c>
      <c r="N27" s="35"/>
      <c r="O27" s="189"/>
      <c r="P27" s="189"/>
      <c r="Q27" s="35"/>
      <c r="R27" s="35"/>
      <c r="S27" s="35"/>
      <c r="T27" s="35"/>
      <c r="U27" s="35"/>
      <c r="V27" s="35"/>
      <c r="W27" s="35"/>
      <c r="X27" s="35"/>
    </row>
    <row r="28" ht="20.25" customHeight="1" spans="1:24">
      <c r="A28" s="181" t="s">
        <v>172</v>
      </c>
      <c r="B28" s="181" t="s">
        <v>69</v>
      </c>
      <c r="C28" s="182" t="s">
        <v>227</v>
      </c>
      <c r="D28" s="181" t="s">
        <v>228</v>
      </c>
      <c r="E28" s="181" t="s">
        <v>102</v>
      </c>
      <c r="F28" s="181" t="s">
        <v>103</v>
      </c>
      <c r="G28" s="181" t="s">
        <v>229</v>
      </c>
      <c r="H28" s="181" t="s">
        <v>103</v>
      </c>
      <c r="I28" s="189">
        <v>258792</v>
      </c>
      <c r="J28" s="189">
        <v>258792</v>
      </c>
      <c r="K28" s="35"/>
      <c r="L28" s="35"/>
      <c r="M28" s="189">
        <v>258792</v>
      </c>
      <c r="N28" s="35"/>
      <c r="O28" s="189"/>
      <c r="P28" s="189"/>
      <c r="Q28" s="35"/>
      <c r="R28" s="35"/>
      <c r="S28" s="35"/>
      <c r="T28" s="35"/>
      <c r="U28" s="35"/>
      <c r="V28" s="35"/>
      <c r="W28" s="35"/>
      <c r="X28" s="35"/>
    </row>
    <row r="29" ht="20.25" customHeight="1" spans="1:24">
      <c r="A29" s="181" t="s">
        <v>172</v>
      </c>
      <c r="B29" s="181" t="s">
        <v>69</v>
      </c>
      <c r="C29" s="182" t="s">
        <v>230</v>
      </c>
      <c r="D29" s="181" t="s">
        <v>231</v>
      </c>
      <c r="E29" s="181" t="s">
        <v>104</v>
      </c>
      <c r="F29" s="181" t="s">
        <v>105</v>
      </c>
      <c r="G29" s="181" t="s">
        <v>187</v>
      </c>
      <c r="H29" s="181" t="s">
        <v>188</v>
      </c>
      <c r="I29" s="189">
        <v>6720</v>
      </c>
      <c r="J29" s="189">
        <v>6720</v>
      </c>
      <c r="K29" s="35"/>
      <c r="L29" s="35"/>
      <c r="M29" s="189">
        <v>6720</v>
      </c>
      <c r="N29" s="35"/>
      <c r="O29" s="189"/>
      <c r="P29" s="189"/>
      <c r="Q29" s="35"/>
      <c r="R29" s="35"/>
      <c r="S29" s="35"/>
      <c r="T29" s="35"/>
      <c r="U29" s="35"/>
      <c r="V29" s="35"/>
      <c r="W29" s="35"/>
      <c r="X29" s="35"/>
    </row>
    <row r="30" ht="20.25" customHeight="1" spans="1:24">
      <c r="A30" s="181" t="s">
        <v>172</v>
      </c>
      <c r="B30" s="181" t="s">
        <v>69</v>
      </c>
      <c r="C30" s="182" t="s">
        <v>232</v>
      </c>
      <c r="D30" s="183" t="s">
        <v>233</v>
      </c>
      <c r="E30" s="183" t="s">
        <v>179</v>
      </c>
      <c r="F30" s="183" t="s">
        <v>96</v>
      </c>
      <c r="G30" s="183" t="s">
        <v>234</v>
      </c>
      <c r="H30" s="183" t="s">
        <v>235</v>
      </c>
      <c r="I30" s="189">
        <v>676464</v>
      </c>
      <c r="J30" s="189">
        <v>676464</v>
      </c>
      <c r="K30" s="79"/>
      <c r="L30" s="79"/>
      <c r="M30" s="189">
        <v>676464</v>
      </c>
      <c r="N30" s="79"/>
      <c r="O30" s="189"/>
      <c r="P30" s="189"/>
      <c r="Q30" s="79"/>
      <c r="R30" s="79"/>
      <c r="S30" s="79"/>
      <c r="T30" s="79"/>
      <c r="U30" s="79"/>
      <c r="V30" s="79"/>
      <c r="W30" s="79"/>
      <c r="X30" s="79"/>
    </row>
    <row r="31" ht="17.25" customHeight="1" spans="1:24">
      <c r="A31" s="32" t="s">
        <v>144</v>
      </c>
      <c r="B31" s="33"/>
      <c r="C31" s="184"/>
      <c r="D31" s="184"/>
      <c r="E31" s="184"/>
      <c r="F31" s="184"/>
      <c r="G31" s="184"/>
      <c r="H31" s="185"/>
      <c r="I31" s="79">
        <f>SUM(I10:I30)</f>
        <v>4198121.4</v>
      </c>
      <c r="J31" s="79">
        <f>SUM(J10:J30)</f>
        <v>4198121.4</v>
      </c>
      <c r="K31" s="79"/>
      <c r="L31" s="79"/>
      <c r="M31" s="79">
        <f>SUM(M10:M30)</f>
        <v>4198121.4</v>
      </c>
      <c r="N31" s="79"/>
      <c r="O31" s="79"/>
      <c r="P31" s="79"/>
      <c r="Q31" s="79"/>
      <c r="R31" s="79"/>
      <c r="S31" s="79"/>
      <c r="T31" s="79"/>
      <c r="U31" s="79"/>
      <c r="V31" s="79"/>
      <c r="W31" s="79"/>
      <c r="X31" s="79"/>
    </row>
  </sheetData>
  <mergeCells count="31">
    <mergeCell ref="A3:X3"/>
    <mergeCell ref="A4:H4"/>
    <mergeCell ref="I5:X5"/>
    <mergeCell ref="J6:N6"/>
    <mergeCell ref="O6:Q6"/>
    <mergeCell ref="S6:X6"/>
    <mergeCell ref="A31:H31"/>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1"/>
  <sheetViews>
    <sheetView showZeros="0" tabSelected="1" workbookViewId="0">
      <pane ySplit="1" topLeftCell="A2" activePane="bottomLeft" state="frozen"/>
      <selection/>
      <selection pane="bottomLeft" activeCell="C10" sqref="C10:C27"/>
    </sheetView>
  </sheetViews>
  <sheetFormatPr defaultColWidth="9.13636363636364" defaultRowHeight="14.25" customHeight="1"/>
  <cols>
    <col min="1" max="1" width="10.2909090909091" customWidth="1"/>
    <col min="2" max="2" width="13.4272727272727" customWidth="1"/>
    <col min="3" max="3" width="32.8545454545455" customWidth="1"/>
    <col min="4" max="4" width="23.8545454545455" customWidth="1"/>
    <col min="5" max="5" width="11.1363636363636" customWidth="1"/>
    <col min="6" max="6" width="17.7090909090909" customWidth="1"/>
    <col min="7" max="7" width="9.85454545454546" customWidth="1"/>
    <col min="8" max="8" width="17.7090909090909" customWidth="1"/>
    <col min="9" max="13" width="20" customWidth="1"/>
    <col min="14" max="14" width="12.2909090909091" customWidth="1"/>
    <col min="15" max="15" width="12.7" customWidth="1"/>
    <col min="16" max="16" width="11.1363636363636" customWidth="1"/>
    <col min="17" max="21" width="19.8545454545455" customWidth="1"/>
    <col min="22" max="22" width="20" customWidth="1"/>
    <col min="23" max="23" width="19.8545454545455" customWidth="1"/>
  </cols>
  <sheetData>
    <row r="1" customHeight="1" spans="1:23">
      <c r="A1" s="139"/>
      <c r="B1" s="139"/>
      <c r="C1" s="139"/>
      <c r="D1" s="139"/>
      <c r="E1" s="139"/>
      <c r="F1" s="139"/>
      <c r="G1" s="139"/>
      <c r="H1" s="139"/>
      <c r="I1" s="139"/>
      <c r="J1" s="139"/>
      <c r="K1" s="139"/>
      <c r="L1" s="139"/>
      <c r="M1" s="139"/>
      <c r="N1" s="139"/>
      <c r="O1" s="139"/>
      <c r="P1" s="139"/>
      <c r="Q1" s="139"/>
      <c r="R1" s="139"/>
      <c r="S1" s="139"/>
      <c r="T1" s="139"/>
      <c r="U1" s="139"/>
      <c r="V1" s="139"/>
      <c r="W1" s="139"/>
    </row>
    <row r="2" ht="13.5" customHeight="1" spans="1:23">
      <c r="A2" s="140"/>
      <c r="B2" s="141"/>
      <c r="C2" s="140"/>
      <c r="D2" s="140"/>
      <c r="E2" s="2"/>
      <c r="F2" s="2"/>
      <c r="G2" s="2"/>
      <c r="H2" s="2"/>
      <c r="I2" s="140"/>
      <c r="J2" s="140"/>
      <c r="K2" s="140"/>
      <c r="L2" s="140"/>
      <c r="M2" s="140"/>
      <c r="N2" s="140"/>
      <c r="O2" s="140"/>
      <c r="P2" s="140"/>
      <c r="Q2" s="140"/>
      <c r="R2" s="140"/>
      <c r="S2" s="140"/>
      <c r="T2" s="140"/>
      <c r="U2" s="141"/>
      <c r="V2" s="140"/>
      <c r="W2" s="71" t="s">
        <v>236</v>
      </c>
    </row>
    <row r="3" ht="46.5" customHeight="1" spans="1:23">
      <c r="A3" s="142" t="str">
        <f>"2025"&amp;"年部门项目支出预算表"</f>
        <v>2025年部门项目支出预算表</v>
      </c>
      <c r="B3" s="142"/>
      <c r="C3" s="142"/>
      <c r="D3" s="142"/>
      <c r="E3" s="142"/>
      <c r="F3" s="142"/>
      <c r="G3" s="142"/>
      <c r="H3" s="142"/>
      <c r="I3" s="142"/>
      <c r="J3" s="142"/>
      <c r="K3" s="142"/>
      <c r="L3" s="142"/>
      <c r="M3" s="142"/>
      <c r="N3" s="142"/>
      <c r="O3" s="142"/>
      <c r="P3" s="142"/>
      <c r="Q3" s="142"/>
      <c r="R3" s="142"/>
      <c r="S3" s="142"/>
      <c r="T3" s="142"/>
      <c r="U3" s="142"/>
      <c r="V3" s="142"/>
      <c r="W3" s="142"/>
    </row>
    <row r="4" ht="13.5" customHeight="1" spans="1:23">
      <c r="A4" s="143" t="str">
        <f>"单位名称："&amp;"昆明市呈贡区第六小学"</f>
        <v>单位名称：昆明市呈贡区第六小学</v>
      </c>
      <c r="B4" s="144"/>
      <c r="C4" s="144"/>
      <c r="D4" s="144"/>
      <c r="E4" s="144"/>
      <c r="F4" s="144"/>
      <c r="G4" s="144"/>
      <c r="H4" s="144"/>
      <c r="I4" s="163"/>
      <c r="J4" s="163"/>
      <c r="K4" s="163"/>
      <c r="L4" s="163"/>
      <c r="M4" s="163"/>
      <c r="N4" s="163"/>
      <c r="O4" s="163"/>
      <c r="P4" s="163"/>
      <c r="Q4" s="163"/>
      <c r="R4" s="140"/>
      <c r="S4" s="140"/>
      <c r="T4" s="140"/>
      <c r="U4" s="141"/>
      <c r="V4" s="140"/>
      <c r="W4" s="125" t="s">
        <v>1</v>
      </c>
    </row>
    <row r="5" ht="21.75" customHeight="1" spans="1:23">
      <c r="A5" s="145" t="s">
        <v>237</v>
      </c>
      <c r="B5" s="146" t="s">
        <v>156</v>
      </c>
      <c r="C5" s="145" t="s">
        <v>157</v>
      </c>
      <c r="D5" s="145" t="s">
        <v>238</v>
      </c>
      <c r="E5" s="146" t="s">
        <v>158</v>
      </c>
      <c r="F5" s="146" t="s">
        <v>159</v>
      </c>
      <c r="G5" s="146" t="s">
        <v>239</v>
      </c>
      <c r="H5" s="146" t="s">
        <v>240</v>
      </c>
      <c r="I5" s="164" t="s">
        <v>55</v>
      </c>
      <c r="J5" s="78" t="s">
        <v>241</v>
      </c>
      <c r="K5" s="165"/>
      <c r="L5" s="165"/>
      <c r="M5" s="166"/>
      <c r="N5" s="78" t="s">
        <v>164</v>
      </c>
      <c r="O5" s="165"/>
      <c r="P5" s="166"/>
      <c r="Q5" s="146" t="s">
        <v>61</v>
      </c>
      <c r="R5" s="78" t="s">
        <v>62</v>
      </c>
      <c r="S5" s="165"/>
      <c r="T5" s="165"/>
      <c r="U5" s="165"/>
      <c r="V5" s="165"/>
      <c r="W5" s="166"/>
    </row>
    <row r="6" ht="21.75" customHeight="1" spans="1:23">
      <c r="A6" s="147"/>
      <c r="B6" s="148"/>
      <c r="C6" s="147"/>
      <c r="D6" s="147"/>
      <c r="E6" s="149"/>
      <c r="F6" s="149"/>
      <c r="G6" s="149"/>
      <c r="H6" s="149"/>
      <c r="I6" s="148"/>
      <c r="J6" s="167" t="s">
        <v>58</v>
      </c>
      <c r="K6" s="168"/>
      <c r="L6" s="146" t="s">
        <v>59</v>
      </c>
      <c r="M6" s="146" t="s">
        <v>60</v>
      </c>
      <c r="N6" s="146" t="s">
        <v>58</v>
      </c>
      <c r="O6" s="146" t="s">
        <v>59</v>
      </c>
      <c r="P6" s="146" t="s">
        <v>60</v>
      </c>
      <c r="Q6" s="149"/>
      <c r="R6" s="146" t="s">
        <v>57</v>
      </c>
      <c r="S6" s="146" t="s">
        <v>64</v>
      </c>
      <c r="T6" s="146" t="s">
        <v>170</v>
      </c>
      <c r="U6" s="146" t="s">
        <v>66</v>
      </c>
      <c r="V6" s="146" t="s">
        <v>67</v>
      </c>
      <c r="W6" s="146" t="s">
        <v>68</v>
      </c>
    </row>
    <row r="7" ht="21" customHeight="1" spans="1:23">
      <c r="A7" s="148"/>
      <c r="B7" s="148"/>
      <c r="C7" s="148"/>
      <c r="D7" s="148"/>
      <c r="E7" s="148"/>
      <c r="F7" s="148"/>
      <c r="G7" s="148"/>
      <c r="H7" s="148"/>
      <c r="I7" s="148"/>
      <c r="J7" s="169" t="s">
        <v>57</v>
      </c>
      <c r="K7" s="170"/>
      <c r="L7" s="148"/>
      <c r="M7" s="148"/>
      <c r="N7" s="148"/>
      <c r="O7" s="148"/>
      <c r="P7" s="148"/>
      <c r="Q7" s="148"/>
      <c r="R7" s="148"/>
      <c r="S7" s="148"/>
      <c r="T7" s="148"/>
      <c r="U7" s="148"/>
      <c r="V7" s="148"/>
      <c r="W7" s="148"/>
    </row>
    <row r="8" ht="39.75" customHeight="1" spans="1:23">
      <c r="A8" s="150"/>
      <c r="B8" s="151"/>
      <c r="C8" s="150"/>
      <c r="D8" s="150"/>
      <c r="E8" s="152"/>
      <c r="F8" s="152"/>
      <c r="G8" s="152"/>
      <c r="H8" s="152"/>
      <c r="I8" s="151"/>
      <c r="J8" s="137" t="s">
        <v>57</v>
      </c>
      <c r="K8" s="137" t="s">
        <v>242</v>
      </c>
      <c r="L8" s="152"/>
      <c r="M8" s="152"/>
      <c r="N8" s="152"/>
      <c r="O8" s="152"/>
      <c r="P8" s="152"/>
      <c r="Q8" s="152"/>
      <c r="R8" s="152"/>
      <c r="S8" s="152"/>
      <c r="T8" s="152"/>
      <c r="U8" s="151"/>
      <c r="V8" s="152"/>
      <c r="W8" s="152"/>
    </row>
    <row r="9" ht="15" customHeight="1" spans="1:23">
      <c r="A9" s="20">
        <v>1</v>
      </c>
      <c r="B9" s="20">
        <v>2</v>
      </c>
      <c r="C9" s="20">
        <v>3</v>
      </c>
      <c r="D9" s="20">
        <v>4</v>
      </c>
      <c r="E9" s="20">
        <v>5</v>
      </c>
      <c r="F9" s="20">
        <v>6</v>
      </c>
      <c r="G9" s="20">
        <v>7</v>
      </c>
      <c r="H9" s="20">
        <v>8</v>
      </c>
      <c r="I9" s="20">
        <v>9</v>
      </c>
      <c r="J9" s="20">
        <v>10</v>
      </c>
      <c r="K9" s="20">
        <v>11</v>
      </c>
      <c r="L9" s="35">
        <v>12</v>
      </c>
      <c r="M9" s="35">
        <v>13</v>
      </c>
      <c r="N9" s="35">
        <v>14</v>
      </c>
      <c r="O9" s="35">
        <v>15</v>
      </c>
      <c r="P9" s="35">
        <v>16</v>
      </c>
      <c r="Q9" s="35">
        <v>17</v>
      </c>
      <c r="R9" s="35">
        <v>18</v>
      </c>
      <c r="S9" s="35">
        <v>19</v>
      </c>
      <c r="T9" s="35">
        <v>20</v>
      </c>
      <c r="U9" s="20">
        <v>21</v>
      </c>
      <c r="V9" s="35">
        <v>22</v>
      </c>
      <c r="W9" s="20">
        <v>23</v>
      </c>
    </row>
    <row r="10" ht="15" customHeight="1" spans="1:23">
      <c r="A10" s="153" t="s">
        <v>243</v>
      </c>
      <c r="B10" s="153" t="s">
        <v>244</v>
      </c>
      <c r="C10" s="154" t="s">
        <v>245</v>
      </c>
      <c r="D10" s="20" t="s">
        <v>69</v>
      </c>
      <c r="E10" s="155" t="s">
        <v>179</v>
      </c>
      <c r="F10" s="155" t="s">
        <v>96</v>
      </c>
      <c r="G10" s="155" t="s">
        <v>246</v>
      </c>
      <c r="H10" s="155" t="s">
        <v>247</v>
      </c>
      <c r="I10" s="171">
        <f t="shared" ref="I10:I29" si="0">J10+N10+R10</f>
        <v>7400</v>
      </c>
      <c r="J10" s="172">
        <v>7400</v>
      </c>
      <c r="K10" s="172">
        <v>7400</v>
      </c>
      <c r="L10" s="173"/>
      <c r="M10" s="173"/>
      <c r="N10" s="174"/>
      <c r="O10" s="174"/>
      <c r="P10" s="174"/>
      <c r="Q10" s="174"/>
      <c r="R10" s="174"/>
      <c r="S10" s="174"/>
      <c r="T10" s="174"/>
      <c r="U10" s="176"/>
      <c r="V10" s="174"/>
      <c r="W10" s="176"/>
    </row>
    <row r="11" ht="15" customHeight="1" spans="1:23">
      <c r="A11" s="153" t="s">
        <v>243</v>
      </c>
      <c r="B11" s="156" t="s">
        <v>248</v>
      </c>
      <c r="C11" s="154" t="s">
        <v>249</v>
      </c>
      <c r="D11" s="20" t="s">
        <v>69</v>
      </c>
      <c r="E11" s="155" t="s">
        <v>179</v>
      </c>
      <c r="F11" s="155" t="s">
        <v>96</v>
      </c>
      <c r="G11" s="155" t="s">
        <v>176</v>
      </c>
      <c r="H11" s="155" t="s">
        <v>177</v>
      </c>
      <c r="I11" s="171">
        <f t="shared" si="0"/>
        <v>32901.12</v>
      </c>
      <c r="J11" s="172">
        <v>32901.12</v>
      </c>
      <c r="K11" s="172">
        <v>32901.12</v>
      </c>
      <c r="L11" s="173"/>
      <c r="M11" s="173"/>
      <c r="N11" s="174"/>
      <c r="O11" s="174"/>
      <c r="P11" s="174"/>
      <c r="Q11" s="174"/>
      <c r="R11" s="174"/>
      <c r="S11" s="174"/>
      <c r="T11" s="174"/>
      <c r="U11" s="176"/>
      <c r="V11" s="174"/>
      <c r="W11" s="176"/>
    </row>
    <row r="12" ht="15" customHeight="1" spans="1:23">
      <c r="A12" s="153" t="s">
        <v>250</v>
      </c>
      <c r="B12" s="156" t="s">
        <v>251</v>
      </c>
      <c r="C12" s="154" t="s">
        <v>252</v>
      </c>
      <c r="D12" s="20" t="s">
        <v>69</v>
      </c>
      <c r="E12" s="155" t="s">
        <v>179</v>
      </c>
      <c r="F12" s="155" t="s">
        <v>96</v>
      </c>
      <c r="G12" s="155" t="s">
        <v>253</v>
      </c>
      <c r="H12" s="155" t="s">
        <v>254</v>
      </c>
      <c r="I12" s="171">
        <f t="shared" si="0"/>
        <v>530000</v>
      </c>
      <c r="J12" s="172">
        <v>530000</v>
      </c>
      <c r="K12" s="172">
        <v>530000</v>
      </c>
      <c r="L12" s="173"/>
      <c r="M12" s="173"/>
      <c r="N12" s="174"/>
      <c r="O12" s="174"/>
      <c r="P12" s="174"/>
      <c r="Q12" s="174"/>
      <c r="R12" s="174"/>
      <c r="S12" s="174"/>
      <c r="T12" s="174"/>
      <c r="U12" s="176"/>
      <c r="V12" s="174"/>
      <c r="W12" s="176"/>
    </row>
    <row r="13" ht="15" customHeight="1" spans="1:23">
      <c r="A13" s="156" t="s">
        <v>243</v>
      </c>
      <c r="B13" s="156" t="s">
        <v>255</v>
      </c>
      <c r="C13" s="157" t="s">
        <v>256</v>
      </c>
      <c r="D13" s="20" t="s">
        <v>69</v>
      </c>
      <c r="E13" s="158">
        <v>2050202</v>
      </c>
      <c r="F13" s="155" t="s">
        <v>96</v>
      </c>
      <c r="G13" s="153">
        <v>30201</v>
      </c>
      <c r="H13" s="153" t="s">
        <v>177</v>
      </c>
      <c r="I13" s="171">
        <f t="shared" si="0"/>
        <v>1167.61</v>
      </c>
      <c r="J13" s="175"/>
      <c r="K13" s="175"/>
      <c r="L13" s="173"/>
      <c r="M13" s="173"/>
      <c r="N13" s="174">
        <v>1167.61</v>
      </c>
      <c r="O13" s="174"/>
      <c r="P13" s="174"/>
      <c r="Q13" s="174"/>
      <c r="R13" s="174"/>
      <c r="S13" s="174"/>
      <c r="T13" s="174"/>
      <c r="U13" s="176"/>
      <c r="V13" s="174"/>
      <c r="W13" s="176"/>
    </row>
    <row r="14" ht="15" customHeight="1" spans="1:23">
      <c r="A14" s="156" t="s">
        <v>243</v>
      </c>
      <c r="B14" s="156" t="s">
        <v>257</v>
      </c>
      <c r="C14" s="159" t="s">
        <v>258</v>
      </c>
      <c r="D14" s="20" t="s">
        <v>69</v>
      </c>
      <c r="E14" s="159">
        <v>2050202</v>
      </c>
      <c r="F14" s="155" t="s">
        <v>96</v>
      </c>
      <c r="G14" s="155" t="s">
        <v>246</v>
      </c>
      <c r="H14" s="155" t="s">
        <v>247</v>
      </c>
      <c r="I14" s="171">
        <f t="shared" si="0"/>
        <v>1750</v>
      </c>
      <c r="J14" s="175"/>
      <c r="K14" s="175"/>
      <c r="L14" s="173"/>
      <c r="M14" s="173"/>
      <c r="N14" s="174">
        <v>1750</v>
      </c>
      <c r="O14" s="174"/>
      <c r="P14" s="174"/>
      <c r="Q14" s="174"/>
      <c r="R14" s="174"/>
      <c r="S14" s="174"/>
      <c r="T14" s="174"/>
      <c r="U14" s="176"/>
      <c r="V14" s="174"/>
      <c r="W14" s="176"/>
    </row>
    <row r="15" ht="15" customHeight="1" spans="1:23">
      <c r="A15" s="156" t="s">
        <v>243</v>
      </c>
      <c r="B15" s="156" t="s">
        <v>259</v>
      </c>
      <c r="C15" s="159" t="s">
        <v>260</v>
      </c>
      <c r="D15" s="20" t="s">
        <v>69</v>
      </c>
      <c r="E15" s="159">
        <v>2050202</v>
      </c>
      <c r="F15" s="155" t="s">
        <v>96</v>
      </c>
      <c r="G15" s="155" t="s">
        <v>246</v>
      </c>
      <c r="H15" s="155" t="s">
        <v>247</v>
      </c>
      <c r="I15" s="171">
        <f t="shared" si="0"/>
        <v>2250</v>
      </c>
      <c r="J15" s="175"/>
      <c r="K15" s="175"/>
      <c r="L15" s="173"/>
      <c r="M15" s="173"/>
      <c r="N15" s="174">
        <v>2250</v>
      </c>
      <c r="O15" s="174"/>
      <c r="P15" s="174"/>
      <c r="Q15" s="174"/>
      <c r="R15" s="174"/>
      <c r="S15" s="174"/>
      <c r="T15" s="174"/>
      <c r="U15" s="176"/>
      <c r="V15" s="174"/>
      <c r="W15" s="176"/>
    </row>
    <row r="16" ht="15" customHeight="1" spans="1:23">
      <c r="A16" s="156" t="s">
        <v>243</v>
      </c>
      <c r="B16" s="156" t="s">
        <v>261</v>
      </c>
      <c r="C16" s="159" t="s">
        <v>262</v>
      </c>
      <c r="D16" s="20" t="s">
        <v>69</v>
      </c>
      <c r="E16" s="159">
        <v>2050202</v>
      </c>
      <c r="F16" s="155" t="s">
        <v>96</v>
      </c>
      <c r="G16" s="155" t="s">
        <v>246</v>
      </c>
      <c r="H16" s="155" t="s">
        <v>247</v>
      </c>
      <c r="I16" s="171">
        <f t="shared" si="0"/>
        <v>3906.25</v>
      </c>
      <c r="J16" s="175"/>
      <c r="K16" s="175"/>
      <c r="L16" s="173"/>
      <c r="M16" s="173"/>
      <c r="N16" s="174">
        <v>3906.25</v>
      </c>
      <c r="O16" s="174"/>
      <c r="P16" s="174"/>
      <c r="Q16" s="174"/>
      <c r="R16" s="174"/>
      <c r="S16" s="174"/>
      <c r="T16" s="174"/>
      <c r="U16" s="176"/>
      <c r="V16" s="174"/>
      <c r="W16" s="176"/>
    </row>
    <row r="17" ht="15" customHeight="1" spans="1:23">
      <c r="A17" s="156" t="s">
        <v>243</v>
      </c>
      <c r="B17" s="156" t="s">
        <v>263</v>
      </c>
      <c r="C17" s="159" t="s">
        <v>264</v>
      </c>
      <c r="D17" s="20" t="s">
        <v>69</v>
      </c>
      <c r="E17" s="159">
        <v>2050202</v>
      </c>
      <c r="F17" s="155" t="s">
        <v>96</v>
      </c>
      <c r="G17" s="155" t="s">
        <v>246</v>
      </c>
      <c r="H17" s="155" t="s">
        <v>247</v>
      </c>
      <c r="I17" s="171">
        <f t="shared" si="0"/>
        <v>2000</v>
      </c>
      <c r="J17" s="175"/>
      <c r="K17" s="175"/>
      <c r="L17" s="173"/>
      <c r="M17" s="173"/>
      <c r="N17" s="174">
        <v>2000</v>
      </c>
      <c r="O17" s="174"/>
      <c r="P17" s="174"/>
      <c r="Q17" s="174"/>
      <c r="R17" s="174"/>
      <c r="S17" s="174"/>
      <c r="T17" s="174"/>
      <c r="U17" s="176"/>
      <c r="V17" s="174"/>
      <c r="W17" s="176"/>
    </row>
    <row r="18" ht="15" customHeight="1" spans="1:23">
      <c r="A18" s="156" t="s">
        <v>243</v>
      </c>
      <c r="B18" s="156" t="s">
        <v>265</v>
      </c>
      <c r="C18" s="159" t="s">
        <v>266</v>
      </c>
      <c r="D18" s="20" t="s">
        <v>69</v>
      </c>
      <c r="E18" s="159">
        <v>2050202</v>
      </c>
      <c r="F18" s="155" t="s">
        <v>96</v>
      </c>
      <c r="G18" s="155" t="s">
        <v>246</v>
      </c>
      <c r="H18" s="155" t="s">
        <v>247</v>
      </c>
      <c r="I18" s="171">
        <f t="shared" si="0"/>
        <v>781.25</v>
      </c>
      <c r="J18" s="175"/>
      <c r="K18" s="175"/>
      <c r="L18" s="173"/>
      <c r="M18" s="173"/>
      <c r="N18" s="174">
        <v>781.25</v>
      </c>
      <c r="O18" s="174"/>
      <c r="P18" s="174"/>
      <c r="Q18" s="174"/>
      <c r="R18" s="174"/>
      <c r="S18" s="174"/>
      <c r="T18" s="174"/>
      <c r="U18" s="176"/>
      <c r="V18" s="174"/>
      <c r="W18" s="176"/>
    </row>
    <row r="19" ht="15" customHeight="1" spans="1:23">
      <c r="A19" s="153" t="s">
        <v>250</v>
      </c>
      <c r="B19" s="156" t="s">
        <v>267</v>
      </c>
      <c r="C19" s="159" t="s">
        <v>268</v>
      </c>
      <c r="D19" s="20" t="s">
        <v>69</v>
      </c>
      <c r="E19" s="159">
        <v>2050202</v>
      </c>
      <c r="F19" s="155" t="s">
        <v>96</v>
      </c>
      <c r="G19" s="153">
        <v>30226</v>
      </c>
      <c r="H19" s="153" t="s">
        <v>269</v>
      </c>
      <c r="I19" s="171">
        <f t="shared" si="0"/>
        <v>19452</v>
      </c>
      <c r="J19" s="175"/>
      <c r="K19" s="175"/>
      <c r="L19" s="173"/>
      <c r="M19" s="173"/>
      <c r="N19" s="174">
        <v>19452</v>
      </c>
      <c r="O19" s="174"/>
      <c r="P19" s="174"/>
      <c r="Q19" s="174"/>
      <c r="R19" s="174"/>
      <c r="S19" s="174"/>
      <c r="T19" s="174"/>
      <c r="U19" s="176"/>
      <c r="V19" s="174"/>
      <c r="W19" s="176"/>
    </row>
    <row r="20" ht="15" customHeight="1" spans="1:23">
      <c r="A20" s="153" t="s">
        <v>250</v>
      </c>
      <c r="B20" s="156" t="s">
        <v>270</v>
      </c>
      <c r="C20" s="159" t="s">
        <v>271</v>
      </c>
      <c r="D20" s="20" t="s">
        <v>69</v>
      </c>
      <c r="E20" s="159">
        <v>2050202</v>
      </c>
      <c r="F20" s="155" t="s">
        <v>96</v>
      </c>
      <c r="G20" s="153">
        <v>30226</v>
      </c>
      <c r="H20" s="153" t="s">
        <v>269</v>
      </c>
      <c r="I20" s="171">
        <f t="shared" si="0"/>
        <v>100</v>
      </c>
      <c r="J20" s="175"/>
      <c r="K20" s="175"/>
      <c r="L20" s="173"/>
      <c r="M20" s="173"/>
      <c r="N20" s="174">
        <v>100</v>
      </c>
      <c r="O20" s="174"/>
      <c r="P20" s="174"/>
      <c r="Q20" s="174"/>
      <c r="R20" s="174"/>
      <c r="S20" s="174"/>
      <c r="T20" s="174"/>
      <c r="U20" s="176"/>
      <c r="V20" s="174"/>
      <c r="W20" s="176"/>
    </row>
    <row r="21" ht="15" customHeight="1" spans="1:23">
      <c r="A21" s="153" t="s">
        <v>250</v>
      </c>
      <c r="B21" s="156" t="s">
        <v>272</v>
      </c>
      <c r="C21" s="159" t="s">
        <v>273</v>
      </c>
      <c r="D21" s="20" t="s">
        <v>69</v>
      </c>
      <c r="E21" s="159">
        <v>2050202</v>
      </c>
      <c r="F21" s="155" t="s">
        <v>96</v>
      </c>
      <c r="G21" s="153">
        <v>30216</v>
      </c>
      <c r="H21" s="153" t="s">
        <v>274</v>
      </c>
      <c r="I21" s="171">
        <f t="shared" si="0"/>
        <v>19107.35</v>
      </c>
      <c r="J21" s="175"/>
      <c r="K21" s="175"/>
      <c r="L21" s="173"/>
      <c r="M21" s="173"/>
      <c r="N21" s="174">
        <v>19107.35</v>
      </c>
      <c r="O21" s="174"/>
      <c r="P21" s="174"/>
      <c r="Q21" s="174"/>
      <c r="R21" s="174"/>
      <c r="S21" s="174"/>
      <c r="T21" s="174"/>
      <c r="U21" s="176"/>
      <c r="V21" s="174"/>
      <c r="W21" s="176"/>
    </row>
    <row r="22" ht="15" customHeight="1" spans="1:23">
      <c r="A22" s="153" t="s">
        <v>250</v>
      </c>
      <c r="B22" s="156" t="s">
        <v>272</v>
      </c>
      <c r="C22" s="159" t="s">
        <v>273</v>
      </c>
      <c r="D22" s="20" t="s">
        <v>69</v>
      </c>
      <c r="E22" s="159">
        <v>2050202</v>
      </c>
      <c r="F22" s="155" t="s">
        <v>96</v>
      </c>
      <c r="G22" s="153">
        <v>30201</v>
      </c>
      <c r="H22" s="153" t="s">
        <v>177</v>
      </c>
      <c r="I22" s="171">
        <f t="shared" si="0"/>
        <v>57127.3</v>
      </c>
      <c r="J22" s="175"/>
      <c r="K22" s="175"/>
      <c r="L22" s="173"/>
      <c r="M22" s="173"/>
      <c r="N22" s="174">
        <v>57127.3</v>
      </c>
      <c r="O22" s="174"/>
      <c r="P22" s="174"/>
      <c r="Q22" s="174"/>
      <c r="R22" s="174"/>
      <c r="S22" s="174"/>
      <c r="T22" s="174"/>
      <c r="U22" s="176"/>
      <c r="V22" s="174"/>
      <c r="W22" s="176"/>
    </row>
    <row r="23" ht="15" customHeight="1" spans="1:23">
      <c r="A23" s="153" t="s">
        <v>250</v>
      </c>
      <c r="B23" s="156" t="s">
        <v>275</v>
      </c>
      <c r="C23" s="159" t="s">
        <v>276</v>
      </c>
      <c r="D23" s="20" t="s">
        <v>69</v>
      </c>
      <c r="E23" s="159">
        <v>2129999</v>
      </c>
      <c r="F23" s="153" t="s">
        <v>277</v>
      </c>
      <c r="G23" s="155" t="s">
        <v>253</v>
      </c>
      <c r="H23" s="155" t="s">
        <v>254</v>
      </c>
      <c r="I23" s="171">
        <f t="shared" si="0"/>
        <v>150</v>
      </c>
      <c r="J23" s="175"/>
      <c r="K23" s="175"/>
      <c r="L23" s="173"/>
      <c r="M23" s="173"/>
      <c r="N23" s="174">
        <v>150</v>
      </c>
      <c r="O23" s="174"/>
      <c r="P23" s="174"/>
      <c r="Q23" s="174"/>
      <c r="R23" s="174"/>
      <c r="S23" s="174"/>
      <c r="T23" s="174"/>
      <c r="U23" s="176"/>
      <c r="V23" s="174"/>
      <c r="W23" s="176"/>
    </row>
    <row r="24" ht="15" customHeight="1" spans="1:23">
      <c r="A24" s="153" t="s">
        <v>243</v>
      </c>
      <c r="B24" s="156" t="s">
        <v>278</v>
      </c>
      <c r="C24" s="159" t="s">
        <v>279</v>
      </c>
      <c r="D24" s="20" t="s">
        <v>69</v>
      </c>
      <c r="E24" s="159">
        <v>2050202</v>
      </c>
      <c r="F24" s="153" t="s">
        <v>96</v>
      </c>
      <c r="G24" s="155" t="s">
        <v>246</v>
      </c>
      <c r="H24" s="155" t="s">
        <v>247</v>
      </c>
      <c r="I24" s="171">
        <f t="shared" si="0"/>
        <v>975</v>
      </c>
      <c r="J24" s="175"/>
      <c r="K24" s="175"/>
      <c r="L24" s="173"/>
      <c r="M24" s="173"/>
      <c r="N24" s="174">
        <v>975</v>
      </c>
      <c r="O24" s="174"/>
      <c r="P24" s="174"/>
      <c r="Q24" s="174"/>
      <c r="R24" s="174"/>
      <c r="S24" s="174"/>
      <c r="T24" s="174"/>
      <c r="U24" s="176"/>
      <c r="V24" s="174"/>
      <c r="W24" s="176"/>
    </row>
    <row r="25" ht="15" customHeight="1" spans="1:23">
      <c r="A25" s="153" t="s">
        <v>243</v>
      </c>
      <c r="B25" s="156" t="s">
        <v>280</v>
      </c>
      <c r="C25" s="159" t="s">
        <v>281</v>
      </c>
      <c r="D25" s="20" t="s">
        <v>69</v>
      </c>
      <c r="E25" s="159">
        <v>2050202</v>
      </c>
      <c r="F25" s="153" t="s">
        <v>96</v>
      </c>
      <c r="G25" s="155" t="s">
        <v>246</v>
      </c>
      <c r="H25" s="155" t="s">
        <v>247</v>
      </c>
      <c r="I25" s="171">
        <f t="shared" si="0"/>
        <v>1950</v>
      </c>
      <c r="J25" s="175"/>
      <c r="K25" s="175"/>
      <c r="L25" s="173"/>
      <c r="M25" s="173"/>
      <c r="N25" s="174">
        <v>1950</v>
      </c>
      <c r="O25" s="174"/>
      <c r="P25" s="174"/>
      <c r="Q25" s="174"/>
      <c r="R25" s="174"/>
      <c r="S25" s="174"/>
      <c r="T25" s="174"/>
      <c r="U25" s="176"/>
      <c r="V25" s="174"/>
      <c r="W25" s="176"/>
    </row>
    <row r="26" ht="15" customHeight="1" spans="1:23">
      <c r="A26" s="153" t="s">
        <v>250</v>
      </c>
      <c r="B26" s="156" t="s">
        <v>282</v>
      </c>
      <c r="C26" s="159" t="s">
        <v>283</v>
      </c>
      <c r="D26" s="20" t="s">
        <v>69</v>
      </c>
      <c r="E26" s="159">
        <v>2050202</v>
      </c>
      <c r="F26" s="153" t="s">
        <v>96</v>
      </c>
      <c r="G26" s="153">
        <v>30902</v>
      </c>
      <c r="H26" s="153" t="s">
        <v>284</v>
      </c>
      <c r="I26" s="171">
        <f t="shared" si="0"/>
        <v>100000</v>
      </c>
      <c r="J26" s="175"/>
      <c r="K26" s="175"/>
      <c r="L26" s="173"/>
      <c r="M26" s="173"/>
      <c r="N26" s="174">
        <v>100000</v>
      </c>
      <c r="O26" s="174"/>
      <c r="P26" s="174"/>
      <c r="Q26" s="174"/>
      <c r="R26" s="174"/>
      <c r="S26" s="174"/>
      <c r="T26" s="174"/>
      <c r="U26" s="176"/>
      <c r="V26" s="174"/>
      <c r="W26" s="176"/>
    </row>
    <row r="27" ht="15" customHeight="1" spans="1:23">
      <c r="A27" s="153" t="s">
        <v>285</v>
      </c>
      <c r="B27" s="244" t="s">
        <v>286</v>
      </c>
      <c r="C27" s="153" t="s">
        <v>287</v>
      </c>
      <c r="D27" s="20" t="s">
        <v>69</v>
      </c>
      <c r="E27" s="159">
        <v>2050202</v>
      </c>
      <c r="F27" s="153" t="s">
        <v>96</v>
      </c>
      <c r="G27" s="153">
        <v>30226</v>
      </c>
      <c r="H27" s="153" t="s">
        <v>269</v>
      </c>
      <c r="I27" s="171">
        <f t="shared" si="0"/>
        <v>285600</v>
      </c>
      <c r="J27" s="175"/>
      <c r="K27" s="175"/>
      <c r="L27" s="173"/>
      <c r="M27" s="173"/>
      <c r="N27" s="174"/>
      <c r="O27" s="174"/>
      <c r="P27" s="174"/>
      <c r="Q27" s="174"/>
      <c r="R27" s="174">
        <v>285600</v>
      </c>
      <c r="S27" s="174"/>
      <c r="T27" s="174"/>
      <c r="U27" s="176"/>
      <c r="V27" s="174"/>
      <c r="W27" s="176">
        <v>285600</v>
      </c>
    </row>
    <row r="28" ht="21.75" customHeight="1" spans="1:23">
      <c r="A28" s="160"/>
      <c r="B28" s="160"/>
      <c r="C28" s="160"/>
      <c r="D28" s="160"/>
      <c r="E28" s="160"/>
      <c r="F28" s="160"/>
      <c r="G28" s="160"/>
      <c r="H28" s="160"/>
      <c r="I28" s="171">
        <f t="shared" si="0"/>
        <v>0</v>
      </c>
      <c r="J28" s="171"/>
      <c r="K28" s="171"/>
      <c r="L28" s="171"/>
      <c r="M28" s="171"/>
      <c r="N28" s="171"/>
      <c r="O28" s="171"/>
      <c r="P28" s="171"/>
      <c r="Q28" s="171"/>
      <c r="R28" s="171"/>
      <c r="S28" s="171"/>
      <c r="T28" s="171"/>
      <c r="U28" s="171"/>
      <c r="V28" s="171"/>
      <c r="W28" s="171"/>
    </row>
    <row r="29" ht="18.75" customHeight="1" spans="1:23">
      <c r="A29" s="32" t="s">
        <v>144</v>
      </c>
      <c r="B29" s="161"/>
      <c r="C29" s="161"/>
      <c r="D29" s="161"/>
      <c r="E29" s="161"/>
      <c r="F29" s="161"/>
      <c r="G29" s="161"/>
      <c r="H29" s="162"/>
      <c r="I29" s="171">
        <f t="shared" si="0"/>
        <v>1066617.88</v>
      </c>
      <c r="J29" s="171">
        <f>SUM(J10:J28)</f>
        <v>570301.12</v>
      </c>
      <c r="K29" s="171">
        <f>SUM(K10:K28)</f>
        <v>570301.12</v>
      </c>
      <c r="L29" s="171"/>
      <c r="M29" s="171"/>
      <c r="N29" s="171">
        <f>SUM(N13:N28)</f>
        <v>210716.76</v>
      </c>
      <c r="O29" s="171"/>
      <c r="P29" s="171"/>
      <c r="Q29" s="171"/>
      <c r="R29" s="171">
        <v>285600</v>
      </c>
      <c r="S29" s="171"/>
      <c r="T29" s="171"/>
      <c r="U29" s="171"/>
      <c r="V29" s="171"/>
      <c r="W29" s="171"/>
    </row>
    <row r="30" customHeight="1" spans="1:23">
      <c r="A30" s="140"/>
      <c r="B30" s="140"/>
      <c r="C30" s="140"/>
      <c r="D30" s="140"/>
      <c r="E30" s="140"/>
      <c r="F30" s="140"/>
      <c r="G30" s="140"/>
      <c r="H30" s="140"/>
      <c r="I30" s="140"/>
      <c r="J30" s="140"/>
      <c r="K30" s="140"/>
      <c r="L30" s="140"/>
      <c r="M30" s="140"/>
      <c r="N30" s="140"/>
      <c r="O30" s="140"/>
      <c r="P30" s="140"/>
      <c r="Q30" s="140"/>
      <c r="R30" s="140"/>
      <c r="S30" s="140"/>
      <c r="T30" s="140"/>
      <c r="U30" s="140"/>
      <c r="V30" s="140"/>
      <c r="W30" s="140"/>
    </row>
    <row r="31" customHeight="1" spans="1:23">
      <c r="A31" s="140"/>
      <c r="B31" s="140"/>
      <c r="C31" s="140"/>
      <c r="D31" s="140"/>
      <c r="E31" s="140"/>
      <c r="F31" s="140"/>
      <c r="G31" s="140"/>
      <c r="H31" s="140"/>
      <c r="I31" s="140"/>
      <c r="J31" s="140"/>
      <c r="K31" s="140"/>
      <c r="L31" s="140"/>
      <c r="M31" s="140"/>
      <c r="N31" s="140"/>
      <c r="O31" s="140"/>
      <c r="P31" s="140"/>
      <c r="Q31" s="140"/>
      <c r="R31" s="140"/>
      <c r="S31" s="140"/>
      <c r="T31" s="140"/>
      <c r="U31" s="140"/>
      <c r="V31" s="140"/>
      <c r="W31" s="140"/>
    </row>
  </sheetData>
  <autoFilter xmlns:etc="http://www.wps.cn/officeDocument/2017/etCustomData" ref="A8:W29" etc:filterBottomFollowUsedRange="0">
    <extLst/>
  </autoFilter>
  <mergeCells count="28">
    <mergeCell ref="A3:W3"/>
    <mergeCell ref="A4:H4"/>
    <mergeCell ref="J5:M5"/>
    <mergeCell ref="N5:P5"/>
    <mergeCell ref="R5:W5"/>
    <mergeCell ref="A29:H2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2"/>
  <sheetViews>
    <sheetView showZeros="0" workbookViewId="0">
      <pane ySplit="1" topLeftCell="A23" activePane="bottomLeft" state="frozen"/>
      <selection/>
      <selection pane="bottomLeft" activeCell="B25" sqref="B25:B30"/>
    </sheetView>
  </sheetViews>
  <sheetFormatPr defaultColWidth="9.13636363636364" defaultRowHeight="12" customHeight="1"/>
  <cols>
    <col min="1" max="1" width="34.2909090909091" customWidth="1"/>
    <col min="2" max="2" width="29" customWidth="1"/>
    <col min="3" max="5" width="23.5727272727273" customWidth="1"/>
    <col min="6" max="6" width="11.2909090909091" customWidth="1"/>
    <col min="7" max="7" width="25.1363636363636" customWidth="1"/>
    <col min="8" max="8" width="15.5727272727273" customWidth="1"/>
    <col min="9" max="9" width="13.4272727272727" customWidth="1"/>
    <col min="10" max="10" width="18.8545454545455" customWidth="1"/>
  </cols>
  <sheetData>
    <row r="1" customHeight="1" spans="1:10">
      <c r="A1" s="1"/>
      <c r="B1" s="1"/>
      <c r="C1" s="1"/>
      <c r="D1" s="1"/>
      <c r="E1" s="1"/>
      <c r="F1" s="1"/>
      <c r="G1" s="1"/>
      <c r="H1" s="1"/>
      <c r="I1" s="1"/>
      <c r="J1" s="1"/>
    </row>
    <row r="2" ht="18" customHeight="1" spans="10:10">
      <c r="J2" s="3" t="s">
        <v>288</v>
      </c>
    </row>
    <row r="3" ht="39.75" customHeight="1" spans="1:10">
      <c r="A3" s="64" t="str">
        <f>"2025"&amp;"年部门项目支出绩效目标表"</f>
        <v>2025年部门项目支出绩效目标表</v>
      </c>
      <c r="B3" s="4"/>
      <c r="C3" s="4"/>
      <c r="D3" s="4"/>
      <c r="E3" s="4"/>
      <c r="F3" s="65"/>
      <c r="G3" s="4"/>
      <c r="H3" s="65"/>
      <c r="I3" s="65"/>
      <c r="J3" s="4"/>
    </row>
    <row r="4" ht="17.25" customHeight="1" spans="1:1">
      <c r="A4" s="5" t="str">
        <f>"单位名称："&amp;"昆明市呈贡区第六小学"</f>
        <v>单位名称：昆明市呈贡区第六小学</v>
      </c>
    </row>
    <row r="5" ht="44.25" customHeight="1" spans="1:10">
      <c r="A5" s="66" t="s">
        <v>157</v>
      </c>
      <c r="B5" s="66" t="s">
        <v>289</v>
      </c>
      <c r="C5" s="66" t="s">
        <v>290</v>
      </c>
      <c r="D5" s="66" t="s">
        <v>291</v>
      </c>
      <c r="E5" s="66" t="s">
        <v>292</v>
      </c>
      <c r="F5" s="67" t="s">
        <v>293</v>
      </c>
      <c r="G5" s="66" t="s">
        <v>294</v>
      </c>
      <c r="H5" s="67" t="s">
        <v>295</v>
      </c>
      <c r="I5" s="67" t="s">
        <v>296</v>
      </c>
      <c r="J5" s="66" t="s">
        <v>297</v>
      </c>
    </row>
    <row r="6" ht="18.75" customHeight="1" spans="1:10">
      <c r="A6" s="137">
        <v>1</v>
      </c>
      <c r="B6" s="137">
        <v>2</v>
      </c>
      <c r="C6" s="137">
        <v>3</v>
      </c>
      <c r="D6" s="137">
        <v>4</v>
      </c>
      <c r="E6" s="137">
        <v>5</v>
      </c>
      <c r="F6" s="35">
        <v>6</v>
      </c>
      <c r="G6" s="137">
        <v>7</v>
      </c>
      <c r="H6" s="35">
        <v>8</v>
      </c>
      <c r="I6" s="35">
        <v>9</v>
      </c>
      <c r="J6" s="137">
        <v>10</v>
      </c>
    </row>
    <row r="7" ht="42" customHeight="1" spans="1:10">
      <c r="A7" s="138" t="s">
        <v>252</v>
      </c>
      <c r="B7" s="138" t="s">
        <v>298</v>
      </c>
      <c r="C7" s="138" t="s">
        <v>299</v>
      </c>
      <c r="D7" s="138" t="s">
        <v>300</v>
      </c>
      <c r="E7" s="138" t="s">
        <v>301</v>
      </c>
      <c r="F7" s="138" t="s">
        <v>302</v>
      </c>
      <c r="G7" s="138" t="s">
        <v>81</v>
      </c>
      <c r="H7" s="138" t="s">
        <v>303</v>
      </c>
      <c r="I7" s="138" t="s">
        <v>304</v>
      </c>
      <c r="J7" s="138" t="s">
        <v>305</v>
      </c>
    </row>
    <row r="8" ht="42" customHeight="1" spans="1:10">
      <c r="A8" s="138"/>
      <c r="B8" s="138" t="s">
        <v>298</v>
      </c>
      <c r="C8" s="138" t="s">
        <v>299</v>
      </c>
      <c r="D8" s="138" t="s">
        <v>306</v>
      </c>
      <c r="E8" s="138" t="s">
        <v>307</v>
      </c>
      <c r="F8" s="138" t="s">
        <v>302</v>
      </c>
      <c r="G8" s="138" t="s">
        <v>308</v>
      </c>
      <c r="H8" s="138" t="s">
        <v>309</v>
      </c>
      <c r="I8" s="138" t="s">
        <v>304</v>
      </c>
      <c r="J8" s="138" t="s">
        <v>310</v>
      </c>
    </row>
    <row r="9" ht="42" customHeight="1" spans="1:10">
      <c r="A9" s="138"/>
      <c r="B9" s="138" t="s">
        <v>298</v>
      </c>
      <c r="C9" s="138" t="s">
        <v>299</v>
      </c>
      <c r="D9" s="138" t="s">
        <v>311</v>
      </c>
      <c r="E9" s="138" t="s">
        <v>312</v>
      </c>
      <c r="F9" s="138" t="s">
        <v>302</v>
      </c>
      <c r="G9" s="138" t="s">
        <v>308</v>
      </c>
      <c r="H9" s="138" t="s">
        <v>309</v>
      </c>
      <c r="I9" s="138" t="s">
        <v>304</v>
      </c>
      <c r="J9" s="138" t="s">
        <v>313</v>
      </c>
    </row>
    <row r="10" ht="42" customHeight="1" spans="1:10">
      <c r="A10" s="138"/>
      <c r="B10" s="138" t="s">
        <v>298</v>
      </c>
      <c r="C10" s="138" t="s">
        <v>299</v>
      </c>
      <c r="D10" s="138" t="s">
        <v>314</v>
      </c>
      <c r="E10" s="138" t="s">
        <v>315</v>
      </c>
      <c r="F10" s="138" t="s">
        <v>302</v>
      </c>
      <c r="G10" s="138" t="s">
        <v>316</v>
      </c>
      <c r="H10" s="138" t="s">
        <v>317</v>
      </c>
      <c r="I10" s="138" t="s">
        <v>304</v>
      </c>
      <c r="J10" s="138" t="s">
        <v>318</v>
      </c>
    </row>
    <row r="11" ht="42" customHeight="1" spans="1:10">
      <c r="A11" s="138"/>
      <c r="B11" s="138" t="s">
        <v>298</v>
      </c>
      <c r="C11" s="138" t="s">
        <v>319</v>
      </c>
      <c r="D11" s="138" t="s">
        <v>320</v>
      </c>
      <c r="E11" s="138" t="s">
        <v>321</v>
      </c>
      <c r="F11" s="138" t="s">
        <v>302</v>
      </c>
      <c r="G11" s="138" t="s">
        <v>322</v>
      </c>
      <c r="H11" s="138" t="s">
        <v>309</v>
      </c>
      <c r="I11" s="138" t="s">
        <v>323</v>
      </c>
      <c r="J11" s="138" t="s">
        <v>324</v>
      </c>
    </row>
    <row r="12" ht="42" customHeight="1" spans="1:10">
      <c r="A12" s="138"/>
      <c r="B12" s="138" t="s">
        <v>298</v>
      </c>
      <c r="C12" s="138" t="s">
        <v>325</v>
      </c>
      <c r="D12" s="138" t="s">
        <v>326</v>
      </c>
      <c r="E12" s="138" t="s">
        <v>327</v>
      </c>
      <c r="F12" s="138" t="s">
        <v>328</v>
      </c>
      <c r="G12" s="138" t="s">
        <v>329</v>
      </c>
      <c r="H12" s="138" t="s">
        <v>309</v>
      </c>
      <c r="I12" s="138" t="s">
        <v>323</v>
      </c>
      <c r="J12" s="138" t="s">
        <v>330</v>
      </c>
    </row>
    <row r="13" ht="42" customHeight="1" spans="1:10">
      <c r="A13" s="138" t="s">
        <v>287</v>
      </c>
      <c r="B13" s="138" t="s">
        <v>331</v>
      </c>
      <c r="C13" s="138" t="s">
        <v>299</v>
      </c>
      <c r="D13" s="138" t="s">
        <v>300</v>
      </c>
      <c r="E13" s="138" t="s">
        <v>332</v>
      </c>
      <c r="F13" s="138" t="s">
        <v>302</v>
      </c>
      <c r="G13" s="138" t="s">
        <v>333</v>
      </c>
      <c r="H13" s="138" t="s">
        <v>334</v>
      </c>
      <c r="I13" s="138" t="s">
        <v>304</v>
      </c>
      <c r="J13" s="138" t="s">
        <v>335</v>
      </c>
    </row>
    <row r="14" ht="42" customHeight="1" spans="1:10">
      <c r="A14" s="138"/>
      <c r="B14" s="138" t="s">
        <v>331</v>
      </c>
      <c r="C14" s="138" t="s">
        <v>299</v>
      </c>
      <c r="D14" s="138" t="s">
        <v>306</v>
      </c>
      <c r="E14" s="138" t="s">
        <v>336</v>
      </c>
      <c r="F14" s="138" t="s">
        <v>302</v>
      </c>
      <c r="G14" s="138" t="s">
        <v>308</v>
      </c>
      <c r="H14" s="138" t="s">
        <v>309</v>
      </c>
      <c r="I14" s="138" t="s">
        <v>304</v>
      </c>
      <c r="J14" s="138" t="s">
        <v>337</v>
      </c>
    </row>
    <row r="15" ht="42" customHeight="1" spans="1:10">
      <c r="A15" s="138"/>
      <c r="B15" s="138" t="s">
        <v>331</v>
      </c>
      <c r="C15" s="138" t="s">
        <v>299</v>
      </c>
      <c r="D15" s="138" t="s">
        <v>311</v>
      </c>
      <c r="E15" s="138" t="s">
        <v>338</v>
      </c>
      <c r="F15" s="138" t="s">
        <v>302</v>
      </c>
      <c r="G15" s="138" t="s">
        <v>308</v>
      </c>
      <c r="H15" s="138" t="s">
        <v>309</v>
      </c>
      <c r="I15" s="138" t="s">
        <v>304</v>
      </c>
      <c r="J15" s="138" t="s">
        <v>339</v>
      </c>
    </row>
    <row r="16" ht="42" customHeight="1" spans="1:10">
      <c r="A16" s="138"/>
      <c r="B16" s="138" t="s">
        <v>331</v>
      </c>
      <c r="C16" s="138" t="s">
        <v>299</v>
      </c>
      <c r="D16" s="138" t="s">
        <v>314</v>
      </c>
      <c r="E16" s="138" t="s">
        <v>315</v>
      </c>
      <c r="F16" s="138" t="s">
        <v>302</v>
      </c>
      <c r="G16" s="138" t="s">
        <v>340</v>
      </c>
      <c r="H16" s="138" t="s">
        <v>341</v>
      </c>
      <c r="I16" s="138" t="s">
        <v>304</v>
      </c>
      <c r="J16" s="138" t="s">
        <v>342</v>
      </c>
    </row>
    <row r="17" ht="42" customHeight="1" spans="1:10">
      <c r="A17" s="138"/>
      <c r="B17" s="138" t="s">
        <v>331</v>
      </c>
      <c r="C17" s="138" t="s">
        <v>319</v>
      </c>
      <c r="D17" s="138" t="s">
        <v>320</v>
      </c>
      <c r="E17" s="138" t="s">
        <v>343</v>
      </c>
      <c r="F17" s="138" t="s">
        <v>302</v>
      </c>
      <c r="G17" s="138" t="s">
        <v>308</v>
      </c>
      <c r="H17" s="138" t="s">
        <v>309</v>
      </c>
      <c r="I17" s="138" t="s">
        <v>323</v>
      </c>
      <c r="J17" s="138" t="s">
        <v>344</v>
      </c>
    </row>
    <row r="18" ht="42" customHeight="1" spans="1:10">
      <c r="A18" s="138"/>
      <c r="B18" s="138" t="s">
        <v>331</v>
      </c>
      <c r="C18" s="138" t="s">
        <v>325</v>
      </c>
      <c r="D18" s="138" t="s">
        <v>326</v>
      </c>
      <c r="E18" s="138" t="s">
        <v>345</v>
      </c>
      <c r="F18" s="138" t="s">
        <v>328</v>
      </c>
      <c r="G18" s="138" t="s">
        <v>346</v>
      </c>
      <c r="H18" s="138" t="s">
        <v>309</v>
      </c>
      <c r="I18" s="138" t="s">
        <v>304</v>
      </c>
      <c r="J18" s="138" t="s">
        <v>347</v>
      </c>
    </row>
    <row r="19" ht="42" customHeight="1" spans="1:10">
      <c r="A19" s="138" t="s">
        <v>245</v>
      </c>
      <c r="B19" s="138" t="s">
        <v>348</v>
      </c>
      <c r="C19" s="138" t="s">
        <v>299</v>
      </c>
      <c r="D19" s="138" t="s">
        <v>300</v>
      </c>
      <c r="E19" s="138" t="s">
        <v>349</v>
      </c>
      <c r="F19" s="138" t="s">
        <v>302</v>
      </c>
      <c r="G19" s="138" t="s">
        <v>350</v>
      </c>
      <c r="H19" s="138" t="s">
        <v>334</v>
      </c>
      <c r="I19" s="138" t="s">
        <v>304</v>
      </c>
      <c r="J19" s="138" t="s">
        <v>351</v>
      </c>
    </row>
    <row r="20" ht="42" customHeight="1" spans="1:10">
      <c r="A20" s="138"/>
      <c r="B20" s="138" t="s">
        <v>348</v>
      </c>
      <c r="C20" s="138" t="s">
        <v>299</v>
      </c>
      <c r="D20" s="138" t="s">
        <v>306</v>
      </c>
      <c r="E20" s="138" t="s">
        <v>352</v>
      </c>
      <c r="F20" s="138" t="s">
        <v>302</v>
      </c>
      <c r="G20" s="138" t="s">
        <v>308</v>
      </c>
      <c r="H20" s="138" t="s">
        <v>309</v>
      </c>
      <c r="I20" s="138" t="s">
        <v>304</v>
      </c>
      <c r="J20" s="138" t="s">
        <v>353</v>
      </c>
    </row>
    <row r="21" ht="42" customHeight="1" spans="1:10">
      <c r="A21" s="138"/>
      <c r="B21" s="138" t="s">
        <v>348</v>
      </c>
      <c r="C21" s="138" t="s">
        <v>299</v>
      </c>
      <c r="D21" s="138" t="s">
        <v>311</v>
      </c>
      <c r="E21" s="138" t="s">
        <v>354</v>
      </c>
      <c r="F21" s="138" t="s">
        <v>302</v>
      </c>
      <c r="G21" s="138" t="s">
        <v>308</v>
      </c>
      <c r="H21" s="138" t="s">
        <v>309</v>
      </c>
      <c r="I21" s="138" t="s">
        <v>304</v>
      </c>
      <c r="J21" s="138" t="s">
        <v>355</v>
      </c>
    </row>
    <row r="22" ht="42" customHeight="1" spans="1:10">
      <c r="A22" s="138"/>
      <c r="B22" s="138" t="s">
        <v>348</v>
      </c>
      <c r="C22" s="138" t="s">
        <v>299</v>
      </c>
      <c r="D22" s="138" t="s">
        <v>314</v>
      </c>
      <c r="E22" s="138" t="s">
        <v>315</v>
      </c>
      <c r="F22" s="138" t="s">
        <v>302</v>
      </c>
      <c r="G22" s="138" t="s">
        <v>356</v>
      </c>
      <c r="H22" s="138" t="s">
        <v>341</v>
      </c>
      <c r="I22" s="138" t="s">
        <v>304</v>
      </c>
      <c r="J22" s="138" t="s">
        <v>357</v>
      </c>
    </row>
    <row r="23" ht="42" customHeight="1" spans="1:10">
      <c r="A23" s="138"/>
      <c r="B23" s="138" t="s">
        <v>348</v>
      </c>
      <c r="C23" s="138" t="s">
        <v>319</v>
      </c>
      <c r="D23" s="138" t="s">
        <v>320</v>
      </c>
      <c r="E23" s="138" t="s">
        <v>358</v>
      </c>
      <c r="F23" s="138" t="s">
        <v>302</v>
      </c>
      <c r="G23" s="138" t="s">
        <v>308</v>
      </c>
      <c r="H23" s="138" t="s">
        <v>309</v>
      </c>
      <c r="I23" s="138" t="s">
        <v>304</v>
      </c>
      <c r="J23" s="138" t="s">
        <v>359</v>
      </c>
    </row>
    <row r="24" ht="42" customHeight="1" spans="1:10">
      <c r="A24" s="138"/>
      <c r="B24" s="138" t="s">
        <v>348</v>
      </c>
      <c r="C24" s="138" t="s">
        <v>325</v>
      </c>
      <c r="D24" s="138" t="s">
        <v>326</v>
      </c>
      <c r="E24" s="138" t="s">
        <v>360</v>
      </c>
      <c r="F24" s="138" t="s">
        <v>328</v>
      </c>
      <c r="G24" s="138" t="s">
        <v>361</v>
      </c>
      <c r="H24" s="138" t="s">
        <v>309</v>
      </c>
      <c r="I24" s="138" t="s">
        <v>304</v>
      </c>
      <c r="J24" s="138" t="s">
        <v>362</v>
      </c>
    </row>
    <row r="25" ht="42" customHeight="1" spans="1:10">
      <c r="A25" s="138" t="s">
        <v>249</v>
      </c>
      <c r="B25" s="138" t="s">
        <v>363</v>
      </c>
      <c r="C25" s="138" t="s">
        <v>299</v>
      </c>
      <c r="D25" s="138" t="s">
        <v>300</v>
      </c>
      <c r="E25" s="138" t="s">
        <v>364</v>
      </c>
      <c r="F25" s="138" t="s">
        <v>302</v>
      </c>
      <c r="G25" s="138" t="s">
        <v>365</v>
      </c>
      <c r="H25" s="138" t="s">
        <v>334</v>
      </c>
      <c r="I25" s="138" t="s">
        <v>304</v>
      </c>
      <c r="J25" s="138" t="s">
        <v>366</v>
      </c>
    </row>
    <row r="26" ht="42" customHeight="1" spans="1:10">
      <c r="A26" s="138"/>
      <c r="B26" s="138" t="s">
        <v>363</v>
      </c>
      <c r="C26" s="138" t="s">
        <v>299</v>
      </c>
      <c r="D26" s="138" t="s">
        <v>306</v>
      </c>
      <c r="E26" s="138" t="s">
        <v>367</v>
      </c>
      <c r="F26" s="138" t="s">
        <v>302</v>
      </c>
      <c r="G26" s="138" t="s">
        <v>308</v>
      </c>
      <c r="H26" s="138" t="s">
        <v>309</v>
      </c>
      <c r="I26" s="138" t="s">
        <v>304</v>
      </c>
      <c r="J26" s="138" t="s">
        <v>368</v>
      </c>
    </row>
    <row r="27" ht="42" customHeight="1" spans="1:10">
      <c r="A27" s="138"/>
      <c r="B27" s="138" t="s">
        <v>363</v>
      </c>
      <c r="C27" s="138" t="s">
        <v>299</v>
      </c>
      <c r="D27" s="138" t="s">
        <v>311</v>
      </c>
      <c r="E27" s="138" t="s">
        <v>369</v>
      </c>
      <c r="F27" s="138" t="s">
        <v>302</v>
      </c>
      <c r="G27" s="138" t="s">
        <v>308</v>
      </c>
      <c r="H27" s="138" t="s">
        <v>309</v>
      </c>
      <c r="I27" s="138" t="s">
        <v>304</v>
      </c>
      <c r="J27" s="138" t="s">
        <v>370</v>
      </c>
    </row>
    <row r="28" ht="42" customHeight="1" spans="1:10">
      <c r="A28" s="138"/>
      <c r="B28" s="138" t="s">
        <v>363</v>
      </c>
      <c r="C28" s="138" t="s">
        <v>299</v>
      </c>
      <c r="D28" s="138" t="s">
        <v>314</v>
      </c>
      <c r="E28" s="138" t="s">
        <v>315</v>
      </c>
      <c r="F28" s="138" t="s">
        <v>302</v>
      </c>
      <c r="G28" s="138" t="s">
        <v>371</v>
      </c>
      <c r="H28" s="138" t="s">
        <v>372</v>
      </c>
      <c r="I28" s="138" t="s">
        <v>304</v>
      </c>
      <c r="J28" s="138" t="s">
        <v>373</v>
      </c>
    </row>
    <row r="29" ht="42" customHeight="1" spans="1:10">
      <c r="A29" s="138"/>
      <c r="B29" s="138" t="s">
        <v>363</v>
      </c>
      <c r="C29" s="138" t="s">
        <v>319</v>
      </c>
      <c r="D29" s="138" t="s">
        <v>320</v>
      </c>
      <c r="E29" s="138" t="s">
        <v>374</v>
      </c>
      <c r="F29" s="138" t="s">
        <v>302</v>
      </c>
      <c r="G29" s="138" t="s">
        <v>308</v>
      </c>
      <c r="H29" s="138" t="s">
        <v>309</v>
      </c>
      <c r="I29" s="138" t="s">
        <v>304</v>
      </c>
      <c r="J29" s="138" t="s">
        <v>375</v>
      </c>
    </row>
    <row r="30" ht="42" customHeight="1" spans="1:10">
      <c r="A30" s="138"/>
      <c r="B30" s="138" t="s">
        <v>363</v>
      </c>
      <c r="C30" s="138" t="s">
        <v>325</v>
      </c>
      <c r="D30" s="138" t="s">
        <v>326</v>
      </c>
      <c r="E30" s="138" t="s">
        <v>376</v>
      </c>
      <c r="F30" s="138" t="s">
        <v>328</v>
      </c>
      <c r="G30" s="138" t="s">
        <v>322</v>
      </c>
      <c r="H30" s="138" t="s">
        <v>309</v>
      </c>
      <c r="I30" s="138" t="s">
        <v>304</v>
      </c>
      <c r="J30" s="138" t="s">
        <v>377</v>
      </c>
    </row>
    <row r="31" customHeight="1" spans="1:10">
      <c r="A31" s="29"/>
      <c r="B31" s="68"/>
      <c r="C31" s="68"/>
      <c r="D31" s="68"/>
      <c r="E31" s="69"/>
      <c r="F31" s="70"/>
      <c r="G31" s="69"/>
      <c r="H31" s="70"/>
      <c r="I31" s="70"/>
      <c r="J31" s="69"/>
    </row>
    <row r="32" customHeight="1" spans="1:10">
      <c r="A32" s="29"/>
      <c r="B32" s="21"/>
      <c r="C32" s="21"/>
      <c r="D32" s="21"/>
      <c r="E32" s="29"/>
      <c r="F32" s="21"/>
      <c r="G32" s="29"/>
      <c r="H32" s="21"/>
      <c r="I32" s="21"/>
      <c r="J32" s="29"/>
    </row>
  </sheetData>
  <mergeCells count="10">
    <mergeCell ref="A3:J3"/>
    <mergeCell ref="A4:H4"/>
    <mergeCell ref="A7:A12"/>
    <mergeCell ref="A13:A18"/>
    <mergeCell ref="A19:A24"/>
    <mergeCell ref="A25:A30"/>
    <mergeCell ref="B7:B12"/>
    <mergeCell ref="B13:B18"/>
    <mergeCell ref="B19:B24"/>
    <mergeCell ref="B25:B3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岚</cp:lastModifiedBy>
  <dcterms:created xsi:type="dcterms:W3CDTF">2025-02-07T07:09:00Z</dcterms:created>
  <dcterms:modified xsi:type="dcterms:W3CDTF">2025-03-17T03:50:34Z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993632E2EA914ADDB39C05AF568F8F46_13</vt:lpwstr>
  </property>
  <property fmtid="{D5CDD505-2E9C-101B-9397-08002B2CF9AE}" pid="3" name="KSOProductBuildVer">
    <vt:lpwstr>2052-12.1.0.20305</vt:lpwstr>
  </property>
</Properties>
</file>