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<sst xmlns="http://schemas.openxmlformats.org/spreadsheetml/2006/main" count="1706" uniqueCount="514">
  <si>
    <t>预算01-1表</t>
  </si>
  <si>
    <t>单位名称：昆明市呈贡区斗南街道社区卫生服务中心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</si>
  <si>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</si>
  <si>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</si>
  <si>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</si>
  <si>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</si>
  <si>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</si>
  <si>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</si>
  <si>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</si>
  <si>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</si>
  <si>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</si>
  <si>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</si>
  <si>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</si>
  <si>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</si>
  <si>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</si>
  <si>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</si>
  <si>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</si>
  <si>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</si>
  <si>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</si>
  <si>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</si>
  <si>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</si>
  <si>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</si>
  <si>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</si>
  <si>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</si>
  <si>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</si>
  <si>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</si>
  <si>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</si>
  <si>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</si>
  <si>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</si>
  <si>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</si>
  <si>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</si>
  <si>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</si>
  <si>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</si>
  <si>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</si>
  <si>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</si>
  <si>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</si>
  <si>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</si>
  <si>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</si>
  <si>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</si>
  <si>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</si>
  <si>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</si>
  <si>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</si>
  <si>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</si>
  <si>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</si>
  <si>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</si>
  <si>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</si>
  <si>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</si>
  <si>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</si>
  <si>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</si>
  <si>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</si>
  <si>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</si>
  <si>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</si>
  <si>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</si>
  <si>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</si>
  <si>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</si>
  <si>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</si>
  <si>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</si>
  <si>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</si>
  <si>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</si>
  <si>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</si>
  <si>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</si>
  <si>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</si>
  <si>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</si>
  <si>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</si>
  <si>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</si>
  <si>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</si>
  <si>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</si>
  <si>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</si>
  <si>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</si>
  <si>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</si>
  <si>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131007</t>
  </si>
  <si>
    <t>呈贡区斗南街道社区卫生服务中心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</si>
  <si>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</si>
  <si>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</si>
  <si>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</si>
  <si>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</si>
  <si>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</si>
  <si>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</si>
  <si>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</si>
  <si>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</si>
  <si>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</si>
  <si>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</si>
  <si>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</si>
  <si>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</si>
  <si>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</si>
  <si>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</si>
  <si>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</si>
  <si>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</si>
  <si>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</si>
  <si>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</si>
  <si>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</si>
  <si>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</si>
  <si>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</si>
  <si>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</si>
  <si>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</si>
  <si>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</si>
  <si>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</si>
  <si>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</si>
  <si>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</si>
  <si>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</si>
  <si>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</si>
  <si>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</si>
  <si>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</si>
  <si>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</si>
  <si>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</si>
  <si>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</si>
  <si>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</si>
  <si>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</si>
  <si>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</si>
  <si>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</si>
  <si>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</si>
  <si>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</si>
  <si>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</si>
  <si>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</si>
  <si>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</si>
  <si>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</si>
  <si>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</si>
  <si>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</si>
  <si>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</si>
  <si>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</si>
  <si>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</si>
  <si>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</si>
  <si>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2100301</t>
  </si>
  <si>
    <t>城市社区卫生机构</t>
  </si>
  <si>
    <t>其他基层医疗卫生机构支出</t>
  </si>
  <si>
    <t>公共卫生</t>
  </si>
  <si>
    <t>基本公共卫生服务</t>
  </si>
  <si>
    <t>重大公共卫生服务</t>
  </si>
  <si>
    <t>其他公共卫生支出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</si>
  <si>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</si>
  <si>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</si>
  <si>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</si>
  <si>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</si>
  <si>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</si>
  <si>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</si>
  <si>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</si>
  <si>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</si>
  <si>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</si>
  <si>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</si>
  <si>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</si>
  <si>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</si>
  <si>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</si>
  <si>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</si>
  <si>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</si>
  <si>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</si>
  <si>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</si>
  <si>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</si>
  <si>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</si>
  <si>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</si>
  <si>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</si>
  <si>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</si>
  <si>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</si>
  <si>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</si>
  <si>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</si>
  <si>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</si>
  <si>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</si>
  <si>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</si>
  <si>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</si>
  <si>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</si>
  <si>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</si>
  <si>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</si>
  <si>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</si>
  <si>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</si>
  <si>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</si>
  <si>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</si>
  <si>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</si>
  <si>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</si>
  <si>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</si>
  <si>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</si>
  <si>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</si>
  <si>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</si>
  <si>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</si>
  <si>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</si>
  <si>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</si>
  <si>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</si>
  <si>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</si>
  <si>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</si>
  <si>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</si>
  <si>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</si>
  <si>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</si>
  <si>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</si>
  <si>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</si>
  <si>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</si>
  <si>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</si>
  <si>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</si>
  <si>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</si>
  <si>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</si>
  <si>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</si>
  <si>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</si>
  <si>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</si>
  <si>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</si>
  <si>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</si>
  <si>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</si>
  <si>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</si>
  <si>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</si>
  <si>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</si>
  <si>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</si>
  <si>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</si>
  <si>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</si>
  <si>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</si>
  <si>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</si>
  <si>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</si>
  <si>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</si>
  <si>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</si>
  <si>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</si>
  <si>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</si>
  <si>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</si>
  <si>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</si>
  <si>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</si>
  <si>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</si>
  <si>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昆明市呈贡区卫生健康局</t>
  </si>
  <si>
    <t>昆明市呈贡区斗南街道社区卫生服务中心</t>
  </si>
  <si>
    <t>30113</t>
  </si>
  <si>
    <t>遗属补助及抚恤金</t>
  </si>
  <si>
    <t>30304</t>
  </si>
  <si>
    <t>抚恤金</t>
  </si>
  <si>
    <t>编外人员公用经费</t>
  </si>
  <si>
    <t>30201</t>
  </si>
  <si>
    <t>办公费</t>
  </si>
  <si>
    <t>30229</t>
  </si>
  <si>
    <t>福利费</t>
  </si>
  <si>
    <t>事业人员绩效奖励</t>
  </si>
  <si>
    <t>30103</t>
  </si>
  <si>
    <t>奖金</t>
  </si>
  <si>
    <t>一般公用运转支出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</si>
  <si>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</si>
  <si>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</si>
  <si>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</si>
  <si>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</si>
  <si>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</si>
  <si>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</si>
  <si>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</si>
  <si>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</si>
  <si>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</si>
  <si>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</si>
  <si>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</si>
  <si>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</si>
  <si>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</si>
  <si>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</si>
  <si>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</si>
  <si>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</si>
  <si>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</si>
  <si>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</si>
  <si>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</si>
  <si>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</si>
  <si>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</si>
  <si>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其他人员支出</t>
  </si>
  <si>
    <t>30199</t>
  </si>
  <si>
    <t>其他工资福利支出</t>
  </si>
  <si>
    <t>事业购房补贴</t>
  </si>
  <si>
    <t>公务用车运行维护费</t>
  </si>
  <si>
    <t>30231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</si>
  <si>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</si>
  <si>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</si>
  <si>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</si>
  <si>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</si>
  <si>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</si>
  <si>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</si>
  <si>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</si>
  <si>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</si>
  <si>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</si>
  <si>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</si>
  <si>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</si>
  <si>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工会经费</t>
  </si>
  <si>
    <t>30228</t>
  </si>
  <si>
    <t>离退休人员支出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</si>
  <si>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</si>
  <si>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</si>
  <si>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</si>
  <si>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</si>
  <si>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</si>
  <si>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</si>
  <si>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</si>
  <si>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</si>
  <si>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</si>
  <si>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救护车框架协议采购加油经费</t>
  </si>
  <si>
    <t>严重精神障碍患者监护人责任落实“以奖代补”工作资金</t>
  </si>
  <si>
    <t>30227</t>
  </si>
  <si>
    <t>委托业务费</t>
  </si>
  <si>
    <t>昆明市呈贡区斗南街道社区卫生服务中心自有资金支出经费</t>
  </si>
  <si>
    <t>30218</t>
  </si>
  <si>
    <t>专用材料费</t>
  </si>
  <si>
    <t>30226</t>
  </si>
  <si>
    <t>劳务费</t>
  </si>
  <si>
    <t>救护车框架协议采购保险经费</t>
  </si>
  <si>
    <t>业务用房租金经费</t>
  </si>
  <si>
    <t>30214</t>
  </si>
  <si>
    <t>租赁费</t>
  </si>
  <si>
    <t>物业管理服务经费</t>
  </si>
  <si>
    <t>从业人员健康体检（健康证办理）资金</t>
  </si>
  <si>
    <t>复印机采购经费</t>
  </si>
  <si>
    <t>31002</t>
  </si>
  <si>
    <t>办公设备购置</t>
  </si>
  <si>
    <t>复印纸采购项目经费</t>
  </si>
  <si>
    <t>救护车框架协议采购维修经费</t>
  </si>
  <si>
    <t>昆明市财政局关于下达2024年卫生健康项目中央直达资金省级配套补助资金的通知</t>
  </si>
  <si>
    <t>昆明市财政局关于下达2024年基本药物制度省级结算补助资金的通知</t>
  </si>
  <si>
    <t>昆明市财政局关于下达2024年基本药物制度中央补助资金的通知</t>
  </si>
  <si>
    <t>昆明市财政局关于下达2024年基本药物制度中央补助结算资金的通知</t>
  </si>
  <si>
    <t>昆明市财政局关于下达2024年基本公共卫生服务项目中央结算补助资金的通知</t>
  </si>
  <si>
    <t>昆明市财政局关于下达2024年基本公共卫生服务项目中央补助资金的通知</t>
  </si>
  <si>
    <t>昆明市财政局关于下达2024年重大传染病防控中央补助资金的通知</t>
  </si>
  <si>
    <t>昆明市财政局关于下达2024年第二批医疗卫生事业高质量发展三年行动计划资金的通知</t>
  </si>
  <si>
    <t>昆明市财政局关于下达2024年卫生健康事业发展省对下补助资金的通知</t>
  </si>
  <si>
    <t>昆明市财政局关于下达2023年卫生健康事业发展省对下专项结算补助资金的通知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</si>
  <si>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</si>
  <si>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</si>
  <si>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</si>
  <si>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</si>
  <si>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</si>
  <si>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</si>
  <si>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</si>
  <si>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</si>
  <si>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</si>
  <si>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</si>
  <si>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保障救护车维修费，满足救护车正常使用</t>
  </si>
  <si>
    <t>产出指标</t>
  </si>
  <si>
    <t>数量指标</t>
  </si>
  <si>
    <t>救护车数量</t>
  </si>
  <si>
    <t>=</t>
  </si>
  <si>
    <t>辆</t>
  </si>
  <si>
    <t>定量指标</t>
  </si>
  <si>
    <t>救护车维修情况</t>
  </si>
  <si>
    <t>质量指标</t>
  </si>
  <si>
    <t>救护车使用率</t>
  </si>
  <si>
    <t>100</t>
  </si>
  <si>
    <t>%</t>
  </si>
  <si>
    <t>救护车使用情况</t>
  </si>
  <si>
    <t>效益指标</t>
  </si>
  <si>
    <t>社会效益</t>
  </si>
  <si>
    <t>救护车服务能力</t>
  </si>
  <si>
    <t>有所提高</t>
  </si>
  <si>
    <t>定性指标</t>
  </si>
  <si>
    <t>救护车服务情况</t>
  </si>
  <si>
    <t>满意度指标</t>
  </si>
  <si>
    <t>服务对象满意度</t>
  </si>
  <si>
    <t>使用人员满意度</t>
  </si>
  <si>
    <t>&gt;=</t>
  </si>
  <si>
    <t>90</t>
  </si>
  <si>
    <t>为满足日常办公业务需求，结合单位实际需采购复印纸一批。</t>
  </si>
  <si>
    <t>复印纸购置数量</t>
  </si>
  <si>
    <t>160</t>
  </si>
  <si>
    <t>件</t>
  </si>
  <si>
    <t>反应购置数量完成情况。</t>
  </si>
  <si>
    <t>购置复印纸利用率</t>
  </si>
  <si>
    <t>反应购置复印纸利用情况。</t>
  </si>
  <si>
    <t>满足单位日常工作效率</t>
  </si>
  <si>
    <t>反应复印纸供应能力情况</t>
  </si>
  <si>
    <t>使用者对复印纸的满意度</t>
  </si>
  <si>
    <t>为满足日常办公业务需求，结合单位实际需采购复印机1台。</t>
  </si>
  <si>
    <t>复印机采购数量</t>
  </si>
  <si>
    <t>1.00</t>
  </si>
  <si>
    <t>台</t>
  </si>
  <si>
    <t>购置复印机利用率</t>
  </si>
  <si>
    <t>反应购置复印机利用情况。</t>
  </si>
  <si>
    <t>反应复印机工作效能情况</t>
  </si>
  <si>
    <t>按照要求开展从业人员预防性健康体检，按时办理健康证。</t>
  </si>
  <si>
    <t>完成从业人员健康体检工作</t>
  </si>
  <si>
    <t>7700</t>
  </si>
  <si>
    <t>人</t>
  </si>
  <si>
    <t>全年体检人员达到7700人。</t>
  </si>
  <si>
    <t>对肺炎、结核病、肝炎等传染病进行排查</t>
  </si>
  <si>
    <t>95</t>
  </si>
  <si>
    <t>成本指标</t>
  </si>
  <si>
    <t>经济成本指标</t>
  </si>
  <si>
    <t>65</t>
  </si>
  <si>
    <t>元/人</t>
  </si>
  <si>
    <t>从业健康体检工作成本支出。</t>
  </si>
  <si>
    <t>通过从业人员健康体检，减少食源性传染性疾病的发生，及时发现不卫生不健康的隐患，保障辖区居民的生命健康</t>
  </si>
  <si>
    <t>群众对从业体检工作的满意度</t>
  </si>
  <si>
    <t>通过从业人员健康体检等工作进一步保护辖区群众的生命健康，提高辖区居民对传染病防治工作的满意度</t>
  </si>
  <si>
    <t>空满足单位物业管理需要，保障单位医疗就诊环境干净整洁，维持安全有效的就医环境。</t>
  </si>
  <si>
    <t>消防巡查次数</t>
  </si>
  <si>
    <t>次</t>
  </si>
  <si>
    <t>保安保洁数量</t>
  </si>
  <si>
    <t>保安保洁6人</t>
  </si>
  <si>
    <t>卫生保洁合格率</t>
  </si>
  <si>
    <t>5200</t>
  </si>
  <si>
    <t>保安标准不超5200元/人/月；保洁标准不超3000元/人/月</t>
  </si>
  <si>
    <t>安全事故发生次数</t>
  </si>
  <si>
    <t>&lt;=</t>
  </si>
  <si>
    <t>群众满意度</t>
  </si>
  <si>
    <t>85</t>
  </si>
  <si>
    <t>根据《龙城街道、斗南街道、洛龙街道社区卫生服务中心建设实施方案》（呈办通〔2023〕30号），《斗南街道社区卫生服务中心业务用房租用协议》，为进一步加强街道社区卫生服务中心建设，着力解决医疗卫生资源配置不均衡、基层医疗卫生服务能力弱问题，满足辖区群众基本医疗卫生服务需求，中心租用斗南街道辖区的业务用房，将为辖区居民提供更优质的公共卫生服务、基本医疗服务和计划生育服务等工作。</t>
  </si>
  <si>
    <t>门诊人数</t>
  </si>
  <si>
    <t>11000</t>
  </si>
  <si>
    <t>门诊人数大于11000人。</t>
  </si>
  <si>
    <t>开展医院感染监测和控制工作，杜绝医院感染、爆发流行病。</t>
  </si>
  <si>
    <t>时效指标</t>
  </si>
  <si>
    <t>业务用房租金按时支付给出租方</t>
  </si>
  <si>
    <t>2025年12月31日前</t>
  </si>
  <si>
    <t>年-月-日</t>
  </si>
  <si>
    <t>为辖区居民、流动人口提供经济便捷的基本医疗服务及计划生育咨询指导服务；群众满意度提高。</t>
  </si>
  <si>
    <t>生态效益</t>
  </si>
  <si>
    <t>严格执行医院控感制度和医疗废物排放处置制度，不造成二次污染。</t>
  </si>
  <si>
    <t>降低居民投诉率，争取为辖区居民及流动人口提供满意的基本医疗服务、基本公共卫生服务、计划生育咨询指导服务</t>
  </si>
  <si>
    <t>保障救护车保险费，满足救护车正常使用</t>
  </si>
  <si>
    <t>救护车保险情况</t>
  </si>
  <si>
    <t>提供基本医疗服务：
1.使用城镇社区适宜医疗技术和中医药技术，负责对常见病、多发病的诊治，对危急重症进行恰当的处理后及时转诊。
2.承担辖区现场应急救护、医疗保障和康复指导服务。
3.健全消毒、隔离制度，遵守无菌操作规程，加强医疗质量管理；做好医疗废物处理和污水、污物无害化处理。
4.实施国家基本药物制度，严格执行所有药品在基本药物集中采购交易系统上购进、零差率销售等政策。
5.提供政府卫生行政部门批准的其他适宜的医疗服务。</t>
  </si>
  <si>
    <t>门诊人数大于11000人</t>
  </si>
  <si>
    <t>按照严重精神障碍患者管理工作规范做好各项工作，各项管理指标达到国家要求，严防严重精神障碍患者肇事肇祸事件发生。</t>
  </si>
  <si>
    <t>严重精神障碍患者监护人补助人数</t>
  </si>
  <si>
    <t>严重精神障碍患者监护人补助人数为12人</t>
  </si>
  <si>
    <t>严重精神障碍患者规范管理率</t>
  </si>
  <si>
    <t>80</t>
  </si>
  <si>
    <t>严重精神障碍患者规范管理率大于等于80%</t>
  </si>
  <si>
    <t>1920</t>
  </si>
  <si>
    <t>元/人年</t>
  </si>
  <si>
    <t>按照1920元/人/年足额兑现</t>
  </si>
  <si>
    <t>可持续影响</t>
  </si>
  <si>
    <t>严重精神障碍患者管理水平</t>
  </si>
  <si>
    <t>较上年提升</t>
  </si>
  <si>
    <t>群众满意度大于等于90%</t>
  </si>
  <si>
    <t>保障救护车加油费，满足救护车正常使用</t>
  </si>
  <si>
    <t>救护车加油情况</t>
  </si>
  <si>
    <t>保证基层医疗卫生机构实施国家基本药物制度，推荐综合改革顺利进行。</t>
  </si>
  <si>
    <t>村卫生室实施基本药物制度覆盖率</t>
  </si>
  <si>
    <t>基层医疗卫生机构达到基本标准及以上的比例</t>
  </si>
  <si>
    <t>乡村医生满意度</t>
  </si>
  <si>
    <t>免费想城乡居民提供基本公共卫生服务，促进基本公共卫生服务均等化。</t>
  </si>
  <si>
    <t>适龄儿童国家免疫规划疫苗接种率</t>
  </si>
  <si>
    <t>居民规范化电子健康档案覆盖率</t>
  </si>
  <si>
    <t>62</t>
  </si>
  <si>
    <t>城乡居民对基本公共卫生服务满意度</t>
  </si>
  <si>
    <t>加强重大传染病及健康危害因素监测及防控。</t>
  </si>
  <si>
    <t>丙肝抗体阳性者核酸检测率</t>
  </si>
  <si>
    <t>收益人群满意度</t>
  </si>
  <si>
    <t>继续消除麻风病危害，巩固达标成果；完成既往报告丙肝回访调查。</t>
  </si>
  <si>
    <t>累计既往报告丙肝病例回访调查</t>
  </si>
  <si>
    <t>新报告丙肝抗体阳性者核算检测率</t>
  </si>
  <si>
    <t>丙肝患者满意度</t>
  </si>
  <si>
    <t>知道辖区0-6岁适龄儿童的国家免疫规划疫苗接种、视力检查等工作。</t>
  </si>
  <si>
    <t>4-6岁儿童视力检查人群覆盖率</t>
  </si>
  <si>
    <t>参培对象满意度</t>
  </si>
  <si>
    <t>以遏制艾滋病性传播为主攻方向，家签组织领导和目标导向，全面完成示范区年度指标任务。</t>
  </si>
  <si>
    <t>完成昆明市全国艾滋病综合防治示范区年度指标任务</t>
  </si>
  <si>
    <t>居民艾滋病防治只是知晓率</t>
  </si>
  <si>
    <t>患者满意度</t>
  </si>
  <si>
    <t>预算06表</t>
  </si>
  <si>
    <t>政府性基金预算支出预算表</t>
  </si>
  <si>
    <t>政府性基金预算支出</t>
  </si>
  <si>
    <r>
      <rPr>
        <sz val="10"/>
        <rFont val="宋体"/>
        <charset val="1"/>
      </rPr>
      <t>注：我单位</t>
    </r>
    <r>
      <rPr>
        <sz val="10"/>
        <rFont val="Arial"/>
        <charset val="1"/>
      </rPr>
      <t>2025</t>
    </r>
    <r>
      <rPr>
        <sz val="10"/>
        <rFont val="宋体"/>
        <charset val="1"/>
      </rPr>
      <t>年无部门政府性基金预算财政拨款支出，本表为空。</t>
    </r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</si>
  <si>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</si>
  <si>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</si>
  <si>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</si>
  <si>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</si>
  <si>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</si>
  <si>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</si>
  <si>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</si>
  <si>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</si>
  <si>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</si>
  <si>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</si>
  <si>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</si>
  <si>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救护车框架协议采购(保险费)</t>
  </si>
  <si>
    <t>机动车保险服务</t>
  </si>
  <si>
    <t>份</t>
  </si>
  <si>
    <t xml:space="preserve">救护车框架协议采购(加油费) </t>
  </si>
  <si>
    <t>车辆加油、添加燃料服务</t>
  </si>
  <si>
    <t>批</t>
  </si>
  <si>
    <t>救护车框架协议采购(维修费)</t>
  </si>
  <si>
    <t>车辆维修和保养服务</t>
  </si>
  <si>
    <t>复印纸采购</t>
  </si>
  <si>
    <t>复印纸</t>
  </si>
  <si>
    <t>复印机采购</t>
  </si>
  <si>
    <t>复印机</t>
  </si>
  <si>
    <t>物业管理服务采购</t>
  </si>
  <si>
    <t>物业管理服务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</si>
  <si>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</si>
  <si>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</si>
  <si>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</si>
  <si>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</si>
  <si>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</si>
  <si>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</si>
  <si>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</si>
  <si>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</si>
  <si>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注：我单位2025年无部门政府购买服务预算，本表为空。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</si>
  <si>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</si>
  <si>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</si>
  <si>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</si>
  <si>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</si>
  <si>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</si>
  <si>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</si>
  <si>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</si>
  <si>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</si>
  <si>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</si>
  <si>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</si>
  <si>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</si>
  <si>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</si>
  <si>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</si>
  <si>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</si>
  <si>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</si>
  <si>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</si>
  <si>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</si>
  <si>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</si>
  <si>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</si>
  <si>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</si>
  <si>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</si>
  <si>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</si>
  <si>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</si>
  <si>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注：本表为空。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</si>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</sst>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2"/>
      <name val="宋体"/>
      <charset val="1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"/>
    </font>
    <font>
      <sz val="10"/>
      <name val="Arial"/>
      <charset val="1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8" borderId="27" applyNumberFormat="0" applyAlignment="0" applyProtection="0">
      <alignment vertical="center"/>
    </xf>
    <xf numFmtId="0" fontId="28" fillId="9" borderId="28" applyNumberFormat="0" applyAlignment="0" applyProtection="0">
      <alignment vertical="center"/>
    </xf>
    <xf numFmtId="0" fontId="29" fillId="9" borderId="27" applyNumberFormat="0" applyAlignment="0" applyProtection="0">
      <alignment vertical="center"/>
    </xf>
    <xf numFmtId="0" fontId="30" fillId="10" borderId="29" applyNumberFormat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176" fontId="14" fillId="0" borderId="7">
      <alignment horizontal="right" vertical="center"/>
    </xf>
    <xf numFmtId="177" fontId="14" fillId="0" borderId="7">
      <alignment horizontal="right" vertical="center"/>
    </xf>
    <xf numFmtId="10" fontId="14" fillId="0" borderId="7">
      <alignment horizontal="right" vertical="center"/>
    </xf>
    <xf numFmtId="178" fontId="14" fillId="0" borderId="7">
      <alignment horizontal="right" vertical="center"/>
    </xf>
    <xf numFmtId="49" fontId="14" fillId="0" borderId="7">
      <alignment horizontal="left" vertical="center" wrapText="1"/>
    </xf>
    <xf numFmtId="178" fontId="14" fillId="0" borderId="7">
      <alignment horizontal="right" vertical="center"/>
    </xf>
    <xf numFmtId="179" fontId="14" fillId="0" borderId="7">
      <alignment horizontal="right" vertical="center"/>
    </xf>
    <xf numFmtId="180" fontId="14" fillId="0" borderId="7">
      <alignment horizontal="right" vertical="center"/>
    </xf>
    <xf numFmtId="0" fontId="38" fillId="0" borderId="0">
      <alignment vertical="top"/>
      <protection locked="0"/>
    </xf>
  </cellStyleXfs>
  <cellXfs count="25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57" applyFont="1" applyFill="1" applyBorder="1" applyAlignment="1" applyProtection="1"/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10" fillId="0" borderId="0" xfId="57" applyFont="1" applyFill="1" applyBorder="1" applyAlignment="1" applyProtection="1"/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/>
    </xf>
    <xf numFmtId="180" fontId="6" fillId="0" borderId="14" xfId="56" applyNumberFormat="1" applyFont="1" applyBorder="1" applyAlignment="1">
      <alignment horizontal="center" vertical="center"/>
    </xf>
    <xf numFmtId="180" fontId="6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/>
    </xf>
    <xf numFmtId="178" fontId="6" fillId="0" borderId="7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178" fontId="6" fillId="0" borderId="15" xfId="0" applyNumberFormat="1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180" fontId="6" fillId="0" borderId="16" xfId="56" applyNumberFormat="1" applyFont="1" applyBorder="1" applyAlignment="1">
      <alignment horizontal="center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56" applyNumberFormat="1" applyFont="1" applyBorder="1" applyAlignment="1">
      <alignment horizontal="center" vertical="center" wrapText="1"/>
    </xf>
    <xf numFmtId="178" fontId="6" fillId="0" borderId="17" xfId="0" applyNumberFormat="1" applyFont="1" applyBorder="1" applyAlignment="1">
      <alignment horizontal="left" vertical="center"/>
    </xf>
    <xf numFmtId="178" fontId="6" fillId="0" borderId="7" xfId="0" applyNumberFormat="1" applyFont="1" applyBorder="1" applyAlignment="1">
      <alignment horizontal="left" vertical="center" wrapText="1"/>
    </xf>
    <xf numFmtId="178" fontId="6" fillId="0" borderId="15" xfId="0" applyNumberFormat="1" applyFont="1" applyBorder="1" applyAlignment="1">
      <alignment horizontal="left" vertical="center" wrapText="1"/>
    </xf>
    <xf numFmtId="178" fontId="6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49" fontId="6" fillId="0" borderId="7" xfId="53" applyNumberFormat="1" applyFont="1" applyBorder="1" applyAlignment="1">
      <alignment horizontal="left" vertical="center" wrapText="1" indent="1"/>
    </xf>
    <xf numFmtId="49" fontId="6" fillId="0" borderId="7" xfId="53" applyNumberFormat="1" applyFont="1" applyBorder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49" fontId="6" fillId="0" borderId="19" xfId="53" applyNumberFormat="1" applyFont="1" applyBorder="1" applyAlignment="1">
      <alignment horizontal="center" vertical="center" wrapText="1"/>
    </xf>
    <xf numFmtId="49" fontId="6" fillId="0" borderId="14" xfId="53" applyNumberFormat="1" applyFont="1" applyBorder="1">
      <alignment horizontal="left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15" xfId="0" applyNumberFormat="1" applyFont="1" applyBorder="1" applyAlignment="1">
      <alignment horizontal="right" vertical="center"/>
    </xf>
    <xf numFmtId="178" fontId="6" fillId="0" borderId="2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left" vertical="center"/>
    </xf>
    <xf numFmtId="0" fontId="14" fillId="0" borderId="7" xfId="0" applyFont="1" applyFill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6" fillId="0" borderId="16" xfId="0" applyNumberFormat="1" applyFont="1" applyBorder="1" applyAlignment="1">
      <alignment horizontal="right" vertical="center"/>
    </xf>
    <xf numFmtId="178" fontId="14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7" xfId="0" applyFont="1" applyFill="1" applyBorder="1" applyAlignment="1" applyProtection="1">
      <alignment vertical="top" wrapText="1"/>
      <protection locked="0"/>
    </xf>
    <xf numFmtId="178" fontId="6" fillId="0" borderId="7" xfId="0" applyNumberFormat="1" applyFont="1" applyBorder="1" applyAlignment="1">
      <alignment horizontal="center" vertical="center"/>
    </xf>
    <xf numFmtId="0" fontId="0" fillId="3" borderId="0" xfId="0" applyFont="1" applyFill="1" applyBorder="1"/>
    <xf numFmtId="0" fontId="0" fillId="4" borderId="0" xfId="0" applyFont="1" applyFill="1" applyBorder="1"/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2" fillId="5" borderId="7" xfId="0" applyFont="1" applyFill="1" applyBorder="1" applyAlignment="1" applyProtection="1">
      <alignment horizontal="left" vertical="center" wrapText="1" indent="2"/>
      <protection locked="0"/>
    </xf>
    <xf numFmtId="178" fontId="6" fillId="3" borderId="16" xfId="0" applyNumberFormat="1" applyFont="1" applyFill="1" applyBorder="1" applyAlignment="1">
      <alignment horizontal="right" vertical="center"/>
    </xf>
    <xf numFmtId="178" fontId="6" fillId="3" borderId="7" xfId="0" applyNumberFormat="1" applyFont="1" applyFill="1" applyBorder="1" applyAlignment="1">
      <alignment horizontal="right" vertical="center"/>
    </xf>
    <xf numFmtId="0" fontId="2" fillId="6" borderId="7" xfId="0" applyFont="1" applyFill="1" applyBorder="1" applyAlignment="1" applyProtection="1">
      <alignment horizontal="left" vertical="center" wrapText="1" indent="1"/>
      <protection locked="0"/>
    </xf>
    <xf numFmtId="0" fontId="2" fillId="6" borderId="7" xfId="0" applyFont="1" applyFill="1" applyBorder="1" applyAlignment="1" applyProtection="1">
      <alignment horizontal="left" vertical="center" wrapText="1" indent="2"/>
      <protection locked="0"/>
    </xf>
    <xf numFmtId="178" fontId="6" fillId="4" borderId="16" xfId="0" applyNumberFormat="1" applyFont="1" applyFill="1" applyBorder="1" applyAlignment="1">
      <alignment horizontal="right" vertical="center"/>
    </xf>
    <xf numFmtId="178" fontId="6" fillId="4" borderId="7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178" fontId="18" fillId="0" borderId="7" xfId="0" applyNumberFormat="1" applyFont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left" vertical="center" wrapText="1"/>
    </xf>
    <xf numFmtId="178" fontId="6" fillId="0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2" fillId="2" borderId="15" xfId="0" applyFont="1" applyFill="1" applyBorder="1" applyAlignment="1">
      <alignment horizontal="center" vertical="center" wrapText="1"/>
    </xf>
    <xf numFmtId="178" fontId="6" fillId="0" borderId="17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9" activePane="bottomLeft" state="frozen"/>
      <selection/>
      <selection pane="bottomLeft" activeCell="H33" sqref="H33"/>
    </sheetView>
  </sheetViews>
  <sheetFormatPr defaultColWidth="8.575" defaultRowHeight="12.75" customHeight="1" outlineLevelCol="3"/>
  <cols>
    <col min="1" max="1" width="30.875" customWidth="1"/>
    <col min="2" max="2" width="12.875" customWidth="1"/>
    <col min="3" max="3" width="31.25" customWidth="1"/>
    <col min="4" max="4" width="13.125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"2025"&amp;"年财务收支预算总表"</f>
        <v>2025年财务收支预算总表</v>
      </c>
    </row>
    <row r="4" ht="17.25" customHeight="1" spans="1:4">
      <c r="A4" s="44" t="s">
        <v>1</v>
      </c>
      <c r="B4" s="199"/>
      <c r="D4" s="179" t="s">
        <v>2</v>
      </c>
    </row>
    <row r="5" ht="23.25" customHeight="1" spans="1:4">
      <c r="A5" s="218" t="s">
        <v>3</v>
      </c>
      <c r="B5" s="219"/>
      <c r="C5" s="218" t="s">
        <v>4</v>
      </c>
      <c r="D5" s="219"/>
    </row>
    <row r="6" ht="24" customHeight="1" spans="1:4">
      <c r="A6" s="218" t="s">
        <v>5</v>
      </c>
      <c r="B6" s="218" t="s">
        <v>6</v>
      </c>
      <c r="C6" s="218" t="s">
        <v>7</v>
      </c>
      <c r="D6" s="218" t="s">
        <v>6</v>
      </c>
    </row>
    <row r="7" ht="17.25" customHeight="1" spans="1:4">
      <c r="A7" s="220" t="s">
        <v>8</v>
      </c>
      <c r="B7" s="80">
        <v>6349500.14</v>
      </c>
      <c r="C7" s="220" t="s">
        <v>9</v>
      </c>
      <c r="D7" s="80"/>
    </row>
    <row r="8" ht="17.25" customHeight="1" spans="1:4">
      <c r="A8" s="220" t="s">
        <v>10</v>
      </c>
      <c r="B8" s="80"/>
      <c r="C8" s="220" t="s">
        <v>11</v>
      </c>
      <c r="D8" s="80"/>
    </row>
    <row r="9" ht="17.25" customHeight="1" spans="1:4">
      <c r="A9" s="220" t="s">
        <v>12</v>
      </c>
      <c r="B9" s="80"/>
      <c r="C9" s="257" t="s">
        <v>13</v>
      </c>
      <c r="D9" s="80"/>
    </row>
    <row r="10" ht="17.25" customHeight="1" spans="1:4">
      <c r="A10" s="220" t="s">
        <v>14</v>
      </c>
      <c r="B10" s="80"/>
      <c r="C10" s="257" t="s">
        <v>15</v>
      </c>
      <c r="D10" s="80"/>
    </row>
    <row r="11" ht="17.25" customHeight="1" spans="1:4">
      <c r="A11" s="220" t="s">
        <v>16</v>
      </c>
      <c r="B11" s="80">
        <f>B12+B16</f>
        <v>18385200</v>
      </c>
      <c r="C11" s="257" t="s">
        <v>17</v>
      </c>
      <c r="D11" s="80">
        <v>4800</v>
      </c>
    </row>
    <row r="12" ht="17.25" customHeight="1" spans="1:4">
      <c r="A12" s="220" t="s">
        <v>18</v>
      </c>
      <c r="B12" s="80">
        <v>14326600</v>
      </c>
      <c r="C12" s="257" t="s">
        <v>19</v>
      </c>
      <c r="D12" s="80"/>
    </row>
    <row r="13" ht="17.25" customHeight="1" spans="1:4">
      <c r="A13" s="220" t="s">
        <v>20</v>
      </c>
      <c r="B13" s="80"/>
      <c r="C13" s="31" t="s">
        <v>21</v>
      </c>
      <c r="D13" s="80"/>
    </row>
    <row r="14" ht="17.25" customHeight="1" spans="1:4">
      <c r="A14" s="220" t="s">
        <v>22</v>
      </c>
      <c r="B14" s="80"/>
      <c r="C14" s="31" t="s">
        <v>23</v>
      </c>
      <c r="D14" s="80">
        <v>643284</v>
      </c>
    </row>
    <row r="15" ht="17.25" customHeight="1" spans="1:4">
      <c r="A15" s="220" t="s">
        <v>24</v>
      </c>
      <c r="B15" s="80"/>
      <c r="C15" s="31" t="s">
        <v>25</v>
      </c>
      <c r="D15" s="80">
        <f>23498929.28+2198697.95</f>
        <v>25697627.23</v>
      </c>
    </row>
    <row r="16" ht="17.25" customHeight="1" spans="1:4">
      <c r="A16" s="220" t="s">
        <v>26</v>
      </c>
      <c r="B16" s="80">
        <v>4058600</v>
      </c>
      <c r="C16" s="31" t="s">
        <v>27</v>
      </c>
      <c r="D16" s="80"/>
    </row>
    <row r="17" ht="17.25" customHeight="1" spans="1:4">
      <c r="A17" s="119"/>
      <c r="B17" s="80"/>
      <c r="C17" s="31" t="s">
        <v>28</v>
      </c>
      <c r="D17" s="80"/>
    </row>
    <row r="18" ht="17.25" customHeight="1" spans="1:4">
      <c r="A18" s="221"/>
      <c r="B18" s="80"/>
      <c r="C18" s="31" t="s">
        <v>29</v>
      </c>
      <c r="D18" s="80"/>
    </row>
    <row r="19" ht="17.25" customHeight="1" spans="1:4">
      <c r="A19" s="221"/>
      <c r="B19" s="80"/>
      <c r="C19" s="31" t="s">
        <v>30</v>
      </c>
      <c r="D19" s="80"/>
    </row>
    <row r="20" ht="17.25" customHeight="1" spans="1:4">
      <c r="A20" s="221"/>
      <c r="B20" s="80"/>
      <c r="C20" s="31" t="s">
        <v>31</v>
      </c>
      <c r="D20" s="80"/>
    </row>
    <row r="21" ht="17.25" customHeight="1" spans="1:4">
      <c r="A21" s="221"/>
      <c r="B21" s="80"/>
      <c r="C21" s="31" t="s">
        <v>32</v>
      </c>
      <c r="D21" s="80"/>
    </row>
    <row r="22" ht="17.25" customHeight="1" spans="1:4">
      <c r="A22" s="221"/>
      <c r="B22" s="80"/>
      <c r="C22" s="31" t="s">
        <v>33</v>
      </c>
      <c r="D22" s="80"/>
    </row>
    <row r="23" ht="17.25" customHeight="1" spans="1:4">
      <c r="A23" s="221"/>
      <c r="B23" s="80"/>
      <c r="C23" s="31" t="s">
        <v>34</v>
      </c>
      <c r="D23" s="80"/>
    </row>
    <row r="24" ht="17.25" customHeight="1" spans="1:4">
      <c r="A24" s="221"/>
      <c r="B24" s="80"/>
      <c r="C24" s="31" t="s">
        <v>35</v>
      </c>
      <c r="D24" s="80"/>
    </row>
    <row r="25" ht="17.25" customHeight="1" spans="1:4">
      <c r="A25" s="221"/>
      <c r="B25" s="80"/>
      <c r="C25" s="31" t="s">
        <v>36</v>
      </c>
      <c r="D25" s="80">
        <v>587686.86</v>
      </c>
    </row>
    <row r="26" ht="17.25" customHeight="1" spans="1:4">
      <c r="A26" s="221"/>
      <c r="B26" s="80"/>
      <c r="C26" s="31" t="s">
        <v>37</v>
      </c>
      <c r="D26" s="80"/>
    </row>
    <row r="27" ht="17.25" customHeight="1" spans="1:4">
      <c r="A27" s="221"/>
      <c r="B27" s="80"/>
      <c r="C27" s="119" t="s">
        <v>38</v>
      </c>
      <c r="D27" s="80"/>
    </row>
    <row r="28" ht="17.25" customHeight="1" spans="1:4">
      <c r="A28" s="221"/>
      <c r="B28" s="80"/>
      <c r="C28" s="31" t="s">
        <v>39</v>
      </c>
      <c r="D28" s="80"/>
    </row>
    <row r="29" ht="16.5" customHeight="1" spans="1:4">
      <c r="A29" s="221"/>
      <c r="B29" s="80"/>
      <c r="C29" s="31" t="s">
        <v>40</v>
      </c>
      <c r="D29" s="80"/>
    </row>
    <row r="30" ht="16.5" customHeight="1" spans="1:4">
      <c r="A30" s="221"/>
      <c r="B30" s="80"/>
      <c r="C30" s="119" t="s">
        <v>41</v>
      </c>
      <c r="D30" s="80"/>
    </row>
    <row r="31" ht="17.25" customHeight="1" spans="1:4">
      <c r="A31" s="221"/>
      <c r="B31" s="80"/>
      <c r="C31" s="119" t="s">
        <v>42</v>
      </c>
      <c r="D31" s="80"/>
    </row>
    <row r="32" ht="17.25" customHeight="1" spans="1:4">
      <c r="A32" s="221"/>
      <c r="B32" s="80"/>
      <c r="C32" s="31" t="s">
        <v>43</v>
      </c>
      <c r="D32" s="80"/>
    </row>
    <row r="33" ht="16.5" customHeight="1" spans="1:4">
      <c r="A33" s="221" t="s">
        <v>44</v>
      </c>
      <c r="B33" s="80">
        <f>B7+B11</f>
        <v>24734700.14</v>
      </c>
      <c r="C33" s="221" t="s">
        <v>45</v>
      </c>
      <c r="D33" s="80">
        <f>D11+D14+D15+D25</f>
        <v>26933398.09</v>
      </c>
    </row>
    <row r="34" ht="16.5" customHeight="1" spans="1:4">
      <c r="A34" s="119" t="s">
        <v>46</v>
      </c>
      <c r="B34" s="80">
        <f>B35</f>
        <v>2198697.95</v>
      </c>
      <c r="C34" s="119" t="s">
        <v>47</v>
      </c>
      <c r="D34" s="80"/>
    </row>
    <row r="35" ht="16.5" customHeight="1" spans="1:4">
      <c r="A35" s="31" t="s">
        <v>48</v>
      </c>
      <c r="B35" s="80">
        <v>2198697.95</v>
      </c>
      <c r="C35" s="31" t="s">
        <v>48</v>
      </c>
      <c r="D35" s="80"/>
    </row>
    <row r="36" ht="16.5" customHeight="1" spans="1:4">
      <c r="A36" s="31" t="s">
        <v>49</v>
      </c>
      <c r="B36" s="80"/>
      <c r="C36" s="31" t="s">
        <v>50</v>
      </c>
      <c r="D36" s="80"/>
    </row>
    <row r="37" ht="16.5" customHeight="1" spans="1:4">
      <c r="A37" s="222" t="s">
        <v>51</v>
      </c>
      <c r="B37" s="80">
        <f>B33+B34</f>
        <v>26933398.09</v>
      </c>
      <c r="C37" s="222" t="s">
        <v>52</v>
      </c>
      <c r="D37" s="80">
        <f>D33+D34</f>
        <v>26933398.09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166666666667" defaultRowHeight="14.25" customHeight="1" outlineLevelCol="5"/>
  <cols>
    <col min="1" max="1" width="20.375" customWidth="1"/>
    <col min="2" max="2" width="15.25" customWidth="1"/>
    <col min="3" max="3" width="22.25" customWidth="1"/>
    <col min="4" max="4" width="27.7166666666667" customWidth="1"/>
    <col min="5" max="6" width="36.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35">
        <v>1</v>
      </c>
      <c r="B2" s="136">
        <v>0</v>
      </c>
      <c r="C2" s="135">
        <v>1</v>
      </c>
      <c r="D2" s="137"/>
      <c r="E2" s="137"/>
      <c r="F2" s="134" t="s">
        <v>438</v>
      </c>
    </row>
    <row r="3" ht="42" customHeight="1" spans="1:6">
      <c r="A3" s="138" t="str">
        <f>"2025"&amp;"年部门政府性基金预算支出预算表"</f>
        <v>2025年部门政府性基金预算支出预算表</v>
      </c>
      <c r="B3" s="138" t="s">
        <v>439</v>
      </c>
      <c r="C3" s="139"/>
      <c r="D3" s="140"/>
      <c r="E3" s="140"/>
      <c r="F3" s="140"/>
    </row>
    <row r="4" ht="13.5" customHeight="1" spans="1:6">
      <c r="A4" s="5" t="s">
        <v>1</v>
      </c>
      <c r="B4" s="5"/>
      <c r="C4" s="135"/>
      <c r="D4" s="137"/>
      <c r="E4" s="137"/>
      <c r="F4" s="134" t="s">
        <v>2</v>
      </c>
    </row>
    <row r="5" ht="19.5" customHeight="1" spans="1:6">
      <c r="A5" s="141" t="s">
        <v>193</v>
      </c>
      <c r="B5" s="142" t="s">
        <v>73</v>
      </c>
      <c r="C5" s="141" t="s">
        <v>74</v>
      </c>
      <c r="D5" s="11" t="s">
        <v>440</v>
      </c>
      <c r="E5" s="12"/>
      <c r="F5" s="13"/>
    </row>
    <row r="6" ht="18.75" customHeight="1" spans="1:6">
      <c r="A6" s="143"/>
      <c r="B6" s="144"/>
      <c r="C6" s="143"/>
      <c r="D6" s="16" t="s">
        <v>56</v>
      </c>
      <c r="E6" s="11" t="s">
        <v>76</v>
      </c>
      <c r="F6" s="16" t="s">
        <v>77</v>
      </c>
    </row>
    <row r="7" ht="18.75" customHeight="1" spans="1:6">
      <c r="A7" s="68">
        <v>1</v>
      </c>
      <c r="B7" s="145" t="s">
        <v>84</v>
      </c>
      <c r="C7" s="68">
        <v>3</v>
      </c>
      <c r="D7" s="146">
        <v>4</v>
      </c>
      <c r="E7" s="146">
        <v>5</v>
      </c>
      <c r="F7" s="146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47" t="s">
        <v>183</v>
      </c>
      <c r="B10" s="147" t="s">
        <v>183</v>
      </c>
      <c r="C10" s="148" t="s">
        <v>183</v>
      </c>
      <c r="D10" s="80"/>
      <c r="E10" s="80"/>
      <c r="F10" s="80"/>
    </row>
    <row r="13" customHeight="1" spans="1:1">
      <c r="A13" s="35" t="s">
        <v>441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6"/>
  <sheetViews>
    <sheetView showZeros="0" topLeftCell="K1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4.25" customHeight="1"/>
  <cols>
    <col min="1" max="1" width="17.125" customWidth="1"/>
    <col min="2" max="2" width="30.375" customWidth="1"/>
    <col min="3" max="3" width="20.125" customWidth="1"/>
    <col min="4" max="4" width="21.7166666666667" customWidth="1"/>
    <col min="5" max="5" width="17.125" customWidth="1"/>
    <col min="6" max="7" width="4.375" customWidth="1"/>
    <col min="8" max="8" width="13.2833333333333" customWidth="1"/>
    <col min="9" max="9" width="11.75" customWidth="1"/>
    <col min="10" max="10" width="10.875" customWidth="1"/>
    <col min="11" max="13" width="11" customWidth="1"/>
    <col min="14" max="14" width="20" customWidth="1"/>
    <col min="15" max="15" width="8.875" customWidth="1"/>
    <col min="16" max="16" width="10.875" style="113" customWidth="1"/>
    <col min="17" max="17" width="10" style="113" customWidth="1"/>
    <col min="18" max="18" width="10.5" style="113" customWidth="1"/>
    <col min="19" max="19" width="8.87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26"/>
      <c r="Q1" s="126"/>
      <c r="R1" s="126"/>
      <c r="S1" s="1"/>
    </row>
    <row r="2" ht="15.75" customHeight="1" spans="2:19">
      <c r="B2" s="84"/>
      <c r="C2" s="84"/>
      <c r="R2" s="108"/>
      <c r="S2" s="3" t="s">
        <v>442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101"/>
      <c r="Q3" s="85"/>
      <c r="R3" s="101"/>
      <c r="S3" s="66"/>
    </row>
    <row r="4" ht="18.75" customHeight="1" spans="1:19">
      <c r="A4" s="114" t="s">
        <v>1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109"/>
      <c r="S4" s="134" t="s">
        <v>2</v>
      </c>
    </row>
    <row r="5" ht="15.75" customHeight="1" spans="1:19">
      <c r="A5" s="10" t="s">
        <v>192</v>
      </c>
      <c r="B5" s="87" t="s">
        <v>193</v>
      </c>
      <c r="C5" s="87" t="s">
        <v>443</v>
      </c>
      <c r="D5" s="88" t="s">
        <v>444</v>
      </c>
      <c r="E5" s="88" t="s">
        <v>445</v>
      </c>
      <c r="F5" s="88" t="s">
        <v>446</v>
      </c>
      <c r="G5" s="88" t="s">
        <v>447</v>
      </c>
      <c r="H5" s="88" t="s">
        <v>448</v>
      </c>
      <c r="I5" s="102" t="s">
        <v>200</v>
      </c>
      <c r="J5" s="102"/>
      <c r="K5" s="102"/>
      <c r="L5" s="102"/>
      <c r="M5" s="103"/>
      <c r="N5" s="102"/>
      <c r="O5" s="102"/>
      <c r="P5" s="103"/>
      <c r="Q5" s="102"/>
      <c r="R5" s="103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56</v>
      </c>
      <c r="J6" s="90" t="s">
        <v>59</v>
      </c>
      <c r="K6" s="90" t="s">
        <v>449</v>
      </c>
      <c r="L6" s="90" t="s">
        <v>450</v>
      </c>
      <c r="M6" s="104" t="s">
        <v>451</v>
      </c>
      <c r="N6" s="105" t="s">
        <v>452</v>
      </c>
      <c r="O6" s="105"/>
      <c r="P6" s="111"/>
      <c r="Q6" s="105"/>
      <c r="R6" s="111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58</v>
      </c>
      <c r="K7" s="92"/>
      <c r="L7" s="92"/>
      <c r="M7" s="106"/>
      <c r="N7" s="92" t="s">
        <v>58</v>
      </c>
      <c r="O7" s="92" t="s">
        <v>65</v>
      </c>
      <c r="P7" s="106" t="s">
        <v>66</v>
      </c>
      <c r="Q7" s="92" t="s">
        <v>67</v>
      </c>
      <c r="R7" s="106" t="s">
        <v>68</v>
      </c>
      <c r="S7" s="91" t="s">
        <v>69</v>
      </c>
    </row>
    <row r="8" ht="18" customHeight="1" spans="1:19">
      <c r="A8" s="115">
        <v>1</v>
      </c>
      <c r="B8" s="115" t="s">
        <v>84</v>
      </c>
      <c r="C8" s="116">
        <v>3</v>
      </c>
      <c r="D8" s="116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27">
        <v>11</v>
      </c>
      <c r="L8" s="128">
        <v>12</v>
      </c>
      <c r="M8" s="128">
        <v>13</v>
      </c>
      <c r="N8" s="128">
        <v>14</v>
      </c>
      <c r="O8" s="128">
        <v>15</v>
      </c>
      <c r="P8" s="129">
        <v>16</v>
      </c>
      <c r="Q8" s="129">
        <v>17</v>
      </c>
      <c r="R8" s="129">
        <v>18</v>
      </c>
      <c r="S8" s="128">
        <v>19</v>
      </c>
    </row>
    <row r="9" s="112" customFormat="1" ht="21" customHeight="1" spans="1:19">
      <c r="A9" s="117" t="s">
        <v>210</v>
      </c>
      <c r="B9" s="118" t="s">
        <v>211</v>
      </c>
      <c r="C9" s="29" t="s">
        <v>284</v>
      </c>
      <c r="D9" s="29" t="s">
        <v>453</v>
      </c>
      <c r="E9" s="29" t="s">
        <v>454</v>
      </c>
      <c r="F9" s="29" t="s">
        <v>455</v>
      </c>
      <c r="G9" s="119">
        <v>1</v>
      </c>
      <c r="H9" s="120">
        <v>5000</v>
      </c>
      <c r="I9" s="123">
        <f>J9+N9</f>
        <v>5000</v>
      </c>
      <c r="J9" s="123"/>
      <c r="K9" s="130"/>
      <c r="L9" s="120"/>
      <c r="M9" s="120"/>
      <c r="N9" s="120">
        <f>O9+S9</f>
        <v>5000</v>
      </c>
      <c r="O9" s="80">
        <v>5000</v>
      </c>
      <c r="P9" s="131"/>
      <c r="Q9" s="131"/>
      <c r="R9" s="131"/>
      <c r="S9" s="80"/>
    </row>
    <row r="10" s="112" customFormat="1" ht="21" customHeight="1" spans="1:19">
      <c r="A10" s="117" t="s">
        <v>210</v>
      </c>
      <c r="B10" s="118" t="s">
        <v>211</v>
      </c>
      <c r="C10" s="29" t="s">
        <v>275</v>
      </c>
      <c r="D10" s="29" t="s">
        <v>456</v>
      </c>
      <c r="E10" s="29" t="s">
        <v>457</v>
      </c>
      <c r="F10" s="29" t="s">
        <v>458</v>
      </c>
      <c r="G10" s="119">
        <v>1</v>
      </c>
      <c r="H10" s="120">
        <v>10000</v>
      </c>
      <c r="I10" s="123">
        <f>J10+N10</f>
        <v>10000</v>
      </c>
      <c r="J10" s="123"/>
      <c r="K10" s="130"/>
      <c r="L10" s="120"/>
      <c r="M10" s="120"/>
      <c r="N10" s="120">
        <f>O10+S10</f>
        <v>10000</v>
      </c>
      <c r="O10" s="80"/>
      <c r="P10" s="131"/>
      <c r="Q10" s="131"/>
      <c r="R10" s="131"/>
      <c r="S10" s="80">
        <v>10000</v>
      </c>
    </row>
    <row r="11" s="112" customFormat="1" ht="21" customHeight="1" spans="1:19">
      <c r="A11" s="117" t="s">
        <v>210</v>
      </c>
      <c r="B11" s="118" t="s">
        <v>211</v>
      </c>
      <c r="C11" s="29" t="s">
        <v>294</v>
      </c>
      <c r="D11" s="29" t="s">
        <v>459</v>
      </c>
      <c r="E11" s="29" t="s">
        <v>460</v>
      </c>
      <c r="F11" s="29" t="s">
        <v>458</v>
      </c>
      <c r="G11" s="119">
        <v>1</v>
      </c>
      <c r="H11" s="120">
        <v>10000</v>
      </c>
      <c r="I11" s="123">
        <f>J11+N11</f>
        <v>10000</v>
      </c>
      <c r="J11" s="123"/>
      <c r="K11" s="130"/>
      <c r="L11" s="120"/>
      <c r="M11" s="120"/>
      <c r="N11" s="120">
        <f>O11+S11</f>
        <v>10000</v>
      </c>
      <c r="O11" s="80"/>
      <c r="P11" s="131"/>
      <c r="Q11" s="131"/>
      <c r="R11" s="131"/>
      <c r="S11" s="80">
        <v>10000</v>
      </c>
    </row>
    <row r="12" s="112" customFormat="1" ht="21" customHeight="1" spans="1:19">
      <c r="A12" s="117" t="s">
        <v>210</v>
      </c>
      <c r="B12" s="118" t="s">
        <v>211</v>
      </c>
      <c r="C12" s="29" t="s">
        <v>293</v>
      </c>
      <c r="D12" s="29" t="s">
        <v>461</v>
      </c>
      <c r="E12" s="29" t="s">
        <v>462</v>
      </c>
      <c r="F12" s="29" t="s">
        <v>342</v>
      </c>
      <c r="G12" s="119">
        <v>160</v>
      </c>
      <c r="H12" s="120">
        <v>25600</v>
      </c>
      <c r="I12" s="123">
        <f>J12+N12</f>
        <v>25600</v>
      </c>
      <c r="J12" s="123"/>
      <c r="K12" s="130"/>
      <c r="L12" s="120"/>
      <c r="M12" s="120"/>
      <c r="N12" s="120">
        <f>O12+S12</f>
        <v>25600</v>
      </c>
      <c r="O12" s="80"/>
      <c r="P12" s="131"/>
      <c r="Q12" s="131"/>
      <c r="R12" s="131"/>
      <c r="S12" s="80">
        <v>25600</v>
      </c>
    </row>
    <row r="13" s="112" customFormat="1" ht="21" customHeight="1" spans="1:19">
      <c r="A13" s="117" t="s">
        <v>210</v>
      </c>
      <c r="B13" s="118" t="s">
        <v>211</v>
      </c>
      <c r="C13" s="29" t="s">
        <v>290</v>
      </c>
      <c r="D13" s="29" t="s">
        <v>463</v>
      </c>
      <c r="E13" s="29" t="s">
        <v>464</v>
      </c>
      <c r="F13" s="29" t="s">
        <v>352</v>
      </c>
      <c r="G13" s="119">
        <v>1</v>
      </c>
      <c r="H13" s="120">
        <v>13000</v>
      </c>
      <c r="I13" s="123">
        <f>J13+N13</f>
        <v>13000</v>
      </c>
      <c r="J13" s="123"/>
      <c r="K13" s="130"/>
      <c r="L13" s="120"/>
      <c r="M13" s="120"/>
      <c r="N13" s="120">
        <f>O13+S13</f>
        <v>13000</v>
      </c>
      <c r="O13" s="80"/>
      <c r="P13" s="131"/>
      <c r="Q13" s="131"/>
      <c r="R13" s="131"/>
      <c r="S13" s="80">
        <v>13000</v>
      </c>
    </row>
    <row r="14" s="112" customFormat="1" ht="21" customHeight="1" spans="1:19">
      <c r="A14" s="117" t="s">
        <v>210</v>
      </c>
      <c r="B14" s="118" t="s">
        <v>211</v>
      </c>
      <c r="C14" s="29" t="s">
        <v>288</v>
      </c>
      <c r="D14" s="29" t="s">
        <v>465</v>
      </c>
      <c r="E14" s="29" t="s">
        <v>466</v>
      </c>
      <c r="F14" s="29" t="s">
        <v>458</v>
      </c>
      <c r="G14" s="119">
        <v>1</v>
      </c>
      <c r="H14" s="120">
        <v>321600</v>
      </c>
      <c r="I14" s="123">
        <f>J14+N14</f>
        <v>321600</v>
      </c>
      <c r="J14" s="123"/>
      <c r="K14" s="130"/>
      <c r="L14" s="120"/>
      <c r="M14" s="120"/>
      <c r="N14" s="120">
        <f>O14+S14</f>
        <v>321600</v>
      </c>
      <c r="O14" s="80">
        <v>321600</v>
      </c>
      <c r="P14" s="131"/>
      <c r="Q14" s="131"/>
      <c r="R14" s="131"/>
      <c r="S14" s="80"/>
    </row>
    <row r="15" s="112" customFormat="1" ht="21" customHeight="1" spans="1:19">
      <c r="A15" s="121" t="s">
        <v>183</v>
      </c>
      <c r="B15" s="118"/>
      <c r="C15" s="118"/>
      <c r="D15" s="121"/>
      <c r="E15" s="121"/>
      <c r="F15" s="121"/>
      <c r="G15" s="122"/>
      <c r="H15" s="123">
        <f>SUM(H9:H14)</f>
        <v>385200</v>
      </c>
      <c r="I15" s="123">
        <f t="shared" ref="I15:S15" si="0">SUM(I9:I14)</f>
        <v>385200</v>
      </c>
      <c r="J15" s="123">
        <f t="shared" si="0"/>
        <v>0</v>
      </c>
      <c r="K15" s="123">
        <f t="shared" si="0"/>
        <v>0</v>
      </c>
      <c r="L15" s="123">
        <f t="shared" si="0"/>
        <v>0</v>
      </c>
      <c r="M15" s="123">
        <f t="shared" si="0"/>
        <v>0</v>
      </c>
      <c r="N15" s="123">
        <f t="shared" si="0"/>
        <v>385200</v>
      </c>
      <c r="O15" s="123">
        <f t="shared" si="0"/>
        <v>326600</v>
      </c>
      <c r="P15" s="132">
        <f t="shared" si="0"/>
        <v>0</v>
      </c>
      <c r="Q15" s="132">
        <f t="shared" si="0"/>
        <v>0</v>
      </c>
      <c r="R15" s="132">
        <f t="shared" si="0"/>
        <v>0</v>
      </c>
      <c r="S15" s="123">
        <f t="shared" si="0"/>
        <v>58600</v>
      </c>
    </row>
    <row r="16" ht="21" customHeight="1" spans="1:19">
      <c r="A16" s="114" t="s">
        <v>467</v>
      </c>
      <c r="B16" s="5"/>
      <c r="C16" s="5"/>
      <c r="D16" s="114"/>
      <c r="E16" s="114"/>
      <c r="F16" s="114"/>
      <c r="G16" s="124"/>
      <c r="H16" s="125"/>
      <c r="I16" s="125"/>
      <c r="J16" s="125"/>
      <c r="K16" s="125"/>
      <c r="L16" s="125"/>
      <c r="M16" s="125"/>
      <c r="N16" s="125"/>
      <c r="O16" s="125"/>
      <c r="P16" s="133"/>
      <c r="Q16" s="133"/>
      <c r="R16" s="133"/>
      <c r="S16" s="125"/>
    </row>
  </sheetData>
  <mergeCells count="19">
    <mergeCell ref="A3:S3"/>
    <mergeCell ref="A4:H4"/>
    <mergeCell ref="I5:S5"/>
    <mergeCell ref="N6:S6"/>
    <mergeCell ref="A15:G15"/>
    <mergeCell ref="A16:S16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4"/>
      <c r="C2" s="84"/>
      <c r="D2" s="84"/>
      <c r="E2" s="84"/>
      <c r="F2" s="84"/>
      <c r="G2" s="84"/>
      <c r="H2" s="77"/>
      <c r="I2" s="77"/>
      <c r="J2" s="77"/>
      <c r="K2" s="77"/>
      <c r="L2" s="77"/>
      <c r="M2" s="77"/>
      <c r="N2" s="100"/>
      <c r="O2" s="77"/>
      <c r="P2" s="77"/>
      <c r="Q2" s="84"/>
      <c r="R2" s="77"/>
      <c r="S2" s="108"/>
      <c r="T2" s="108" t="s">
        <v>468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5"/>
      <c r="I3" s="85"/>
      <c r="J3" s="85"/>
      <c r="K3" s="85"/>
      <c r="L3" s="85"/>
      <c r="M3" s="85"/>
      <c r="N3" s="101"/>
      <c r="O3" s="85"/>
      <c r="P3" s="85"/>
      <c r="Q3" s="66"/>
      <c r="R3" s="85"/>
      <c r="S3" s="101"/>
      <c r="T3" s="66"/>
    </row>
    <row r="4" ht="22.5" customHeight="1" spans="1:20">
      <c r="A4" s="74" t="s">
        <v>1</v>
      </c>
      <c r="B4" s="86"/>
      <c r="C4" s="86"/>
      <c r="D4" s="86"/>
      <c r="E4" s="86"/>
      <c r="F4" s="86"/>
      <c r="G4" s="86"/>
      <c r="H4" s="75"/>
      <c r="I4" s="75"/>
      <c r="J4" s="75"/>
      <c r="K4" s="75"/>
      <c r="L4" s="75"/>
      <c r="M4" s="75"/>
      <c r="N4" s="100"/>
      <c r="O4" s="77"/>
      <c r="P4" s="77"/>
      <c r="Q4" s="84"/>
      <c r="R4" s="77"/>
      <c r="S4" s="109"/>
      <c r="T4" s="108" t="s">
        <v>2</v>
      </c>
    </row>
    <row r="5" ht="24" customHeight="1" spans="1:20">
      <c r="A5" s="10" t="s">
        <v>192</v>
      </c>
      <c r="B5" s="87" t="s">
        <v>193</v>
      </c>
      <c r="C5" s="87" t="s">
        <v>443</v>
      </c>
      <c r="D5" s="87" t="s">
        <v>469</v>
      </c>
      <c r="E5" s="87" t="s">
        <v>470</v>
      </c>
      <c r="F5" s="87" t="s">
        <v>471</v>
      </c>
      <c r="G5" s="87" t="s">
        <v>472</v>
      </c>
      <c r="H5" s="88" t="s">
        <v>473</v>
      </c>
      <c r="I5" s="88" t="s">
        <v>474</v>
      </c>
      <c r="J5" s="102" t="s">
        <v>200</v>
      </c>
      <c r="K5" s="102"/>
      <c r="L5" s="102"/>
      <c r="M5" s="102"/>
      <c r="N5" s="103"/>
      <c r="O5" s="102"/>
      <c r="P5" s="102"/>
      <c r="Q5" s="81"/>
      <c r="R5" s="102"/>
      <c r="S5" s="103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56</v>
      </c>
      <c r="K6" s="90" t="s">
        <v>59</v>
      </c>
      <c r="L6" s="90" t="s">
        <v>449</v>
      </c>
      <c r="M6" s="90" t="s">
        <v>450</v>
      </c>
      <c r="N6" s="104" t="s">
        <v>451</v>
      </c>
      <c r="O6" s="105" t="s">
        <v>452</v>
      </c>
      <c r="P6" s="105"/>
      <c r="Q6" s="110"/>
      <c r="R6" s="105"/>
      <c r="S6" s="111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58</v>
      </c>
      <c r="L7" s="92"/>
      <c r="M7" s="92"/>
      <c r="N7" s="106"/>
      <c r="O7" s="92" t="s">
        <v>58</v>
      </c>
      <c r="P7" s="92" t="s">
        <v>65</v>
      </c>
      <c r="Q7" s="91" t="s">
        <v>66</v>
      </c>
      <c r="R7" s="92" t="s">
        <v>67</v>
      </c>
      <c r="S7" s="106" t="s">
        <v>68</v>
      </c>
      <c r="T7" s="91" t="s">
        <v>69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6" t="s">
        <v>183</v>
      </c>
      <c r="B10" s="97"/>
      <c r="C10" s="97"/>
      <c r="D10" s="97"/>
      <c r="E10" s="97"/>
      <c r="F10" s="97"/>
      <c r="G10" s="97"/>
      <c r="H10" s="98"/>
      <c r="I10" s="107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2" customHeight="1" spans="1:1">
      <c r="A12" s="99" t="s">
        <v>475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37.7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476</v>
      </c>
    </row>
    <row r="3" ht="41.25" customHeight="1" spans="1:24">
      <c r="A3" s="73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">
        <v>1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2</v>
      </c>
    </row>
    <row r="5" ht="19.5" customHeight="1" spans="1:24">
      <c r="A5" s="27" t="s">
        <v>477</v>
      </c>
      <c r="B5" s="11" t="s">
        <v>200</v>
      </c>
      <c r="C5" s="12"/>
      <c r="D5" s="12"/>
      <c r="E5" s="11" t="s">
        <v>478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28" t="s">
        <v>56</v>
      </c>
      <c r="C6" s="10" t="s">
        <v>59</v>
      </c>
      <c r="D6" s="78" t="s">
        <v>449</v>
      </c>
      <c r="E6" s="48" t="s">
        <v>479</v>
      </c>
      <c r="F6" s="48" t="s">
        <v>480</v>
      </c>
      <c r="G6" s="48" t="s">
        <v>481</v>
      </c>
      <c r="H6" s="48" t="s">
        <v>482</v>
      </c>
      <c r="I6" s="48" t="s">
        <v>483</v>
      </c>
      <c r="J6" s="48" t="s">
        <v>484</v>
      </c>
      <c r="K6" s="48" t="s">
        <v>485</v>
      </c>
      <c r="L6" s="48" t="s">
        <v>486</v>
      </c>
      <c r="M6" s="48" t="s">
        <v>487</v>
      </c>
      <c r="N6" s="48" t="s">
        <v>488</v>
      </c>
      <c r="O6" s="48" t="s">
        <v>489</v>
      </c>
      <c r="P6" s="48" t="s">
        <v>490</v>
      </c>
      <c r="Q6" s="48" t="s">
        <v>491</v>
      </c>
      <c r="R6" s="48" t="s">
        <v>492</v>
      </c>
      <c r="S6" s="48" t="s">
        <v>493</v>
      </c>
      <c r="T6" s="48" t="s">
        <v>494</v>
      </c>
      <c r="U6" s="48" t="s">
        <v>495</v>
      </c>
      <c r="V6" s="48" t="s">
        <v>496</v>
      </c>
      <c r="W6" s="48" t="s">
        <v>497</v>
      </c>
      <c r="X6" s="83" t="s">
        <v>498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6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6">
        <v>23</v>
      </c>
      <c r="X7" s="36">
        <v>24</v>
      </c>
    </row>
    <row r="8" ht="19.5" customHeight="1" spans="1:24">
      <c r="A8" s="29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2" customHeight="1" spans="1:1">
      <c r="A12" s="35" t="s">
        <v>499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500</v>
      </c>
    </row>
    <row r="3" ht="41.25" customHeight="1" spans="1:10">
      <c r="A3" s="65" t="str">
        <f>"2025"&amp;"年对下转移支付绩效目标表"</f>
        <v>2025年对下转移支付绩效目标表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">
        <v>1</v>
      </c>
    </row>
    <row r="5" ht="44.25" customHeight="1" spans="1:10">
      <c r="A5" s="67" t="s">
        <v>477</v>
      </c>
      <c r="B5" s="67" t="s">
        <v>306</v>
      </c>
      <c r="C5" s="67" t="s">
        <v>307</v>
      </c>
      <c r="D5" s="67" t="s">
        <v>308</v>
      </c>
      <c r="E5" s="67" t="s">
        <v>309</v>
      </c>
      <c r="F5" s="68" t="s">
        <v>310</v>
      </c>
      <c r="G5" s="67" t="s">
        <v>311</v>
      </c>
      <c r="H5" s="68" t="s">
        <v>312</v>
      </c>
      <c r="I5" s="68" t="s">
        <v>313</v>
      </c>
      <c r="J5" s="67" t="s">
        <v>314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29"/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11" ht="22" customHeight="1" spans="1:1">
      <c r="A11" s="35" t="s">
        <v>499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2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501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">
        <v>1</v>
      </c>
      <c r="B4" s="45"/>
      <c r="C4" s="45"/>
      <c r="D4" s="46"/>
      <c r="F4" s="43"/>
      <c r="G4" s="42"/>
      <c r="H4" s="42"/>
      <c r="I4" s="64" t="s">
        <v>2</v>
      </c>
    </row>
    <row r="5" ht="28.5" customHeight="1" spans="1:9">
      <c r="A5" s="47" t="s">
        <v>192</v>
      </c>
      <c r="B5" s="48" t="s">
        <v>193</v>
      </c>
      <c r="C5" s="49" t="s">
        <v>502</v>
      </c>
      <c r="D5" s="47" t="s">
        <v>503</v>
      </c>
      <c r="E5" s="47" t="s">
        <v>504</v>
      </c>
      <c r="F5" s="47" t="s">
        <v>505</v>
      </c>
      <c r="G5" s="48" t="s">
        <v>506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447</v>
      </c>
      <c r="H6" s="48" t="s">
        <v>507</v>
      </c>
      <c r="I6" s="48" t="s">
        <v>508</v>
      </c>
    </row>
    <row r="7" ht="17.25" customHeight="1" spans="1:9">
      <c r="A7" s="52" t="s">
        <v>83</v>
      </c>
      <c r="B7" s="53"/>
      <c r="C7" s="54" t="s">
        <v>84</v>
      </c>
      <c r="D7" s="52" t="s">
        <v>85</v>
      </c>
      <c r="E7" s="55" t="s">
        <v>86</v>
      </c>
      <c r="F7" s="52" t="s">
        <v>87</v>
      </c>
      <c r="G7" s="54" t="s">
        <v>88</v>
      </c>
      <c r="H7" s="56" t="s">
        <v>89</v>
      </c>
      <c r="I7" s="55" t="s">
        <v>90</v>
      </c>
    </row>
    <row r="8" ht="19.5" customHeight="1" spans="1:9">
      <c r="A8" s="57"/>
      <c r="B8" s="31"/>
      <c r="C8" s="31"/>
      <c r="D8" s="29"/>
      <c r="E8" s="21"/>
      <c r="F8" s="56"/>
      <c r="G8" s="58"/>
      <c r="H8" s="59"/>
      <c r="I8" s="59"/>
    </row>
    <row r="9" ht="19.5" customHeight="1" spans="1:9">
      <c r="A9" s="60" t="s">
        <v>56</v>
      </c>
      <c r="B9" s="61"/>
      <c r="C9" s="61"/>
      <c r="D9" s="62"/>
      <c r="E9" s="63"/>
      <c r="F9" s="63"/>
      <c r="G9" s="58"/>
      <c r="H9" s="59"/>
      <c r="I9" s="59"/>
    </row>
    <row r="12" customHeight="1" spans="1:1">
      <c r="A12" t="s">
        <v>499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4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509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269</v>
      </c>
      <c r="B5" s="9" t="s">
        <v>195</v>
      </c>
      <c r="C5" s="9" t="s">
        <v>270</v>
      </c>
      <c r="D5" s="10" t="s">
        <v>196</v>
      </c>
      <c r="E5" s="10" t="s">
        <v>197</v>
      </c>
      <c r="F5" s="10" t="s">
        <v>271</v>
      </c>
      <c r="G5" s="10" t="s">
        <v>272</v>
      </c>
      <c r="H5" s="27" t="s">
        <v>56</v>
      </c>
      <c r="I5" s="11" t="s">
        <v>510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7"/>
      <c r="J9" s="37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183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4" customHeight="1" spans="1:1">
      <c r="A14" s="35" t="s">
        <v>499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pane ySplit="1" topLeftCell="A2" activePane="bottomLeft" state="frozen"/>
      <selection/>
      <selection pane="bottomLeft" activeCell="E23" sqref="E23"/>
    </sheetView>
  </sheetViews>
  <sheetFormatPr defaultColWidth="9.14166666666667" defaultRowHeight="14.25" customHeight="1" outlineLevelCol="6"/>
  <cols>
    <col min="1" max="1" width="21.75" customWidth="1"/>
    <col min="2" max="2" width="16.625" customWidth="1"/>
    <col min="3" max="3" width="20.875" customWidth="1"/>
    <col min="4" max="4" width="18.25" customWidth="1"/>
    <col min="5" max="5" width="20.125" customWidth="1"/>
    <col min="6" max="6" width="18.375" customWidth="1"/>
    <col min="7" max="7" width="15.8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511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24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270</v>
      </c>
      <c r="B5" s="9" t="s">
        <v>269</v>
      </c>
      <c r="C5" s="9" t="s">
        <v>195</v>
      </c>
      <c r="D5" s="10" t="s">
        <v>512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56</v>
      </c>
      <c r="B11" s="25" t="s">
        <v>513</v>
      </c>
      <c r="C11" s="25"/>
      <c r="D11" s="26"/>
      <c r="E11" s="23"/>
      <c r="F11" s="23"/>
      <c r="G11" s="23"/>
    </row>
    <row r="14" customHeight="1" spans="1:1">
      <c r="A14" t="s">
        <v>499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E23" sqref="E23"/>
    </sheetView>
  </sheetViews>
  <sheetFormatPr defaultColWidth="8.575" defaultRowHeight="12.75" customHeight="1"/>
  <cols>
    <col min="1" max="1" width="6.5" customWidth="1"/>
    <col min="2" max="2" width="26" customWidth="1"/>
    <col min="3" max="3" width="13.75" customWidth="1"/>
    <col min="4" max="4" width="15.875" customWidth="1"/>
    <col min="5" max="5" width="15" customWidth="1"/>
    <col min="6" max="6" width="12.125" customWidth="1"/>
    <col min="7" max="7" width="10.625" customWidth="1"/>
    <col min="8" max="8" width="9.875" customWidth="1"/>
    <col min="9" max="9" width="13.125" customWidth="1"/>
    <col min="10" max="11" width="13.625" customWidth="1"/>
    <col min="12" max="12" width="12.5" customWidth="1"/>
    <col min="13" max="13" width="12.875" customWidth="1"/>
    <col min="14" max="14" width="14.25" customWidth="1"/>
    <col min="15" max="19" width="13.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53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">
        <v>1</v>
      </c>
      <c r="B4" s="199"/>
      <c r="S4" s="46" t="s">
        <v>2</v>
      </c>
    </row>
    <row r="5" ht="21.75" customHeight="1" spans="1:19">
      <c r="A5" s="243" t="s">
        <v>54</v>
      </c>
      <c r="B5" s="244" t="s">
        <v>55</v>
      </c>
      <c r="C5" s="244" t="s">
        <v>56</v>
      </c>
      <c r="D5" s="245" t="s">
        <v>57</v>
      </c>
      <c r="E5" s="245"/>
      <c r="F5" s="245"/>
      <c r="G5" s="245"/>
      <c r="H5" s="245"/>
      <c r="I5" s="147"/>
      <c r="J5" s="245"/>
      <c r="K5" s="245"/>
      <c r="L5" s="245"/>
      <c r="M5" s="245"/>
      <c r="N5" s="252"/>
      <c r="O5" s="245" t="s">
        <v>46</v>
      </c>
      <c r="P5" s="245"/>
      <c r="Q5" s="245"/>
      <c r="R5" s="245"/>
      <c r="S5" s="252"/>
    </row>
    <row r="6" ht="27" customHeight="1" spans="1:19">
      <c r="A6" s="246"/>
      <c r="B6" s="247"/>
      <c r="C6" s="247"/>
      <c r="D6" s="247" t="s">
        <v>58</v>
      </c>
      <c r="E6" s="247" t="s">
        <v>59</v>
      </c>
      <c r="F6" s="247" t="s">
        <v>60</v>
      </c>
      <c r="G6" s="247" t="s">
        <v>61</v>
      </c>
      <c r="H6" s="247" t="s">
        <v>62</v>
      </c>
      <c r="I6" s="253" t="s">
        <v>63</v>
      </c>
      <c r="J6" s="254"/>
      <c r="K6" s="254"/>
      <c r="L6" s="254"/>
      <c r="M6" s="254"/>
      <c r="N6" s="255"/>
      <c r="O6" s="247" t="s">
        <v>58</v>
      </c>
      <c r="P6" s="247" t="s">
        <v>59</v>
      </c>
      <c r="Q6" s="247" t="s">
        <v>60</v>
      </c>
      <c r="R6" s="247" t="s">
        <v>61</v>
      </c>
      <c r="S6" s="247" t="s">
        <v>64</v>
      </c>
    </row>
    <row r="7" ht="30" customHeight="1" spans="1:19">
      <c r="A7" s="248"/>
      <c r="B7" s="107"/>
      <c r="C7" s="249"/>
      <c r="D7" s="249"/>
      <c r="E7" s="249"/>
      <c r="F7" s="249"/>
      <c r="G7" s="249"/>
      <c r="H7" s="249"/>
      <c r="I7" s="71" t="s">
        <v>58</v>
      </c>
      <c r="J7" s="255" t="s">
        <v>65</v>
      </c>
      <c r="K7" s="255" t="s">
        <v>66</v>
      </c>
      <c r="L7" s="255" t="s">
        <v>67</v>
      </c>
      <c r="M7" s="255" t="s">
        <v>68</v>
      </c>
      <c r="N7" s="255" t="s">
        <v>69</v>
      </c>
      <c r="O7" s="256"/>
      <c r="P7" s="256"/>
      <c r="Q7" s="256"/>
      <c r="R7" s="256"/>
      <c r="S7" s="249"/>
    </row>
    <row r="8" ht="15" customHeight="1" spans="1:19">
      <c r="A8" s="250">
        <v>1</v>
      </c>
      <c r="B8" s="250">
        <v>2</v>
      </c>
      <c r="C8" s="250">
        <v>3</v>
      </c>
      <c r="D8" s="250">
        <v>4</v>
      </c>
      <c r="E8" s="250">
        <v>5</v>
      </c>
      <c r="F8" s="250">
        <v>6</v>
      </c>
      <c r="G8" s="250">
        <v>7</v>
      </c>
      <c r="H8" s="250">
        <v>8</v>
      </c>
      <c r="I8" s="71">
        <v>9</v>
      </c>
      <c r="J8" s="250">
        <v>10</v>
      </c>
      <c r="K8" s="250">
        <v>11</v>
      </c>
      <c r="L8" s="250">
        <v>12</v>
      </c>
      <c r="M8" s="250">
        <v>13</v>
      </c>
      <c r="N8" s="250">
        <v>14</v>
      </c>
      <c r="O8" s="250">
        <v>15</v>
      </c>
      <c r="P8" s="250">
        <v>16</v>
      </c>
      <c r="Q8" s="250">
        <v>17</v>
      </c>
      <c r="R8" s="250">
        <v>18</v>
      </c>
      <c r="S8" s="250">
        <v>19</v>
      </c>
    </row>
    <row r="9" ht="18" customHeight="1" spans="1:19">
      <c r="A9" s="21" t="s">
        <v>70</v>
      </c>
      <c r="B9" s="21" t="s">
        <v>71</v>
      </c>
      <c r="C9" s="80">
        <f>D9+O9</f>
        <v>26933398.09</v>
      </c>
      <c r="D9" s="80">
        <f>E9+I9</f>
        <v>24734700.14</v>
      </c>
      <c r="E9" s="80">
        <v>6349500.14</v>
      </c>
      <c r="F9" s="80"/>
      <c r="G9" s="80"/>
      <c r="H9" s="80"/>
      <c r="I9" s="80">
        <f>J9+N9</f>
        <v>18385200</v>
      </c>
      <c r="J9" s="80">
        <v>14326600</v>
      </c>
      <c r="K9" s="80"/>
      <c r="L9" s="80"/>
      <c r="M9" s="80"/>
      <c r="N9" s="80">
        <v>4058600</v>
      </c>
      <c r="O9" s="80">
        <f>P9</f>
        <v>2198697.95</v>
      </c>
      <c r="P9" s="80">
        <v>2198697.95</v>
      </c>
      <c r="Q9" s="80"/>
      <c r="R9" s="80"/>
      <c r="S9" s="80"/>
    </row>
    <row r="10" ht="18" customHeight="1" spans="1:19">
      <c r="A10" s="49" t="s">
        <v>56</v>
      </c>
      <c r="B10" s="251"/>
      <c r="C10" s="80">
        <f>SUM(C9:C9)</f>
        <v>26933398.09</v>
      </c>
      <c r="D10" s="80">
        <f t="shared" ref="D10:S10" si="0">SUM(D9:D9)</f>
        <v>24734700.14</v>
      </c>
      <c r="E10" s="80">
        <f t="shared" si="0"/>
        <v>6349500.14</v>
      </c>
      <c r="F10" s="80">
        <f t="shared" si="0"/>
        <v>0</v>
      </c>
      <c r="G10" s="80">
        <f t="shared" si="0"/>
        <v>0</v>
      </c>
      <c r="H10" s="80">
        <f t="shared" si="0"/>
        <v>0</v>
      </c>
      <c r="I10" s="80">
        <f t="shared" si="0"/>
        <v>18385200</v>
      </c>
      <c r="J10" s="80">
        <f t="shared" si="0"/>
        <v>14326600</v>
      </c>
      <c r="K10" s="80">
        <f t="shared" si="0"/>
        <v>0</v>
      </c>
      <c r="L10" s="80">
        <f t="shared" si="0"/>
        <v>0</v>
      </c>
      <c r="M10" s="80">
        <f t="shared" si="0"/>
        <v>0</v>
      </c>
      <c r="N10" s="80">
        <f t="shared" si="0"/>
        <v>4058600</v>
      </c>
      <c r="O10" s="80">
        <f t="shared" si="0"/>
        <v>2198697.95</v>
      </c>
      <c r="P10" s="80">
        <f t="shared" si="0"/>
        <v>2198697.95</v>
      </c>
      <c r="Q10" s="80">
        <f t="shared" si="0"/>
        <v>0</v>
      </c>
      <c r="R10" s="80">
        <f t="shared" si="0"/>
        <v>0</v>
      </c>
      <c r="S10" s="80">
        <f t="shared" si="0"/>
        <v>0</v>
      </c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4"/>
  <sheetViews>
    <sheetView showGridLines="0" showZeros="0" topLeftCell="H1" workbookViewId="0">
      <pane ySplit="1" topLeftCell="A10" activePane="bottomLeft" state="frozen"/>
      <selection/>
      <selection pane="bottomLeft" activeCell="N30" sqref="N30"/>
    </sheetView>
  </sheetViews>
  <sheetFormatPr defaultColWidth="8.575" defaultRowHeight="12.75" customHeight="1"/>
  <cols>
    <col min="1" max="1" width="14.2833333333333" customWidth="1"/>
    <col min="2" max="2" width="37.575" customWidth="1"/>
    <col min="3" max="3" width="17.25" customWidth="1"/>
    <col min="4" max="4" width="12.375" customWidth="1"/>
    <col min="5" max="5" width="12" customWidth="1"/>
    <col min="6" max="6" width="11.375" customWidth="1"/>
    <col min="7" max="7" width="18.375" customWidth="1"/>
    <col min="8" max="8" width="19.375" customWidth="1"/>
    <col min="9" max="9" width="18" customWidth="1"/>
    <col min="10" max="11" width="11.25" customWidth="1"/>
    <col min="12" max="12" width="13.625" customWidth="1"/>
    <col min="13" max="13" width="10.375" customWidth="1"/>
    <col min="14" max="14" width="13.625" customWidth="1"/>
    <col min="15" max="15" width="10.3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72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">
        <v>1</v>
      </c>
      <c r="B4" s="199"/>
      <c r="O4" s="46" t="s">
        <v>2</v>
      </c>
    </row>
    <row r="5" ht="27" customHeight="1" spans="1:15">
      <c r="A5" s="224" t="s">
        <v>73</v>
      </c>
      <c r="B5" s="224" t="s">
        <v>74</v>
      </c>
      <c r="C5" s="224" t="s">
        <v>56</v>
      </c>
      <c r="D5" s="225" t="s">
        <v>59</v>
      </c>
      <c r="E5" s="226"/>
      <c r="F5" s="227"/>
      <c r="G5" s="228" t="s">
        <v>60</v>
      </c>
      <c r="H5" s="228" t="s">
        <v>61</v>
      </c>
      <c r="I5" s="228" t="s">
        <v>75</v>
      </c>
      <c r="J5" s="225" t="s">
        <v>63</v>
      </c>
      <c r="K5" s="226"/>
      <c r="L5" s="226"/>
      <c r="M5" s="226"/>
      <c r="N5" s="240"/>
      <c r="O5" s="241"/>
    </row>
    <row r="6" ht="42" customHeight="1" spans="1:15">
      <c r="A6" s="229"/>
      <c r="B6" s="229"/>
      <c r="C6" s="230"/>
      <c r="D6" s="231" t="s">
        <v>58</v>
      </c>
      <c r="E6" s="231" t="s">
        <v>76</v>
      </c>
      <c r="F6" s="231" t="s">
        <v>77</v>
      </c>
      <c r="G6" s="230"/>
      <c r="H6" s="230"/>
      <c r="I6" s="242"/>
      <c r="J6" s="231" t="s">
        <v>58</v>
      </c>
      <c r="K6" s="218" t="s">
        <v>78</v>
      </c>
      <c r="L6" s="218" t="s">
        <v>79</v>
      </c>
      <c r="M6" s="218" t="s">
        <v>80</v>
      </c>
      <c r="N6" s="218" t="s">
        <v>81</v>
      </c>
      <c r="O6" s="218" t="s">
        <v>82</v>
      </c>
    </row>
    <row r="7" ht="18" customHeight="1" spans="1:15">
      <c r="A7" s="52" t="s">
        <v>83</v>
      </c>
      <c r="B7" s="52" t="s">
        <v>84</v>
      </c>
      <c r="C7" s="52" t="s">
        <v>85</v>
      </c>
      <c r="D7" s="56" t="s">
        <v>86</v>
      </c>
      <c r="E7" s="56" t="s">
        <v>87</v>
      </c>
      <c r="F7" s="56" t="s">
        <v>88</v>
      </c>
      <c r="G7" s="56" t="s">
        <v>89</v>
      </c>
      <c r="H7" s="56" t="s">
        <v>90</v>
      </c>
      <c r="I7" s="56" t="s">
        <v>91</v>
      </c>
      <c r="J7" s="56" t="s">
        <v>92</v>
      </c>
      <c r="K7" s="56" t="s">
        <v>93</v>
      </c>
      <c r="L7" s="56" t="s">
        <v>94</v>
      </c>
      <c r="M7" s="56" t="s">
        <v>95</v>
      </c>
      <c r="N7" s="52" t="s">
        <v>96</v>
      </c>
      <c r="O7" s="56" t="s">
        <v>97</v>
      </c>
    </row>
    <row r="8" ht="21" customHeight="1" spans="1:15">
      <c r="A8" s="57" t="s">
        <v>98</v>
      </c>
      <c r="B8" s="57" t="s">
        <v>99</v>
      </c>
      <c r="C8" s="193">
        <f>D8+J8</f>
        <v>4800</v>
      </c>
      <c r="D8" s="80">
        <f>E8+F8</f>
        <v>4800</v>
      </c>
      <c r="E8" s="80">
        <v>4800</v>
      </c>
      <c r="F8" s="80"/>
      <c r="G8" s="80"/>
      <c r="H8" s="80"/>
      <c r="I8" s="80"/>
      <c r="J8" s="80">
        <f>K8+O8</f>
        <v>0</v>
      </c>
      <c r="K8" s="80"/>
      <c r="L8" s="80"/>
      <c r="M8" s="80"/>
      <c r="N8" s="80"/>
      <c r="O8" s="80"/>
    </row>
    <row r="9" ht="21" customHeight="1" spans="1:15">
      <c r="A9" s="232" t="s">
        <v>100</v>
      </c>
      <c r="B9" s="232" t="s">
        <v>101</v>
      </c>
      <c r="C9" s="193">
        <f t="shared" ref="C9:C33" si="0">D9+J9</f>
        <v>4800</v>
      </c>
      <c r="D9" s="80">
        <f t="shared" ref="D9:D33" si="1">E9+F9</f>
        <v>4800</v>
      </c>
      <c r="E9" s="80">
        <v>4800</v>
      </c>
      <c r="F9" s="80"/>
      <c r="G9" s="80"/>
      <c r="H9" s="80"/>
      <c r="I9" s="80"/>
      <c r="J9" s="80">
        <f t="shared" ref="J9:J33" si="2">K9+O9</f>
        <v>0</v>
      </c>
      <c r="K9" s="80"/>
      <c r="L9" s="80"/>
      <c r="M9" s="80"/>
      <c r="N9" s="80"/>
      <c r="O9" s="80"/>
    </row>
    <row r="10" ht="21" customHeight="1" spans="1:15">
      <c r="A10" s="233" t="s">
        <v>102</v>
      </c>
      <c r="B10" s="233" t="s">
        <v>103</v>
      </c>
      <c r="C10" s="193">
        <f t="shared" si="0"/>
        <v>4800</v>
      </c>
      <c r="D10" s="80">
        <f t="shared" si="1"/>
        <v>4800</v>
      </c>
      <c r="E10" s="80">
        <v>4800</v>
      </c>
      <c r="F10" s="80"/>
      <c r="G10" s="80"/>
      <c r="H10" s="80"/>
      <c r="I10" s="80"/>
      <c r="J10" s="80">
        <f t="shared" si="2"/>
        <v>0</v>
      </c>
      <c r="K10" s="80"/>
      <c r="L10" s="80"/>
      <c r="M10" s="80"/>
      <c r="N10" s="80"/>
      <c r="O10" s="80"/>
    </row>
    <row r="11" ht="21" customHeight="1" spans="1:15">
      <c r="A11" s="57" t="s">
        <v>104</v>
      </c>
      <c r="B11" s="57" t="s">
        <v>105</v>
      </c>
      <c r="C11" s="193">
        <f t="shared" si="0"/>
        <v>643284</v>
      </c>
      <c r="D11" s="80">
        <f t="shared" si="1"/>
        <v>643284</v>
      </c>
      <c r="E11" s="80">
        <v>643284</v>
      </c>
      <c r="F11" s="80"/>
      <c r="G11" s="80"/>
      <c r="H11" s="80"/>
      <c r="I11" s="80"/>
      <c r="J11" s="80">
        <f t="shared" si="2"/>
        <v>0</v>
      </c>
      <c r="K11" s="80"/>
      <c r="L11" s="80"/>
      <c r="M11" s="80"/>
      <c r="N11" s="80"/>
      <c r="O11" s="80"/>
    </row>
    <row r="12" ht="21" customHeight="1" spans="1:15">
      <c r="A12" s="232" t="s">
        <v>106</v>
      </c>
      <c r="B12" s="232" t="s">
        <v>107</v>
      </c>
      <c r="C12" s="193">
        <f t="shared" si="0"/>
        <v>631920</v>
      </c>
      <c r="D12" s="80">
        <f t="shared" si="1"/>
        <v>631920</v>
      </c>
      <c r="E12" s="80">
        <v>631920</v>
      </c>
      <c r="F12" s="80"/>
      <c r="G12" s="80"/>
      <c r="H12" s="80"/>
      <c r="I12" s="80"/>
      <c r="J12" s="80">
        <f t="shared" si="2"/>
        <v>0</v>
      </c>
      <c r="K12" s="80"/>
      <c r="L12" s="80"/>
      <c r="M12" s="80"/>
      <c r="N12" s="80"/>
      <c r="O12" s="80"/>
    </row>
    <row r="13" ht="21" customHeight="1" spans="1:15">
      <c r="A13" s="233" t="s">
        <v>108</v>
      </c>
      <c r="B13" s="233" t="s">
        <v>109</v>
      </c>
      <c r="C13" s="193">
        <f t="shared" si="0"/>
        <v>210000</v>
      </c>
      <c r="D13" s="80">
        <f t="shared" si="1"/>
        <v>210000</v>
      </c>
      <c r="E13" s="80">
        <v>210000</v>
      </c>
      <c r="F13" s="80"/>
      <c r="G13" s="80"/>
      <c r="H13" s="80"/>
      <c r="I13" s="80"/>
      <c r="J13" s="80">
        <f t="shared" si="2"/>
        <v>0</v>
      </c>
      <c r="K13" s="80"/>
      <c r="L13" s="80"/>
      <c r="M13" s="80"/>
      <c r="N13" s="80"/>
      <c r="O13" s="80"/>
    </row>
    <row r="14" ht="21" customHeight="1" spans="1:15">
      <c r="A14" s="233" t="s">
        <v>110</v>
      </c>
      <c r="B14" s="233" t="s">
        <v>111</v>
      </c>
      <c r="C14" s="193">
        <f t="shared" si="0"/>
        <v>321920</v>
      </c>
      <c r="D14" s="80">
        <f t="shared" si="1"/>
        <v>321920</v>
      </c>
      <c r="E14" s="80">
        <v>321920</v>
      </c>
      <c r="F14" s="80"/>
      <c r="G14" s="80"/>
      <c r="H14" s="80"/>
      <c r="I14" s="80"/>
      <c r="J14" s="80">
        <f t="shared" si="2"/>
        <v>0</v>
      </c>
      <c r="K14" s="80"/>
      <c r="L14" s="80"/>
      <c r="M14" s="80"/>
      <c r="N14" s="80"/>
      <c r="O14" s="80"/>
    </row>
    <row r="15" ht="21" customHeight="1" spans="1:15">
      <c r="A15" s="233" t="s">
        <v>112</v>
      </c>
      <c r="B15" s="233" t="s">
        <v>113</v>
      </c>
      <c r="C15" s="193">
        <f t="shared" si="0"/>
        <v>100000</v>
      </c>
      <c r="D15" s="80">
        <f t="shared" si="1"/>
        <v>100000</v>
      </c>
      <c r="E15" s="80">
        <v>100000</v>
      </c>
      <c r="F15" s="80"/>
      <c r="G15" s="80"/>
      <c r="H15" s="80"/>
      <c r="I15" s="80"/>
      <c r="J15" s="80">
        <f t="shared" si="2"/>
        <v>0</v>
      </c>
      <c r="K15" s="80"/>
      <c r="L15" s="80"/>
      <c r="M15" s="80"/>
      <c r="N15" s="80"/>
      <c r="O15" s="80"/>
    </row>
    <row r="16" ht="21" customHeight="1" spans="1:15">
      <c r="A16" s="232" t="s">
        <v>114</v>
      </c>
      <c r="B16" s="232" t="s">
        <v>115</v>
      </c>
      <c r="C16" s="193">
        <f t="shared" si="0"/>
        <v>11364</v>
      </c>
      <c r="D16" s="80">
        <f t="shared" si="1"/>
        <v>11364</v>
      </c>
      <c r="E16" s="80">
        <v>11364</v>
      </c>
      <c r="F16" s="80"/>
      <c r="G16" s="80"/>
      <c r="H16" s="80"/>
      <c r="I16" s="80"/>
      <c r="J16" s="80">
        <f t="shared" si="2"/>
        <v>0</v>
      </c>
      <c r="K16" s="80"/>
      <c r="L16" s="80"/>
      <c r="M16" s="80"/>
      <c r="N16" s="80"/>
      <c r="O16" s="80"/>
    </row>
    <row r="17" ht="21" customHeight="1" spans="1:15">
      <c r="A17" s="233" t="s">
        <v>116</v>
      </c>
      <c r="B17" s="233" t="s">
        <v>117</v>
      </c>
      <c r="C17" s="193">
        <f t="shared" si="0"/>
        <v>11364</v>
      </c>
      <c r="D17" s="80">
        <f t="shared" si="1"/>
        <v>11364</v>
      </c>
      <c r="E17" s="80">
        <v>11364</v>
      </c>
      <c r="F17" s="80"/>
      <c r="G17" s="80"/>
      <c r="H17" s="80"/>
      <c r="I17" s="80"/>
      <c r="J17" s="80">
        <f t="shared" si="2"/>
        <v>0</v>
      </c>
      <c r="K17" s="80"/>
      <c r="L17" s="80"/>
      <c r="M17" s="80"/>
      <c r="N17" s="80"/>
      <c r="O17" s="80"/>
    </row>
    <row r="18" ht="21" customHeight="1" spans="1:15">
      <c r="A18" s="234" t="s">
        <v>118</v>
      </c>
      <c r="B18" s="234" t="s">
        <v>119</v>
      </c>
      <c r="C18" s="193">
        <f t="shared" si="0"/>
        <v>25697627.23</v>
      </c>
      <c r="D18" s="80">
        <f t="shared" si="1"/>
        <v>7312427.23</v>
      </c>
      <c r="E18" s="235">
        <v>3821535.28</v>
      </c>
      <c r="F18" s="235">
        <f>F19+F22</f>
        <v>3490891.95</v>
      </c>
      <c r="G18" s="80"/>
      <c r="H18" s="80"/>
      <c r="I18" s="80"/>
      <c r="J18" s="80">
        <f t="shared" si="2"/>
        <v>18385200</v>
      </c>
      <c r="K18" s="235">
        <v>14326600</v>
      </c>
      <c r="L18" s="80"/>
      <c r="M18" s="80"/>
      <c r="N18" s="80"/>
      <c r="O18" s="235">
        <v>4058600</v>
      </c>
    </row>
    <row r="19" ht="21" customHeight="1" spans="1:15">
      <c r="A19" s="236" t="s">
        <v>120</v>
      </c>
      <c r="B19" s="236" t="s">
        <v>121</v>
      </c>
      <c r="C19" s="193">
        <f t="shared" si="0"/>
        <v>23395228.59</v>
      </c>
      <c r="D19" s="80">
        <f t="shared" si="1"/>
        <v>5010028.59</v>
      </c>
      <c r="E19" s="235">
        <v>3475325.28</v>
      </c>
      <c r="F19" s="235">
        <f>F20+F21</f>
        <v>1534703.31</v>
      </c>
      <c r="G19" s="80"/>
      <c r="H19" s="80"/>
      <c r="I19" s="80"/>
      <c r="J19" s="80">
        <f t="shared" si="2"/>
        <v>18385200</v>
      </c>
      <c r="K19" s="235">
        <v>14326600</v>
      </c>
      <c r="L19" s="80"/>
      <c r="M19" s="80"/>
      <c r="N19" s="80"/>
      <c r="O19" s="235">
        <v>4058600</v>
      </c>
    </row>
    <row r="20" ht="21" customHeight="1" spans="1:15">
      <c r="A20" s="237" t="s">
        <v>122</v>
      </c>
      <c r="B20" s="237" t="s">
        <v>123</v>
      </c>
      <c r="C20" s="193">
        <f t="shared" si="0"/>
        <v>23152719.28</v>
      </c>
      <c r="D20" s="80">
        <f t="shared" si="1"/>
        <v>4767519.28</v>
      </c>
      <c r="E20" s="235">
        <v>3475325.28</v>
      </c>
      <c r="F20" s="235">
        <v>1292194</v>
      </c>
      <c r="G20" s="80"/>
      <c r="H20" s="80"/>
      <c r="I20" s="80"/>
      <c r="J20" s="80">
        <f t="shared" si="2"/>
        <v>18385200</v>
      </c>
      <c r="K20" s="235">
        <v>14326600</v>
      </c>
      <c r="L20" s="80"/>
      <c r="M20" s="80"/>
      <c r="N20" s="80"/>
      <c r="O20" s="235">
        <v>4058600</v>
      </c>
    </row>
    <row r="21" ht="21" customHeight="1" spans="1:15">
      <c r="A21" s="237">
        <v>2100399</v>
      </c>
      <c r="B21" s="237" t="s">
        <v>124</v>
      </c>
      <c r="C21" s="193">
        <f t="shared" si="0"/>
        <v>242509.31</v>
      </c>
      <c r="D21" s="80">
        <f t="shared" si="1"/>
        <v>242509.31</v>
      </c>
      <c r="E21" s="235"/>
      <c r="F21" s="235">
        <v>242509.31</v>
      </c>
      <c r="G21" s="80"/>
      <c r="H21" s="80"/>
      <c r="I21" s="80"/>
      <c r="J21" s="80">
        <f t="shared" si="2"/>
        <v>0</v>
      </c>
      <c r="K21" s="235"/>
      <c r="L21" s="80"/>
      <c r="M21" s="80"/>
      <c r="N21" s="80"/>
      <c r="O21" s="235"/>
    </row>
    <row r="22" ht="21" customHeight="1" spans="1:15">
      <c r="A22" s="236">
        <v>21004</v>
      </c>
      <c r="B22" s="237" t="s">
        <v>125</v>
      </c>
      <c r="C22" s="193">
        <f t="shared" si="0"/>
        <v>1956188.64</v>
      </c>
      <c r="D22" s="80">
        <f t="shared" si="1"/>
        <v>1956188.64</v>
      </c>
      <c r="E22" s="235"/>
      <c r="F22" s="235">
        <f>F23+F24+F25</f>
        <v>1956188.64</v>
      </c>
      <c r="G22" s="80"/>
      <c r="H22" s="80"/>
      <c r="I22" s="80"/>
      <c r="J22" s="80">
        <f t="shared" si="2"/>
        <v>0</v>
      </c>
      <c r="K22" s="235"/>
      <c r="L22" s="80"/>
      <c r="M22" s="80"/>
      <c r="N22" s="80"/>
      <c r="O22" s="235"/>
    </row>
    <row r="23" ht="21" customHeight="1" spans="1:15">
      <c r="A23" s="237">
        <v>2100408</v>
      </c>
      <c r="B23" s="237" t="s">
        <v>126</v>
      </c>
      <c r="C23" s="193">
        <f t="shared" si="0"/>
        <v>1889164.64</v>
      </c>
      <c r="D23" s="80">
        <f t="shared" si="1"/>
        <v>1889164.64</v>
      </c>
      <c r="E23" s="235"/>
      <c r="F23" s="235">
        <v>1889164.64</v>
      </c>
      <c r="G23" s="80"/>
      <c r="H23" s="80"/>
      <c r="I23" s="80"/>
      <c r="J23" s="80">
        <f t="shared" si="2"/>
        <v>0</v>
      </c>
      <c r="K23" s="235"/>
      <c r="L23" s="80"/>
      <c r="M23" s="80"/>
      <c r="N23" s="80"/>
      <c r="O23" s="235"/>
    </row>
    <row r="24" ht="21" customHeight="1" spans="1:15">
      <c r="A24" s="237">
        <v>2100409</v>
      </c>
      <c r="B24" s="237" t="s">
        <v>127</v>
      </c>
      <c r="C24" s="193">
        <f t="shared" si="0"/>
        <v>49074</v>
      </c>
      <c r="D24" s="80">
        <f t="shared" si="1"/>
        <v>49074</v>
      </c>
      <c r="E24" s="235"/>
      <c r="F24" s="235">
        <v>49074</v>
      </c>
      <c r="G24" s="80"/>
      <c r="H24" s="80"/>
      <c r="I24" s="80"/>
      <c r="J24" s="80">
        <f t="shared" si="2"/>
        <v>0</v>
      </c>
      <c r="K24" s="235"/>
      <c r="L24" s="80"/>
      <c r="M24" s="80"/>
      <c r="N24" s="80"/>
      <c r="O24" s="235"/>
    </row>
    <row r="25" ht="21" customHeight="1" spans="1:15">
      <c r="A25" s="237">
        <v>2100499</v>
      </c>
      <c r="B25" s="237" t="s">
        <v>128</v>
      </c>
      <c r="C25" s="193">
        <f t="shared" si="0"/>
        <v>17950</v>
      </c>
      <c r="D25" s="80">
        <f t="shared" si="1"/>
        <v>17950</v>
      </c>
      <c r="E25" s="235"/>
      <c r="F25" s="235">
        <v>17950</v>
      </c>
      <c r="G25" s="80"/>
      <c r="H25" s="80"/>
      <c r="I25" s="80"/>
      <c r="J25" s="80">
        <f t="shared" si="2"/>
        <v>0</v>
      </c>
      <c r="K25" s="235"/>
      <c r="L25" s="80"/>
      <c r="M25" s="80"/>
      <c r="N25" s="80"/>
      <c r="O25" s="235"/>
    </row>
    <row r="26" ht="21" customHeight="1" spans="1:15">
      <c r="A26" s="236" t="s">
        <v>129</v>
      </c>
      <c r="B26" s="236" t="s">
        <v>130</v>
      </c>
      <c r="C26" s="193">
        <f t="shared" si="0"/>
        <v>346210</v>
      </c>
      <c r="D26" s="80">
        <f t="shared" si="1"/>
        <v>346210</v>
      </c>
      <c r="E26" s="235">
        <v>346210</v>
      </c>
      <c r="F26" s="235"/>
      <c r="G26" s="80"/>
      <c r="H26" s="80"/>
      <c r="I26" s="80"/>
      <c r="J26" s="80">
        <f t="shared" si="2"/>
        <v>0</v>
      </c>
      <c r="K26" s="235"/>
      <c r="L26" s="80"/>
      <c r="M26" s="80"/>
      <c r="N26" s="80"/>
      <c r="O26" s="235"/>
    </row>
    <row r="27" ht="21" customHeight="1" spans="1:15">
      <c r="A27" s="237" t="s">
        <v>131</v>
      </c>
      <c r="B27" s="237" t="s">
        <v>132</v>
      </c>
      <c r="C27" s="193">
        <f t="shared" si="0"/>
        <v>158880</v>
      </c>
      <c r="D27" s="80">
        <f t="shared" si="1"/>
        <v>158880</v>
      </c>
      <c r="E27" s="235">
        <v>158880</v>
      </c>
      <c r="F27" s="235"/>
      <c r="G27" s="80"/>
      <c r="H27" s="80"/>
      <c r="I27" s="80"/>
      <c r="J27" s="80">
        <f t="shared" si="2"/>
        <v>0</v>
      </c>
      <c r="K27" s="235"/>
      <c r="L27" s="80"/>
      <c r="M27" s="80"/>
      <c r="N27" s="80"/>
      <c r="O27" s="235"/>
    </row>
    <row r="28" ht="21" customHeight="1" spans="1:15">
      <c r="A28" s="233" t="s">
        <v>133</v>
      </c>
      <c r="B28" s="233" t="s">
        <v>134</v>
      </c>
      <c r="C28" s="193">
        <f t="shared" si="0"/>
        <v>166400</v>
      </c>
      <c r="D28" s="80">
        <f t="shared" si="1"/>
        <v>166400</v>
      </c>
      <c r="E28" s="80">
        <v>166400</v>
      </c>
      <c r="F28" s="80"/>
      <c r="G28" s="80"/>
      <c r="H28" s="80"/>
      <c r="I28" s="80"/>
      <c r="J28" s="80">
        <f t="shared" si="2"/>
        <v>0</v>
      </c>
      <c r="K28" s="80"/>
      <c r="L28" s="80"/>
      <c r="M28" s="80"/>
      <c r="N28" s="80"/>
      <c r="O28" s="80"/>
    </row>
    <row r="29" ht="21" customHeight="1" spans="1:15">
      <c r="A29" s="233" t="s">
        <v>135</v>
      </c>
      <c r="B29" s="233" t="s">
        <v>136</v>
      </c>
      <c r="C29" s="193">
        <f t="shared" si="0"/>
        <v>20930</v>
      </c>
      <c r="D29" s="80">
        <f t="shared" si="1"/>
        <v>20930</v>
      </c>
      <c r="E29" s="80">
        <v>20930</v>
      </c>
      <c r="F29" s="80"/>
      <c r="G29" s="80"/>
      <c r="H29" s="80"/>
      <c r="I29" s="80"/>
      <c r="J29" s="80">
        <f t="shared" si="2"/>
        <v>0</v>
      </c>
      <c r="K29" s="80"/>
      <c r="L29" s="80"/>
      <c r="M29" s="80"/>
      <c r="N29" s="80"/>
      <c r="O29" s="80"/>
    </row>
    <row r="30" ht="21" customHeight="1" spans="1:15">
      <c r="A30" s="57" t="s">
        <v>137</v>
      </c>
      <c r="B30" s="57" t="s">
        <v>138</v>
      </c>
      <c r="C30" s="193">
        <f t="shared" si="0"/>
        <v>587686.86</v>
      </c>
      <c r="D30" s="80">
        <f t="shared" si="1"/>
        <v>587686.86</v>
      </c>
      <c r="E30" s="80">
        <v>587686.86</v>
      </c>
      <c r="F30" s="80"/>
      <c r="G30" s="80"/>
      <c r="H30" s="80"/>
      <c r="I30" s="80"/>
      <c r="J30" s="80">
        <f t="shared" si="2"/>
        <v>0</v>
      </c>
      <c r="K30" s="80"/>
      <c r="L30" s="80"/>
      <c r="M30" s="80"/>
      <c r="N30" s="80"/>
      <c r="O30" s="80"/>
    </row>
    <row r="31" ht="21" customHeight="1" spans="1:15">
      <c r="A31" s="232" t="s">
        <v>139</v>
      </c>
      <c r="B31" s="232" t="s">
        <v>140</v>
      </c>
      <c r="C31" s="193">
        <f t="shared" si="0"/>
        <v>587686.86</v>
      </c>
      <c r="D31" s="80">
        <f t="shared" si="1"/>
        <v>587686.86</v>
      </c>
      <c r="E31" s="80">
        <v>587686.86</v>
      </c>
      <c r="F31" s="80"/>
      <c r="G31" s="80"/>
      <c r="H31" s="80"/>
      <c r="I31" s="80"/>
      <c r="J31" s="80">
        <f t="shared" si="2"/>
        <v>0</v>
      </c>
      <c r="K31" s="80"/>
      <c r="L31" s="80"/>
      <c r="M31" s="80"/>
      <c r="N31" s="80"/>
      <c r="O31" s="80"/>
    </row>
    <row r="32" ht="21" customHeight="1" spans="1:15">
      <c r="A32" s="233" t="s">
        <v>141</v>
      </c>
      <c r="B32" s="233" t="s">
        <v>142</v>
      </c>
      <c r="C32" s="193">
        <f t="shared" si="0"/>
        <v>271373.76</v>
      </c>
      <c r="D32" s="80">
        <f t="shared" si="1"/>
        <v>271373.76</v>
      </c>
      <c r="E32" s="80">
        <v>271373.76</v>
      </c>
      <c r="F32" s="80"/>
      <c r="G32" s="80"/>
      <c r="H32" s="80"/>
      <c r="I32" s="80"/>
      <c r="J32" s="80">
        <f t="shared" si="2"/>
        <v>0</v>
      </c>
      <c r="K32" s="80"/>
      <c r="L32" s="80"/>
      <c r="M32" s="80"/>
      <c r="N32" s="80"/>
      <c r="O32" s="80"/>
    </row>
    <row r="33" ht="21" customHeight="1" spans="1:15">
      <c r="A33" s="233" t="s">
        <v>143</v>
      </c>
      <c r="B33" s="233" t="s">
        <v>144</v>
      </c>
      <c r="C33" s="193">
        <f t="shared" si="0"/>
        <v>316313.1</v>
      </c>
      <c r="D33" s="80">
        <f t="shared" si="1"/>
        <v>316313.1</v>
      </c>
      <c r="E33" s="80">
        <v>316313.1</v>
      </c>
      <c r="F33" s="80"/>
      <c r="G33" s="80"/>
      <c r="H33" s="80"/>
      <c r="I33" s="80"/>
      <c r="J33" s="80">
        <f t="shared" si="2"/>
        <v>0</v>
      </c>
      <c r="K33" s="80"/>
      <c r="L33" s="80"/>
      <c r="M33" s="80"/>
      <c r="N33" s="80"/>
      <c r="O33" s="80"/>
    </row>
    <row r="34" ht="21" customHeight="1" spans="1:15">
      <c r="A34" s="238" t="s">
        <v>56</v>
      </c>
      <c r="B34" s="122"/>
      <c r="C34" s="239">
        <f>C8+C11+C18+C30</f>
        <v>26933398.09</v>
      </c>
      <c r="D34" s="239">
        <f t="shared" ref="D34:O34" si="3">D8+D11+D18+D30</f>
        <v>8548198.09</v>
      </c>
      <c r="E34" s="239">
        <f t="shared" si="3"/>
        <v>5057306.14</v>
      </c>
      <c r="F34" s="239">
        <f t="shared" si="3"/>
        <v>3490891.95</v>
      </c>
      <c r="G34" s="239">
        <f t="shared" si="3"/>
        <v>0</v>
      </c>
      <c r="H34" s="239">
        <f t="shared" si="3"/>
        <v>0</v>
      </c>
      <c r="I34" s="239">
        <f t="shared" si="3"/>
        <v>0</v>
      </c>
      <c r="J34" s="239">
        <f t="shared" si="3"/>
        <v>18385200</v>
      </c>
      <c r="K34" s="239">
        <f t="shared" si="3"/>
        <v>14326600</v>
      </c>
      <c r="L34" s="239">
        <f t="shared" si="3"/>
        <v>0</v>
      </c>
      <c r="M34" s="239">
        <f t="shared" si="3"/>
        <v>0</v>
      </c>
      <c r="N34" s="239">
        <f t="shared" si="3"/>
        <v>0</v>
      </c>
      <c r="O34" s="239">
        <f t="shared" si="3"/>
        <v>4058600</v>
      </c>
    </row>
  </sheetData>
  <mergeCells count="12">
    <mergeCell ref="A2:O2"/>
    <mergeCell ref="A3:O3"/>
    <mergeCell ref="A4:B4"/>
    <mergeCell ref="D5:F5"/>
    <mergeCell ref="J5:O5"/>
    <mergeCell ref="A34:B3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E23" sqref="E23"/>
    </sheetView>
  </sheetViews>
  <sheetFormatPr defaultColWidth="8.575" defaultRowHeight="12.75" customHeight="1" outlineLevelCol="3"/>
  <cols>
    <col min="1" max="1" width="35.575" customWidth="1"/>
    <col min="2" max="2" width="12.375" customWidth="1"/>
    <col min="3" max="3" width="35.575" customWidth="1"/>
    <col min="4" max="4" width="13.8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145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">
        <v>1</v>
      </c>
      <c r="B4" s="199"/>
      <c r="D4" s="46" t="s">
        <v>2</v>
      </c>
    </row>
    <row r="5" ht="17.25" customHeight="1" spans="1:4">
      <c r="A5" s="218" t="s">
        <v>3</v>
      </c>
      <c r="B5" s="219"/>
      <c r="C5" s="218" t="s">
        <v>4</v>
      </c>
      <c r="D5" s="219"/>
    </row>
    <row r="6" ht="18.75" customHeight="1" spans="1:4">
      <c r="A6" s="218" t="s">
        <v>5</v>
      </c>
      <c r="B6" s="218" t="s">
        <v>6</v>
      </c>
      <c r="C6" s="218" t="s">
        <v>7</v>
      </c>
      <c r="D6" s="218" t="s">
        <v>6</v>
      </c>
    </row>
    <row r="7" ht="16.5" customHeight="1" spans="1:4">
      <c r="A7" s="220" t="s">
        <v>146</v>
      </c>
      <c r="B7" s="80">
        <f>B8</f>
        <v>6349500.14</v>
      </c>
      <c r="C7" s="220" t="s">
        <v>147</v>
      </c>
      <c r="D7" s="80">
        <f>D12+D15+D16+D26</f>
        <v>8548198.09</v>
      </c>
    </row>
    <row r="8" ht="16.5" customHeight="1" spans="1:4">
      <c r="A8" s="220" t="s">
        <v>148</v>
      </c>
      <c r="B8" s="80">
        <v>6349500.14</v>
      </c>
      <c r="C8" s="220" t="s">
        <v>149</v>
      </c>
      <c r="D8" s="80"/>
    </row>
    <row r="9" ht="16.5" customHeight="1" spans="1:4">
      <c r="A9" s="220" t="s">
        <v>150</v>
      </c>
      <c r="B9" s="80"/>
      <c r="C9" s="220" t="s">
        <v>151</v>
      </c>
      <c r="D9" s="80"/>
    </row>
    <row r="10" ht="16.5" customHeight="1" spans="1:4">
      <c r="A10" s="220" t="s">
        <v>152</v>
      </c>
      <c r="B10" s="80"/>
      <c r="C10" s="220" t="s">
        <v>153</v>
      </c>
      <c r="D10" s="80"/>
    </row>
    <row r="11" ht="16.5" customHeight="1" spans="1:4">
      <c r="A11" s="220" t="s">
        <v>154</v>
      </c>
      <c r="B11" s="80">
        <f>B12</f>
        <v>2198697.95</v>
      </c>
      <c r="C11" s="220" t="s">
        <v>155</v>
      </c>
      <c r="D11" s="80"/>
    </row>
    <row r="12" ht="16.5" customHeight="1" spans="1:4">
      <c r="A12" s="220" t="s">
        <v>148</v>
      </c>
      <c r="B12" s="80">
        <v>2198697.95</v>
      </c>
      <c r="C12" s="220" t="s">
        <v>156</v>
      </c>
      <c r="D12" s="80">
        <v>4800</v>
      </c>
    </row>
    <row r="13" ht="16.5" customHeight="1" spans="1:4">
      <c r="A13" s="119" t="s">
        <v>150</v>
      </c>
      <c r="B13" s="80"/>
      <c r="C13" s="69" t="s">
        <v>157</v>
      </c>
      <c r="D13" s="80"/>
    </row>
    <row r="14" ht="16.5" customHeight="1" spans="1:4">
      <c r="A14" s="119" t="s">
        <v>152</v>
      </c>
      <c r="B14" s="80"/>
      <c r="C14" s="69" t="s">
        <v>158</v>
      </c>
      <c r="D14" s="80"/>
    </row>
    <row r="15" ht="16.5" customHeight="1" spans="1:4">
      <c r="A15" s="221"/>
      <c r="B15" s="80"/>
      <c r="C15" s="69" t="s">
        <v>159</v>
      </c>
      <c r="D15" s="80">
        <v>643284</v>
      </c>
    </row>
    <row r="16" ht="16.5" customHeight="1" spans="1:4">
      <c r="A16" s="221"/>
      <c r="B16" s="80"/>
      <c r="C16" s="69" t="s">
        <v>160</v>
      </c>
      <c r="D16" s="80">
        <f>5113729.28+2198697.95</f>
        <v>7312427.23</v>
      </c>
    </row>
    <row r="17" ht="16.5" customHeight="1" spans="1:4">
      <c r="A17" s="221"/>
      <c r="B17" s="80"/>
      <c r="C17" s="69" t="s">
        <v>161</v>
      </c>
      <c r="D17" s="80"/>
    </row>
    <row r="18" ht="16.5" customHeight="1" spans="1:4">
      <c r="A18" s="221"/>
      <c r="B18" s="80"/>
      <c r="C18" s="69" t="s">
        <v>162</v>
      </c>
      <c r="D18" s="80"/>
    </row>
    <row r="19" ht="16.5" customHeight="1" spans="1:4">
      <c r="A19" s="221"/>
      <c r="B19" s="80"/>
      <c r="C19" s="69" t="s">
        <v>163</v>
      </c>
      <c r="D19" s="80"/>
    </row>
    <row r="20" ht="16.5" customHeight="1" spans="1:4">
      <c r="A20" s="221"/>
      <c r="B20" s="80"/>
      <c r="C20" s="69" t="s">
        <v>164</v>
      </c>
      <c r="D20" s="80"/>
    </row>
    <row r="21" ht="16.5" customHeight="1" spans="1:4">
      <c r="A21" s="221"/>
      <c r="B21" s="80"/>
      <c r="C21" s="69" t="s">
        <v>165</v>
      </c>
      <c r="D21" s="80"/>
    </row>
    <row r="22" ht="16.5" customHeight="1" spans="1:4">
      <c r="A22" s="221"/>
      <c r="B22" s="80"/>
      <c r="C22" s="69" t="s">
        <v>166</v>
      </c>
      <c r="D22" s="80"/>
    </row>
    <row r="23" ht="16.5" customHeight="1" spans="1:4">
      <c r="A23" s="221"/>
      <c r="B23" s="80"/>
      <c r="C23" s="69" t="s">
        <v>167</v>
      </c>
      <c r="D23" s="80"/>
    </row>
    <row r="24" ht="16.5" customHeight="1" spans="1:4">
      <c r="A24" s="221"/>
      <c r="B24" s="80"/>
      <c r="C24" s="69" t="s">
        <v>168</v>
      </c>
      <c r="D24" s="80"/>
    </row>
    <row r="25" ht="16.5" customHeight="1" spans="1:4">
      <c r="A25" s="221"/>
      <c r="B25" s="80"/>
      <c r="C25" s="69" t="s">
        <v>169</v>
      </c>
      <c r="D25" s="80"/>
    </row>
    <row r="26" ht="16.5" customHeight="1" spans="1:4">
      <c r="A26" s="221"/>
      <c r="B26" s="80"/>
      <c r="C26" s="69" t="s">
        <v>170</v>
      </c>
      <c r="D26" s="80">
        <v>587686.86</v>
      </c>
    </row>
    <row r="27" ht="16.5" customHeight="1" spans="1:4">
      <c r="A27" s="221"/>
      <c r="B27" s="80"/>
      <c r="C27" s="69" t="s">
        <v>171</v>
      </c>
      <c r="D27" s="80"/>
    </row>
    <row r="28" ht="16.5" customHeight="1" spans="1:4">
      <c r="A28" s="221"/>
      <c r="B28" s="80"/>
      <c r="C28" s="69" t="s">
        <v>172</v>
      </c>
      <c r="D28" s="80"/>
    </row>
    <row r="29" ht="16.5" customHeight="1" spans="1:4">
      <c r="A29" s="221"/>
      <c r="B29" s="80"/>
      <c r="C29" s="69" t="s">
        <v>173</v>
      </c>
      <c r="D29" s="80"/>
    </row>
    <row r="30" ht="16.5" customHeight="1" spans="1:4">
      <c r="A30" s="221"/>
      <c r="B30" s="80"/>
      <c r="C30" s="69" t="s">
        <v>174</v>
      </c>
      <c r="D30" s="80"/>
    </row>
    <row r="31" ht="16.5" customHeight="1" spans="1:4">
      <c r="A31" s="221"/>
      <c r="B31" s="80"/>
      <c r="C31" s="69" t="s">
        <v>175</v>
      </c>
      <c r="D31" s="80"/>
    </row>
    <row r="32" ht="16.5" customHeight="1" spans="1:4">
      <c r="A32" s="221"/>
      <c r="B32" s="80"/>
      <c r="C32" s="119" t="s">
        <v>176</v>
      </c>
      <c r="D32" s="80"/>
    </row>
    <row r="33" ht="16.5" customHeight="1" spans="1:4">
      <c r="A33" s="221"/>
      <c r="B33" s="80"/>
      <c r="C33" s="119" t="s">
        <v>177</v>
      </c>
      <c r="D33" s="80"/>
    </row>
    <row r="34" ht="16.5" customHeight="1" spans="1:4">
      <c r="A34" s="221"/>
      <c r="B34" s="80"/>
      <c r="C34" s="29" t="s">
        <v>178</v>
      </c>
      <c r="D34" s="80"/>
    </row>
    <row r="35" ht="15" customHeight="1" spans="1:4">
      <c r="A35" s="222" t="s">
        <v>51</v>
      </c>
      <c r="B35" s="223">
        <f>B7+B11</f>
        <v>8548198.09</v>
      </c>
      <c r="C35" s="222" t="s">
        <v>52</v>
      </c>
      <c r="D35" s="223">
        <f>D7+D34</f>
        <v>8548198.09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4"/>
  <sheetViews>
    <sheetView showZeros="0" workbookViewId="0">
      <pane ySplit="1" topLeftCell="A7" activePane="bottomLeft" state="frozen"/>
      <selection/>
      <selection pane="bottomLeft" activeCell="G38" sqref="G38"/>
    </sheetView>
  </sheetViews>
  <sheetFormatPr defaultColWidth="9.14166666666667" defaultRowHeight="14.25" customHeight="1" outlineLevelCol="6"/>
  <cols>
    <col min="1" max="1" width="13.875" customWidth="1"/>
    <col min="2" max="2" width="30.75" customWidth="1"/>
    <col min="3" max="3" width="16" customWidth="1"/>
    <col min="4" max="4" width="14.375" customWidth="1"/>
    <col min="5" max="5" width="16.75" customWidth="1"/>
    <col min="6" max="6" width="15.625" customWidth="1"/>
    <col min="7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62"/>
      <c r="F2" s="72"/>
      <c r="G2" s="179" t="s">
        <v>179</v>
      </c>
    </row>
    <row r="3" ht="41.25" customHeight="1" spans="1:7">
      <c r="A3" s="140" t="str">
        <f>"2025"&amp;"年一般公共预算支出预算表（按功能科目分类）"</f>
        <v>2025年一般公共预算支出预算表（按功能科目分类）</v>
      </c>
      <c r="B3" s="140"/>
      <c r="C3" s="140"/>
      <c r="D3" s="140"/>
      <c r="E3" s="140"/>
      <c r="F3" s="140"/>
      <c r="G3" s="140"/>
    </row>
    <row r="4" ht="18" customHeight="1" spans="1:7">
      <c r="A4" s="44" t="s">
        <v>1</v>
      </c>
      <c r="B4" s="199"/>
      <c r="F4" s="137"/>
      <c r="G4" s="179" t="s">
        <v>2</v>
      </c>
    </row>
    <row r="5" ht="20.25" customHeight="1" spans="1:7">
      <c r="A5" s="204" t="s">
        <v>180</v>
      </c>
      <c r="B5" s="205"/>
      <c r="C5" s="141" t="s">
        <v>56</v>
      </c>
      <c r="D5" s="190" t="s">
        <v>76</v>
      </c>
      <c r="E5" s="12"/>
      <c r="F5" s="13"/>
      <c r="G5" s="173" t="s">
        <v>77</v>
      </c>
    </row>
    <row r="6" ht="20.25" customHeight="1" spans="1:7">
      <c r="A6" s="206" t="s">
        <v>73</v>
      </c>
      <c r="B6" s="206" t="s">
        <v>74</v>
      </c>
      <c r="C6" s="19"/>
      <c r="D6" s="146" t="s">
        <v>58</v>
      </c>
      <c r="E6" s="146" t="s">
        <v>181</v>
      </c>
      <c r="F6" s="146" t="s">
        <v>182</v>
      </c>
      <c r="G6" s="175"/>
    </row>
    <row r="7" ht="15" customHeight="1" spans="1:7">
      <c r="A7" s="60" t="s">
        <v>83</v>
      </c>
      <c r="B7" s="60" t="s">
        <v>84</v>
      </c>
      <c r="C7" s="60" t="s">
        <v>85</v>
      </c>
      <c r="D7" s="60" t="s">
        <v>86</v>
      </c>
      <c r="E7" s="60" t="s">
        <v>87</v>
      </c>
      <c r="F7" s="60" t="s">
        <v>88</v>
      </c>
      <c r="G7" s="60" t="s">
        <v>89</v>
      </c>
    </row>
    <row r="8" ht="18" customHeight="1" spans="1:7">
      <c r="A8" s="21" t="s">
        <v>98</v>
      </c>
      <c r="B8" s="21" t="s">
        <v>99</v>
      </c>
      <c r="C8" s="193">
        <f>D8+G8</f>
        <v>4800</v>
      </c>
      <c r="D8" s="80">
        <f>E8+F8</f>
        <v>4800</v>
      </c>
      <c r="E8" s="207"/>
      <c r="F8" s="207">
        <v>4800</v>
      </c>
      <c r="G8" s="80"/>
    </row>
    <row r="9" ht="18" customHeight="1" spans="1:7">
      <c r="A9" s="208" t="s">
        <v>100</v>
      </c>
      <c r="B9" s="208" t="s">
        <v>101</v>
      </c>
      <c r="C9" s="193">
        <f t="shared" ref="C9:C33" si="0">D9+G9</f>
        <v>4800</v>
      </c>
      <c r="D9" s="80">
        <f t="shared" ref="D9:D33" si="1">E9+F9</f>
        <v>4800</v>
      </c>
      <c r="E9" s="207"/>
      <c r="F9" s="207">
        <v>4800</v>
      </c>
      <c r="G9" s="80"/>
    </row>
    <row r="10" ht="18" customHeight="1" spans="1:7">
      <c r="A10" s="209" t="s">
        <v>102</v>
      </c>
      <c r="B10" s="209" t="s">
        <v>103</v>
      </c>
      <c r="C10" s="193">
        <f t="shared" si="0"/>
        <v>4800</v>
      </c>
      <c r="D10" s="80">
        <f t="shared" si="1"/>
        <v>4800</v>
      </c>
      <c r="E10" s="207"/>
      <c r="F10" s="207">
        <v>4800</v>
      </c>
      <c r="G10" s="80"/>
    </row>
    <row r="11" ht="18" customHeight="1" spans="1:7">
      <c r="A11" s="21" t="s">
        <v>104</v>
      </c>
      <c r="B11" s="21" t="s">
        <v>105</v>
      </c>
      <c r="C11" s="193">
        <f t="shared" si="0"/>
        <v>643284</v>
      </c>
      <c r="D11" s="80">
        <f t="shared" si="1"/>
        <v>643284</v>
      </c>
      <c r="E11" s="207">
        <v>637284</v>
      </c>
      <c r="F11" s="207">
        <v>6000</v>
      </c>
      <c r="G11" s="80"/>
    </row>
    <row r="12" ht="18" customHeight="1" spans="1:7">
      <c r="A12" s="208" t="s">
        <v>106</v>
      </c>
      <c r="B12" s="208" t="s">
        <v>107</v>
      </c>
      <c r="C12" s="193">
        <f t="shared" si="0"/>
        <v>631920</v>
      </c>
      <c r="D12" s="80">
        <f t="shared" si="1"/>
        <v>631920</v>
      </c>
      <c r="E12" s="207">
        <v>625920</v>
      </c>
      <c r="F12" s="207">
        <v>6000</v>
      </c>
      <c r="G12" s="80"/>
    </row>
    <row r="13" ht="18" customHeight="1" spans="1:7">
      <c r="A13" s="209" t="s">
        <v>108</v>
      </c>
      <c r="B13" s="209" t="s">
        <v>109</v>
      </c>
      <c r="C13" s="193">
        <f t="shared" si="0"/>
        <v>210000</v>
      </c>
      <c r="D13" s="80">
        <f t="shared" si="1"/>
        <v>210000</v>
      </c>
      <c r="E13" s="207">
        <v>204000</v>
      </c>
      <c r="F13" s="207">
        <v>6000</v>
      </c>
      <c r="G13" s="80"/>
    </row>
    <row r="14" ht="18" customHeight="1" spans="1:7">
      <c r="A14" s="209" t="s">
        <v>110</v>
      </c>
      <c r="B14" s="209" t="s">
        <v>111</v>
      </c>
      <c r="C14" s="193">
        <f t="shared" si="0"/>
        <v>321920</v>
      </c>
      <c r="D14" s="80">
        <f t="shared" si="1"/>
        <v>321920</v>
      </c>
      <c r="E14" s="207">
        <v>321920</v>
      </c>
      <c r="F14" s="207"/>
      <c r="G14" s="80"/>
    </row>
    <row r="15" ht="18" customHeight="1" spans="1:7">
      <c r="A15" s="209" t="s">
        <v>112</v>
      </c>
      <c r="B15" s="209" t="s">
        <v>113</v>
      </c>
      <c r="C15" s="193">
        <f t="shared" si="0"/>
        <v>100000</v>
      </c>
      <c r="D15" s="80">
        <f t="shared" si="1"/>
        <v>100000</v>
      </c>
      <c r="E15" s="207">
        <v>100000</v>
      </c>
      <c r="F15" s="207"/>
      <c r="G15" s="80"/>
    </row>
    <row r="16" ht="18" customHeight="1" spans="1:7">
      <c r="A16" s="208" t="s">
        <v>114</v>
      </c>
      <c r="B16" s="208" t="s">
        <v>115</v>
      </c>
      <c r="C16" s="193">
        <f t="shared" si="0"/>
        <v>11364</v>
      </c>
      <c r="D16" s="80">
        <f t="shared" si="1"/>
        <v>11364</v>
      </c>
      <c r="E16" s="207">
        <v>11364</v>
      </c>
      <c r="F16" s="207"/>
      <c r="G16" s="80"/>
    </row>
    <row r="17" ht="18" customHeight="1" spans="1:7">
      <c r="A17" s="209" t="s">
        <v>116</v>
      </c>
      <c r="B17" s="209" t="s">
        <v>117</v>
      </c>
      <c r="C17" s="193">
        <f t="shared" si="0"/>
        <v>11364</v>
      </c>
      <c r="D17" s="80">
        <f t="shared" si="1"/>
        <v>11364</v>
      </c>
      <c r="E17" s="207">
        <v>11364</v>
      </c>
      <c r="F17" s="207"/>
      <c r="G17" s="80"/>
    </row>
    <row r="18" ht="18" customHeight="1" spans="1:7">
      <c r="A18" s="21" t="s">
        <v>118</v>
      </c>
      <c r="B18" s="21" t="s">
        <v>119</v>
      </c>
      <c r="C18" s="193">
        <f t="shared" si="0"/>
        <v>7312427.23</v>
      </c>
      <c r="D18" s="80">
        <f t="shared" si="1"/>
        <v>3821535.28</v>
      </c>
      <c r="E18" s="207">
        <v>3604562</v>
      </c>
      <c r="F18" s="207">
        <v>216973.28</v>
      </c>
      <c r="G18" s="80">
        <f>G19+G22</f>
        <v>3490891.95</v>
      </c>
    </row>
    <row r="19" ht="18" customHeight="1" spans="1:7">
      <c r="A19" s="208" t="s">
        <v>120</v>
      </c>
      <c r="B19" s="208" t="s">
        <v>121</v>
      </c>
      <c r="C19" s="193">
        <f t="shared" si="0"/>
        <v>5010028.59</v>
      </c>
      <c r="D19" s="80">
        <f t="shared" si="1"/>
        <v>3475325.28</v>
      </c>
      <c r="E19" s="207">
        <v>3258352</v>
      </c>
      <c r="F19" s="207">
        <v>216973.28</v>
      </c>
      <c r="G19" s="80">
        <f>G20+G21</f>
        <v>1534703.31</v>
      </c>
    </row>
    <row r="20" ht="18" customHeight="1" spans="1:7">
      <c r="A20" s="209" t="s">
        <v>122</v>
      </c>
      <c r="B20" s="209" t="s">
        <v>123</v>
      </c>
      <c r="C20" s="193">
        <f t="shared" si="0"/>
        <v>4767519.28</v>
      </c>
      <c r="D20" s="80">
        <f t="shared" si="1"/>
        <v>3475325.28</v>
      </c>
      <c r="E20" s="207">
        <v>3258352</v>
      </c>
      <c r="F20" s="207">
        <v>216973.28</v>
      </c>
      <c r="G20" s="80">
        <v>1292194</v>
      </c>
    </row>
    <row r="21" s="202" customFormat="1" ht="18" customHeight="1" spans="1:7">
      <c r="A21" s="210">
        <v>2100399</v>
      </c>
      <c r="B21" s="210" t="s">
        <v>124</v>
      </c>
      <c r="C21" s="211">
        <f t="shared" si="0"/>
        <v>242509.31</v>
      </c>
      <c r="D21" s="212">
        <f t="shared" si="1"/>
        <v>0</v>
      </c>
      <c r="E21" s="212"/>
      <c r="F21" s="212"/>
      <c r="G21" s="212">
        <v>242509.31</v>
      </c>
    </row>
    <row r="22" s="203" customFormat="1" ht="18" customHeight="1" spans="1:7">
      <c r="A22" s="213">
        <v>21004</v>
      </c>
      <c r="B22" s="214" t="s">
        <v>125</v>
      </c>
      <c r="C22" s="215">
        <f t="shared" si="0"/>
        <v>1956188.64</v>
      </c>
      <c r="D22" s="216">
        <f t="shared" si="1"/>
        <v>0</v>
      </c>
      <c r="E22" s="216"/>
      <c r="F22" s="216"/>
      <c r="G22" s="216">
        <f>G23+G24+G25</f>
        <v>1956188.64</v>
      </c>
    </row>
    <row r="23" s="203" customFormat="1" ht="18" customHeight="1" spans="1:7">
      <c r="A23" s="214">
        <v>2100408</v>
      </c>
      <c r="B23" s="214" t="s">
        <v>126</v>
      </c>
      <c r="C23" s="215">
        <f t="shared" si="0"/>
        <v>1889164.64</v>
      </c>
      <c r="D23" s="216">
        <f t="shared" si="1"/>
        <v>0</v>
      </c>
      <c r="E23" s="216"/>
      <c r="F23" s="216"/>
      <c r="G23" s="216">
        <v>1889164.64</v>
      </c>
    </row>
    <row r="24" s="203" customFormat="1" ht="18" customHeight="1" spans="1:7">
      <c r="A24" s="214">
        <v>2100409</v>
      </c>
      <c r="B24" s="214" t="s">
        <v>127</v>
      </c>
      <c r="C24" s="215">
        <f t="shared" si="0"/>
        <v>49074</v>
      </c>
      <c r="D24" s="216">
        <f t="shared" si="1"/>
        <v>0</v>
      </c>
      <c r="E24" s="216"/>
      <c r="F24" s="216"/>
      <c r="G24" s="216">
        <v>49074</v>
      </c>
    </row>
    <row r="25" s="203" customFormat="1" ht="18" customHeight="1" spans="1:7">
      <c r="A25" s="214">
        <v>2100499</v>
      </c>
      <c r="B25" s="214" t="s">
        <v>128</v>
      </c>
      <c r="C25" s="215">
        <f t="shared" si="0"/>
        <v>17950</v>
      </c>
      <c r="D25" s="216">
        <f t="shared" si="1"/>
        <v>0</v>
      </c>
      <c r="E25" s="216"/>
      <c r="F25" s="216"/>
      <c r="G25" s="216">
        <v>17950</v>
      </c>
    </row>
    <row r="26" ht="18" customHeight="1" spans="1:7">
      <c r="A26" s="208" t="s">
        <v>129</v>
      </c>
      <c r="B26" s="208" t="s">
        <v>130</v>
      </c>
      <c r="C26" s="193">
        <f t="shared" si="0"/>
        <v>346210</v>
      </c>
      <c r="D26" s="80">
        <f t="shared" si="1"/>
        <v>346210</v>
      </c>
      <c r="E26" s="207">
        <v>346210</v>
      </c>
      <c r="F26" s="80"/>
      <c r="G26" s="80"/>
    </row>
    <row r="27" ht="18" customHeight="1" spans="1:7">
      <c r="A27" s="209" t="s">
        <v>131</v>
      </c>
      <c r="B27" s="209" t="s">
        <v>132</v>
      </c>
      <c r="C27" s="193">
        <f t="shared" si="0"/>
        <v>158880</v>
      </c>
      <c r="D27" s="80">
        <f t="shared" si="1"/>
        <v>158880</v>
      </c>
      <c r="E27" s="207">
        <v>158880</v>
      </c>
      <c r="F27" s="80"/>
      <c r="G27" s="80"/>
    </row>
    <row r="28" ht="18" customHeight="1" spans="1:7">
      <c r="A28" s="209" t="s">
        <v>133</v>
      </c>
      <c r="B28" s="209" t="s">
        <v>134</v>
      </c>
      <c r="C28" s="193">
        <f t="shared" si="0"/>
        <v>166400</v>
      </c>
      <c r="D28" s="80">
        <f t="shared" si="1"/>
        <v>166400</v>
      </c>
      <c r="E28" s="207">
        <v>166400</v>
      </c>
      <c r="F28" s="80"/>
      <c r="G28" s="80"/>
    </row>
    <row r="29" ht="18" customHeight="1" spans="1:7">
      <c r="A29" s="209" t="s">
        <v>135</v>
      </c>
      <c r="B29" s="209" t="s">
        <v>136</v>
      </c>
      <c r="C29" s="193">
        <f t="shared" si="0"/>
        <v>20930</v>
      </c>
      <c r="D29" s="80">
        <f t="shared" si="1"/>
        <v>20930</v>
      </c>
      <c r="E29" s="207">
        <v>20930</v>
      </c>
      <c r="F29" s="80"/>
      <c r="G29" s="80"/>
    </row>
    <row r="30" ht="18" customHeight="1" spans="1:7">
      <c r="A30" s="21" t="s">
        <v>137</v>
      </c>
      <c r="B30" s="21" t="s">
        <v>138</v>
      </c>
      <c r="C30" s="193">
        <f t="shared" si="0"/>
        <v>587686.86</v>
      </c>
      <c r="D30" s="80">
        <f t="shared" si="1"/>
        <v>587686.86</v>
      </c>
      <c r="E30" s="207">
        <v>587686.86</v>
      </c>
      <c r="F30" s="80"/>
      <c r="G30" s="80"/>
    </row>
    <row r="31" ht="18" customHeight="1" spans="1:7">
      <c r="A31" s="208" t="s">
        <v>139</v>
      </c>
      <c r="B31" s="208" t="s">
        <v>140</v>
      </c>
      <c r="C31" s="193">
        <f t="shared" si="0"/>
        <v>587686.86</v>
      </c>
      <c r="D31" s="80">
        <f t="shared" si="1"/>
        <v>587686.86</v>
      </c>
      <c r="E31" s="207">
        <v>587686.86</v>
      </c>
      <c r="F31" s="80"/>
      <c r="G31" s="80"/>
    </row>
    <row r="32" ht="18" customHeight="1" spans="1:7">
      <c r="A32" s="209" t="s">
        <v>141</v>
      </c>
      <c r="B32" s="209" t="s">
        <v>142</v>
      </c>
      <c r="C32" s="193">
        <f t="shared" si="0"/>
        <v>271373.76</v>
      </c>
      <c r="D32" s="80">
        <f t="shared" si="1"/>
        <v>271373.76</v>
      </c>
      <c r="E32" s="207">
        <v>271373.76</v>
      </c>
      <c r="F32" s="80"/>
      <c r="G32" s="80"/>
    </row>
    <row r="33" ht="18" customHeight="1" spans="1:7">
      <c r="A33" s="209" t="s">
        <v>143</v>
      </c>
      <c r="B33" s="209" t="s">
        <v>144</v>
      </c>
      <c r="C33" s="193">
        <f t="shared" si="0"/>
        <v>316313.1</v>
      </c>
      <c r="D33" s="80">
        <f t="shared" si="1"/>
        <v>316313.1</v>
      </c>
      <c r="E33" s="207">
        <v>316313.1</v>
      </c>
      <c r="F33" s="80"/>
      <c r="G33" s="80"/>
    </row>
    <row r="34" ht="18" customHeight="1" spans="1:7">
      <c r="A34" s="79" t="s">
        <v>183</v>
      </c>
      <c r="B34" s="217" t="s">
        <v>183</v>
      </c>
      <c r="C34" s="80">
        <f>C8+C11+C18+C30</f>
        <v>8548198.09</v>
      </c>
      <c r="D34" s="80">
        <f>D8+D11+D18+D30</f>
        <v>5057306.14</v>
      </c>
      <c r="E34" s="80">
        <f>E8+E11+E18+E30</f>
        <v>4829532.86</v>
      </c>
      <c r="F34" s="80">
        <f>F8+F11+F18+F30</f>
        <v>227773.28</v>
      </c>
      <c r="G34" s="80">
        <f>G8+G11+G18+G30</f>
        <v>3490891.95</v>
      </c>
    </row>
  </sheetData>
  <mergeCells count="7">
    <mergeCell ref="A3:G3"/>
    <mergeCell ref="A4:B4"/>
    <mergeCell ref="A5:B5"/>
    <mergeCell ref="D5:F5"/>
    <mergeCell ref="A34:B3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B24" sqref="B24"/>
    </sheetView>
  </sheetViews>
  <sheetFormatPr defaultColWidth="10.425" defaultRowHeight="14.25" customHeight="1" outlineLevelRow="7" outlineLevelCol="5"/>
  <cols>
    <col min="1" max="1" width="20.375" customWidth="1"/>
    <col min="2" max="2" width="15.75" customWidth="1"/>
    <col min="3" max="3" width="20.125" customWidth="1"/>
    <col min="4" max="4" width="16.875" customWidth="1"/>
    <col min="5" max="5" width="21.125" customWidth="1"/>
    <col min="6" max="6" width="1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97" t="s">
        <v>184</v>
      </c>
    </row>
    <row r="3" ht="41.25" customHeight="1" spans="1:6">
      <c r="A3" s="198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44" t="s">
        <v>1</v>
      </c>
      <c r="B4" s="199"/>
      <c r="D4" s="43"/>
      <c r="E4" s="42"/>
      <c r="F4" s="64" t="s">
        <v>2</v>
      </c>
    </row>
    <row r="5" ht="27" customHeight="1" spans="1:6">
      <c r="A5" s="47" t="s">
        <v>185</v>
      </c>
      <c r="B5" s="47" t="s">
        <v>186</v>
      </c>
      <c r="C5" s="49" t="s">
        <v>187</v>
      </c>
      <c r="D5" s="47"/>
      <c r="E5" s="48"/>
      <c r="F5" s="47" t="s">
        <v>188</v>
      </c>
    </row>
    <row r="6" ht="28.5" customHeight="1" spans="1:6">
      <c r="A6" s="200"/>
      <c r="B6" s="51"/>
      <c r="C6" s="48" t="s">
        <v>58</v>
      </c>
      <c r="D6" s="48" t="s">
        <v>189</v>
      </c>
      <c r="E6" s="48" t="s">
        <v>190</v>
      </c>
      <c r="F6" s="50"/>
    </row>
    <row r="7" ht="17.25" customHeight="1" spans="1:6">
      <c r="A7" s="56" t="s">
        <v>83</v>
      </c>
      <c r="B7" s="56" t="s">
        <v>84</v>
      </c>
      <c r="C7" s="56" t="s">
        <v>85</v>
      </c>
      <c r="D7" s="56" t="s">
        <v>86</v>
      </c>
      <c r="E7" s="56" t="s">
        <v>87</v>
      </c>
      <c r="F7" s="56" t="s">
        <v>88</v>
      </c>
    </row>
    <row r="8" s="196" customFormat="1" ht="17.25" customHeight="1" spans="1:6">
      <c r="A8" s="201">
        <f>C8</f>
        <v>25420</v>
      </c>
      <c r="B8" s="201"/>
      <c r="C8" s="201">
        <f>E8</f>
        <v>25420</v>
      </c>
      <c r="D8" s="201"/>
      <c r="E8" s="201">
        <v>25420</v>
      </c>
      <c r="F8" s="201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7"/>
  <sheetViews>
    <sheetView showZeros="0" workbookViewId="0">
      <pane ySplit="1" topLeftCell="A2" activePane="bottomLeft" state="frozen"/>
      <selection/>
      <selection pane="bottomLeft" activeCell="H51" sqref="H51"/>
    </sheetView>
  </sheetViews>
  <sheetFormatPr defaultColWidth="9.14166666666667" defaultRowHeight="14.25" customHeight="1"/>
  <cols>
    <col min="1" max="1" width="20.375" customWidth="1"/>
    <col min="2" max="2" width="27.875" customWidth="1"/>
    <col min="3" max="3" width="9.25" customWidth="1"/>
    <col min="4" max="4" width="16.125" customWidth="1"/>
    <col min="5" max="5" width="10.1416666666667" customWidth="1"/>
    <col min="6" max="6" width="17.575" customWidth="1"/>
    <col min="7" max="7" width="10.2833333333333" customWidth="1"/>
    <col min="8" max="8" width="24.25" customWidth="1"/>
    <col min="9" max="9" width="10.75" customWidth="1"/>
    <col min="10" max="10" width="11.375" customWidth="1"/>
    <col min="11" max="12" width="18.7166666666667" customWidth="1"/>
    <col min="13" max="13" width="12.125" customWidth="1"/>
    <col min="14" max="24" width="18.716666666666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62"/>
      <c r="C2" s="180"/>
      <c r="E2" s="181"/>
      <c r="F2" s="181"/>
      <c r="G2" s="181"/>
      <c r="H2" s="181"/>
      <c r="I2" s="84"/>
      <c r="J2" s="84"/>
      <c r="K2" s="84"/>
      <c r="L2" s="84"/>
      <c r="M2" s="84"/>
      <c r="N2" s="84"/>
      <c r="R2" s="84"/>
      <c r="V2" s="180"/>
      <c r="X2" s="3" t="s">
        <v>191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">
        <v>1</v>
      </c>
      <c r="B4" s="6"/>
      <c r="C4" s="182"/>
      <c r="D4" s="182"/>
      <c r="E4" s="182"/>
      <c r="F4" s="182"/>
      <c r="G4" s="182"/>
      <c r="H4" s="182"/>
      <c r="I4" s="86"/>
      <c r="J4" s="86"/>
      <c r="K4" s="86"/>
      <c r="L4" s="86"/>
      <c r="M4" s="86"/>
      <c r="N4" s="86"/>
      <c r="O4" s="7"/>
      <c r="P4" s="7"/>
      <c r="Q4" s="7"/>
      <c r="R4" s="86"/>
      <c r="V4" s="180"/>
      <c r="X4" s="3" t="s">
        <v>2</v>
      </c>
    </row>
    <row r="5" ht="18" customHeight="1" spans="1:24">
      <c r="A5" s="9" t="s">
        <v>192</v>
      </c>
      <c r="B5" s="9" t="s">
        <v>193</v>
      </c>
      <c r="C5" s="9" t="s">
        <v>194</v>
      </c>
      <c r="D5" s="9" t="s">
        <v>195</v>
      </c>
      <c r="E5" s="9" t="s">
        <v>196</v>
      </c>
      <c r="F5" s="9" t="s">
        <v>197</v>
      </c>
      <c r="G5" s="9" t="s">
        <v>198</v>
      </c>
      <c r="H5" s="9" t="s">
        <v>199</v>
      </c>
      <c r="I5" s="190" t="s">
        <v>200</v>
      </c>
      <c r="J5" s="81" t="s">
        <v>200</v>
      </c>
      <c r="K5" s="81"/>
      <c r="L5" s="81"/>
      <c r="M5" s="81"/>
      <c r="N5" s="81"/>
      <c r="O5" s="12"/>
      <c r="P5" s="12"/>
      <c r="Q5" s="12"/>
      <c r="R5" s="103" t="s">
        <v>62</v>
      </c>
      <c r="S5" s="81" t="s">
        <v>63</v>
      </c>
      <c r="T5" s="81"/>
      <c r="U5" s="81"/>
      <c r="V5" s="81"/>
      <c r="W5" s="81"/>
      <c r="X5" s="82"/>
    </row>
    <row r="6" ht="18" customHeight="1" spans="1:24">
      <c r="A6" s="14"/>
      <c r="B6" s="28"/>
      <c r="C6" s="143"/>
      <c r="D6" s="14"/>
      <c r="E6" s="14"/>
      <c r="F6" s="14"/>
      <c r="G6" s="14"/>
      <c r="H6" s="14"/>
      <c r="I6" s="141" t="s">
        <v>201</v>
      </c>
      <c r="J6" s="190" t="s">
        <v>59</v>
      </c>
      <c r="K6" s="81"/>
      <c r="L6" s="81"/>
      <c r="M6" s="81"/>
      <c r="N6" s="82"/>
      <c r="O6" s="11" t="s">
        <v>202</v>
      </c>
      <c r="P6" s="12"/>
      <c r="Q6" s="13"/>
      <c r="R6" s="9" t="s">
        <v>62</v>
      </c>
      <c r="S6" s="190" t="s">
        <v>63</v>
      </c>
      <c r="T6" s="103" t="s">
        <v>65</v>
      </c>
      <c r="U6" s="81" t="s">
        <v>63</v>
      </c>
      <c r="V6" s="103" t="s">
        <v>67</v>
      </c>
      <c r="W6" s="103" t="s">
        <v>68</v>
      </c>
      <c r="X6" s="195" t="s">
        <v>69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91" t="s">
        <v>203</v>
      </c>
      <c r="K7" s="9" t="s">
        <v>204</v>
      </c>
      <c r="L7" s="9" t="s">
        <v>205</v>
      </c>
      <c r="M7" s="9" t="s">
        <v>206</v>
      </c>
      <c r="N7" s="9" t="s">
        <v>207</v>
      </c>
      <c r="O7" s="9" t="s">
        <v>59</v>
      </c>
      <c r="P7" s="9" t="s">
        <v>60</v>
      </c>
      <c r="Q7" s="9" t="s">
        <v>61</v>
      </c>
      <c r="R7" s="28"/>
      <c r="S7" s="9" t="s">
        <v>58</v>
      </c>
      <c r="T7" s="9" t="s">
        <v>65</v>
      </c>
      <c r="U7" s="9" t="s">
        <v>208</v>
      </c>
      <c r="V7" s="9" t="s">
        <v>67</v>
      </c>
      <c r="W7" s="9" t="s">
        <v>68</v>
      </c>
      <c r="X7" s="9" t="s">
        <v>69</v>
      </c>
    </row>
    <row r="8" ht="37.5" customHeight="1" spans="1:24">
      <c r="A8" s="183"/>
      <c r="B8" s="19"/>
      <c r="C8" s="183"/>
      <c r="D8" s="183"/>
      <c r="E8" s="183"/>
      <c r="F8" s="183"/>
      <c r="G8" s="183"/>
      <c r="H8" s="183"/>
      <c r="I8" s="183"/>
      <c r="J8" s="192" t="s">
        <v>58</v>
      </c>
      <c r="K8" s="17" t="s">
        <v>209</v>
      </c>
      <c r="L8" s="17" t="s">
        <v>205</v>
      </c>
      <c r="M8" s="17" t="s">
        <v>206</v>
      </c>
      <c r="N8" s="17" t="s">
        <v>207</v>
      </c>
      <c r="O8" s="17" t="s">
        <v>205</v>
      </c>
      <c r="P8" s="17" t="s">
        <v>206</v>
      </c>
      <c r="Q8" s="17" t="s">
        <v>207</v>
      </c>
      <c r="R8" s="17" t="s">
        <v>62</v>
      </c>
      <c r="S8" s="17" t="s">
        <v>58</v>
      </c>
      <c r="T8" s="17" t="s">
        <v>65</v>
      </c>
      <c r="U8" s="17" t="s">
        <v>208</v>
      </c>
      <c r="V8" s="17" t="s">
        <v>67</v>
      </c>
      <c r="W8" s="17" t="s">
        <v>68</v>
      </c>
      <c r="X8" s="17" t="s">
        <v>69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84" t="s">
        <v>210</v>
      </c>
      <c r="B10" s="184" t="s">
        <v>211</v>
      </c>
      <c r="C10" s="184"/>
      <c r="D10" s="185" t="s">
        <v>142</v>
      </c>
      <c r="E10" s="185" t="s">
        <v>141</v>
      </c>
      <c r="F10" s="185" t="s">
        <v>142</v>
      </c>
      <c r="G10" s="185" t="s">
        <v>212</v>
      </c>
      <c r="H10" s="185" t="s">
        <v>142</v>
      </c>
      <c r="I10" s="193">
        <f>J10</f>
        <v>271373.76</v>
      </c>
      <c r="J10" s="80">
        <f>M10</f>
        <v>271373.76</v>
      </c>
      <c r="K10" s="80"/>
      <c r="L10" s="80"/>
      <c r="M10" s="194">
        <v>271373.76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20.25" customHeight="1" spans="1:24">
      <c r="A11" s="184" t="s">
        <v>210</v>
      </c>
      <c r="B11" s="184" t="s">
        <v>211</v>
      </c>
      <c r="C11" s="121"/>
      <c r="D11" s="185" t="s">
        <v>213</v>
      </c>
      <c r="E11" s="185" t="s">
        <v>116</v>
      </c>
      <c r="F11" s="185" t="s">
        <v>117</v>
      </c>
      <c r="G11" s="185" t="s">
        <v>214</v>
      </c>
      <c r="H11" s="185" t="s">
        <v>215</v>
      </c>
      <c r="I11" s="193">
        <f t="shared" ref="I11:I46" si="0">J11</f>
        <v>11364</v>
      </c>
      <c r="J11" s="80">
        <f t="shared" ref="J11:J47" si="1">M11</f>
        <v>11364</v>
      </c>
      <c r="K11" s="80"/>
      <c r="L11" s="80"/>
      <c r="M11" s="194">
        <v>11364</v>
      </c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20.25" customHeight="1" spans="1:24">
      <c r="A12" s="184" t="s">
        <v>210</v>
      </c>
      <c r="B12" s="184" t="s">
        <v>211</v>
      </c>
      <c r="C12" s="121"/>
      <c r="D12" s="185" t="s">
        <v>216</v>
      </c>
      <c r="E12" s="185" t="s">
        <v>122</v>
      </c>
      <c r="F12" s="185" t="s">
        <v>123</v>
      </c>
      <c r="G12" s="185" t="s">
        <v>217</v>
      </c>
      <c r="H12" s="185" t="s">
        <v>218</v>
      </c>
      <c r="I12" s="193">
        <f t="shared" si="0"/>
        <v>1000</v>
      </c>
      <c r="J12" s="80">
        <f t="shared" si="1"/>
        <v>1000</v>
      </c>
      <c r="K12" s="80"/>
      <c r="L12" s="80"/>
      <c r="M12" s="194">
        <v>1000</v>
      </c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20.25" customHeight="1" spans="1:24">
      <c r="A13" s="184" t="s">
        <v>210</v>
      </c>
      <c r="B13" s="184" t="s">
        <v>211</v>
      </c>
      <c r="C13" s="121"/>
      <c r="D13" s="185" t="s">
        <v>216</v>
      </c>
      <c r="E13" s="185" t="s">
        <v>122</v>
      </c>
      <c r="F13" s="185" t="s">
        <v>123</v>
      </c>
      <c r="G13" s="185" t="s">
        <v>217</v>
      </c>
      <c r="H13" s="185" t="s">
        <v>218</v>
      </c>
      <c r="I13" s="193">
        <f t="shared" si="0"/>
        <v>720</v>
      </c>
      <c r="J13" s="80">
        <f t="shared" si="1"/>
        <v>720</v>
      </c>
      <c r="K13" s="80"/>
      <c r="L13" s="80"/>
      <c r="M13" s="194">
        <v>720</v>
      </c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20.25" customHeight="1" spans="1:24">
      <c r="A14" s="184" t="s">
        <v>210</v>
      </c>
      <c r="B14" s="184" t="s">
        <v>211</v>
      </c>
      <c r="C14" s="121"/>
      <c r="D14" s="185" t="s">
        <v>216</v>
      </c>
      <c r="E14" s="185" t="s">
        <v>122</v>
      </c>
      <c r="F14" s="185" t="s">
        <v>123</v>
      </c>
      <c r="G14" s="185" t="s">
        <v>219</v>
      </c>
      <c r="H14" s="185" t="s">
        <v>220</v>
      </c>
      <c r="I14" s="193">
        <f t="shared" si="0"/>
        <v>2400</v>
      </c>
      <c r="J14" s="80">
        <f t="shared" si="1"/>
        <v>2400</v>
      </c>
      <c r="K14" s="80"/>
      <c r="L14" s="80"/>
      <c r="M14" s="194">
        <v>2400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20.25" customHeight="1" spans="1:24">
      <c r="A15" s="184" t="s">
        <v>210</v>
      </c>
      <c r="B15" s="184" t="s">
        <v>211</v>
      </c>
      <c r="C15" s="121"/>
      <c r="D15" s="185" t="s">
        <v>221</v>
      </c>
      <c r="E15" s="185" t="s">
        <v>122</v>
      </c>
      <c r="F15" s="185" t="s">
        <v>123</v>
      </c>
      <c r="G15" s="185" t="s">
        <v>222</v>
      </c>
      <c r="H15" s="185" t="s">
        <v>223</v>
      </c>
      <c r="I15" s="193">
        <f t="shared" si="0"/>
        <v>608000</v>
      </c>
      <c r="J15" s="80">
        <f t="shared" si="1"/>
        <v>608000</v>
      </c>
      <c r="K15" s="80"/>
      <c r="L15" s="80"/>
      <c r="M15" s="194">
        <v>608000</v>
      </c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20.25" customHeight="1" spans="1:24">
      <c r="A16" s="184" t="s">
        <v>210</v>
      </c>
      <c r="B16" s="184" t="s">
        <v>211</v>
      </c>
      <c r="C16" s="121"/>
      <c r="D16" s="185" t="s">
        <v>224</v>
      </c>
      <c r="E16" s="185" t="s">
        <v>108</v>
      </c>
      <c r="F16" s="185" t="s">
        <v>109</v>
      </c>
      <c r="G16" s="185" t="s">
        <v>217</v>
      </c>
      <c r="H16" s="185" t="s">
        <v>218</v>
      </c>
      <c r="I16" s="193">
        <f t="shared" si="0"/>
        <v>6000</v>
      </c>
      <c r="J16" s="80">
        <f t="shared" si="1"/>
        <v>6000</v>
      </c>
      <c r="K16" s="80"/>
      <c r="L16" s="80"/>
      <c r="M16" s="194">
        <v>6000</v>
      </c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20.25" customHeight="1" spans="1:24">
      <c r="A17" s="184" t="s">
        <v>210</v>
      </c>
      <c r="B17" s="184" t="s">
        <v>211</v>
      </c>
      <c r="C17" s="121"/>
      <c r="D17" s="185" t="s">
        <v>224</v>
      </c>
      <c r="E17" s="185" t="s">
        <v>122</v>
      </c>
      <c r="F17" s="185" t="s">
        <v>123</v>
      </c>
      <c r="G17" s="185" t="s">
        <v>217</v>
      </c>
      <c r="H17" s="185" t="s">
        <v>218</v>
      </c>
      <c r="I17" s="193">
        <f t="shared" si="0"/>
        <v>45584</v>
      </c>
      <c r="J17" s="80">
        <f t="shared" si="1"/>
        <v>45584</v>
      </c>
      <c r="K17" s="80"/>
      <c r="L17" s="80"/>
      <c r="M17" s="194">
        <v>45584</v>
      </c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20.25" customHeight="1" spans="1:24">
      <c r="A18" s="184" t="s">
        <v>210</v>
      </c>
      <c r="B18" s="184" t="s">
        <v>211</v>
      </c>
      <c r="C18" s="121"/>
      <c r="D18" s="185" t="s">
        <v>224</v>
      </c>
      <c r="E18" s="185" t="s">
        <v>122</v>
      </c>
      <c r="F18" s="185" t="s">
        <v>123</v>
      </c>
      <c r="G18" s="185" t="s">
        <v>225</v>
      </c>
      <c r="H18" s="185" t="s">
        <v>226</v>
      </c>
      <c r="I18" s="193">
        <f t="shared" si="0"/>
        <v>5872</v>
      </c>
      <c r="J18" s="80">
        <f t="shared" si="1"/>
        <v>5872</v>
      </c>
      <c r="K18" s="80"/>
      <c r="L18" s="80"/>
      <c r="M18" s="194">
        <v>5872</v>
      </c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20.25" customHeight="1" spans="1:24">
      <c r="A19" s="184" t="s">
        <v>210</v>
      </c>
      <c r="B19" s="184" t="s">
        <v>211</v>
      </c>
      <c r="C19" s="121"/>
      <c r="D19" s="185" t="s">
        <v>224</v>
      </c>
      <c r="E19" s="185" t="s">
        <v>122</v>
      </c>
      <c r="F19" s="185" t="s">
        <v>123</v>
      </c>
      <c r="G19" s="185" t="s">
        <v>227</v>
      </c>
      <c r="H19" s="185" t="s">
        <v>228</v>
      </c>
      <c r="I19" s="193">
        <f t="shared" si="0"/>
        <v>9072</v>
      </c>
      <c r="J19" s="80">
        <f t="shared" si="1"/>
        <v>9072</v>
      </c>
      <c r="K19" s="80"/>
      <c r="L19" s="80"/>
      <c r="M19" s="194">
        <v>9072</v>
      </c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20.25" customHeight="1" spans="1:24">
      <c r="A20" s="184" t="s">
        <v>210</v>
      </c>
      <c r="B20" s="184" t="s">
        <v>211</v>
      </c>
      <c r="C20" s="121"/>
      <c r="D20" s="185" t="s">
        <v>224</v>
      </c>
      <c r="E20" s="185" t="s">
        <v>122</v>
      </c>
      <c r="F20" s="185" t="s">
        <v>123</v>
      </c>
      <c r="G20" s="185" t="s">
        <v>229</v>
      </c>
      <c r="H20" s="185" t="s">
        <v>230</v>
      </c>
      <c r="I20" s="193">
        <f t="shared" si="0"/>
        <v>8000</v>
      </c>
      <c r="J20" s="80">
        <f t="shared" si="1"/>
        <v>8000</v>
      </c>
      <c r="K20" s="80"/>
      <c r="L20" s="80"/>
      <c r="M20" s="194">
        <v>8000</v>
      </c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20.25" customHeight="1" spans="1:24">
      <c r="A21" s="184" t="s">
        <v>210</v>
      </c>
      <c r="B21" s="184" t="s">
        <v>211</v>
      </c>
      <c r="C21" s="121"/>
      <c r="D21" s="185" t="s">
        <v>224</v>
      </c>
      <c r="E21" s="185" t="s">
        <v>122</v>
      </c>
      <c r="F21" s="185" t="s">
        <v>123</v>
      </c>
      <c r="G21" s="185" t="s">
        <v>231</v>
      </c>
      <c r="H21" s="185" t="s">
        <v>232</v>
      </c>
      <c r="I21" s="193">
        <f t="shared" si="0"/>
        <v>9600</v>
      </c>
      <c r="J21" s="80">
        <f t="shared" si="1"/>
        <v>9600</v>
      </c>
      <c r="K21" s="80"/>
      <c r="L21" s="80"/>
      <c r="M21" s="194">
        <v>9600</v>
      </c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20.25" customHeight="1" spans="1:24">
      <c r="A22" s="184" t="s">
        <v>210</v>
      </c>
      <c r="B22" s="184" t="s">
        <v>211</v>
      </c>
      <c r="C22" s="121"/>
      <c r="D22" s="185" t="s">
        <v>224</v>
      </c>
      <c r="E22" s="185" t="s">
        <v>122</v>
      </c>
      <c r="F22" s="185" t="s">
        <v>123</v>
      </c>
      <c r="G22" s="185" t="s">
        <v>233</v>
      </c>
      <c r="H22" s="185" t="s">
        <v>234</v>
      </c>
      <c r="I22" s="193">
        <f t="shared" si="0"/>
        <v>9600</v>
      </c>
      <c r="J22" s="80">
        <f t="shared" si="1"/>
        <v>9600</v>
      </c>
      <c r="K22" s="80"/>
      <c r="L22" s="80"/>
      <c r="M22" s="194">
        <v>9600</v>
      </c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20.25" customHeight="1" spans="1:24">
      <c r="A23" s="184" t="s">
        <v>210</v>
      </c>
      <c r="B23" s="184" t="s">
        <v>211</v>
      </c>
      <c r="C23" s="121"/>
      <c r="D23" s="185" t="s">
        <v>224</v>
      </c>
      <c r="E23" s="185" t="s">
        <v>122</v>
      </c>
      <c r="F23" s="185" t="s">
        <v>123</v>
      </c>
      <c r="G23" s="185" t="s">
        <v>235</v>
      </c>
      <c r="H23" s="185" t="s">
        <v>236</v>
      </c>
      <c r="I23" s="193">
        <f t="shared" si="0"/>
        <v>16000</v>
      </c>
      <c r="J23" s="80">
        <f t="shared" si="1"/>
        <v>16000</v>
      </c>
      <c r="K23" s="80"/>
      <c r="L23" s="80"/>
      <c r="M23" s="194">
        <v>16000</v>
      </c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20.25" customHeight="1" spans="1:24">
      <c r="A24" s="184" t="s">
        <v>210</v>
      </c>
      <c r="B24" s="184" t="s">
        <v>211</v>
      </c>
      <c r="C24" s="121"/>
      <c r="D24" s="185" t="s">
        <v>224</v>
      </c>
      <c r="E24" s="185" t="s">
        <v>102</v>
      </c>
      <c r="F24" s="185" t="s">
        <v>103</v>
      </c>
      <c r="G24" s="185" t="s">
        <v>237</v>
      </c>
      <c r="H24" s="185" t="s">
        <v>238</v>
      </c>
      <c r="I24" s="193">
        <f t="shared" si="0"/>
        <v>4800</v>
      </c>
      <c r="J24" s="80">
        <f t="shared" si="1"/>
        <v>4800</v>
      </c>
      <c r="K24" s="80"/>
      <c r="L24" s="80"/>
      <c r="M24" s="194">
        <v>4800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20.25" customHeight="1" spans="1:24">
      <c r="A25" s="184" t="s">
        <v>210</v>
      </c>
      <c r="B25" s="184" t="s">
        <v>211</v>
      </c>
      <c r="C25" s="121"/>
      <c r="D25" s="185" t="s">
        <v>224</v>
      </c>
      <c r="E25" s="185" t="s">
        <v>122</v>
      </c>
      <c r="F25" s="185" t="s">
        <v>123</v>
      </c>
      <c r="G25" s="185" t="s">
        <v>219</v>
      </c>
      <c r="H25" s="185" t="s">
        <v>220</v>
      </c>
      <c r="I25" s="193">
        <f t="shared" si="0"/>
        <v>48000</v>
      </c>
      <c r="J25" s="80">
        <f t="shared" si="1"/>
        <v>48000</v>
      </c>
      <c r="K25" s="80"/>
      <c r="L25" s="80"/>
      <c r="M25" s="194">
        <v>48000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20.25" customHeight="1" spans="1:24">
      <c r="A26" s="184" t="s">
        <v>210</v>
      </c>
      <c r="B26" s="184" t="s">
        <v>211</v>
      </c>
      <c r="C26" s="121"/>
      <c r="D26" s="185" t="s">
        <v>239</v>
      </c>
      <c r="E26" s="185" t="s">
        <v>122</v>
      </c>
      <c r="F26" s="185" t="s">
        <v>123</v>
      </c>
      <c r="G26" s="185" t="s">
        <v>240</v>
      </c>
      <c r="H26" s="185" t="s">
        <v>241</v>
      </c>
      <c r="I26" s="193">
        <f t="shared" si="0"/>
        <v>666480</v>
      </c>
      <c r="J26" s="80">
        <f t="shared" si="1"/>
        <v>666480</v>
      </c>
      <c r="K26" s="80"/>
      <c r="L26" s="80"/>
      <c r="M26" s="194">
        <v>666480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20.25" customHeight="1" spans="1:24">
      <c r="A27" s="184" t="s">
        <v>210</v>
      </c>
      <c r="B27" s="184" t="s">
        <v>211</v>
      </c>
      <c r="C27" s="121"/>
      <c r="D27" s="185" t="s">
        <v>239</v>
      </c>
      <c r="E27" s="185" t="s">
        <v>122</v>
      </c>
      <c r="F27" s="185" t="s">
        <v>123</v>
      </c>
      <c r="G27" s="185" t="s">
        <v>242</v>
      </c>
      <c r="H27" s="185" t="s">
        <v>243</v>
      </c>
      <c r="I27" s="193">
        <f t="shared" si="0"/>
        <v>3756</v>
      </c>
      <c r="J27" s="80">
        <f t="shared" si="1"/>
        <v>3756</v>
      </c>
      <c r="K27" s="80"/>
      <c r="L27" s="80"/>
      <c r="M27" s="194">
        <v>3756</v>
      </c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20.25" customHeight="1" spans="1:24">
      <c r="A28" s="184" t="s">
        <v>210</v>
      </c>
      <c r="B28" s="184" t="s">
        <v>211</v>
      </c>
      <c r="C28" s="121"/>
      <c r="D28" s="185" t="s">
        <v>239</v>
      </c>
      <c r="E28" s="185" t="s">
        <v>122</v>
      </c>
      <c r="F28" s="185" t="s">
        <v>123</v>
      </c>
      <c r="G28" s="185" t="s">
        <v>222</v>
      </c>
      <c r="H28" s="185" t="s">
        <v>223</v>
      </c>
      <c r="I28" s="193">
        <f t="shared" si="0"/>
        <v>64000</v>
      </c>
      <c r="J28" s="80">
        <f t="shared" si="1"/>
        <v>64000</v>
      </c>
      <c r="K28" s="80"/>
      <c r="L28" s="80"/>
      <c r="M28" s="194">
        <v>64000</v>
      </c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20.25" customHeight="1" spans="1:24">
      <c r="A29" s="184" t="s">
        <v>210</v>
      </c>
      <c r="B29" s="184" t="s">
        <v>211</v>
      </c>
      <c r="C29" s="121"/>
      <c r="D29" s="185" t="s">
        <v>239</v>
      </c>
      <c r="E29" s="185" t="s">
        <v>122</v>
      </c>
      <c r="F29" s="185" t="s">
        <v>123</v>
      </c>
      <c r="G29" s="185" t="s">
        <v>244</v>
      </c>
      <c r="H29" s="185" t="s">
        <v>245</v>
      </c>
      <c r="I29" s="193">
        <f t="shared" si="0"/>
        <v>601068</v>
      </c>
      <c r="J29" s="80">
        <f t="shared" si="1"/>
        <v>601068</v>
      </c>
      <c r="K29" s="80"/>
      <c r="L29" s="80"/>
      <c r="M29" s="194">
        <v>601068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20.25" customHeight="1" spans="1:24">
      <c r="A30" s="184" t="s">
        <v>210</v>
      </c>
      <c r="B30" s="184" t="s">
        <v>211</v>
      </c>
      <c r="C30" s="121"/>
      <c r="D30" s="185" t="s">
        <v>239</v>
      </c>
      <c r="E30" s="185" t="s">
        <v>122</v>
      </c>
      <c r="F30" s="185" t="s">
        <v>123</v>
      </c>
      <c r="G30" s="185" t="s">
        <v>244</v>
      </c>
      <c r="H30" s="185" t="s">
        <v>245</v>
      </c>
      <c r="I30" s="193">
        <f t="shared" si="0"/>
        <v>441960</v>
      </c>
      <c r="J30" s="80">
        <f t="shared" si="1"/>
        <v>441960</v>
      </c>
      <c r="K30" s="80"/>
      <c r="L30" s="80"/>
      <c r="M30" s="194">
        <v>441960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20.25" customHeight="1" spans="1:24">
      <c r="A31" s="184" t="s">
        <v>210</v>
      </c>
      <c r="B31" s="184" t="s">
        <v>211</v>
      </c>
      <c r="C31" s="121"/>
      <c r="D31" s="185" t="s">
        <v>246</v>
      </c>
      <c r="E31" s="185" t="s">
        <v>122</v>
      </c>
      <c r="F31" s="185" t="s">
        <v>123</v>
      </c>
      <c r="G31" s="185" t="s">
        <v>247</v>
      </c>
      <c r="H31" s="185" t="s">
        <v>248</v>
      </c>
      <c r="I31" s="193">
        <f t="shared" si="0"/>
        <v>72000</v>
      </c>
      <c r="J31" s="80">
        <f t="shared" si="1"/>
        <v>72000</v>
      </c>
      <c r="K31" s="80"/>
      <c r="L31" s="80"/>
      <c r="M31" s="194">
        <v>72000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ht="20.25" customHeight="1" spans="1:24">
      <c r="A32" s="184" t="s">
        <v>210</v>
      </c>
      <c r="B32" s="184" t="s">
        <v>211</v>
      </c>
      <c r="C32" s="121"/>
      <c r="D32" s="185" t="s">
        <v>246</v>
      </c>
      <c r="E32" s="185" t="s">
        <v>122</v>
      </c>
      <c r="F32" s="185" t="s">
        <v>123</v>
      </c>
      <c r="G32" s="185" t="s">
        <v>247</v>
      </c>
      <c r="H32" s="185" t="s">
        <v>248</v>
      </c>
      <c r="I32" s="193">
        <f t="shared" si="0"/>
        <v>3600</v>
      </c>
      <c r="J32" s="80">
        <f t="shared" si="1"/>
        <v>3600</v>
      </c>
      <c r="K32" s="80"/>
      <c r="L32" s="80"/>
      <c r="M32" s="194">
        <v>3600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ht="20.25" customHeight="1" spans="1:24">
      <c r="A33" s="184" t="s">
        <v>210</v>
      </c>
      <c r="B33" s="184" t="s">
        <v>211</v>
      </c>
      <c r="C33" s="121"/>
      <c r="D33" s="185" t="s">
        <v>246</v>
      </c>
      <c r="E33" s="185" t="s">
        <v>122</v>
      </c>
      <c r="F33" s="185" t="s">
        <v>123</v>
      </c>
      <c r="G33" s="185" t="s">
        <v>247</v>
      </c>
      <c r="H33" s="185" t="s">
        <v>248</v>
      </c>
      <c r="I33" s="193">
        <f t="shared" si="0"/>
        <v>770688</v>
      </c>
      <c r="J33" s="80">
        <f t="shared" si="1"/>
        <v>770688</v>
      </c>
      <c r="K33" s="80"/>
      <c r="L33" s="80"/>
      <c r="M33" s="194">
        <v>770688</v>
      </c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ht="20.25" customHeight="1" spans="1:24">
      <c r="A34" s="184" t="s">
        <v>210</v>
      </c>
      <c r="B34" s="184" t="s">
        <v>211</v>
      </c>
      <c r="C34" s="121"/>
      <c r="D34" s="185" t="s">
        <v>246</v>
      </c>
      <c r="E34" s="185" t="s">
        <v>122</v>
      </c>
      <c r="F34" s="185" t="s">
        <v>123</v>
      </c>
      <c r="G34" s="185" t="s">
        <v>247</v>
      </c>
      <c r="H34" s="185" t="s">
        <v>248</v>
      </c>
      <c r="I34" s="193">
        <f t="shared" si="0"/>
        <v>12400</v>
      </c>
      <c r="J34" s="80">
        <f t="shared" si="1"/>
        <v>12400</v>
      </c>
      <c r="K34" s="80"/>
      <c r="L34" s="80"/>
      <c r="M34" s="194">
        <v>12400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ht="20.25" customHeight="1" spans="1:24">
      <c r="A35" s="184" t="s">
        <v>210</v>
      </c>
      <c r="B35" s="184" t="s">
        <v>211</v>
      </c>
      <c r="C35" s="121"/>
      <c r="D35" s="185" t="s">
        <v>249</v>
      </c>
      <c r="E35" s="185" t="s">
        <v>143</v>
      </c>
      <c r="F35" s="185" t="s">
        <v>144</v>
      </c>
      <c r="G35" s="185" t="s">
        <v>242</v>
      </c>
      <c r="H35" s="185" t="s">
        <v>243</v>
      </c>
      <c r="I35" s="193">
        <f t="shared" si="0"/>
        <v>316313.1</v>
      </c>
      <c r="J35" s="80">
        <f t="shared" si="1"/>
        <v>316313.1</v>
      </c>
      <c r="K35" s="80"/>
      <c r="L35" s="80"/>
      <c r="M35" s="194">
        <v>316313.1</v>
      </c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ht="20.25" customHeight="1" spans="1:24">
      <c r="A36" s="184" t="s">
        <v>210</v>
      </c>
      <c r="B36" s="184" t="s">
        <v>211</v>
      </c>
      <c r="C36" s="186"/>
      <c r="D36" s="185" t="s">
        <v>250</v>
      </c>
      <c r="E36" s="185" t="s">
        <v>122</v>
      </c>
      <c r="F36" s="185" t="s">
        <v>123</v>
      </c>
      <c r="G36" s="185" t="s">
        <v>251</v>
      </c>
      <c r="H36" s="185" t="s">
        <v>250</v>
      </c>
      <c r="I36" s="193">
        <f t="shared" si="0"/>
        <v>25420</v>
      </c>
      <c r="J36" s="80">
        <f t="shared" si="1"/>
        <v>25420</v>
      </c>
      <c r="K36" s="80"/>
      <c r="L36" s="80"/>
      <c r="M36" s="194">
        <v>25420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</row>
    <row r="37" ht="20.25" customHeight="1" spans="1:24">
      <c r="A37" s="184" t="s">
        <v>210</v>
      </c>
      <c r="B37" s="184" t="s">
        <v>211</v>
      </c>
      <c r="C37" s="186"/>
      <c r="D37" s="185" t="s">
        <v>252</v>
      </c>
      <c r="E37" s="185" t="s">
        <v>110</v>
      </c>
      <c r="F37" s="185" t="s">
        <v>111</v>
      </c>
      <c r="G37" s="185" t="s">
        <v>253</v>
      </c>
      <c r="H37" s="185" t="s">
        <v>254</v>
      </c>
      <c r="I37" s="193">
        <f t="shared" si="0"/>
        <v>321920</v>
      </c>
      <c r="J37" s="80">
        <f t="shared" si="1"/>
        <v>321920</v>
      </c>
      <c r="K37" s="80"/>
      <c r="L37" s="80"/>
      <c r="M37" s="194">
        <v>321920</v>
      </c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ht="20.25" customHeight="1" spans="1:24">
      <c r="A38" s="184" t="s">
        <v>210</v>
      </c>
      <c r="B38" s="184" t="s">
        <v>211</v>
      </c>
      <c r="C38" s="186"/>
      <c r="D38" s="185" t="s">
        <v>252</v>
      </c>
      <c r="E38" s="185" t="s">
        <v>112</v>
      </c>
      <c r="F38" s="185" t="s">
        <v>113</v>
      </c>
      <c r="G38" s="185" t="s">
        <v>255</v>
      </c>
      <c r="H38" s="185" t="s">
        <v>256</v>
      </c>
      <c r="I38" s="193">
        <f t="shared" si="0"/>
        <v>100000</v>
      </c>
      <c r="J38" s="80">
        <f t="shared" si="1"/>
        <v>100000</v>
      </c>
      <c r="K38" s="80"/>
      <c r="L38" s="80"/>
      <c r="M38" s="194">
        <v>100000</v>
      </c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ht="20.25" customHeight="1" spans="1:24">
      <c r="A39" s="184" t="s">
        <v>210</v>
      </c>
      <c r="B39" s="184" t="s">
        <v>211</v>
      </c>
      <c r="C39" s="186"/>
      <c r="D39" s="185" t="s">
        <v>252</v>
      </c>
      <c r="E39" s="185" t="s">
        <v>131</v>
      </c>
      <c r="F39" s="185" t="s">
        <v>132</v>
      </c>
      <c r="G39" s="185" t="s">
        <v>257</v>
      </c>
      <c r="H39" s="185" t="s">
        <v>258</v>
      </c>
      <c r="I39" s="193">
        <f t="shared" si="0"/>
        <v>158880</v>
      </c>
      <c r="J39" s="80">
        <f t="shared" si="1"/>
        <v>158880</v>
      </c>
      <c r="K39" s="80"/>
      <c r="L39" s="80"/>
      <c r="M39" s="194">
        <v>158880</v>
      </c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ht="20.25" customHeight="1" spans="1:24">
      <c r="A40" s="184" t="s">
        <v>210</v>
      </c>
      <c r="B40" s="184" t="s">
        <v>211</v>
      </c>
      <c r="C40" s="186"/>
      <c r="D40" s="185" t="s">
        <v>252</v>
      </c>
      <c r="E40" s="185" t="s">
        <v>133</v>
      </c>
      <c r="F40" s="185" t="s">
        <v>134</v>
      </c>
      <c r="G40" s="185" t="s">
        <v>259</v>
      </c>
      <c r="H40" s="185" t="s">
        <v>260</v>
      </c>
      <c r="I40" s="193">
        <f t="shared" si="0"/>
        <v>166400</v>
      </c>
      <c r="J40" s="80">
        <f t="shared" si="1"/>
        <v>166400</v>
      </c>
      <c r="K40" s="80"/>
      <c r="L40" s="80"/>
      <c r="M40" s="194">
        <v>166400</v>
      </c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</row>
    <row r="41" ht="20.25" customHeight="1" spans="1:24">
      <c r="A41" s="184" t="s">
        <v>210</v>
      </c>
      <c r="B41" s="184" t="s">
        <v>211</v>
      </c>
      <c r="C41" s="186"/>
      <c r="D41" s="185" t="s">
        <v>252</v>
      </c>
      <c r="E41" s="185" t="s">
        <v>122</v>
      </c>
      <c r="F41" s="185" t="s">
        <v>123</v>
      </c>
      <c r="G41" s="185" t="s">
        <v>261</v>
      </c>
      <c r="H41" s="185" t="s">
        <v>262</v>
      </c>
      <c r="I41" s="193">
        <f t="shared" si="0"/>
        <v>14400</v>
      </c>
      <c r="J41" s="80">
        <f t="shared" si="1"/>
        <v>14400</v>
      </c>
      <c r="K41" s="80"/>
      <c r="L41" s="80"/>
      <c r="M41" s="194">
        <v>14400</v>
      </c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</row>
    <row r="42" ht="20.25" customHeight="1" spans="1:24">
      <c r="A42" s="184" t="s">
        <v>210</v>
      </c>
      <c r="B42" s="184" t="s">
        <v>211</v>
      </c>
      <c r="C42" s="186"/>
      <c r="D42" s="185" t="s">
        <v>252</v>
      </c>
      <c r="E42" s="185" t="s">
        <v>135</v>
      </c>
      <c r="F42" s="185" t="s">
        <v>136</v>
      </c>
      <c r="G42" s="185" t="s">
        <v>261</v>
      </c>
      <c r="H42" s="185" t="s">
        <v>262</v>
      </c>
      <c r="I42" s="193">
        <f t="shared" si="0"/>
        <v>13442</v>
      </c>
      <c r="J42" s="80">
        <f t="shared" si="1"/>
        <v>13442</v>
      </c>
      <c r="K42" s="80"/>
      <c r="L42" s="80"/>
      <c r="M42" s="194">
        <v>13442</v>
      </c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</row>
    <row r="43" ht="20.25" customHeight="1" spans="1:24">
      <c r="A43" s="184" t="s">
        <v>210</v>
      </c>
      <c r="B43" s="184" t="s">
        <v>211</v>
      </c>
      <c r="C43" s="186"/>
      <c r="D43" s="185" t="s">
        <v>252</v>
      </c>
      <c r="E43" s="185" t="s">
        <v>135</v>
      </c>
      <c r="F43" s="185" t="s">
        <v>136</v>
      </c>
      <c r="G43" s="185" t="s">
        <v>261</v>
      </c>
      <c r="H43" s="185" t="s">
        <v>262</v>
      </c>
      <c r="I43" s="193">
        <f t="shared" si="0"/>
        <v>7488</v>
      </c>
      <c r="J43" s="80">
        <f t="shared" si="1"/>
        <v>7488</v>
      </c>
      <c r="K43" s="80"/>
      <c r="L43" s="80"/>
      <c r="M43" s="194">
        <v>7488</v>
      </c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</row>
    <row r="44" ht="20.25" customHeight="1" spans="1:24">
      <c r="A44" s="184" t="s">
        <v>210</v>
      </c>
      <c r="B44" s="184" t="s">
        <v>211</v>
      </c>
      <c r="C44" s="186"/>
      <c r="D44" s="185" t="s">
        <v>263</v>
      </c>
      <c r="E44" s="185" t="s">
        <v>122</v>
      </c>
      <c r="F44" s="185" t="s">
        <v>123</v>
      </c>
      <c r="G44" s="185" t="s">
        <v>264</v>
      </c>
      <c r="H44" s="185" t="s">
        <v>263</v>
      </c>
      <c r="I44" s="193">
        <f t="shared" si="0"/>
        <v>1440</v>
      </c>
      <c r="J44" s="80">
        <f t="shared" si="1"/>
        <v>1440</v>
      </c>
      <c r="K44" s="80"/>
      <c r="L44" s="80"/>
      <c r="M44" s="194">
        <v>1440</v>
      </c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</row>
    <row r="45" ht="20.25" customHeight="1" spans="1:24">
      <c r="A45" s="184" t="s">
        <v>210</v>
      </c>
      <c r="B45" s="184" t="s">
        <v>211</v>
      </c>
      <c r="C45" s="186"/>
      <c r="D45" s="185" t="s">
        <v>263</v>
      </c>
      <c r="E45" s="185" t="s">
        <v>122</v>
      </c>
      <c r="F45" s="185" t="s">
        <v>123</v>
      </c>
      <c r="G45" s="185" t="s">
        <v>264</v>
      </c>
      <c r="H45" s="185" t="s">
        <v>263</v>
      </c>
      <c r="I45" s="193">
        <f t="shared" si="0"/>
        <v>34265.28</v>
      </c>
      <c r="J45" s="80">
        <f t="shared" si="1"/>
        <v>34265.28</v>
      </c>
      <c r="K45" s="80"/>
      <c r="L45" s="80"/>
      <c r="M45" s="194">
        <v>34265.28</v>
      </c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</row>
    <row r="46" ht="20.25" customHeight="1" spans="1:24">
      <c r="A46" s="184" t="s">
        <v>210</v>
      </c>
      <c r="B46" s="184" t="s">
        <v>211</v>
      </c>
      <c r="C46" s="187"/>
      <c r="D46" s="185" t="s">
        <v>265</v>
      </c>
      <c r="E46" s="185" t="s">
        <v>108</v>
      </c>
      <c r="F46" s="185" t="s">
        <v>109</v>
      </c>
      <c r="G46" s="185" t="s">
        <v>266</v>
      </c>
      <c r="H46" s="185" t="s">
        <v>267</v>
      </c>
      <c r="I46" s="193">
        <f t="shared" si="0"/>
        <v>204000</v>
      </c>
      <c r="J46" s="80">
        <f t="shared" si="1"/>
        <v>204000</v>
      </c>
      <c r="K46" s="80"/>
      <c r="L46" s="80"/>
      <c r="M46" s="194">
        <v>204000</v>
      </c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</row>
    <row r="47" ht="17.25" customHeight="1" spans="1:24">
      <c r="A47" s="32" t="s">
        <v>183</v>
      </c>
      <c r="B47" s="33"/>
      <c r="C47" s="188"/>
      <c r="D47" s="188"/>
      <c r="E47" s="188"/>
      <c r="F47" s="188"/>
      <c r="G47" s="188"/>
      <c r="H47" s="189"/>
      <c r="I47" s="193">
        <f>SUM(I10:I46)</f>
        <v>5057306.14</v>
      </c>
      <c r="J47" s="193">
        <f t="shared" ref="J47:X47" si="2">SUM(J10:J46)</f>
        <v>5057306.14</v>
      </c>
      <c r="K47" s="193">
        <f t="shared" si="2"/>
        <v>0</v>
      </c>
      <c r="L47" s="193">
        <f t="shared" si="2"/>
        <v>0</v>
      </c>
      <c r="M47" s="193">
        <f t="shared" si="2"/>
        <v>5057306.14</v>
      </c>
      <c r="N47" s="193">
        <f t="shared" si="2"/>
        <v>0</v>
      </c>
      <c r="O47" s="193">
        <f t="shared" si="2"/>
        <v>0</v>
      </c>
      <c r="P47" s="193">
        <f t="shared" si="2"/>
        <v>0</v>
      </c>
      <c r="Q47" s="193">
        <f t="shared" si="2"/>
        <v>0</v>
      </c>
      <c r="R47" s="193">
        <f t="shared" si="2"/>
        <v>0</v>
      </c>
      <c r="S47" s="193">
        <f t="shared" si="2"/>
        <v>0</v>
      </c>
      <c r="T47" s="193">
        <f t="shared" si="2"/>
        <v>0</v>
      </c>
      <c r="U47" s="193">
        <f t="shared" si="2"/>
        <v>0</v>
      </c>
      <c r="V47" s="193">
        <f t="shared" si="2"/>
        <v>0</v>
      </c>
      <c r="W47" s="193">
        <f t="shared" si="2"/>
        <v>0</v>
      </c>
      <c r="X47" s="193">
        <f t="shared" si="2"/>
        <v>0</v>
      </c>
    </row>
  </sheetData>
  <mergeCells count="31">
    <mergeCell ref="A3:X3"/>
    <mergeCell ref="A4:H4"/>
    <mergeCell ref="I5:X5"/>
    <mergeCell ref="J6:N6"/>
    <mergeCell ref="O6:Q6"/>
    <mergeCell ref="S6:X6"/>
    <mergeCell ref="A47:H4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4"/>
  <sheetViews>
    <sheetView showZeros="0" workbookViewId="0">
      <pane ySplit="1" topLeftCell="A14" activePane="bottomLeft" state="frozen"/>
      <selection/>
      <selection pane="bottomLeft" activeCell="P40" sqref="P40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9" width="11.25" customWidth="1"/>
    <col min="10" max="10" width="10.375" customWidth="1"/>
    <col min="11" max="11" width="13.75" customWidth="1"/>
    <col min="12" max="12" width="12.375" customWidth="1"/>
    <col min="13" max="13" width="10.25" customWidth="1"/>
    <col min="14" max="14" width="12.2833333333333" customWidth="1"/>
    <col min="15" max="15" width="12.7" customWidth="1"/>
    <col min="16" max="16" width="11.1416666666667" customWidth="1"/>
    <col min="17" max="17" width="13.25" customWidth="1"/>
    <col min="18" max="19" width="11.25" customWidth="1"/>
    <col min="20" max="20" width="8.125" customWidth="1"/>
    <col min="21" max="21" width="11.875" customWidth="1"/>
    <col min="22" max="22" width="15.625" customWidth="1"/>
    <col min="23" max="23" width="10.3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62"/>
      <c r="E2" s="2"/>
      <c r="F2" s="2"/>
      <c r="G2" s="2"/>
      <c r="H2" s="2"/>
      <c r="U2" s="162"/>
      <c r="W2" s="179" t="s">
        <v>268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62"/>
      <c r="W4" s="134" t="s">
        <v>2</v>
      </c>
    </row>
    <row r="5" ht="21.75" customHeight="1" spans="1:23">
      <c r="A5" s="9" t="s">
        <v>269</v>
      </c>
      <c r="B5" s="10" t="s">
        <v>194</v>
      </c>
      <c r="C5" s="9" t="s">
        <v>195</v>
      </c>
      <c r="D5" s="9" t="s">
        <v>270</v>
      </c>
      <c r="E5" s="10" t="s">
        <v>196</v>
      </c>
      <c r="F5" s="10" t="s">
        <v>197</v>
      </c>
      <c r="G5" s="10" t="s">
        <v>271</v>
      </c>
      <c r="H5" s="10" t="s">
        <v>272</v>
      </c>
      <c r="I5" s="27" t="s">
        <v>56</v>
      </c>
      <c r="J5" s="11" t="s">
        <v>273</v>
      </c>
      <c r="K5" s="12"/>
      <c r="L5" s="12"/>
      <c r="M5" s="13"/>
      <c r="N5" s="11" t="s">
        <v>202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72" t="s">
        <v>59</v>
      </c>
      <c r="K6" s="173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208</v>
      </c>
      <c r="U6" s="10" t="s">
        <v>67</v>
      </c>
      <c r="V6" s="10" t="s">
        <v>68</v>
      </c>
      <c r="W6" s="10" t="s">
        <v>69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74" t="s">
        <v>58</v>
      </c>
      <c r="K7" s="175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58</v>
      </c>
      <c r="K8" s="67" t="s">
        <v>274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163"/>
      <c r="B10" s="163"/>
      <c r="C10" s="21" t="s">
        <v>275</v>
      </c>
      <c r="D10" s="21" t="s">
        <v>211</v>
      </c>
      <c r="E10" s="31" t="s">
        <v>122</v>
      </c>
      <c r="F10" s="31" t="s">
        <v>123</v>
      </c>
      <c r="G10" s="31" t="s">
        <v>217</v>
      </c>
      <c r="H10" s="31" t="s">
        <v>218</v>
      </c>
      <c r="I10" s="176">
        <f>J10+N10+R10</f>
        <v>10000</v>
      </c>
      <c r="J10" s="176">
        <f>K10</f>
        <v>0</v>
      </c>
      <c r="K10" s="80"/>
      <c r="L10" s="80"/>
      <c r="M10" s="80"/>
      <c r="N10" s="80"/>
      <c r="O10" s="80"/>
      <c r="P10" s="80"/>
      <c r="Q10" s="80"/>
      <c r="R10" s="80">
        <f>S10+W10</f>
        <v>10000</v>
      </c>
      <c r="S10" s="80"/>
      <c r="T10" s="80"/>
      <c r="U10" s="80"/>
      <c r="V10" s="80"/>
      <c r="W10" s="80">
        <v>10000</v>
      </c>
    </row>
    <row r="11" ht="21.75" customHeight="1" spans="1:23">
      <c r="A11" s="164"/>
      <c r="B11" s="164"/>
      <c r="C11" s="21" t="s">
        <v>276</v>
      </c>
      <c r="D11" s="21" t="s">
        <v>211</v>
      </c>
      <c r="E11" s="31" t="s">
        <v>122</v>
      </c>
      <c r="F11" s="31" t="s">
        <v>123</v>
      </c>
      <c r="G11" s="31" t="s">
        <v>277</v>
      </c>
      <c r="H11" s="31" t="s">
        <v>278</v>
      </c>
      <c r="I11" s="176">
        <f t="shared" ref="I11:I34" si="0">J11+N11+R11</f>
        <v>23040</v>
      </c>
      <c r="J11" s="176">
        <f t="shared" ref="J11:J34" si="1">K11</f>
        <v>23040</v>
      </c>
      <c r="K11" s="80">
        <v>23040</v>
      </c>
      <c r="L11" s="80"/>
      <c r="M11" s="80"/>
      <c r="N11" s="80"/>
      <c r="O11" s="80"/>
      <c r="P11" s="80"/>
      <c r="Q11" s="80"/>
      <c r="R11" s="80">
        <f t="shared" ref="R11:R34" si="2">S11+W11</f>
        <v>0</v>
      </c>
      <c r="S11" s="80"/>
      <c r="T11" s="80"/>
      <c r="U11" s="80"/>
      <c r="V11" s="80"/>
      <c r="W11" s="80"/>
    </row>
    <row r="12" ht="21.75" customHeight="1" spans="1:23">
      <c r="A12" s="164"/>
      <c r="B12" s="164"/>
      <c r="C12" s="21" t="s">
        <v>279</v>
      </c>
      <c r="D12" s="21" t="s">
        <v>211</v>
      </c>
      <c r="E12" s="31" t="s">
        <v>122</v>
      </c>
      <c r="F12" s="31" t="s">
        <v>123</v>
      </c>
      <c r="G12" s="31" t="s">
        <v>217</v>
      </c>
      <c r="H12" s="31" t="s">
        <v>218</v>
      </c>
      <c r="I12" s="176">
        <f t="shared" si="0"/>
        <v>2800000</v>
      </c>
      <c r="J12" s="176">
        <f t="shared" si="1"/>
        <v>0</v>
      </c>
      <c r="K12" s="80"/>
      <c r="L12" s="80"/>
      <c r="M12" s="80"/>
      <c r="N12" s="80"/>
      <c r="O12" s="80"/>
      <c r="P12" s="80"/>
      <c r="Q12" s="80"/>
      <c r="R12" s="80">
        <f t="shared" si="2"/>
        <v>2800000</v>
      </c>
      <c r="S12" s="80">
        <v>2800000</v>
      </c>
      <c r="T12" s="80"/>
      <c r="U12" s="80"/>
      <c r="V12" s="80"/>
      <c r="W12" s="80"/>
    </row>
    <row r="13" ht="21.75" customHeight="1" spans="1:23">
      <c r="A13" s="164"/>
      <c r="B13" s="164"/>
      <c r="C13" s="21" t="s">
        <v>279</v>
      </c>
      <c r="D13" s="21" t="s">
        <v>211</v>
      </c>
      <c r="E13" s="31" t="s">
        <v>122</v>
      </c>
      <c r="F13" s="31" t="s">
        <v>123</v>
      </c>
      <c r="G13" s="31" t="s">
        <v>217</v>
      </c>
      <c r="H13" s="31" t="s">
        <v>218</v>
      </c>
      <c r="I13" s="176">
        <f t="shared" si="0"/>
        <v>1200000</v>
      </c>
      <c r="J13" s="176">
        <f t="shared" si="1"/>
        <v>0</v>
      </c>
      <c r="K13" s="80"/>
      <c r="L13" s="80"/>
      <c r="M13" s="80"/>
      <c r="N13" s="80"/>
      <c r="O13" s="80"/>
      <c r="P13" s="80"/>
      <c r="Q13" s="80"/>
      <c r="R13" s="80">
        <f t="shared" si="2"/>
        <v>1200000</v>
      </c>
      <c r="S13" s="80"/>
      <c r="T13" s="80"/>
      <c r="U13" s="80"/>
      <c r="V13" s="80"/>
      <c r="W13" s="80">
        <v>1200000</v>
      </c>
    </row>
    <row r="14" ht="21.75" customHeight="1" spans="1:23">
      <c r="A14" s="164"/>
      <c r="B14" s="164"/>
      <c r="C14" s="21" t="s">
        <v>279</v>
      </c>
      <c r="D14" s="21" t="s">
        <v>211</v>
      </c>
      <c r="E14" s="31" t="s">
        <v>122</v>
      </c>
      <c r="F14" s="31" t="s">
        <v>123</v>
      </c>
      <c r="G14" s="31" t="s">
        <v>280</v>
      </c>
      <c r="H14" s="31" t="s">
        <v>281</v>
      </c>
      <c r="I14" s="176">
        <f t="shared" si="0"/>
        <v>9800000</v>
      </c>
      <c r="J14" s="176">
        <f t="shared" si="1"/>
        <v>0</v>
      </c>
      <c r="K14" s="80"/>
      <c r="L14" s="80"/>
      <c r="M14" s="80"/>
      <c r="N14" s="80"/>
      <c r="O14" s="80"/>
      <c r="P14" s="80"/>
      <c r="Q14" s="80"/>
      <c r="R14" s="80">
        <f t="shared" si="2"/>
        <v>9800000</v>
      </c>
      <c r="S14" s="80">
        <v>9800000</v>
      </c>
      <c r="T14" s="80"/>
      <c r="U14" s="80"/>
      <c r="V14" s="80"/>
      <c r="W14" s="80"/>
    </row>
    <row r="15" ht="21.75" customHeight="1" spans="1:23">
      <c r="A15" s="164"/>
      <c r="B15" s="164"/>
      <c r="C15" s="21" t="s">
        <v>279</v>
      </c>
      <c r="D15" s="21" t="s">
        <v>211</v>
      </c>
      <c r="E15" s="31" t="s">
        <v>122</v>
      </c>
      <c r="F15" s="31" t="s">
        <v>123</v>
      </c>
      <c r="G15" s="31" t="s">
        <v>282</v>
      </c>
      <c r="H15" s="31" t="s">
        <v>283</v>
      </c>
      <c r="I15" s="176">
        <f t="shared" si="0"/>
        <v>1400000</v>
      </c>
      <c r="J15" s="176">
        <f t="shared" si="1"/>
        <v>0</v>
      </c>
      <c r="K15" s="80"/>
      <c r="L15" s="80"/>
      <c r="M15" s="80"/>
      <c r="N15" s="80"/>
      <c r="O15" s="80"/>
      <c r="P15" s="80"/>
      <c r="Q15" s="80"/>
      <c r="R15" s="80">
        <f t="shared" si="2"/>
        <v>1400000</v>
      </c>
      <c r="S15" s="80">
        <v>1400000</v>
      </c>
      <c r="T15" s="80"/>
      <c r="U15" s="80"/>
      <c r="V15" s="80"/>
      <c r="W15" s="80"/>
    </row>
    <row r="16" ht="21.75" customHeight="1" spans="1:23">
      <c r="A16" s="164"/>
      <c r="B16" s="164"/>
      <c r="C16" s="21" t="s">
        <v>279</v>
      </c>
      <c r="D16" s="21" t="s">
        <v>211</v>
      </c>
      <c r="E16" s="31" t="s">
        <v>122</v>
      </c>
      <c r="F16" s="31" t="s">
        <v>123</v>
      </c>
      <c r="G16" s="31" t="s">
        <v>277</v>
      </c>
      <c r="H16" s="31" t="s">
        <v>278</v>
      </c>
      <c r="I16" s="176">
        <f t="shared" si="0"/>
        <v>2800000</v>
      </c>
      <c r="J16" s="176">
        <f t="shared" si="1"/>
        <v>0</v>
      </c>
      <c r="K16" s="80"/>
      <c r="L16" s="80"/>
      <c r="M16" s="80"/>
      <c r="N16" s="80"/>
      <c r="O16" s="80"/>
      <c r="P16" s="80"/>
      <c r="Q16" s="80"/>
      <c r="R16" s="80">
        <f t="shared" si="2"/>
        <v>2800000</v>
      </c>
      <c r="S16" s="80"/>
      <c r="T16" s="80"/>
      <c r="U16" s="80"/>
      <c r="V16" s="80"/>
      <c r="W16" s="80">
        <v>2800000</v>
      </c>
    </row>
    <row r="17" ht="21.75" customHeight="1" spans="1:23">
      <c r="A17" s="164"/>
      <c r="B17" s="164"/>
      <c r="C17" s="21" t="s">
        <v>284</v>
      </c>
      <c r="D17" s="21" t="s">
        <v>211</v>
      </c>
      <c r="E17" s="31" t="s">
        <v>122</v>
      </c>
      <c r="F17" s="31" t="s">
        <v>123</v>
      </c>
      <c r="G17" s="31" t="s">
        <v>217</v>
      </c>
      <c r="H17" s="31" t="s">
        <v>218</v>
      </c>
      <c r="I17" s="176">
        <f t="shared" si="0"/>
        <v>5000</v>
      </c>
      <c r="J17" s="176">
        <f t="shared" si="1"/>
        <v>0</v>
      </c>
      <c r="K17" s="80"/>
      <c r="L17" s="80"/>
      <c r="M17" s="80"/>
      <c r="N17" s="80"/>
      <c r="O17" s="80"/>
      <c r="P17" s="80"/>
      <c r="Q17" s="80"/>
      <c r="R17" s="80">
        <f t="shared" si="2"/>
        <v>5000</v>
      </c>
      <c r="S17" s="80">
        <v>5000</v>
      </c>
      <c r="T17" s="80"/>
      <c r="U17" s="80"/>
      <c r="V17" s="80"/>
      <c r="W17" s="80"/>
    </row>
    <row r="18" ht="21.75" customHeight="1" spans="1:23">
      <c r="A18" s="164"/>
      <c r="B18" s="164"/>
      <c r="C18" s="21" t="s">
        <v>285</v>
      </c>
      <c r="D18" s="21" t="s">
        <v>211</v>
      </c>
      <c r="E18" s="31" t="s">
        <v>122</v>
      </c>
      <c r="F18" s="31" t="s">
        <v>123</v>
      </c>
      <c r="G18" s="31" t="s">
        <v>286</v>
      </c>
      <c r="H18" s="31" t="s">
        <v>287</v>
      </c>
      <c r="I18" s="176">
        <f t="shared" si="0"/>
        <v>768654</v>
      </c>
      <c r="J18" s="176">
        <f t="shared" si="1"/>
        <v>768654</v>
      </c>
      <c r="K18" s="80">
        <v>768654</v>
      </c>
      <c r="L18" s="80"/>
      <c r="M18" s="80"/>
      <c r="N18" s="80"/>
      <c r="O18" s="80"/>
      <c r="P18" s="80"/>
      <c r="Q18" s="80"/>
      <c r="R18" s="80">
        <f t="shared" si="2"/>
        <v>0</v>
      </c>
      <c r="S18" s="80"/>
      <c r="T18" s="80"/>
      <c r="U18" s="80"/>
      <c r="V18" s="80"/>
      <c r="W18" s="80"/>
    </row>
    <row r="19" ht="21.75" customHeight="1" spans="1:23">
      <c r="A19" s="164"/>
      <c r="B19" s="164"/>
      <c r="C19" s="21" t="s">
        <v>288</v>
      </c>
      <c r="D19" s="21" t="s">
        <v>211</v>
      </c>
      <c r="E19" s="31" t="s">
        <v>122</v>
      </c>
      <c r="F19" s="31" t="s">
        <v>123</v>
      </c>
      <c r="G19" s="31" t="s">
        <v>231</v>
      </c>
      <c r="H19" s="31" t="s">
        <v>232</v>
      </c>
      <c r="I19" s="176">
        <f t="shared" si="0"/>
        <v>321600</v>
      </c>
      <c r="J19" s="176">
        <f t="shared" si="1"/>
        <v>0</v>
      </c>
      <c r="K19" s="80"/>
      <c r="L19" s="80"/>
      <c r="M19" s="80"/>
      <c r="N19" s="80"/>
      <c r="O19" s="80"/>
      <c r="P19" s="80"/>
      <c r="Q19" s="80"/>
      <c r="R19" s="80">
        <f t="shared" si="2"/>
        <v>321600</v>
      </c>
      <c r="S19" s="80">
        <v>321600</v>
      </c>
      <c r="T19" s="80"/>
      <c r="U19" s="80"/>
      <c r="V19" s="80"/>
      <c r="W19" s="80"/>
    </row>
    <row r="20" ht="21.75" customHeight="1" spans="1:23">
      <c r="A20" s="164"/>
      <c r="B20" s="164"/>
      <c r="C20" s="21" t="s">
        <v>289</v>
      </c>
      <c r="D20" s="21" t="s">
        <v>211</v>
      </c>
      <c r="E20" s="31" t="s">
        <v>122</v>
      </c>
      <c r="F20" s="31" t="s">
        <v>123</v>
      </c>
      <c r="G20" s="31" t="s">
        <v>277</v>
      </c>
      <c r="H20" s="31" t="s">
        <v>278</v>
      </c>
      <c r="I20" s="176">
        <f t="shared" si="0"/>
        <v>500500</v>
      </c>
      <c r="J20" s="176">
        <f t="shared" si="1"/>
        <v>500500</v>
      </c>
      <c r="K20" s="80">
        <v>500500</v>
      </c>
      <c r="L20" s="80"/>
      <c r="M20" s="80"/>
      <c r="N20" s="80"/>
      <c r="O20" s="80"/>
      <c r="P20" s="80"/>
      <c r="Q20" s="80"/>
      <c r="R20" s="80">
        <f t="shared" si="2"/>
        <v>0</v>
      </c>
      <c r="S20" s="80"/>
      <c r="T20" s="80"/>
      <c r="U20" s="80"/>
      <c r="V20" s="80"/>
      <c r="W20" s="80"/>
    </row>
    <row r="21" ht="21.75" customHeight="1" spans="1:23">
      <c r="A21" s="164"/>
      <c r="B21" s="164"/>
      <c r="C21" s="21" t="s">
        <v>290</v>
      </c>
      <c r="D21" s="21" t="s">
        <v>211</v>
      </c>
      <c r="E21" s="31" t="s">
        <v>122</v>
      </c>
      <c r="F21" s="31" t="s">
        <v>123</v>
      </c>
      <c r="G21" s="31" t="s">
        <v>291</v>
      </c>
      <c r="H21" s="31" t="s">
        <v>292</v>
      </c>
      <c r="I21" s="176">
        <f t="shared" si="0"/>
        <v>13000</v>
      </c>
      <c r="J21" s="176">
        <f t="shared" si="1"/>
        <v>0</v>
      </c>
      <c r="K21" s="80"/>
      <c r="L21" s="80"/>
      <c r="M21" s="80"/>
      <c r="N21" s="80"/>
      <c r="O21" s="80"/>
      <c r="P21" s="80"/>
      <c r="Q21" s="80"/>
      <c r="R21" s="80">
        <f t="shared" si="2"/>
        <v>13000</v>
      </c>
      <c r="S21" s="80"/>
      <c r="T21" s="80"/>
      <c r="U21" s="80"/>
      <c r="V21" s="80"/>
      <c r="W21" s="80">
        <v>13000</v>
      </c>
    </row>
    <row r="22" ht="21.75" customHeight="1" spans="1:23">
      <c r="A22" s="164"/>
      <c r="B22" s="164"/>
      <c r="C22" s="21" t="s">
        <v>293</v>
      </c>
      <c r="D22" s="21" t="s">
        <v>211</v>
      </c>
      <c r="E22" s="31" t="s">
        <v>122</v>
      </c>
      <c r="F22" s="31" t="s">
        <v>123</v>
      </c>
      <c r="G22" s="31" t="s">
        <v>217</v>
      </c>
      <c r="H22" s="31" t="s">
        <v>218</v>
      </c>
      <c r="I22" s="176">
        <f t="shared" si="0"/>
        <v>25600</v>
      </c>
      <c r="J22" s="176">
        <f t="shared" si="1"/>
        <v>0</v>
      </c>
      <c r="K22" s="80"/>
      <c r="L22" s="80"/>
      <c r="M22" s="80"/>
      <c r="N22" s="80"/>
      <c r="O22" s="80"/>
      <c r="P22" s="80"/>
      <c r="Q22" s="80"/>
      <c r="R22" s="80">
        <f t="shared" si="2"/>
        <v>25600</v>
      </c>
      <c r="S22" s="80"/>
      <c r="T22" s="80"/>
      <c r="U22" s="80"/>
      <c r="V22" s="80"/>
      <c r="W22" s="80">
        <v>25600</v>
      </c>
    </row>
    <row r="23" ht="21.75" customHeight="1" spans="1:23">
      <c r="A23" s="164"/>
      <c r="B23" s="164"/>
      <c r="C23" s="21" t="s">
        <v>294</v>
      </c>
      <c r="D23" s="21" t="s">
        <v>211</v>
      </c>
      <c r="E23" s="31" t="s">
        <v>122</v>
      </c>
      <c r="F23" s="31" t="s">
        <v>123</v>
      </c>
      <c r="G23" s="31" t="s">
        <v>235</v>
      </c>
      <c r="H23" s="31" t="s">
        <v>236</v>
      </c>
      <c r="I23" s="176">
        <f t="shared" si="0"/>
        <v>10000</v>
      </c>
      <c r="J23" s="176">
        <f t="shared" si="1"/>
        <v>0</v>
      </c>
      <c r="K23" s="80"/>
      <c r="L23" s="80"/>
      <c r="M23" s="80"/>
      <c r="N23" s="80"/>
      <c r="O23" s="80"/>
      <c r="P23" s="80"/>
      <c r="Q23" s="80"/>
      <c r="R23" s="80">
        <f t="shared" si="2"/>
        <v>10000</v>
      </c>
      <c r="S23" s="80"/>
      <c r="T23" s="80"/>
      <c r="U23" s="80"/>
      <c r="V23" s="80"/>
      <c r="W23" s="80">
        <v>10000</v>
      </c>
    </row>
    <row r="24" ht="21.75" customHeight="1" spans="1:23">
      <c r="A24" s="164"/>
      <c r="B24" s="164"/>
      <c r="C24" s="165" t="s">
        <v>295</v>
      </c>
      <c r="D24" s="21" t="s">
        <v>211</v>
      </c>
      <c r="E24" s="166">
        <v>2100399</v>
      </c>
      <c r="F24" s="166" t="s">
        <v>124</v>
      </c>
      <c r="G24" s="31" t="s">
        <v>277</v>
      </c>
      <c r="H24" s="31" t="s">
        <v>278</v>
      </c>
      <c r="I24" s="176">
        <f t="shared" si="0"/>
        <v>39480</v>
      </c>
      <c r="J24" s="176">
        <f t="shared" si="1"/>
        <v>0</v>
      </c>
      <c r="K24" s="176"/>
      <c r="L24" s="80"/>
      <c r="M24" s="80"/>
      <c r="N24" s="80">
        <v>39480</v>
      </c>
      <c r="O24" s="80"/>
      <c r="P24" s="80"/>
      <c r="Q24" s="80"/>
      <c r="R24" s="80">
        <f t="shared" si="2"/>
        <v>0</v>
      </c>
      <c r="S24" s="80"/>
      <c r="T24" s="80"/>
      <c r="U24" s="80"/>
      <c r="V24" s="80"/>
      <c r="W24" s="80"/>
    </row>
    <row r="25" ht="21.75" customHeight="1" spans="1:23">
      <c r="A25" s="164"/>
      <c r="B25" s="164"/>
      <c r="C25" s="167" t="s">
        <v>296</v>
      </c>
      <c r="D25" s="21" t="s">
        <v>211</v>
      </c>
      <c r="E25" s="168">
        <v>2100399</v>
      </c>
      <c r="F25" s="166" t="s">
        <v>124</v>
      </c>
      <c r="G25" s="31" t="s">
        <v>277</v>
      </c>
      <c r="H25" s="31" t="s">
        <v>278</v>
      </c>
      <c r="I25" s="176">
        <f t="shared" si="0"/>
        <v>24799</v>
      </c>
      <c r="J25" s="176">
        <f t="shared" si="1"/>
        <v>0</v>
      </c>
      <c r="K25" s="177"/>
      <c r="L25" s="80"/>
      <c r="M25" s="80"/>
      <c r="N25" s="80">
        <v>24799</v>
      </c>
      <c r="O25" s="80"/>
      <c r="P25" s="80"/>
      <c r="Q25" s="80"/>
      <c r="R25" s="80">
        <f t="shared" si="2"/>
        <v>0</v>
      </c>
      <c r="S25" s="80"/>
      <c r="T25" s="80"/>
      <c r="U25" s="80"/>
      <c r="V25" s="80"/>
      <c r="W25" s="80"/>
    </row>
    <row r="26" ht="21.75" customHeight="1" spans="1:23">
      <c r="A26" s="164"/>
      <c r="B26" s="164"/>
      <c r="C26" s="167" t="s">
        <v>297</v>
      </c>
      <c r="D26" s="21" t="s">
        <v>211</v>
      </c>
      <c r="E26" s="168">
        <v>2100399</v>
      </c>
      <c r="F26" s="166" t="s">
        <v>124</v>
      </c>
      <c r="G26" s="31" t="s">
        <v>277</v>
      </c>
      <c r="H26" s="31" t="s">
        <v>278</v>
      </c>
      <c r="I26" s="176">
        <f t="shared" si="0"/>
        <v>156375.31</v>
      </c>
      <c r="J26" s="176">
        <f t="shared" si="1"/>
        <v>0</v>
      </c>
      <c r="K26" s="177"/>
      <c r="L26" s="80"/>
      <c r="M26" s="80"/>
      <c r="N26" s="80">
        <v>156375.31</v>
      </c>
      <c r="O26" s="80"/>
      <c r="P26" s="80"/>
      <c r="Q26" s="80"/>
      <c r="R26" s="80">
        <f t="shared" si="2"/>
        <v>0</v>
      </c>
      <c r="S26" s="80"/>
      <c r="T26" s="80"/>
      <c r="U26" s="80"/>
      <c r="V26" s="80"/>
      <c r="W26" s="80"/>
    </row>
    <row r="27" ht="21.75" customHeight="1" spans="1:23">
      <c r="A27" s="164"/>
      <c r="B27" s="164"/>
      <c r="C27" s="167" t="s">
        <v>298</v>
      </c>
      <c r="D27" s="21" t="s">
        <v>211</v>
      </c>
      <c r="E27" s="168">
        <v>2100399</v>
      </c>
      <c r="F27" s="166" t="s">
        <v>124</v>
      </c>
      <c r="G27" s="31" t="s">
        <v>277</v>
      </c>
      <c r="H27" s="31" t="s">
        <v>278</v>
      </c>
      <c r="I27" s="176">
        <f t="shared" si="0"/>
        <v>21855</v>
      </c>
      <c r="J27" s="176">
        <f t="shared" si="1"/>
        <v>0</v>
      </c>
      <c r="K27" s="177"/>
      <c r="L27" s="80"/>
      <c r="M27" s="80"/>
      <c r="N27" s="80">
        <v>21855</v>
      </c>
      <c r="O27" s="80"/>
      <c r="P27" s="80"/>
      <c r="Q27" s="80"/>
      <c r="R27" s="80">
        <f t="shared" si="2"/>
        <v>0</v>
      </c>
      <c r="S27" s="80"/>
      <c r="T27" s="80"/>
      <c r="U27" s="80"/>
      <c r="V27" s="80"/>
      <c r="W27" s="80"/>
    </row>
    <row r="28" ht="21.75" customHeight="1" spans="1:23">
      <c r="A28" s="164"/>
      <c r="B28" s="164"/>
      <c r="C28" s="167" t="s">
        <v>299</v>
      </c>
      <c r="D28" s="21" t="s">
        <v>211</v>
      </c>
      <c r="E28" s="168">
        <v>2100408</v>
      </c>
      <c r="F28" s="168" t="s">
        <v>126</v>
      </c>
      <c r="G28" s="31" t="s">
        <v>277</v>
      </c>
      <c r="H28" s="31" t="s">
        <v>278</v>
      </c>
      <c r="I28" s="176">
        <f t="shared" si="0"/>
        <v>49808.2</v>
      </c>
      <c r="J28" s="176">
        <f t="shared" si="1"/>
        <v>0</v>
      </c>
      <c r="K28" s="177"/>
      <c r="L28" s="80"/>
      <c r="M28" s="80"/>
      <c r="N28" s="80">
        <v>49808.2</v>
      </c>
      <c r="O28" s="80"/>
      <c r="P28" s="80"/>
      <c r="Q28" s="80"/>
      <c r="R28" s="80">
        <f t="shared" si="2"/>
        <v>0</v>
      </c>
      <c r="S28" s="80"/>
      <c r="T28" s="80"/>
      <c r="U28" s="80"/>
      <c r="V28" s="80"/>
      <c r="W28" s="80"/>
    </row>
    <row r="29" ht="21.75" customHeight="1" spans="1:23">
      <c r="A29" s="164"/>
      <c r="B29" s="164"/>
      <c r="C29" s="167" t="s">
        <v>300</v>
      </c>
      <c r="D29" s="21" t="s">
        <v>211</v>
      </c>
      <c r="E29" s="168">
        <v>2100408</v>
      </c>
      <c r="F29" s="168" t="s">
        <v>126</v>
      </c>
      <c r="G29" s="31" t="s">
        <v>277</v>
      </c>
      <c r="H29" s="31" t="s">
        <v>278</v>
      </c>
      <c r="I29" s="176">
        <f t="shared" si="0"/>
        <v>1839356.44</v>
      </c>
      <c r="J29" s="176">
        <f t="shared" si="1"/>
        <v>0</v>
      </c>
      <c r="K29" s="177"/>
      <c r="L29" s="80"/>
      <c r="M29" s="80"/>
      <c r="N29" s="80">
        <v>1839356.44</v>
      </c>
      <c r="O29" s="80"/>
      <c r="P29" s="80"/>
      <c r="Q29" s="80"/>
      <c r="R29" s="80">
        <f t="shared" si="2"/>
        <v>0</v>
      </c>
      <c r="S29" s="80"/>
      <c r="T29" s="80"/>
      <c r="U29" s="80"/>
      <c r="V29" s="80"/>
      <c r="W29" s="80"/>
    </row>
    <row r="30" ht="21.75" customHeight="1" spans="1:23">
      <c r="A30" s="164"/>
      <c r="B30" s="164"/>
      <c r="C30" s="167" t="s">
        <v>301</v>
      </c>
      <c r="D30" s="21" t="s">
        <v>211</v>
      </c>
      <c r="E30" s="168">
        <v>2100409</v>
      </c>
      <c r="F30" s="168" t="s">
        <v>127</v>
      </c>
      <c r="G30" s="31" t="s">
        <v>277</v>
      </c>
      <c r="H30" s="31" t="s">
        <v>278</v>
      </c>
      <c r="I30" s="176">
        <f t="shared" si="0"/>
        <v>49074</v>
      </c>
      <c r="J30" s="176">
        <f t="shared" si="1"/>
        <v>0</v>
      </c>
      <c r="K30" s="177"/>
      <c r="L30" s="80"/>
      <c r="M30" s="80"/>
      <c r="N30" s="80">
        <v>49074</v>
      </c>
      <c r="O30" s="80"/>
      <c r="P30" s="80"/>
      <c r="Q30" s="80"/>
      <c r="R30" s="80">
        <f t="shared" si="2"/>
        <v>0</v>
      </c>
      <c r="S30" s="80"/>
      <c r="T30" s="80"/>
      <c r="U30" s="80"/>
      <c r="V30" s="80"/>
      <c r="W30" s="80"/>
    </row>
    <row r="31" ht="21.75" customHeight="1" spans="1:23">
      <c r="A31" s="164"/>
      <c r="B31" s="164"/>
      <c r="C31" s="167" t="s">
        <v>302</v>
      </c>
      <c r="D31" s="21" t="s">
        <v>211</v>
      </c>
      <c r="E31" s="168">
        <v>2100499</v>
      </c>
      <c r="F31" s="168" t="s">
        <v>128</v>
      </c>
      <c r="G31" s="31" t="s">
        <v>277</v>
      </c>
      <c r="H31" s="31" t="s">
        <v>278</v>
      </c>
      <c r="I31" s="176">
        <f t="shared" si="0"/>
        <v>5360</v>
      </c>
      <c r="J31" s="176">
        <f t="shared" si="1"/>
        <v>0</v>
      </c>
      <c r="K31" s="177"/>
      <c r="L31" s="80"/>
      <c r="M31" s="80"/>
      <c r="N31" s="80">
        <v>5360</v>
      </c>
      <c r="O31" s="80"/>
      <c r="P31" s="80"/>
      <c r="Q31" s="80"/>
      <c r="R31" s="80">
        <f t="shared" si="2"/>
        <v>0</v>
      </c>
      <c r="S31" s="80"/>
      <c r="T31" s="80"/>
      <c r="U31" s="80"/>
      <c r="V31" s="80"/>
      <c r="W31" s="80"/>
    </row>
    <row r="32" ht="21.75" customHeight="1" spans="1:23">
      <c r="A32" s="164"/>
      <c r="B32" s="164"/>
      <c r="C32" s="167" t="s">
        <v>303</v>
      </c>
      <c r="D32" s="21" t="s">
        <v>211</v>
      </c>
      <c r="E32" s="168">
        <v>2100499</v>
      </c>
      <c r="F32" s="168" t="s">
        <v>128</v>
      </c>
      <c r="G32" s="31" t="s">
        <v>277</v>
      </c>
      <c r="H32" s="31" t="s">
        <v>278</v>
      </c>
      <c r="I32" s="176">
        <f t="shared" si="0"/>
        <v>2590</v>
      </c>
      <c r="J32" s="176">
        <f t="shared" si="1"/>
        <v>0</v>
      </c>
      <c r="K32" s="177"/>
      <c r="L32" s="80"/>
      <c r="M32" s="80"/>
      <c r="N32" s="80">
        <v>2590</v>
      </c>
      <c r="O32" s="80"/>
      <c r="P32" s="80"/>
      <c r="Q32" s="80"/>
      <c r="R32" s="80">
        <f t="shared" si="2"/>
        <v>0</v>
      </c>
      <c r="S32" s="80"/>
      <c r="T32" s="80"/>
      <c r="U32" s="80"/>
      <c r="V32" s="80"/>
      <c r="W32" s="80"/>
    </row>
    <row r="33" ht="21.75" customHeight="1" spans="1:23">
      <c r="A33" s="164"/>
      <c r="B33" s="164"/>
      <c r="C33" s="169" t="s">
        <v>304</v>
      </c>
      <c r="D33" s="21" t="s">
        <v>211</v>
      </c>
      <c r="E33" s="170">
        <v>2100499</v>
      </c>
      <c r="F33" s="168" t="s">
        <v>128</v>
      </c>
      <c r="G33" s="31" t="s">
        <v>277</v>
      </c>
      <c r="H33" s="31" t="s">
        <v>278</v>
      </c>
      <c r="I33" s="176">
        <f t="shared" si="0"/>
        <v>10000</v>
      </c>
      <c r="J33" s="176">
        <f t="shared" si="1"/>
        <v>0</v>
      </c>
      <c r="K33" s="178"/>
      <c r="L33" s="80"/>
      <c r="M33" s="80"/>
      <c r="N33" s="80">
        <v>10000</v>
      </c>
      <c r="O33" s="80"/>
      <c r="P33" s="80"/>
      <c r="Q33" s="80"/>
      <c r="R33" s="80">
        <f t="shared" si="2"/>
        <v>0</v>
      </c>
      <c r="S33" s="80"/>
      <c r="T33" s="80"/>
      <c r="U33" s="80"/>
      <c r="V33" s="80"/>
      <c r="W33" s="80"/>
    </row>
    <row r="34" ht="18.75" customHeight="1" spans="1:23">
      <c r="A34" s="171" t="s">
        <v>183</v>
      </c>
      <c r="B34" s="121"/>
      <c r="C34" s="121"/>
      <c r="D34" s="121"/>
      <c r="E34" s="121"/>
      <c r="F34" s="121"/>
      <c r="G34" s="121"/>
      <c r="H34" s="122"/>
      <c r="I34" s="176">
        <f>SUM(I10:I33)</f>
        <v>21876091.95</v>
      </c>
      <c r="J34" s="176">
        <f t="shared" ref="J34:W34" si="3">SUM(J10:J33)</f>
        <v>1292194</v>
      </c>
      <c r="K34" s="176">
        <f t="shared" si="3"/>
        <v>1292194</v>
      </c>
      <c r="L34" s="176">
        <f t="shared" si="3"/>
        <v>0</v>
      </c>
      <c r="M34" s="176">
        <f t="shared" si="3"/>
        <v>0</v>
      </c>
      <c r="N34" s="176">
        <f t="shared" si="3"/>
        <v>2198697.95</v>
      </c>
      <c r="O34" s="176">
        <f t="shared" si="3"/>
        <v>0</v>
      </c>
      <c r="P34" s="176">
        <f t="shared" si="3"/>
        <v>0</v>
      </c>
      <c r="Q34" s="176">
        <f t="shared" si="3"/>
        <v>0</v>
      </c>
      <c r="R34" s="176">
        <f t="shared" si="3"/>
        <v>18385200</v>
      </c>
      <c r="S34" s="176">
        <f t="shared" si="3"/>
        <v>14326600</v>
      </c>
      <c r="T34" s="176">
        <f t="shared" si="3"/>
        <v>0</v>
      </c>
      <c r="U34" s="176">
        <f t="shared" si="3"/>
        <v>0</v>
      </c>
      <c r="V34" s="176">
        <f t="shared" si="3"/>
        <v>0</v>
      </c>
      <c r="W34" s="176">
        <f t="shared" si="3"/>
        <v>4058600</v>
      </c>
    </row>
  </sheetData>
  <mergeCells count="28">
    <mergeCell ref="A3:W3"/>
    <mergeCell ref="A4:H4"/>
    <mergeCell ref="J5:M5"/>
    <mergeCell ref="N5:P5"/>
    <mergeCell ref="R5:W5"/>
    <mergeCell ref="A34:H3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2"/>
  <sheetViews>
    <sheetView showZeros="0" workbookViewId="0">
      <pane ySplit="1" topLeftCell="A2" activePane="bottomLeft" state="frozen"/>
      <selection/>
      <selection pane="bottomLeft" activeCell="A7" sqref="A7:A1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8.125" customWidth="1"/>
    <col min="4" max="4" width="11.125" customWidth="1"/>
    <col min="5" max="5" width="20" customWidth="1"/>
    <col min="6" max="6" width="6.5" customWidth="1"/>
    <col min="7" max="7" width="8.375" customWidth="1"/>
    <col min="8" max="8" width="5" customWidth="1"/>
    <col min="9" max="9" width="8.87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305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">
        <v>1</v>
      </c>
    </row>
    <row r="5" ht="36" customHeight="1" spans="1:10">
      <c r="A5" s="67" t="s">
        <v>195</v>
      </c>
      <c r="B5" s="67" t="s">
        <v>306</v>
      </c>
      <c r="C5" s="67" t="s">
        <v>307</v>
      </c>
      <c r="D5" s="67" t="s">
        <v>308</v>
      </c>
      <c r="E5" s="67" t="s">
        <v>309</v>
      </c>
      <c r="F5" s="68" t="s">
        <v>310</v>
      </c>
      <c r="G5" s="67" t="s">
        <v>311</v>
      </c>
      <c r="H5" s="68" t="s">
        <v>312</v>
      </c>
      <c r="I5" s="68" t="s">
        <v>313</v>
      </c>
      <c r="J5" s="67" t="s">
        <v>314</v>
      </c>
    </row>
    <row r="6" ht="30" customHeight="1" spans="1:10">
      <c r="A6" s="149">
        <v>1</v>
      </c>
      <c r="B6" s="149">
        <v>2</v>
      </c>
      <c r="C6" s="149">
        <v>3</v>
      </c>
      <c r="D6" s="149">
        <v>4</v>
      </c>
      <c r="E6" s="149">
        <v>5</v>
      </c>
      <c r="F6" s="36">
        <v>6</v>
      </c>
      <c r="G6" s="149">
        <v>7</v>
      </c>
      <c r="H6" s="36">
        <v>8</v>
      </c>
      <c r="I6" s="36">
        <v>9</v>
      </c>
      <c r="J6" s="149">
        <v>10</v>
      </c>
    </row>
    <row r="7" ht="42" customHeight="1" spans="1:10">
      <c r="A7" s="150" t="s">
        <v>294</v>
      </c>
      <c r="B7" s="151" t="s">
        <v>315</v>
      </c>
      <c r="C7" s="151" t="s">
        <v>316</v>
      </c>
      <c r="D7" s="151" t="s">
        <v>317</v>
      </c>
      <c r="E7" s="151" t="s">
        <v>318</v>
      </c>
      <c r="F7" s="151" t="s">
        <v>319</v>
      </c>
      <c r="G7" s="151" t="s">
        <v>83</v>
      </c>
      <c r="H7" s="151" t="s">
        <v>320</v>
      </c>
      <c r="I7" s="151" t="s">
        <v>321</v>
      </c>
      <c r="J7" s="151" t="s">
        <v>322</v>
      </c>
    </row>
    <row r="8" ht="42" customHeight="1" spans="1:10">
      <c r="A8" s="150" t="s">
        <v>294</v>
      </c>
      <c r="B8" s="151" t="s">
        <v>315</v>
      </c>
      <c r="C8" s="151" t="s">
        <v>316</v>
      </c>
      <c r="D8" s="151" t="s">
        <v>323</v>
      </c>
      <c r="E8" s="151" t="s">
        <v>324</v>
      </c>
      <c r="F8" s="151" t="s">
        <v>319</v>
      </c>
      <c r="G8" s="151" t="s">
        <v>325</v>
      </c>
      <c r="H8" s="151" t="s">
        <v>326</v>
      </c>
      <c r="I8" s="151" t="s">
        <v>321</v>
      </c>
      <c r="J8" s="151" t="s">
        <v>327</v>
      </c>
    </row>
    <row r="9" ht="36" customHeight="1" spans="1:10">
      <c r="A9" s="150" t="s">
        <v>294</v>
      </c>
      <c r="B9" s="151" t="s">
        <v>315</v>
      </c>
      <c r="C9" s="151" t="s">
        <v>328</v>
      </c>
      <c r="D9" s="151" t="s">
        <v>329</v>
      </c>
      <c r="E9" s="151" t="s">
        <v>330</v>
      </c>
      <c r="F9" s="151" t="s">
        <v>319</v>
      </c>
      <c r="G9" s="151" t="s">
        <v>331</v>
      </c>
      <c r="H9" s="151"/>
      <c r="I9" s="151" t="s">
        <v>332</v>
      </c>
      <c r="J9" s="151" t="s">
        <v>333</v>
      </c>
    </row>
    <row r="10" ht="36" customHeight="1" spans="1:10">
      <c r="A10" s="150" t="s">
        <v>294</v>
      </c>
      <c r="B10" s="151" t="s">
        <v>315</v>
      </c>
      <c r="C10" s="151" t="s">
        <v>334</v>
      </c>
      <c r="D10" s="151" t="s">
        <v>335</v>
      </c>
      <c r="E10" s="151" t="s">
        <v>336</v>
      </c>
      <c r="F10" s="151" t="s">
        <v>337</v>
      </c>
      <c r="G10" s="151" t="s">
        <v>338</v>
      </c>
      <c r="H10" s="151" t="s">
        <v>326</v>
      </c>
      <c r="I10" s="151" t="s">
        <v>321</v>
      </c>
      <c r="J10" s="151" t="s">
        <v>336</v>
      </c>
    </row>
    <row r="11" ht="36" customHeight="1" spans="1:10">
      <c r="A11" s="150" t="s">
        <v>293</v>
      </c>
      <c r="B11" s="151" t="s">
        <v>339</v>
      </c>
      <c r="C11" s="151" t="s">
        <v>316</v>
      </c>
      <c r="D11" s="151" t="s">
        <v>317</v>
      </c>
      <c r="E11" s="151" t="s">
        <v>340</v>
      </c>
      <c r="F11" s="151" t="s">
        <v>319</v>
      </c>
      <c r="G11" s="151" t="s">
        <v>341</v>
      </c>
      <c r="H11" s="151" t="s">
        <v>342</v>
      </c>
      <c r="I11" s="151" t="s">
        <v>321</v>
      </c>
      <c r="J11" s="151" t="s">
        <v>343</v>
      </c>
    </row>
    <row r="12" ht="36" customHeight="1" spans="1:10">
      <c r="A12" s="150" t="s">
        <v>293</v>
      </c>
      <c r="B12" s="151" t="s">
        <v>339</v>
      </c>
      <c r="C12" s="151" t="s">
        <v>316</v>
      </c>
      <c r="D12" s="151" t="s">
        <v>323</v>
      </c>
      <c r="E12" s="151" t="s">
        <v>344</v>
      </c>
      <c r="F12" s="151" t="s">
        <v>319</v>
      </c>
      <c r="G12" s="151" t="s">
        <v>325</v>
      </c>
      <c r="H12" s="151" t="s">
        <v>326</v>
      </c>
      <c r="I12" s="151" t="s">
        <v>321</v>
      </c>
      <c r="J12" s="151" t="s">
        <v>345</v>
      </c>
    </row>
    <row r="13" ht="36" customHeight="1" spans="1:10">
      <c r="A13" s="150" t="s">
        <v>293</v>
      </c>
      <c r="B13" s="151" t="s">
        <v>339</v>
      </c>
      <c r="C13" s="151" t="s">
        <v>328</v>
      </c>
      <c r="D13" s="151" t="s">
        <v>329</v>
      </c>
      <c r="E13" s="151" t="s">
        <v>346</v>
      </c>
      <c r="F13" s="151" t="s">
        <v>319</v>
      </c>
      <c r="G13" s="151" t="s">
        <v>331</v>
      </c>
      <c r="H13" s="151"/>
      <c r="I13" s="151" t="s">
        <v>332</v>
      </c>
      <c r="J13" s="151" t="s">
        <v>347</v>
      </c>
    </row>
    <row r="14" ht="36" customHeight="1" spans="1:10">
      <c r="A14" s="150" t="s">
        <v>293</v>
      </c>
      <c r="B14" s="151" t="s">
        <v>339</v>
      </c>
      <c r="C14" s="151" t="s">
        <v>334</v>
      </c>
      <c r="D14" s="151" t="s">
        <v>335</v>
      </c>
      <c r="E14" s="151" t="s">
        <v>348</v>
      </c>
      <c r="F14" s="151" t="s">
        <v>337</v>
      </c>
      <c r="G14" s="151" t="s">
        <v>338</v>
      </c>
      <c r="H14" s="151" t="s">
        <v>326</v>
      </c>
      <c r="I14" s="151" t="s">
        <v>321</v>
      </c>
      <c r="J14" s="151" t="s">
        <v>348</v>
      </c>
    </row>
    <row r="15" ht="36" customHeight="1" spans="1:10">
      <c r="A15" s="150" t="s">
        <v>290</v>
      </c>
      <c r="B15" s="151" t="s">
        <v>349</v>
      </c>
      <c r="C15" s="151" t="s">
        <v>316</v>
      </c>
      <c r="D15" s="151" t="s">
        <v>317</v>
      </c>
      <c r="E15" s="151" t="s">
        <v>350</v>
      </c>
      <c r="F15" s="151" t="s">
        <v>319</v>
      </c>
      <c r="G15" s="151" t="s">
        <v>351</v>
      </c>
      <c r="H15" s="151" t="s">
        <v>352</v>
      </c>
      <c r="I15" s="151" t="s">
        <v>321</v>
      </c>
      <c r="J15" s="151" t="s">
        <v>343</v>
      </c>
    </row>
    <row r="16" ht="36" customHeight="1" spans="1:10">
      <c r="A16" s="150" t="s">
        <v>290</v>
      </c>
      <c r="B16" s="151" t="s">
        <v>349</v>
      </c>
      <c r="C16" s="151" t="s">
        <v>316</v>
      </c>
      <c r="D16" s="151" t="s">
        <v>323</v>
      </c>
      <c r="E16" s="151" t="s">
        <v>353</v>
      </c>
      <c r="F16" s="151" t="s">
        <v>319</v>
      </c>
      <c r="G16" s="151" t="s">
        <v>325</v>
      </c>
      <c r="H16" s="151" t="s">
        <v>326</v>
      </c>
      <c r="I16" s="151" t="s">
        <v>321</v>
      </c>
      <c r="J16" s="151" t="s">
        <v>354</v>
      </c>
    </row>
    <row r="17" ht="36" customHeight="1" spans="1:10">
      <c r="A17" s="150" t="s">
        <v>290</v>
      </c>
      <c r="B17" s="151" t="s">
        <v>349</v>
      </c>
      <c r="C17" s="151" t="s">
        <v>328</v>
      </c>
      <c r="D17" s="151" t="s">
        <v>329</v>
      </c>
      <c r="E17" s="151" t="s">
        <v>346</v>
      </c>
      <c r="F17" s="151" t="s">
        <v>319</v>
      </c>
      <c r="G17" s="151" t="s">
        <v>331</v>
      </c>
      <c r="H17" s="151"/>
      <c r="I17" s="151" t="s">
        <v>332</v>
      </c>
      <c r="J17" s="151" t="s">
        <v>355</v>
      </c>
    </row>
    <row r="18" ht="36" customHeight="1" spans="1:10">
      <c r="A18" s="150" t="s">
        <v>290</v>
      </c>
      <c r="B18" s="151" t="s">
        <v>349</v>
      </c>
      <c r="C18" s="151" t="s">
        <v>334</v>
      </c>
      <c r="D18" s="151" t="s">
        <v>335</v>
      </c>
      <c r="E18" s="151" t="s">
        <v>348</v>
      </c>
      <c r="F18" s="151" t="s">
        <v>337</v>
      </c>
      <c r="G18" s="151" t="s">
        <v>338</v>
      </c>
      <c r="H18" s="151" t="s">
        <v>326</v>
      </c>
      <c r="I18" s="151" t="s">
        <v>321</v>
      </c>
      <c r="J18" s="151" t="s">
        <v>348</v>
      </c>
    </row>
    <row r="19" ht="36" customHeight="1" spans="1:10">
      <c r="A19" s="150" t="s">
        <v>289</v>
      </c>
      <c r="B19" s="151" t="s">
        <v>356</v>
      </c>
      <c r="C19" s="151" t="s">
        <v>316</v>
      </c>
      <c r="D19" s="151" t="s">
        <v>317</v>
      </c>
      <c r="E19" s="151" t="s">
        <v>357</v>
      </c>
      <c r="F19" s="151" t="s">
        <v>337</v>
      </c>
      <c r="G19" s="151" t="s">
        <v>358</v>
      </c>
      <c r="H19" s="151" t="s">
        <v>359</v>
      </c>
      <c r="I19" s="151" t="s">
        <v>321</v>
      </c>
      <c r="J19" s="151" t="s">
        <v>360</v>
      </c>
    </row>
    <row r="20" ht="36" customHeight="1" spans="1:10">
      <c r="A20" s="150" t="s">
        <v>289</v>
      </c>
      <c r="B20" s="151" t="s">
        <v>356</v>
      </c>
      <c r="C20" s="151" t="s">
        <v>316</v>
      </c>
      <c r="D20" s="151" t="s">
        <v>323</v>
      </c>
      <c r="E20" s="151" t="s">
        <v>361</v>
      </c>
      <c r="F20" s="151" t="s">
        <v>337</v>
      </c>
      <c r="G20" s="151" t="s">
        <v>362</v>
      </c>
      <c r="H20" s="151" t="s">
        <v>326</v>
      </c>
      <c r="I20" s="151" t="s">
        <v>321</v>
      </c>
      <c r="J20" s="151" t="s">
        <v>361</v>
      </c>
    </row>
    <row r="21" ht="36" customHeight="1" spans="1:10">
      <c r="A21" s="150" t="s">
        <v>289</v>
      </c>
      <c r="B21" s="151" t="s">
        <v>356</v>
      </c>
      <c r="C21" s="151" t="s">
        <v>316</v>
      </c>
      <c r="D21" s="151" t="s">
        <v>363</v>
      </c>
      <c r="E21" s="151" t="s">
        <v>364</v>
      </c>
      <c r="F21" s="151" t="s">
        <v>319</v>
      </c>
      <c r="G21" s="151" t="s">
        <v>365</v>
      </c>
      <c r="H21" s="151" t="s">
        <v>366</v>
      </c>
      <c r="I21" s="151" t="s">
        <v>321</v>
      </c>
      <c r="J21" s="151" t="s">
        <v>367</v>
      </c>
    </row>
    <row r="22" ht="36" customHeight="1" spans="1:10">
      <c r="A22" s="150" t="s">
        <v>289</v>
      </c>
      <c r="B22" s="151" t="s">
        <v>356</v>
      </c>
      <c r="C22" s="151" t="s">
        <v>328</v>
      </c>
      <c r="D22" s="151" t="s">
        <v>329</v>
      </c>
      <c r="E22" s="151" t="s">
        <v>368</v>
      </c>
      <c r="F22" s="151" t="s">
        <v>337</v>
      </c>
      <c r="G22" s="151" t="s">
        <v>362</v>
      </c>
      <c r="H22" s="151" t="s">
        <v>326</v>
      </c>
      <c r="I22" s="151" t="s">
        <v>321</v>
      </c>
      <c r="J22" s="151" t="s">
        <v>368</v>
      </c>
    </row>
    <row r="23" ht="36" customHeight="1" spans="1:10">
      <c r="A23" s="150" t="s">
        <v>289</v>
      </c>
      <c r="B23" s="151" t="s">
        <v>356</v>
      </c>
      <c r="C23" s="151" t="s">
        <v>334</v>
      </c>
      <c r="D23" s="151" t="s">
        <v>335</v>
      </c>
      <c r="E23" s="151" t="s">
        <v>369</v>
      </c>
      <c r="F23" s="151" t="s">
        <v>337</v>
      </c>
      <c r="G23" s="151" t="s">
        <v>338</v>
      </c>
      <c r="H23" s="151" t="s">
        <v>326</v>
      </c>
      <c r="I23" s="151" t="s">
        <v>321</v>
      </c>
      <c r="J23" s="151" t="s">
        <v>370</v>
      </c>
    </row>
    <row r="24" ht="36" customHeight="1" spans="1:10">
      <c r="A24" s="150" t="s">
        <v>288</v>
      </c>
      <c r="B24" s="151" t="s">
        <v>371</v>
      </c>
      <c r="C24" s="151" t="s">
        <v>316</v>
      </c>
      <c r="D24" s="151" t="s">
        <v>317</v>
      </c>
      <c r="E24" s="151" t="s">
        <v>372</v>
      </c>
      <c r="F24" s="151" t="s">
        <v>337</v>
      </c>
      <c r="G24" s="151" t="s">
        <v>351</v>
      </c>
      <c r="H24" s="151" t="s">
        <v>373</v>
      </c>
      <c r="I24" s="151" t="s">
        <v>321</v>
      </c>
      <c r="J24" s="151" t="s">
        <v>372</v>
      </c>
    </row>
    <row r="25" ht="36" customHeight="1" spans="1:10">
      <c r="A25" s="150" t="s">
        <v>288</v>
      </c>
      <c r="B25" s="151" t="s">
        <v>371</v>
      </c>
      <c r="C25" s="151" t="s">
        <v>316</v>
      </c>
      <c r="D25" s="151" t="s">
        <v>317</v>
      </c>
      <c r="E25" s="151" t="s">
        <v>374</v>
      </c>
      <c r="F25" s="151" t="s">
        <v>319</v>
      </c>
      <c r="G25" s="151" t="s">
        <v>88</v>
      </c>
      <c r="H25" s="151" t="s">
        <v>359</v>
      </c>
      <c r="I25" s="151" t="s">
        <v>321</v>
      </c>
      <c r="J25" s="151" t="s">
        <v>375</v>
      </c>
    </row>
    <row r="26" ht="36" customHeight="1" spans="1:10">
      <c r="A26" s="150" t="s">
        <v>288</v>
      </c>
      <c r="B26" s="151" t="s">
        <v>371</v>
      </c>
      <c r="C26" s="151" t="s">
        <v>316</v>
      </c>
      <c r="D26" s="151" t="s">
        <v>323</v>
      </c>
      <c r="E26" s="151" t="s">
        <v>376</v>
      </c>
      <c r="F26" s="151" t="s">
        <v>337</v>
      </c>
      <c r="G26" s="151" t="s">
        <v>325</v>
      </c>
      <c r="H26" s="151" t="s">
        <v>326</v>
      </c>
      <c r="I26" s="151" t="s">
        <v>321</v>
      </c>
      <c r="J26" s="151" t="s">
        <v>376</v>
      </c>
    </row>
    <row r="27" ht="36" customHeight="1" spans="1:10">
      <c r="A27" s="150" t="s">
        <v>288</v>
      </c>
      <c r="B27" s="151" t="s">
        <v>371</v>
      </c>
      <c r="C27" s="151" t="s">
        <v>316</v>
      </c>
      <c r="D27" s="151" t="s">
        <v>363</v>
      </c>
      <c r="E27" s="151" t="s">
        <v>364</v>
      </c>
      <c r="F27" s="151" t="s">
        <v>319</v>
      </c>
      <c r="G27" s="151" t="s">
        <v>377</v>
      </c>
      <c r="H27" s="151" t="s">
        <v>366</v>
      </c>
      <c r="I27" s="151" t="s">
        <v>321</v>
      </c>
      <c r="J27" s="151" t="s">
        <v>378</v>
      </c>
    </row>
    <row r="28" ht="36" customHeight="1" spans="1:10">
      <c r="A28" s="150" t="s">
        <v>288</v>
      </c>
      <c r="B28" s="151" t="s">
        <v>371</v>
      </c>
      <c r="C28" s="151" t="s">
        <v>328</v>
      </c>
      <c r="D28" s="151" t="s">
        <v>329</v>
      </c>
      <c r="E28" s="151" t="s">
        <v>379</v>
      </c>
      <c r="F28" s="151" t="s">
        <v>380</v>
      </c>
      <c r="G28" s="151" t="s">
        <v>351</v>
      </c>
      <c r="H28" s="151" t="s">
        <v>373</v>
      </c>
      <c r="I28" s="151" t="s">
        <v>321</v>
      </c>
      <c r="J28" s="151" t="s">
        <v>379</v>
      </c>
    </row>
    <row r="29" ht="36" customHeight="1" spans="1:10">
      <c r="A29" s="150" t="s">
        <v>288</v>
      </c>
      <c r="B29" s="151" t="s">
        <v>371</v>
      </c>
      <c r="C29" s="151" t="s">
        <v>334</v>
      </c>
      <c r="D29" s="151" t="s">
        <v>335</v>
      </c>
      <c r="E29" s="151" t="s">
        <v>381</v>
      </c>
      <c r="F29" s="151" t="s">
        <v>337</v>
      </c>
      <c r="G29" s="151" t="s">
        <v>382</v>
      </c>
      <c r="H29" s="151" t="s">
        <v>326</v>
      </c>
      <c r="I29" s="151" t="s">
        <v>321</v>
      </c>
      <c r="J29" s="151" t="s">
        <v>381</v>
      </c>
    </row>
    <row r="30" ht="36" customHeight="1" spans="1:10">
      <c r="A30" s="150" t="s">
        <v>285</v>
      </c>
      <c r="B30" s="151" t="s">
        <v>383</v>
      </c>
      <c r="C30" s="151" t="s">
        <v>316</v>
      </c>
      <c r="D30" s="151" t="s">
        <v>317</v>
      </c>
      <c r="E30" s="151" t="s">
        <v>384</v>
      </c>
      <c r="F30" s="151" t="s">
        <v>337</v>
      </c>
      <c r="G30" s="151" t="s">
        <v>385</v>
      </c>
      <c r="H30" s="151" t="s">
        <v>359</v>
      </c>
      <c r="I30" s="151" t="s">
        <v>321</v>
      </c>
      <c r="J30" s="151" t="s">
        <v>386</v>
      </c>
    </row>
    <row r="31" ht="36" customHeight="1" spans="1:10">
      <c r="A31" s="150" t="s">
        <v>285</v>
      </c>
      <c r="B31" s="151" t="s">
        <v>383</v>
      </c>
      <c r="C31" s="151" t="s">
        <v>316</v>
      </c>
      <c r="D31" s="151" t="s">
        <v>323</v>
      </c>
      <c r="E31" s="151" t="s">
        <v>387</v>
      </c>
      <c r="F31" s="151" t="s">
        <v>319</v>
      </c>
      <c r="G31" s="151" t="s">
        <v>325</v>
      </c>
      <c r="H31" s="151" t="s">
        <v>326</v>
      </c>
      <c r="I31" s="151" t="s">
        <v>321</v>
      </c>
      <c r="J31" s="151" t="s">
        <v>387</v>
      </c>
    </row>
    <row r="32" ht="36" customHeight="1" spans="1:10">
      <c r="A32" s="150" t="s">
        <v>285</v>
      </c>
      <c r="B32" s="151" t="s">
        <v>383</v>
      </c>
      <c r="C32" s="151" t="s">
        <v>316</v>
      </c>
      <c r="D32" s="151" t="s">
        <v>388</v>
      </c>
      <c r="E32" s="151" t="s">
        <v>389</v>
      </c>
      <c r="F32" s="151" t="s">
        <v>319</v>
      </c>
      <c r="G32" s="151" t="s">
        <v>390</v>
      </c>
      <c r="H32" s="151" t="s">
        <v>391</v>
      </c>
      <c r="I32" s="151" t="s">
        <v>332</v>
      </c>
      <c r="J32" s="151" t="s">
        <v>389</v>
      </c>
    </row>
    <row r="33" ht="36" customHeight="1" spans="1:10">
      <c r="A33" s="150" t="s">
        <v>285</v>
      </c>
      <c r="B33" s="151" t="s">
        <v>383</v>
      </c>
      <c r="C33" s="151" t="s">
        <v>328</v>
      </c>
      <c r="D33" s="151" t="s">
        <v>329</v>
      </c>
      <c r="E33" s="151" t="s">
        <v>392</v>
      </c>
      <c r="F33" s="151" t="s">
        <v>337</v>
      </c>
      <c r="G33" s="151" t="s">
        <v>338</v>
      </c>
      <c r="H33" s="151" t="s">
        <v>326</v>
      </c>
      <c r="I33" s="151" t="s">
        <v>321</v>
      </c>
      <c r="J33" s="151" t="s">
        <v>392</v>
      </c>
    </row>
    <row r="34" ht="36" customHeight="1" spans="1:10">
      <c r="A34" s="150" t="s">
        <v>285</v>
      </c>
      <c r="B34" s="151" t="s">
        <v>383</v>
      </c>
      <c r="C34" s="151" t="s">
        <v>328</v>
      </c>
      <c r="D34" s="151" t="s">
        <v>393</v>
      </c>
      <c r="E34" s="151" t="s">
        <v>394</v>
      </c>
      <c r="F34" s="151" t="s">
        <v>319</v>
      </c>
      <c r="G34" s="151" t="s">
        <v>325</v>
      </c>
      <c r="H34" s="151" t="s">
        <v>326</v>
      </c>
      <c r="I34" s="151" t="s">
        <v>321</v>
      </c>
      <c r="J34" s="151" t="s">
        <v>394</v>
      </c>
    </row>
    <row r="35" ht="36" customHeight="1" spans="1:10">
      <c r="A35" s="150" t="s">
        <v>285</v>
      </c>
      <c r="B35" s="151" t="s">
        <v>383</v>
      </c>
      <c r="C35" s="151" t="s">
        <v>334</v>
      </c>
      <c r="D35" s="151" t="s">
        <v>335</v>
      </c>
      <c r="E35" s="151" t="s">
        <v>395</v>
      </c>
      <c r="F35" s="151" t="s">
        <v>337</v>
      </c>
      <c r="G35" s="151" t="s">
        <v>338</v>
      </c>
      <c r="H35" s="151" t="s">
        <v>326</v>
      </c>
      <c r="I35" s="151" t="s">
        <v>321</v>
      </c>
      <c r="J35" s="151" t="s">
        <v>395</v>
      </c>
    </row>
    <row r="36" ht="36" customHeight="1" spans="1:10">
      <c r="A36" s="150" t="s">
        <v>284</v>
      </c>
      <c r="B36" s="151" t="s">
        <v>396</v>
      </c>
      <c r="C36" s="151" t="s">
        <v>316</v>
      </c>
      <c r="D36" s="151" t="s">
        <v>317</v>
      </c>
      <c r="E36" s="151" t="s">
        <v>318</v>
      </c>
      <c r="F36" s="151" t="s">
        <v>319</v>
      </c>
      <c r="G36" s="151" t="s">
        <v>83</v>
      </c>
      <c r="H36" s="151" t="s">
        <v>320</v>
      </c>
      <c r="I36" s="151" t="s">
        <v>321</v>
      </c>
      <c r="J36" s="151" t="s">
        <v>397</v>
      </c>
    </row>
    <row r="37" ht="36" customHeight="1" spans="1:10">
      <c r="A37" s="150" t="s">
        <v>284</v>
      </c>
      <c r="B37" s="151" t="s">
        <v>396</v>
      </c>
      <c r="C37" s="151" t="s">
        <v>316</v>
      </c>
      <c r="D37" s="151" t="s">
        <v>323</v>
      </c>
      <c r="E37" s="151" t="s">
        <v>324</v>
      </c>
      <c r="F37" s="151" t="s">
        <v>319</v>
      </c>
      <c r="G37" s="151" t="s">
        <v>325</v>
      </c>
      <c r="H37" s="151" t="s">
        <v>326</v>
      </c>
      <c r="I37" s="151" t="s">
        <v>321</v>
      </c>
      <c r="J37" s="151" t="s">
        <v>327</v>
      </c>
    </row>
    <row r="38" ht="36" customHeight="1" spans="1:10">
      <c r="A38" s="150" t="s">
        <v>284</v>
      </c>
      <c r="B38" s="151" t="s">
        <v>396</v>
      </c>
      <c r="C38" s="151" t="s">
        <v>328</v>
      </c>
      <c r="D38" s="151" t="s">
        <v>329</v>
      </c>
      <c r="E38" s="151" t="s">
        <v>330</v>
      </c>
      <c r="F38" s="151" t="s">
        <v>319</v>
      </c>
      <c r="G38" s="151" t="s">
        <v>331</v>
      </c>
      <c r="H38" s="151"/>
      <c r="I38" s="151" t="s">
        <v>332</v>
      </c>
      <c r="J38" s="151" t="s">
        <v>333</v>
      </c>
    </row>
    <row r="39" ht="36" customHeight="1" spans="1:10">
      <c r="A39" s="150" t="s">
        <v>284</v>
      </c>
      <c r="B39" s="151" t="s">
        <v>396</v>
      </c>
      <c r="C39" s="151" t="s">
        <v>334</v>
      </c>
      <c r="D39" s="151" t="s">
        <v>335</v>
      </c>
      <c r="E39" s="151" t="s">
        <v>336</v>
      </c>
      <c r="F39" s="151" t="s">
        <v>337</v>
      </c>
      <c r="G39" s="151" t="s">
        <v>338</v>
      </c>
      <c r="H39" s="151" t="s">
        <v>326</v>
      </c>
      <c r="I39" s="151" t="s">
        <v>321</v>
      </c>
      <c r="J39" s="151" t="s">
        <v>336</v>
      </c>
    </row>
    <row r="40" ht="36" customHeight="1" spans="1:10">
      <c r="A40" s="150" t="s">
        <v>279</v>
      </c>
      <c r="B40" s="151" t="s">
        <v>398</v>
      </c>
      <c r="C40" s="151" t="s">
        <v>316</v>
      </c>
      <c r="D40" s="151" t="s">
        <v>317</v>
      </c>
      <c r="E40" s="151" t="s">
        <v>384</v>
      </c>
      <c r="F40" s="151" t="s">
        <v>337</v>
      </c>
      <c r="G40" s="151" t="s">
        <v>385</v>
      </c>
      <c r="H40" s="151" t="s">
        <v>359</v>
      </c>
      <c r="I40" s="151" t="s">
        <v>321</v>
      </c>
      <c r="J40" s="151" t="s">
        <v>399</v>
      </c>
    </row>
    <row r="41" ht="36" customHeight="1" spans="1:10">
      <c r="A41" s="150" t="s">
        <v>279</v>
      </c>
      <c r="B41" s="151" t="s">
        <v>398</v>
      </c>
      <c r="C41" s="151" t="s">
        <v>316</v>
      </c>
      <c r="D41" s="151" t="s">
        <v>323</v>
      </c>
      <c r="E41" s="151" t="s">
        <v>387</v>
      </c>
      <c r="F41" s="151" t="s">
        <v>319</v>
      </c>
      <c r="G41" s="151" t="s">
        <v>325</v>
      </c>
      <c r="H41" s="151" t="s">
        <v>326</v>
      </c>
      <c r="I41" s="151" t="s">
        <v>321</v>
      </c>
      <c r="J41" s="151" t="s">
        <v>387</v>
      </c>
    </row>
    <row r="42" ht="36" customHeight="1" spans="1:10">
      <c r="A42" s="150" t="s">
        <v>279</v>
      </c>
      <c r="B42" s="151" t="s">
        <v>398</v>
      </c>
      <c r="C42" s="151" t="s">
        <v>328</v>
      </c>
      <c r="D42" s="151" t="s">
        <v>329</v>
      </c>
      <c r="E42" s="151" t="s">
        <v>392</v>
      </c>
      <c r="F42" s="151" t="s">
        <v>337</v>
      </c>
      <c r="G42" s="151" t="s">
        <v>338</v>
      </c>
      <c r="H42" s="151" t="s">
        <v>326</v>
      </c>
      <c r="I42" s="151" t="s">
        <v>321</v>
      </c>
      <c r="J42" s="151" t="s">
        <v>392</v>
      </c>
    </row>
    <row r="43" ht="36" customHeight="1" spans="1:10">
      <c r="A43" s="150" t="s">
        <v>279</v>
      </c>
      <c r="B43" s="151" t="s">
        <v>398</v>
      </c>
      <c r="C43" s="151" t="s">
        <v>334</v>
      </c>
      <c r="D43" s="151" t="s">
        <v>335</v>
      </c>
      <c r="E43" s="151" t="s">
        <v>395</v>
      </c>
      <c r="F43" s="151" t="s">
        <v>337</v>
      </c>
      <c r="G43" s="151" t="s">
        <v>338</v>
      </c>
      <c r="H43" s="151" t="s">
        <v>326</v>
      </c>
      <c r="I43" s="151" t="s">
        <v>321</v>
      </c>
      <c r="J43" s="151" t="s">
        <v>395</v>
      </c>
    </row>
    <row r="44" ht="36" customHeight="1" spans="1:10">
      <c r="A44" s="150" t="s">
        <v>276</v>
      </c>
      <c r="B44" s="151" t="s">
        <v>400</v>
      </c>
      <c r="C44" s="151" t="s">
        <v>316</v>
      </c>
      <c r="D44" s="151" t="s">
        <v>317</v>
      </c>
      <c r="E44" s="151" t="s">
        <v>401</v>
      </c>
      <c r="F44" s="151" t="s">
        <v>319</v>
      </c>
      <c r="G44" s="151" t="s">
        <v>94</v>
      </c>
      <c r="H44" s="151" t="s">
        <v>359</v>
      </c>
      <c r="I44" s="151" t="s">
        <v>321</v>
      </c>
      <c r="J44" s="151" t="s">
        <v>402</v>
      </c>
    </row>
    <row r="45" ht="36" customHeight="1" spans="1:10">
      <c r="A45" s="150" t="s">
        <v>276</v>
      </c>
      <c r="B45" s="151" t="s">
        <v>400</v>
      </c>
      <c r="C45" s="151" t="s">
        <v>316</v>
      </c>
      <c r="D45" s="151" t="s">
        <v>323</v>
      </c>
      <c r="E45" s="151" t="s">
        <v>403</v>
      </c>
      <c r="F45" s="151" t="s">
        <v>337</v>
      </c>
      <c r="G45" s="151" t="s">
        <v>404</v>
      </c>
      <c r="H45" s="151" t="s">
        <v>326</v>
      </c>
      <c r="I45" s="151" t="s">
        <v>321</v>
      </c>
      <c r="J45" s="151" t="s">
        <v>405</v>
      </c>
    </row>
    <row r="46" ht="36" customHeight="1" spans="1:10">
      <c r="A46" s="150" t="s">
        <v>276</v>
      </c>
      <c r="B46" s="151" t="s">
        <v>400</v>
      </c>
      <c r="C46" s="151" t="s">
        <v>316</v>
      </c>
      <c r="D46" s="151" t="s">
        <v>363</v>
      </c>
      <c r="E46" s="151" t="s">
        <v>364</v>
      </c>
      <c r="F46" s="151" t="s">
        <v>319</v>
      </c>
      <c r="G46" s="151" t="s">
        <v>406</v>
      </c>
      <c r="H46" s="151" t="s">
        <v>407</v>
      </c>
      <c r="I46" s="151" t="s">
        <v>321</v>
      </c>
      <c r="J46" s="151" t="s">
        <v>408</v>
      </c>
    </row>
    <row r="47" ht="36" customHeight="1" spans="1:10">
      <c r="A47" s="150" t="s">
        <v>276</v>
      </c>
      <c r="B47" s="151" t="s">
        <v>400</v>
      </c>
      <c r="C47" s="151" t="s">
        <v>328</v>
      </c>
      <c r="D47" s="151" t="s">
        <v>409</v>
      </c>
      <c r="E47" s="151" t="s">
        <v>410</v>
      </c>
      <c r="F47" s="151" t="s">
        <v>319</v>
      </c>
      <c r="G47" s="151" t="s">
        <v>411</v>
      </c>
      <c r="H47" s="151"/>
      <c r="I47" s="151" t="s">
        <v>332</v>
      </c>
      <c r="J47" s="151" t="s">
        <v>410</v>
      </c>
    </row>
    <row r="48" ht="36" customHeight="1" spans="1:10">
      <c r="A48" s="150" t="s">
        <v>276</v>
      </c>
      <c r="B48" s="151" t="s">
        <v>400</v>
      </c>
      <c r="C48" s="151" t="s">
        <v>334</v>
      </c>
      <c r="D48" s="151" t="s">
        <v>335</v>
      </c>
      <c r="E48" s="151" t="s">
        <v>381</v>
      </c>
      <c r="F48" s="151" t="s">
        <v>337</v>
      </c>
      <c r="G48" s="151" t="s">
        <v>338</v>
      </c>
      <c r="H48" s="151" t="s">
        <v>326</v>
      </c>
      <c r="I48" s="151" t="s">
        <v>321</v>
      </c>
      <c r="J48" s="151" t="s">
        <v>412</v>
      </c>
    </row>
    <row r="49" ht="36" customHeight="1" spans="1:10">
      <c r="A49" s="150" t="s">
        <v>275</v>
      </c>
      <c r="B49" s="151" t="s">
        <v>413</v>
      </c>
      <c r="C49" s="151" t="s">
        <v>316</v>
      </c>
      <c r="D49" s="151" t="s">
        <v>317</v>
      </c>
      <c r="E49" s="151" t="s">
        <v>318</v>
      </c>
      <c r="F49" s="151" t="s">
        <v>319</v>
      </c>
      <c r="G49" s="151" t="s">
        <v>83</v>
      </c>
      <c r="H49" s="151" t="s">
        <v>320</v>
      </c>
      <c r="I49" s="151" t="s">
        <v>321</v>
      </c>
      <c r="J49" s="151" t="s">
        <v>414</v>
      </c>
    </row>
    <row r="50" ht="36" customHeight="1" spans="1:10">
      <c r="A50" s="150" t="s">
        <v>275</v>
      </c>
      <c r="B50" s="151" t="s">
        <v>413</v>
      </c>
      <c r="C50" s="151" t="s">
        <v>316</v>
      </c>
      <c r="D50" s="151" t="s">
        <v>323</v>
      </c>
      <c r="E50" s="151" t="s">
        <v>324</v>
      </c>
      <c r="F50" s="151" t="s">
        <v>319</v>
      </c>
      <c r="G50" s="151" t="s">
        <v>325</v>
      </c>
      <c r="H50" s="151" t="s">
        <v>326</v>
      </c>
      <c r="I50" s="151" t="s">
        <v>321</v>
      </c>
      <c r="J50" s="151" t="s">
        <v>327</v>
      </c>
    </row>
    <row r="51" ht="36" customHeight="1" spans="1:10">
      <c r="A51" s="150" t="s">
        <v>275</v>
      </c>
      <c r="B51" s="151" t="s">
        <v>413</v>
      </c>
      <c r="C51" s="151" t="s">
        <v>328</v>
      </c>
      <c r="D51" s="151" t="s">
        <v>329</v>
      </c>
      <c r="E51" s="151" t="s">
        <v>330</v>
      </c>
      <c r="F51" s="151" t="s">
        <v>319</v>
      </c>
      <c r="G51" s="151" t="s">
        <v>331</v>
      </c>
      <c r="H51" s="151"/>
      <c r="I51" s="151" t="s">
        <v>332</v>
      </c>
      <c r="J51" s="151" t="s">
        <v>333</v>
      </c>
    </row>
    <row r="52" ht="36" customHeight="1" spans="1:10">
      <c r="A52" s="150" t="s">
        <v>275</v>
      </c>
      <c r="B52" s="151" t="s">
        <v>413</v>
      </c>
      <c r="C52" s="151" t="s">
        <v>334</v>
      </c>
      <c r="D52" s="151" t="s">
        <v>335</v>
      </c>
      <c r="E52" s="151" t="s">
        <v>336</v>
      </c>
      <c r="F52" s="151" t="s">
        <v>337</v>
      </c>
      <c r="G52" s="151" t="s">
        <v>338</v>
      </c>
      <c r="H52" s="151" t="s">
        <v>326</v>
      </c>
      <c r="I52" s="151" t="s">
        <v>321</v>
      </c>
      <c r="J52" s="151" t="s">
        <v>336</v>
      </c>
    </row>
    <row r="53" ht="36" customHeight="1" spans="1:10">
      <c r="A53" s="152" t="s">
        <v>295</v>
      </c>
      <c r="B53" s="153" t="s">
        <v>415</v>
      </c>
      <c r="C53" s="151" t="s">
        <v>316</v>
      </c>
      <c r="D53" s="151" t="s">
        <v>317</v>
      </c>
      <c r="E53" s="154" t="s">
        <v>416</v>
      </c>
      <c r="F53" s="154" t="s">
        <v>319</v>
      </c>
      <c r="G53" s="154" t="s">
        <v>325</v>
      </c>
      <c r="H53" s="154" t="s">
        <v>326</v>
      </c>
      <c r="I53" s="151" t="s">
        <v>321</v>
      </c>
      <c r="J53" s="151" t="s">
        <v>416</v>
      </c>
    </row>
    <row r="54" ht="36" customHeight="1" spans="1:10">
      <c r="A54" s="155"/>
      <c r="B54" s="153"/>
      <c r="C54" s="151" t="s">
        <v>316</v>
      </c>
      <c r="D54" s="151" t="s">
        <v>323</v>
      </c>
      <c r="E54" s="154" t="s">
        <v>417</v>
      </c>
      <c r="F54" s="151" t="s">
        <v>337</v>
      </c>
      <c r="G54" s="154" t="s">
        <v>362</v>
      </c>
      <c r="H54" s="154" t="s">
        <v>326</v>
      </c>
      <c r="I54" s="151" t="s">
        <v>321</v>
      </c>
      <c r="J54" s="151" t="s">
        <v>417</v>
      </c>
    </row>
    <row r="55" ht="36" customHeight="1" spans="1:10">
      <c r="A55" s="155"/>
      <c r="B55" s="153"/>
      <c r="C55" s="151" t="s">
        <v>334</v>
      </c>
      <c r="D55" s="151" t="s">
        <v>335</v>
      </c>
      <c r="E55" s="154" t="s">
        <v>418</v>
      </c>
      <c r="F55" s="151" t="s">
        <v>337</v>
      </c>
      <c r="G55" s="154" t="s">
        <v>338</v>
      </c>
      <c r="H55" s="154" t="s">
        <v>326</v>
      </c>
      <c r="I55" s="151" t="s">
        <v>321</v>
      </c>
      <c r="J55" s="151" t="s">
        <v>418</v>
      </c>
    </row>
    <row r="56" ht="36" customHeight="1" spans="1:10">
      <c r="A56" s="156" t="s">
        <v>296</v>
      </c>
      <c r="B56" s="153" t="s">
        <v>415</v>
      </c>
      <c r="C56" s="151" t="s">
        <v>316</v>
      </c>
      <c r="D56" s="151" t="s">
        <v>317</v>
      </c>
      <c r="E56" s="151" t="s">
        <v>416</v>
      </c>
      <c r="F56" s="151" t="s">
        <v>319</v>
      </c>
      <c r="G56" s="151" t="s">
        <v>325</v>
      </c>
      <c r="H56" s="151" t="s">
        <v>326</v>
      </c>
      <c r="I56" s="151" t="s">
        <v>321</v>
      </c>
      <c r="J56" s="151" t="s">
        <v>416</v>
      </c>
    </row>
    <row r="57" ht="36" customHeight="1" spans="1:10">
      <c r="A57" s="156"/>
      <c r="B57" s="153"/>
      <c r="C57" s="151" t="s">
        <v>316</v>
      </c>
      <c r="D57" s="151" t="s">
        <v>323</v>
      </c>
      <c r="E57" s="151" t="s">
        <v>417</v>
      </c>
      <c r="F57" s="151" t="s">
        <v>337</v>
      </c>
      <c r="G57" s="151" t="s">
        <v>362</v>
      </c>
      <c r="H57" s="151" t="s">
        <v>326</v>
      </c>
      <c r="I57" s="151" t="s">
        <v>321</v>
      </c>
      <c r="J57" s="151" t="s">
        <v>417</v>
      </c>
    </row>
    <row r="58" ht="36" customHeight="1" spans="1:10">
      <c r="A58" s="156"/>
      <c r="B58" s="153"/>
      <c r="C58" s="151" t="s">
        <v>334</v>
      </c>
      <c r="D58" s="151" t="s">
        <v>335</v>
      </c>
      <c r="E58" s="151" t="s">
        <v>418</v>
      </c>
      <c r="F58" s="151" t="s">
        <v>337</v>
      </c>
      <c r="G58" s="151" t="s">
        <v>338</v>
      </c>
      <c r="H58" s="151" t="s">
        <v>326</v>
      </c>
      <c r="I58" s="151" t="s">
        <v>321</v>
      </c>
      <c r="J58" s="151" t="s">
        <v>418</v>
      </c>
    </row>
    <row r="59" ht="36" customHeight="1" spans="1:10">
      <c r="A59" s="156" t="s">
        <v>297</v>
      </c>
      <c r="B59" s="153" t="s">
        <v>415</v>
      </c>
      <c r="C59" s="151" t="s">
        <v>316</v>
      </c>
      <c r="D59" s="151" t="s">
        <v>317</v>
      </c>
      <c r="E59" s="151" t="s">
        <v>416</v>
      </c>
      <c r="F59" s="151" t="s">
        <v>319</v>
      </c>
      <c r="G59" s="151" t="s">
        <v>325</v>
      </c>
      <c r="H59" s="151" t="s">
        <v>326</v>
      </c>
      <c r="I59" s="151" t="s">
        <v>321</v>
      </c>
      <c r="J59" s="151" t="s">
        <v>416</v>
      </c>
    </row>
    <row r="60" ht="36" customHeight="1" spans="1:10">
      <c r="A60" s="156"/>
      <c r="B60" s="153"/>
      <c r="C60" s="151" t="s">
        <v>316</v>
      </c>
      <c r="D60" s="151" t="s">
        <v>323</v>
      </c>
      <c r="E60" s="151" t="s">
        <v>417</v>
      </c>
      <c r="F60" s="151" t="s">
        <v>337</v>
      </c>
      <c r="G60" s="151" t="s">
        <v>362</v>
      </c>
      <c r="H60" s="151" t="s">
        <v>326</v>
      </c>
      <c r="I60" s="151" t="s">
        <v>321</v>
      </c>
      <c r="J60" s="151" t="s">
        <v>417</v>
      </c>
    </row>
    <row r="61" ht="36" customHeight="1" spans="1:10">
      <c r="A61" s="156"/>
      <c r="B61" s="153"/>
      <c r="C61" s="151" t="s">
        <v>334</v>
      </c>
      <c r="D61" s="151" t="s">
        <v>335</v>
      </c>
      <c r="E61" s="151" t="s">
        <v>418</v>
      </c>
      <c r="F61" s="151" t="s">
        <v>337</v>
      </c>
      <c r="G61" s="151" t="s">
        <v>338</v>
      </c>
      <c r="H61" s="151" t="s">
        <v>326</v>
      </c>
      <c r="I61" s="151" t="s">
        <v>321</v>
      </c>
      <c r="J61" s="151" t="s">
        <v>418</v>
      </c>
    </row>
    <row r="62" ht="36" customHeight="1" spans="1:10">
      <c r="A62" s="156" t="s">
        <v>298</v>
      </c>
      <c r="B62" s="153" t="s">
        <v>415</v>
      </c>
      <c r="C62" s="151" t="s">
        <v>316</v>
      </c>
      <c r="D62" s="151" t="s">
        <v>317</v>
      </c>
      <c r="E62" s="151" t="s">
        <v>416</v>
      </c>
      <c r="F62" s="151" t="s">
        <v>319</v>
      </c>
      <c r="G62" s="151" t="s">
        <v>325</v>
      </c>
      <c r="H62" s="151" t="s">
        <v>326</v>
      </c>
      <c r="I62" s="151" t="s">
        <v>321</v>
      </c>
      <c r="J62" s="151" t="s">
        <v>416</v>
      </c>
    </row>
    <row r="63" ht="36" customHeight="1" spans="1:10">
      <c r="A63" s="156"/>
      <c r="B63" s="153"/>
      <c r="C63" s="151" t="s">
        <v>316</v>
      </c>
      <c r="D63" s="151" t="s">
        <v>323</v>
      </c>
      <c r="E63" s="151" t="s">
        <v>417</v>
      </c>
      <c r="F63" s="151" t="s">
        <v>337</v>
      </c>
      <c r="G63" s="151" t="s">
        <v>362</v>
      </c>
      <c r="H63" s="151" t="s">
        <v>326</v>
      </c>
      <c r="I63" s="151" t="s">
        <v>321</v>
      </c>
      <c r="J63" s="151" t="s">
        <v>417</v>
      </c>
    </row>
    <row r="64" ht="36" customHeight="1" spans="1:10">
      <c r="A64" s="156"/>
      <c r="B64" s="153"/>
      <c r="C64" s="151" t="s">
        <v>334</v>
      </c>
      <c r="D64" s="151" t="s">
        <v>335</v>
      </c>
      <c r="E64" s="151" t="s">
        <v>418</v>
      </c>
      <c r="F64" s="151" t="s">
        <v>337</v>
      </c>
      <c r="G64" s="151" t="s">
        <v>338</v>
      </c>
      <c r="H64" s="151" t="s">
        <v>326</v>
      </c>
      <c r="I64" s="151" t="s">
        <v>321</v>
      </c>
      <c r="J64" s="151" t="s">
        <v>418</v>
      </c>
    </row>
    <row r="65" ht="36" customHeight="1" spans="1:10">
      <c r="A65" s="156" t="s">
        <v>299</v>
      </c>
      <c r="B65" s="156" t="s">
        <v>419</v>
      </c>
      <c r="C65" s="157" t="s">
        <v>316</v>
      </c>
      <c r="D65" s="158" t="s">
        <v>317</v>
      </c>
      <c r="E65" s="157" t="s">
        <v>420</v>
      </c>
      <c r="F65" s="151" t="s">
        <v>337</v>
      </c>
      <c r="G65" s="151" t="s">
        <v>338</v>
      </c>
      <c r="H65" s="151" t="s">
        <v>326</v>
      </c>
      <c r="I65" s="151" t="s">
        <v>321</v>
      </c>
      <c r="J65" s="157" t="s">
        <v>420</v>
      </c>
    </row>
    <row r="66" ht="36" customHeight="1" spans="1:10">
      <c r="A66" s="156"/>
      <c r="B66" s="156"/>
      <c r="C66" s="157" t="s">
        <v>316</v>
      </c>
      <c r="D66" s="151" t="s">
        <v>323</v>
      </c>
      <c r="E66" s="157" t="s">
        <v>421</v>
      </c>
      <c r="F66" s="151" t="s">
        <v>337</v>
      </c>
      <c r="G66" s="151" t="s">
        <v>422</v>
      </c>
      <c r="H66" s="151" t="s">
        <v>326</v>
      </c>
      <c r="I66" s="151" t="s">
        <v>321</v>
      </c>
      <c r="J66" s="157" t="s">
        <v>421</v>
      </c>
    </row>
    <row r="67" ht="36" customHeight="1" spans="1:10">
      <c r="A67" s="156"/>
      <c r="B67" s="156"/>
      <c r="C67" s="157" t="s">
        <v>334</v>
      </c>
      <c r="D67" s="157" t="s">
        <v>335</v>
      </c>
      <c r="E67" s="157" t="s">
        <v>423</v>
      </c>
      <c r="F67" s="151" t="s">
        <v>337</v>
      </c>
      <c r="G67" s="151" t="s">
        <v>404</v>
      </c>
      <c r="H67" s="151" t="s">
        <v>326</v>
      </c>
      <c r="I67" s="151" t="s">
        <v>321</v>
      </c>
      <c r="J67" s="157" t="s">
        <v>423</v>
      </c>
    </row>
    <row r="68" ht="36" customHeight="1" spans="1:10">
      <c r="A68" s="156" t="s">
        <v>300</v>
      </c>
      <c r="B68" s="156" t="s">
        <v>419</v>
      </c>
      <c r="C68" s="157" t="s">
        <v>316</v>
      </c>
      <c r="D68" s="158" t="s">
        <v>317</v>
      </c>
      <c r="E68" s="157" t="s">
        <v>420</v>
      </c>
      <c r="F68" s="151" t="s">
        <v>337</v>
      </c>
      <c r="G68" s="151" t="s">
        <v>338</v>
      </c>
      <c r="H68" s="151" t="s">
        <v>326</v>
      </c>
      <c r="I68" s="151" t="s">
        <v>321</v>
      </c>
      <c r="J68" s="157" t="s">
        <v>420</v>
      </c>
    </row>
    <row r="69" ht="36" customHeight="1" spans="1:10">
      <c r="A69" s="156"/>
      <c r="B69" s="156"/>
      <c r="C69" s="157" t="s">
        <v>316</v>
      </c>
      <c r="D69" s="151" t="s">
        <v>323</v>
      </c>
      <c r="E69" s="157" t="s">
        <v>421</v>
      </c>
      <c r="F69" s="151" t="s">
        <v>337</v>
      </c>
      <c r="G69" s="151" t="s">
        <v>422</v>
      </c>
      <c r="H69" s="151" t="s">
        <v>326</v>
      </c>
      <c r="I69" s="151" t="s">
        <v>321</v>
      </c>
      <c r="J69" s="157" t="s">
        <v>421</v>
      </c>
    </row>
    <row r="70" ht="36" customHeight="1" spans="1:10">
      <c r="A70" s="156"/>
      <c r="B70" s="156"/>
      <c r="C70" s="157" t="s">
        <v>334</v>
      </c>
      <c r="D70" s="157" t="s">
        <v>335</v>
      </c>
      <c r="E70" s="157" t="s">
        <v>423</v>
      </c>
      <c r="F70" s="151" t="s">
        <v>337</v>
      </c>
      <c r="G70" s="151" t="s">
        <v>404</v>
      </c>
      <c r="H70" s="151" t="s">
        <v>326</v>
      </c>
      <c r="I70" s="151" t="s">
        <v>321</v>
      </c>
      <c r="J70" s="157" t="s">
        <v>423</v>
      </c>
    </row>
    <row r="71" ht="36" customHeight="1" spans="1:10">
      <c r="A71" s="156" t="s">
        <v>301</v>
      </c>
      <c r="B71" s="156" t="s">
        <v>424</v>
      </c>
      <c r="C71" s="157" t="s">
        <v>316</v>
      </c>
      <c r="D71" s="158" t="s">
        <v>317</v>
      </c>
      <c r="E71" s="157" t="s">
        <v>425</v>
      </c>
      <c r="F71" s="151" t="s">
        <v>337</v>
      </c>
      <c r="G71" s="151" t="s">
        <v>382</v>
      </c>
      <c r="H71" s="151" t="s">
        <v>326</v>
      </c>
      <c r="I71" s="151" t="s">
        <v>321</v>
      </c>
      <c r="J71" s="157" t="s">
        <v>425</v>
      </c>
    </row>
    <row r="72" ht="36" customHeight="1" spans="1:10">
      <c r="A72" s="156"/>
      <c r="B72" s="156"/>
      <c r="C72" s="157" t="s">
        <v>316</v>
      </c>
      <c r="D72" s="151" t="s">
        <v>323</v>
      </c>
      <c r="E72" s="157" t="s">
        <v>420</v>
      </c>
      <c r="F72" s="151" t="s">
        <v>337</v>
      </c>
      <c r="G72" s="151" t="s">
        <v>338</v>
      </c>
      <c r="H72" s="151" t="s">
        <v>326</v>
      </c>
      <c r="I72" s="151" t="s">
        <v>321</v>
      </c>
      <c r="J72" s="157" t="s">
        <v>420</v>
      </c>
    </row>
    <row r="73" ht="36" customHeight="1" spans="1:10">
      <c r="A73" s="156"/>
      <c r="B73" s="156"/>
      <c r="C73" s="157" t="s">
        <v>334</v>
      </c>
      <c r="D73" s="157" t="s">
        <v>335</v>
      </c>
      <c r="E73" s="157" t="s">
        <v>426</v>
      </c>
      <c r="F73" s="151" t="s">
        <v>337</v>
      </c>
      <c r="G73" s="151" t="s">
        <v>404</v>
      </c>
      <c r="H73" s="151" t="s">
        <v>326</v>
      </c>
      <c r="I73" s="151" t="s">
        <v>321</v>
      </c>
      <c r="J73" s="157" t="s">
        <v>426</v>
      </c>
    </row>
    <row r="74" ht="36" customHeight="1" spans="1:10">
      <c r="A74" s="156" t="s">
        <v>302</v>
      </c>
      <c r="B74" s="156" t="s">
        <v>427</v>
      </c>
      <c r="C74" s="157" t="s">
        <v>316</v>
      </c>
      <c r="D74" s="157" t="s">
        <v>317</v>
      </c>
      <c r="E74" s="157" t="s">
        <v>428</v>
      </c>
      <c r="F74" s="157" t="s">
        <v>319</v>
      </c>
      <c r="G74" s="159">
        <v>89</v>
      </c>
      <c r="H74" s="157" t="s">
        <v>359</v>
      </c>
      <c r="I74" s="151" t="s">
        <v>321</v>
      </c>
      <c r="J74" s="157" t="s">
        <v>428</v>
      </c>
    </row>
    <row r="75" ht="36" customHeight="1" spans="1:10">
      <c r="A75" s="156"/>
      <c r="B75" s="156"/>
      <c r="C75" s="157" t="s">
        <v>316</v>
      </c>
      <c r="D75" s="157" t="s">
        <v>323</v>
      </c>
      <c r="E75" s="157" t="s">
        <v>429</v>
      </c>
      <c r="F75" s="151" t="s">
        <v>337</v>
      </c>
      <c r="G75" s="151" t="s">
        <v>338</v>
      </c>
      <c r="H75" s="151" t="s">
        <v>326</v>
      </c>
      <c r="I75" s="151" t="s">
        <v>321</v>
      </c>
      <c r="J75" s="157" t="s">
        <v>429</v>
      </c>
    </row>
    <row r="76" ht="36" customHeight="1" spans="1:10">
      <c r="A76" s="156"/>
      <c r="B76" s="156"/>
      <c r="C76" s="157" t="s">
        <v>334</v>
      </c>
      <c r="D76" s="157" t="s">
        <v>335</v>
      </c>
      <c r="E76" s="157" t="s">
        <v>430</v>
      </c>
      <c r="F76" s="151" t="s">
        <v>337</v>
      </c>
      <c r="G76" s="151" t="s">
        <v>338</v>
      </c>
      <c r="H76" s="151" t="s">
        <v>326</v>
      </c>
      <c r="I76" s="151" t="s">
        <v>321</v>
      </c>
      <c r="J76" s="157" t="s">
        <v>430</v>
      </c>
    </row>
    <row r="77" ht="36" customHeight="1" spans="1:10">
      <c r="A77" s="156" t="s">
        <v>303</v>
      </c>
      <c r="B77" s="156" t="s">
        <v>431</v>
      </c>
      <c r="C77" s="157" t="s">
        <v>316</v>
      </c>
      <c r="D77" s="157" t="s">
        <v>317</v>
      </c>
      <c r="E77" s="157" t="s">
        <v>432</v>
      </c>
      <c r="F77" s="151" t="s">
        <v>337</v>
      </c>
      <c r="G77" s="151" t="s">
        <v>338</v>
      </c>
      <c r="H77" s="151" t="s">
        <v>326</v>
      </c>
      <c r="I77" s="151" t="s">
        <v>321</v>
      </c>
      <c r="J77" s="157" t="s">
        <v>432</v>
      </c>
    </row>
    <row r="78" ht="36" customHeight="1" spans="1:10">
      <c r="A78" s="156"/>
      <c r="B78" s="156"/>
      <c r="C78" s="157" t="s">
        <v>316</v>
      </c>
      <c r="D78" s="157" t="s">
        <v>323</v>
      </c>
      <c r="E78" s="157" t="s">
        <v>420</v>
      </c>
      <c r="F78" s="151" t="s">
        <v>337</v>
      </c>
      <c r="G78" s="151" t="s">
        <v>338</v>
      </c>
      <c r="H78" s="151" t="s">
        <v>326</v>
      </c>
      <c r="I78" s="151" t="s">
        <v>321</v>
      </c>
      <c r="J78" s="157" t="s">
        <v>420</v>
      </c>
    </row>
    <row r="79" ht="36" customHeight="1" spans="1:10">
      <c r="A79" s="156"/>
      <c r="B79" s="156"/>
      <c r="C79" s="157" t="s">
        <v>334</v>
      </c>
      <c r="D79" s="157" t="s">
        <v>335</v>
      </c>
      <c r="E79" s="157" t="s">
        <v>433</v>
      </c>
      <c r="F79" s="151" t="s">
        <v>337</v>
      </c>
      <c r="G79" s="151" t="s">
        <v>404</v>
      </c>
      <c r="H79" s="151" t="s">
        <v>326</v>
      </c>
      <c r="I79" s="151" t="s">
        <v>321</v>
      </c>
      <c r="J79" s="157" t="s">
        <v>433</v>
      </c>
    </row>
    <row r="80" ht="36" customHeight="1" spans="1:10">
      <c r="A80" s="156" t="s">
        <v>304</v>
      </c>
      <c r="B80" s="160" t="s">
        <v>434</v>
      </c>
      <c r="C80" s="157" t="s">
        <v>316</v>
      </c>
      <c r="D80" s="157" t="s">
        <v>317</v>
      </c>
      <c r="E80" s="157" t="s">
        <v>435</v>
      </c>
      <c r="F80" s="151" t="s">
        <v>337</v>
      </c>
      <c r="G80" s="151" t="s">
        <v>325</v>
      </c>
      <c r="H80" s="151" t="s">
        <v>326</v>
      </c>
      <c r="I80" s="151" t="s">
        <v>321</v>
      </c>
      <c r="J80" s="157" t="s">
        <v>435</v>
      </c>
    </row>
    <row r="81" ht="36" customHeight="1" spans="1:10">
      <c r="A81" s="156"/>
      <c r="B81" s="155"/>
      <c r="C81" s="157" t="s">
        <v>328</v>
      </c>
      <c r="D81" s="157" t="s">
        <v>329</v>
      </c>
      <c r="E81" s="157" t="s">
        <v>436</v>
      </c>
      <c r="F81" s="151" t="s">
        <v>337</v>
      </c>
      <c r="G81" s="151" t="s">
        <v>382</v>
      </c>
      <c r="H81" s="151" t="s">
        <v>326</v>
      </c>
      <c r="I81" s="151" t="s">
        <v>321</v>
      </c>
      <c r="J81" s="157" t="s">
        <v>436</v>
      </c>
    </row>
    <row r="82" ht="36" customHeight="1" spans="1:10">
      <c r="A82" s="156"/>
      <c r="B82" s="161"/>
      <c r="C82" s="157" t="s">
        <v>334</v>
      </c>
      <c r="D82" s="157" t="s">
        <v>335</v>
      </c>
      <c r="E82" s="157" t="s">
        <v>437</v>
      </c>
      <c r="F82" s="151" t="s">
        <v>337</v>
      </c>
      <c r="G82" s="151" t="s">
        <v>382</v>
      </c>
      <c r="H82" s="151" t="s">
        <v>326</v>
      </c>
      <c r="I82" s="151" t="s">
        <v>321</v>
      </c>
      <c r="J82" s="157" t="s">
        <v>437</v>
      </c>
    </row>
  </sheetData>
  <mergeCells count="42">
    <mergeCell ref="A3:J3"/>
    <mergeCell ref="A4:H4"/>
    <mergeCell ref="A7:A10"/>
    <mergeCell ref="A11:A14"/>
    <mergeCell ref="A15:A18"/>
    <mergeCell ref="A19:A23"/>
    <mergeCell ref="A24:A29"/>
    <mergeCell ref="A30:A35"/>
    <mergeCell ref="A36:A39"/>
    <mergeCell ref="A40:A43"/>
    <mergeCell ref="A44:A48"/>
    <mergeCell ref="A49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B7:B10"/>
    <mergeCell ref="B11:B14"/>
    <mergeCell ref="B15:B18"/>
    <mergeCell ref="B19:B23"/>
    <mergeCell ref="B24:B29"/>
    <mergeCell ref="B30:B35"/>
    <mergeCell ref="B36:B39"/>
    <mergeCell ref="B40:B43"/>
    <mergeCell ref="B44:B48"/>
    <mergeCell ref="B49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烧饵块的烦恼(･´з`･)</cp:lastModifiedBy>
  <dcterms:created xsi:type="dcterms:W3CDTF">2025-02-06T07:09:00Z</dcterms:created>
  <dcterms:modified xsi:type="dcterms:W3CDTF">2025-03-20T06:41:14Z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