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970" tabRatio="894" firstSheet="9"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0">'财务收支预算总表01-1'!$A:$A,'财务收支预算总表01-1'!$1:$1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<sst xmlns="http://schemas.openxmlformats.org/spreadsheetml/2006/main" count="996" uniqueCount="427">
  <si>
    <t>预算01-1表</t>
  </si>
  <si>
    <t>单位名称：中国共产党昆明市呈贡区委员会社会工作部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</si>
  <si>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</si>
  <si>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</si>
  <si>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</si>
  <si>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</si>
  <si>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</si>
  <si>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</si>
  <si>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</si>
  <si>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</si>
  <si>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</si>
  <si>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</si>
  <si>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</si>
  <si>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</si>
  <si>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</si>
  <si>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</si>
  <si>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</si>
  <si>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</si>
  <si>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</si>
  <si>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</si>
  <si>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</si>
  <si>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</si>
  <si>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</si>
  <si>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4、附属单位上缴收入</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</si>
  <si>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</si>
  <si>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</si>
  <si>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</si>
  <si>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</si>
  <si>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</si>
  <si>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</si>
  <si>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</si>
  <si>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</si>
  <si>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</si>
  <si>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</si>
  <si>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</si>
  <si>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</si>
  <si>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</si>
  <si>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</si>
  <si>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</si>
  <si>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</si>
  <si>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</si>
  <si>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</si>
  <si>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</si>
  <si>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</si>
  <si>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</si>
  <si>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</si>
  <si>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</si>
  <si>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</si>
  <si>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</si>
  <si>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</si>
  <si>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</si>
  <si>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</si>
  <si>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</si>
  <si>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</si>
  <si>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</si>
  <si>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</si>
  <si>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</si>
  <si>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</si>
  <si>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</si>
  <si>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</si>
  <si>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</si>
  <si>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</si>
  <si>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</si>
  <si>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</si>
  <si>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</si>
  <si>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</si>
  <si>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</si>
  <si>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</si>
  <si>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451</t>
  </si>
  <si>
    <t>中国共产党昆明市呈贡区委员会社会工作部</t>
  </si>
  <si>
    <t>451001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</si>
  <si>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</si>
  <si>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</si>
  <si>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</si>
  <si>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</si>
  <si>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</si>
  <si>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</si>
  <si>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</si>
  <si>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</si>
  <si>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</si>
  <si>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</si>
  <si>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</si>
  <si>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</si>
  <si>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</si>
  <si>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</si>
  <si>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</si>
  <si>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</si>
  <si>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</si>
  <si>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</si>
  <si>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</si>
  <si>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</si>
  <si>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</si>
  <si>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</si>
  <si>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</si>
  <si>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</si>
  <si>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</si>
  <si>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</si>
  <si>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</si>
  <si>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</si>
  <si>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20139</t>
  </si>
  <si>
    <t>社会工作事务</t>
  </si>
  <si>
    <t>2013901</t>
  </si>
  <si>
    <t>行政运行</t>
  </si>
  <si>
    <t>2013999</t>
  </si>
  <si>
    <t>其他社会工作事务支出</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</si>
  <si>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</si>
  <si>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</si>
  <si>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</si>
  <si>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</si>
  <si>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</si>
  <si>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</si>
  <si>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</si>
  <si>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</si>
  <si>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</si>
  <si>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</si>
  <si>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</si>
  <si>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</si>
  <si>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</si>
  <si>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</si>
  <si>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</si>
  <si>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</si>
  <si>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</si>
  <si>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</si>
  <si>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</si>
  <si>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</si>
  <si>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</si>
  <si>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</si>
  <si>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</si>
  <si>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</si>
  <si>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</si>
  <si>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</si>
  <si>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</si>
  <si>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</si>
  <si>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</si>
  <si>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</si>
  <si>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</si>
  <si>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</si>
  <si>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</si>
  <si>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</si>
  <si>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</si>
  <si>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</si>
  <si>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</si>
  <si>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</si>
  <si>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</si>
  <si>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</si>
  <si>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</si>
  <si>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</si>
  <si>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</si>
  <si>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</si>
  <si>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</si>
  <si>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</si>
  <si>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</si>
  <si>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</si>
  <si>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</si>
  <si>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</si>
  <si>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</si>
  <si>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</si>
  <si>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</si>
  <si>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</si>
  <si>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</si>
  <si>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</si>
  <si>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</si>
  <si>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</si>
  <si>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</si>
  <si>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</si>
  <si>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</si>
  <si>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</si>
  <si>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</si>
  <si>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</si>
  <si>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</si>
  <si>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</si>
  <si>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</si>
  <si>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</si>
  <si>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</si>
  <si>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</si>
  <si>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</si>
  <si>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</si>
  <si>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</si>
  <si>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</si>
  <si>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</si>
  <si>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</si>
  <si>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</si>
  <si>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</si>
  <si>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</si>
  <si>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</si>
  <si>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</si>
  <si>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</si>
  <si>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</si>
  <si>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</si>
  <si>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</si>
  <si>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</si>
  <si>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</si>
  <si>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</si>
  <si>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</si>
  <si>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</si>
  <si>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</si>
  <si>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</si>
  <si>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</si>
  <si>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</si>
  <si>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</si>
  <si>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行政人员工资支出</t>
  </si>
  <si>
    <t>30101</t>
  </si>
  <si>
    <t>基本工资</t>
  </si>
  <si>
    <t>30102</t>
  </si>
  <si>
    <t>津贴补贴</t>
  </si>
  <si>
    <t>30103</t>
  </si>
  <si>
    <t>奖金</t>
  </si>
  <si>
    <t>行政人员绩效奖励</t>
  </si>
  <si>
    <t>社会保障缴费</t>
  </si>
  <si>
    <t>30108</t>
  </si>
  <si>
    <t>机关事业单位基本养老保险缴费</t>
  </si>
  <si>
    <t>30110</t>
  </si>
  <si>
    <t>职工基本医疗保险缴费</t>
  </si>
  <si>
    <t>30111</t>
  </si>
  <si>
    <t>公务员医疗补助缴费</t>
  </si>
  <si>
    <t>30112</t>
  </si>
  <si>
    <t>其他社会保障缴费</t>
  </si>
  <si>
    <t>30113</t>
  </si>
  <si>
    <t>公务交通补贴</t>
  </si>
  <si>
    <t>30239</t>
  </si>
  <si>
    <t>其他交通费用</t>
  </si>
  <si>
    <t>工会经费</t>
  </si>
  <si>
    <t>30228</t>
  </si>
  <si>
    <t>其他人员劳务费</t>
  </si>
  <si>
    <t>30226</t>
  </si>
  <si>
    <t>劳务费</t>
  </si>
  <si>
    <t>一般公用运转支出</t>
  </si>
  <si>
    <t>30201</t>
  </si>
  <si>
    <t>办公费</t>
  </si>
  <si>
    <t>30205</t>
  </si>
  <si>
    <t>水费</t>
  </si>
  <si>
    <t>30206</t>
  </si>
  <si>
    <t>电费</t>
  </si>
  <si>
    <t>30207</t>
  </si>
  <si>
    <t>邮电费</t>
  </si>
  <si>
    <t>30209</t>
  </si>
  <si>
    <t>物业管理费</t>
  </si>
  <si>
    <t>30211</t>
  </si>
  <si>
    <t>差旅费</t>
  </si>
  <si>
    <t>30213</t>
  </si>
  <si>
    <t>维修（护）费</t>
  </si>
  <si>
    <t>30229</t>
  </si>
  <si>
    <t>福利费</t>
  </si>
  <si>
    <t>30216</t>
  </si>
  <si>
    <t>培训费</t>
  </si>
  <si>
    <t>临聘人员经费</t>
  </si>
  <si>
    <t>合  计</t>
  </si>
  <si>
    <t>预算05-1表</t>
  </si>
  <si>
    <t>项目分类</t>
  </si>
  <si>
    <t>项目单位</t>
  </si>
  <si>
    <t>经济科目编码</t>
  </si>
  <si>
    <t>经济科目名称</t>
  </si>
  <si>
    <t>本年拨款</t>
  </si>
  <si>
    <t>其中：本次下达</t>
  </si>
  <si>
    <t>基层治理和基层政权建设项目经费</t>
  </si>
  <si>
    <t>正常离任村干部生活补助经费</t>
  </si>
  <si>
    <t>30305</t>
  </si>
  <si>
    <t>生活补助</t>
  </si>
  <si>
    <t>党建管理经费</t>
  </si>
  <si>
    <t>30227</t>
  </si>
  <si>
    <t>委托业务费</t>
  </si>
  <si>
    <t>社会治理工作经费</t>
  </si>
  <si>
    <t>呈贡区2022年城市社区建设项目经费</t>
  </si>
  <si>
    <t>31005</t>
  </si>
  <si>
    <t>基础设施建设</t>
  </si>
  <si>
    <t>预算05-2表</t>
  </si>
  <si>
    <t>项目年度绩效目标</t>
  </si>
  <si>
    <t>一级指标</t>
  </si>
  <si>
    <t>二级指标</t>
  </si>
  <si>
    <t>三级指标</t>
  </si>
  <si>
    <t>指标性质</t>
  </si>
  <si>
    <t>指标值</t>
  </si>
  <si>
    <t>度量单位</t>
  </si>
  <si>
    <t>指标属性</t>
  </si>
  <si>
    <t>指标内容</t>
  </si>
  <si>
    <t>为提升城市社区服务社会化、法制化、智能化、专业化和组织化水平，增强人民群众的幸福感和获得感，在呈贡区6个街道8个社区12个点位进行城市社区建设，2025年计划支付89万元。</t>
  </si>
  <si>
    <t>产出指标</t>
  </si>
  <si>
    <t>数量指标</t>
  </si>
  <si>
    <t>城市社区建设项目</t>
  </si>
  <si>
    <t>=</t>
  </si>
  <si>
    <t>个</t>
  </si>
  <si>
    <t>定量指标</t>
  </si>
  <si>
    <t xml:space="preserve">呈贡区6个街道共8个社区，12个点位项目建设。面积共计：10210.64㎡，按照施工图预算总工程价为1335.981792万元，已支付824.7万元，还需511.281792万元。
</t>
  </si>
  <si>
    <t>时效指标</t>
  </si>
  <si>
    <t>完成时效</t>
  </si>
  <si>
    <t>100%</t>
  </si>
  <si>
    <t>%</t>
  </si>
  <si>
    <t>定性指标</t>
  </si>
  <si>
    <t>2024年已竣工完成验收</t>
  </si>
  <si>
    <t>成本指标</t>
  </si>
  <si>
    <t>社会成本指标</t>
  </si>
  <si>
    <t>5，112，817.92</t>
  </si>
  <si>
    <t>元</t>
  </si>
  <si>
    <t xml:space="preserve">呈贡区6个街道共8个社区，12个点位项目建设。面积共计：10210.64㎡，按照施工图预算总工程价为1335.981792万元，已支付824.7万元，还需511.281792万元。（2025年计划支付89万元）
</t>
  </si>
  <si>
    <t>效益指标</t>
  </si>
  <si>
    <t>社会效益</t>
  </si>
  <si>
    <t>社会效益指标</t>
  </si>
  <si>
    <t>&gt;=</t>
  </si>
  <si>
    <t>98%</t>
  </si>
  <si>
    <t>提升城市社区服务社会化、法制化、智能化、专业化和组织化水平，增强人民群众的幸福感和获得感。</t>
  </si>
  <si>
    <t>满意度指标</t>
  </si>
  <si>
    <t>服务对象满意度</t>
  </si>
  <si>
    <t>社区居民和社会组织满意度</t>
  </si>
  <si>
    <t>95%</t>
  </si>
  <si>
    <t xml:space="preserve">呈贡区6个街道8个社区居民满意度和社区组织满意度
</t>
  </si>
  <si>
    <t>一是组织全区相关单位及试点社区干部到先进地区学习社会治理经验，二是完成呈贡区30件民生小实事项目验收。三是打造基层社会治理三年攻坚行动、基层社会治理三年行动、城乡美化试点工作打造、社区亲民化改造等专项项目。四是引进5个社会组织对现有社工类社会组织运行情况进行梳理，开展工作指导；结合基层治理需求，培育发展社会组织；四是引进省内外优秀社工组织，助力呈贡社会工作开展 ；五是承担协调推动志愿服务体系建设工作；组织开展全区性、示范性服务重大活动；六是按季度发放楼栋长工作经费，保障社会工作正常有序开展。</t>
  </si>
  <si>
    <t>党建引领基层社区数量</t>
  </si>
  <si>
    <t>58个</t>
  </si>
  <si>
    <t>一是组织58个社区干部到先进地区学习社会治理经验，二是完成呈贡区25件民生小实事项目验收。四是引进5个社会组织对现有社工类社会组织运行情况进行梳理，开展工作指导；五是发放58个社区1053个楼栋长工作补贴。</t>
  </si>
  <si>
    <t>质量指标</t>
  </si>
  <si>
    <t>民生小实事合格率</t>
  </si>
  <si>
    <t>统筹推进党建引领基层治理和基层政权建设，协调推进城乡社区治理体系和治理能力建设，推动基层民主政治建设。社区治理和志愿服务。提高社区治理能力，完成25个民生小实事的验收支付，组织全区志愿服务，提升志愿服务质量</t>
  </si>
  <si>
    <t>2752200</t>
  </si>
  <si>
    <t>一是组织全区相关单位及试点社区干部到先进地区学习社会治理经验（20万元）；二是呈贡区民生小实事项目经费（共计73.858万元）；三是社会治理重点工作项目专项经费（10万元）；四是引进5个社会组织（80万元）；五是社工和志愿服务经费（共计20万元）六是楼栋长经费（共计71.362万元）。</t>
  </si>
  <si>
    <t>社区干部、社区居民、社会组织机构满意度</t>
  </si>
  <si>
    <t xml:space="preserve">一是对“两新”党组织书记、出资人进行专题培训，举办2025年“两新”党组织书记出资人培训班1期；二是建立“两新”领域党建示范点；三是呈贡区社会组织联盟党支部2025年党建工作经费保障（0.47万元）呈贡区社会组织联盟党支部新转入“两新”工委，支部1个一年给予3000党建工作经费，书记1名给予每月100元履职补贴，每名党员给予一年100元教育培训经费。 四是建设骑手友好社区：结合城市社区数量，以及骑手友好社区建设关于制度、设施、信息、保障、治理的要求，给予每个城市社区建设友好社区1500元的经费保障。五是建立社会工作部党支部党员活动阵地活动室。 </t>
  </si>
  <si>
    <t>党支部数量</t>
  </si>
  <si>
    <t>128</t>
  </si>
  <si>
    <t>对全区128个“两新”党组织书记、出资人组织培训一期；创建2个党员示范点；呈贡区社会组织联盟党支部2025年党建工作经费保障；建设29个骑手友好社区经费保障，完成社会工作部党支部阵地建设</t>
  </si>
  <si>
    <t>培训合格率</t>
  </si>
  <si>
    <t>一是区“两新”党组织书记、出资人组织培训合格把关，建立“两新”领域党建示范点；三是呈贡区社会组织联盟党支部2025年党建工作经费保障（0.47万元） 四是建设29个骑手友好社区给予每个社区1500元补助</t>
  </si>
  <si>
    <t>283200</t>
  </si>
  <si>
    <t>一是举办2025年“两新”党组织书记出资人培训班1期（10万元）；二是建立“两新”领域党建示范点（10万元）；三是呈贡区社会组织联盟党支部2025年党建工作经费保障（0.47万元）。 四是对29个建设骑手友好社区给予每个社区1500元补助。</t>
  </si>
  <si>
    <t>加强“两新”党组织基层党建</t>
  </si>
  <si>
    <t>99%</t>
  </si>
  <si>
    <t>加强组织建设，夯实基础支撑，不断提高基层党组织的凝聚力、战斗力和创造力</t>
  </si>
  <si>
    <t>“两新”党组织书记、出资人满意度</t>
  </si>
  <si>
    <t>“两新”党组织书记、出资人满意度、社区骑手、社区“两新”党组织党员满意度</t>
  </si>
  <si>
    <t>按季度发放全区90名正常离任退休社区干部生活补贴，保障正常离任社区干部生活品质，提高基层干部工作积极性，维护社会稳定。</t>
  </si>
  <si>
    <t>正常离任社区干部数量</t>
  </si>
  <si>
    <t>90</t>
  </si>
  <si>
    <t>人</t>
  </si>
  <si>
    <t xml:space="preserve">对全区90名正常离任退休社区干部生活进行补贴，每人每月平均690元，共计74.52万元。（90人*690元/月*12月=74.52万）
</t>
  </si>
  <si>
    <t>745200</t>
  </si>
  <si>
    <t>维护社会稳定指标</t>
  </si>
  <si>
    <t>服务对象满意度指标</t>
  </si>
  <si>
    <t xml:space="preserve">对全区90名正常离任退休社区干部生活进行补贴，每人每月平均690元，共计74.52万元。（90人*690元/月*12月=74.52万）
</t>
  </si>
  <si>
    <t>一是组织呈贡区街道分管领导、社区干部、社区工作者等开展能力提升培训；二是20256社区换届宣传；三是规范社区机制牌子。</t>
  </si>
  <si>
    <t>培训人员数量</t>
  </si>
  <si>
    <t>260</t>
  </si>
  <si>
    <t xml:space="preserve"> 一是分两批组织约260名街道分管人员、社区两委及监委正副职、社区治理专干等进行为期3天的能力提升培训。二是2026年58个社区社区换届选举宣传费用</t>
  </si>
  <si>
    <t>329400</t>
  </si>
  <si>
    <t>两批组织约260名街道分管人员、社区两委及监委正副职、社区治理专干等进行为期3天的能力提升培训（17.94万元）。</t>
  </si>
  <si>
    <t>分两批组织约260名街道分管人员、社区两委及监委正副职、社区治理专干等进行为期3天的能力提升培训。</t>
  </si>
  <si>
    <t>党建引领基层治理社会效益</t>
  </si>
  <si>
    <t>以社区党的建设统领和推动社区各项工作全面开展，促进社区服务、凝聚、管理、维稳“四大功能”的完善和发挥。</t>
  </si>
  <si>
    <t>社区干部党员满意度</t>
  </si>
  <si>
    <t>社区书记、社区干部、社区居民满意度。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</si>
  <si>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</si>
  <si>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</si>
  <si>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</si>
  <si>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</si>
  <si>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</si>
  <si>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</si>
  <si>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</si>
  <si>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</si>
  <si>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</si>
  <si>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</si>
  <si>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</si>
  <si>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</si>
  <si>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</si>
  <si>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</si>
  <si>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</si>
  <si>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</si>
  <si>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</si>
  <si>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</si>
  <si>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</si>
  <si>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</si>
  <si>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</si>
  <si>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</si>
  <si>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</si>
  <si>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社区干部教育培训</t>
  </si>
  <si>
    <t>B0902 其他适合通过市场化方式提供的机关工作人员培训服务</t>
  </si>
  <si>
    <t>机关工作人员培训服务</t>
  </si>
  <si>
    <t>政府履职辅助性服务</t>
  </si>
  <si>
    <t>分两批组织约260名街道分管人员、社区两委及监委正副职、社区治理专干等进行为期3天的能力提升培训</t>
  </si>
  <si>
    <t>社工和志愿服务</t>
  </si>
  <si>
    <t>A1005 志愿服务活动管理服务</t>
  </si>
  <si>
    <t>社会治理服务</t>
  </si>
  <si>
    <t>公共服务</t>
  </si>
  <si>
    <t>引进社会组织助理党建引领基层治理</t>
  </si>
  <si>
    <t>A1609 行业人才培养服务</t>
  </si>
  <si>
    <t>行业管理服务</t>
  </si>
  <si>
    <t>引进5个社会组织；项目和财务资金监管5万。一是对现有社工类社会组织运行情况进行梳理，开展工作指导；二是结合基层治理需求，培育发展社会组织；三是引进省内外优秀社工组织，助力呈贡引领基层治理</t>
  </si>
  <si>
    <t>组织“两新”党组织书记、出资人培训</t>
  </si>
  <si>
    <t>通过市场化方式提供的机关工作人员培训服务，举办2025年“两新”党组织书记、出资人培训班1次</t>
  </si>
  <si>
    <t xml:space="preserve">  </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</si>
  <si>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</si>
  <si>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</si>
  <si>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</si>
  <si>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</si>
  <si>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</si>
  <si>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</si>
  <si>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</si>
  <si>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</si>
  <si>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</si>
  <si>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</si>
  <si>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</si>
  <si>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</si>
  <si>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</si>
  <si>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</si>
  <si>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</si>
  <si>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</si>
  <si>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</si>
  <si>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</si>
  <si>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</si>
  <si>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</si>
  <si>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</si>
  <si>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</si>
  <si>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</si>
  <si>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</si>
  <si>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</si>
  <si>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</si>
  <si>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</si>
  <si>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</si>
  <si>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</si>
  <si>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</si>
  <si>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</si>
  <si>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</si>
  <si>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</si>
  <si>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</si>
  <si>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</si>
  <si>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</si>
  <si>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专项业务类</t>
  </si>
  <si>
    <t>本级</t>
  </si>
  <si>
    <t>事业发展类</t>
  </si>
  <si>
    <t/>
  </si>
</sst>
</file>

<file path=xl/styles.xml><?xml version="1.0" encoding="utf-8"?>
<styleSheet xmlns="http://schemas.openxmlformats.org/spreadsheetml/2006/main">
  <numFmts count="10">
    <numFmt numFmtId="43" formatCode="_ * #,##0.00_ ;_ * \-#,##0.00_ ;_ * &quot;-&quot;??_ ;_ @_ "/>
    <numFmt numFmtId="176" formatCode="yyyy\-mm\-dd"/>
    <numFmt numFmtId="177" formatCode="#,##0;\-#,##0;;@"/>
    <numFmt numFmtId="178" formatCode="yyyy\-mm\-dd\ hh:mm:ss"/>
    <numFmt numFmtId="42" formatCode="_ &quot;￥&quot;* #,##0_ ;_ &quot;￥&quot;* \-#,##0_ ;_ &quot;￥&quot;* &quot;-&quot;_ ;_ @_ "/>
    <numFmt numFmtId="179" formatCode="hh:mm:ss"/>
    <numFmt numFmtId="180" formatCode="0.00_ "/>
    <numFmt numFmtId="41" formatCode="_ * #,##0_ ;_ * \-#,##0_ ;_ * &quot;-&quot;_ ;_ @_ "/>
    <numFmt numFmtId="44" formatCode="_ &quot;￥&quot;* #,##0.00_ ;_ &quot;￥&quot;* \-#,##0.00_ ;_ &quot;￥&quot;* &quot;-&quot;??_ ;_ @_ "/>
    <numFmt numFmtId="181" formatCode="#,##0.00;\-#,##0.00;;@"/>
  </numFmts>
  <fonts count="4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sz val="9"/>
      <color theme="1"/>
      <name val="宋体"/>
      <charset val="134"/>
      <scheme val="major"/>
    </font>
    <font>
      <sz val="9"/>
      <color rgb="FF000000"/>
      <name val="宋体"/>
      <charset val="134"/>
      <scheme val="major"/>
    </font>
    <font>
      <b/>
      <sz val="18"/>
      <color rgb="FF000000"/>
      <name val="宋体"/>
      <charset val="134"/>
    </font>
    <font>
      <sz val="9.75"/>
      <color rgb="FF000000"/>
      <name val="SimSun"/>
      <charset val="134"/>
    </font>
    <font>
      <b/>
      <sz val="9"/>
      <color rgb="FF000000"/>
      <name val="宋体"/>
      <charset val="134"/>
    </font>
    <font>
      <b/>
      <sz val="14"/>
      <color rgb="FF000000"/>
      <name val="宋体"/>
      <charset val="134"/>
    </font>
    <font>
      <sz val="14"/>
      <color theme="1"/>
      <name val="宋体"/>
      <charset val="134"/>
      <scheme val="minor"/>
    </font>
    <font>
      <sz val="14"/>
      <color rgb="FF000000"/>
      <name val="宋体"/>
      <charset val="134"/>
    </font>
    <font>
      <sz val="14"/>
      <color rgb="FF000000"/>
      <name val="SimSun"/>
      <charset val="134"/>
    </font>
    <font>
      <sz val="14"/>
      <color theme="1"/>
      <name val="宋体"/>
      <charset val="134"/>
    </font>
    <font>
      <sz val="14"/>
      <color rgb="FF000000"/>
      <name val="Arial"/>
      <charset val="134"/>
    </font>
    <font>
      <sz val="11"/>
      <color rgb="FF006100"/>
      <name val="宋体"/>
      <charset val="0"/>
      <scheme val="minor"/>
    </font>
    <font>
      <b/>
      <sz val="18"/>
      <color theme="3"/>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9C6500"/>
      <name val="宋体"/>
      <charset val="0"/>
      <scheme val="minor"/>
    </font>
    <font>
      <sz val="9"/>
      <name val="宋体"/>
      <charset val="134"/>
    </font>
    <font>
      <sz val="11"/>
      <color rgb="FF3F3F76"/>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179" fontId="32" fillId="0" borderId="4">
      <alignment horizontal="right" vertical="center"/>
    </xf>
    <xf numFmtId="10" fontId="32" fillId="0" borderId="4">
      <alignment horizontal="right" vertical="center"/>
    </xf>
    <xf numFmtId="181" fontId="32" fillId="0" borderId="4">
      <alignment horizontal="right" vertical="center"/>
    </xf>
    <xf numFmtId="181" fontId="32" fillId="0" borderId="4">
      <alignment horizontal="right" vertical="center"/>
    </xf>
    <xf numFmtId="177" fontId="32" fillId="0" borderId="4">
      <alignment horizontal="right" vertical="center"/>
    </xf>
    <xf numFmtId="178" fontId="32" fillId="0" borderId="4">
      <alignment horizontal="right" vertical="center"/>
    </xf>
    <xf numFmtId="0" fontId="27" fillId="15" borderId="0" applyNumberFormat="0" applyBorder="0" applyAlignment="0" applyProtection="0">
      <alignment vertical="center"/>
    </xf>
    <xf numFmtId="0" fontId="27" fillId="13" borderId="0" applyNumberFormat="0" applyBorder="0" applyAlignment="0" applyProtection="0">
      <alignment vertical="center"/>
    </xf>
    <xf numFmtId="0" fontId="26" fillId="12" borderId="0" applyNumberFormat="0" applyBorder="0" applyAlignment="0" applyProtection="0">
      <alignment vertical="center"/>
    </xf>
    <xf numFmtId="0" fontId="27" fillId="11" borderId="0" applyNumberFormat="0" applyBorder="0" applyAlignment="0" applyProtection="0">
      <alignment vertical="center"/>
    </xf>
    <xf numFmtId="0" fontId="27" fillId="9" borderId="0" applyNumberFormat="0" applyBorder="0" applyAlignment="0" applyProtection="0">
      <alignment vertical="center"/>
    </xf>
    <xf numFmtId="0" fontId="26" fillId="8" borderId="0" applyNumberFormat="0" applyBorder="0" applyAlignment="0" applyProtection="0">
      <alignment vertical="center"/>
    </xf>
    <xf numFmtId="0" fontId="27" fillId="21" borderId="0" applyNumberFormat="0" applyBorder="0" applyAlignment="0" applyProtection="0">
      <alignment vertical="center"/>
    </xf>
    <xf numFmtId="0" fontId="34" fillId="0" borderId="20" applyNumberFormat="0" applyFill="0" applyAlignment="0" applyProtection="0">
      <alignment vertical="center"/>
    </xf>
    <xf numFmtId="0" fontId="30" fillId="0" borderId="0" applyNumberFormat="0" applyFill="0" applyBorder="0" applyAlignment="0" applyProtection="0">
      <alignment vertical="center"/>
    </xf>
    <xf numFmtId="0" fontId="38" fillId="0" borderId="2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18" applyNumberFormat="0" applyFill="0" applyAlignment="0" applyProtection="0">
      <alignment vertical="center"/>
    </xf>
    <xf numFmtId="176" fontId="32" fillId="0" borderId="4">
      <alignment horizontal="right" vertical="center"/>
    </xf>
    <xf numFmtId="42" fontId="0" fillId="0" borderId="0" applyFont="0" applyFill="0" applyBorder="0" applyAlignment="0" applyProtection="0">
      <alignment vertical="center"/>
    </xf>
    <xf numFmtId="0" fontId="26" fillId="28" borderId="0" applyNumberFormat="0" applyBorder="0" applyAlignment="0" applyProtection="0">
      <alignment vertical="center"/>
    </xf>
    <xf numFmtId="0" fontId="37" fillId="0" borderId="0" applyNumberFormat="0" applyFill="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40" fillId="0" borderId="18" applyNumberFormat="0" applyFill="0" applyAlignment="0" applyProtection="0">
      <alignment vertical="center"/>
    </xf>
    <xf numFmtId="49" fontId="32" fillId="0" borderId="4">
      <alignment horizontal="left" vertical="center" wrapText="1"/>
    </xf>
    <xf numFmtId="0" fontId="41" fillId="0" borderId="0" applyNumberFormat="0" applyFill="0" applyBorder="0" applyAlignment="0" applyProtection="0">
      <alignment vertical="center"/>
    </xf>
    <xf numFmtId="0" fontId="27" fillId="33" borderId="0" applyNumberFormat="0" applyBorder="0" applyAlignment="0" applyProtection="0">
      <alignment vertical="center"/>
    </xf>
    <xf numFmtId="44" fontId="0" fillId="0" borderId="0" applyFont="0" applyFill="0" applyBorder="0" applyAlignment="0" applyProtection="0">
      <alignment vertical="center"/>
    </xf>
    <xf numFmtId="0" fontId="27" fillId="32" borderId="0" applyNumberFormat="0" applyBorder="0" applyAlignment="0" applyProtection="0">
      <alignment vertical="center"/>
    </xf>
    <xf numFmtId="0" fontId="42" fillId="26" borderId="19" applyNumberFormat="0" applyAlignment="0" applyProtection="0">
      <alignment vertical="center"/>
    </xf>
    <xf numFmtId="0" fontId="3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27" borderId="0" applyNumberFormat="0" applyBorder="0" applyAlignment="0" applyProtection="0">
      <alignment vertical="center"/>
    </xf>
    <xf numFmtId="0" fontId="27" fillId="7" borderId="0" applyNumberFormat="0" applyBorder="0" applyAlignment="0" applyProtection="0">
      <alignment vertical="center"/>
    </xf>
    <xf numFmtId="0" fontId="26" fillId="6" borderId="0" applyNumberFormat="0" applyBorder="0" applyAlignment="0" applyProtection="0">
      <alignment vertical="center"/>
    </xf>
    <xf numFmtId="0" fontId="33" fillId="18" borderId="19" applyNumberFormat="0" applyAlignment="0" applyProtection="0">
      <alignment vertical="center"/>
    </xf>
    <xf numFmtId="0" fontId="39" fillId="26" borderId="23" applyNumberFormat="0" applyAlignment="0" applyProtection="0">
      <alignment vertical="center"/>
    </xf>
    <xf numFmtId="0" fontId="35" fillId="22" borderId="21" applyNumberFormat="0" applyAlignment="0" applyProtection="0">
      <alignment vertical="center"/>
    </xf>
    <xf numFmtId="0" fontId="25" fillId="0" borderId="17" applyNumberFormat="0" applyFill="0" applyAlignment="0" applyProtection="0">
      <alignment vertical="center"/>
    </xf>
    <xf numFmtId="0" fontId="26" fillId="23" borderId="0" applyNumberFormat="0" applyBorder="0" applyAlignment="0" applyProtection="0">
      <alignment vertical="center"/>
    </xf>
    <xf numFmtId="0" fontId="26" fillId="19" borderId="0" applyNumberFormat="0" applyBorder="0" applyAlignment="0" applyProtection="0">
      <alignment vertical="center"/>
    </xf>
    <xf numFmtId="0" fontId="0" fillId="4" borderId="16" applyNumberFormat="0" applyFont="0" applyAlignment="0" applyProtection="0">
      <alignment vertical="center"/>
    </xf>
    <xf numFmtId="0" fontId="24" fillId="0" borderId="0" applyNumberFormat="0" applyFill="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6" fillId="5" borderId="0" applyNumberFormat="0" applyBorder="0" applyAlignment="0" applyProtection="0">
      <alignment vertical="center"/>
    </xf>
    <xf numFmtId="0" fontId="31" fillId="14" borderId="0" applyNumberFormat="0" applyBorder="0" applyAlignment="0" applyProtection="0">
      <alignment vertical="center"/>
    </xf>
    <xf numFmtId="0" fontId="27" fillId="16" borderId="0" applyNumberFormat="0" applyBorder="0" applyAlignment="0" applyProtection="0">
      <alignment vertical="center"/>
    </xf>
    <xf numFmtId="0" fontId="29" fillId="10" borderId="0" applyNumberFormat="0" applyBorder="0" applyAlignment="0" applyProtection="0">
      <alignment vertical="center"/>
    </xf>
    <xf numFmtId="0" fontId="26" fillId="20"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7" fillId="17" borderId="0" applyNumberFormat="0" applyBorder="0" applyAlignment="0" applyProtection="0">
      <alignment vertical="center"/>
    </xf>
    <xf numFmtId="0" fontId="26" fillId="31" borderId="0" applyNumberFormat="0" applyBorder="0" applyAlignment="0" applyProtection="0">
      <alignment vertical="center"/>
    </xf>
  </cellStyleXfs>
  <cellXfs count="25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3" fillId="2"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4" fillId="0" borderId="0" xfId="0" applyFont="1" applyBorder="1"/>
    <xf numFmtId="0" fontId="3" fillId="0" borderId="0" xfId="0" applyFont="1" applyBorder="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180" fontId="1" fillId="0" borderId="4" xfId="0" applyNumberFormat="1" applyFont="1" applyBorder="1" applyAlignment="1">
      <alignment horizontal="center" vertical="center"/>
    </xf>
    <xf numFmtId="4" fontId="3" fillId="0" borderId="4" xfId="0" applyNumberFormat="1"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0" fillId="0" borderId="0" xfId="0" applyBorder="1"/>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4" fontId="3" fillId="0" borderId="4" xfId="0" applyNumberFormat="1" applyFont="1" applyBorder="1" applyAlignment="1">
      <alignment horizontal="right" vertical="center" wrapText="1"/>
    </xf>
    <xf numFmtId="4" fontId="3" fillId="0" borderId="4" xfId="0" applyNumberFormat="1" applyFont="1" applyBorder="1" applyAlignment="1" applyProtection="1">
      <alignment horizontal="right" vertical="center" wrapText="1"/>
      <protection locked="0"/>
    </xf>
    <xf numFmtId="0" fontId="3" fillId="2" borderId="7" xfId="0" applyFont="1" applyFill="1" applyBorder="1" applyAlignment="1">
      <alignment horizontal="left" vertical="center"/>
    </xf>
    <xf numFmtId="0" fontId="1" fillId="0" borderId="4" xfId="0" applyFont="1" applyBorder="1" applyAlignment="1" applyProtection="1">
      <alignment horizontal="center" vertical="center"/>
      <protection locked="0"/>
    </xf>
    <xf numFmtId="4" fontId="5" fillId="0" borderId="4" xfId="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0" borderId="4" xfId="0" applyFont="1" applyBorder="1" applyAlignment="1" applyProtection="1">
      <alignment horizontal="center"/>
      <protection locked="0"/>
    </xf>
    <xf numFmtId="0" fontId="3" fillId="0" borderId="4" xfId="0" applyFont="1" applyBorder="1" applyAlignment="1" applyProtection="1">
      <alignment horizontal="center" wrapText="1"/>
      <protection locked="0"/>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pplyProtection="1">
      <alignment horizontal="left"/>
      <protection locked="0"/>
    </xf>
    <xf numFmtId="0" fontId="3" fillId="0" borderId="4" xfId="0" applyFont="1" applyBorder="1" applyAlignment="1">
      <alignment horizontal="left"/>
    </xf>
    <xf numFmtId="0" fontId="3" fillId="0" borderId="4" xfId="0" applyFont="1" applyBorder="1" applyAlignment="1">
      <alignment horizontal="center" wrapText="1"/>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5" xfId="0" applyFont="1" applyBorder="1" applyAlignment="1">
      <alignment horizontal="center" vertical="center"/>
    </xf>
    <xf numFmtId="181" fontId="5" fillId="0" borderId="4" xfId="0" applyNumberFormat="1" applyFont="1" applyBorder="1" applyAlignment="1">
      <alignment horizontal="right" vertical="center"/>
    </xf>
    <xf numFmtId="0" fontId="1" fillId="0" borderId="0" xfId="0" applyFont="1" applyBorder="1" applyAlignment="1">
      <alignment wrapText="1"/>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4" xfId="0" applyFont="1" applyFill="1" applyBorder="1" applyAlignment="1">
      <alignment horizontal="left" vertical="center" wrapText="1" indent="2"/>
    </xf>
    <xf numFmtId="0" fontId="3" fillId="0" borderId="4"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2"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4" fillId="0" borderId="6" xfId="0" applyFont="1" applyBorder="1" applyAlignment="1">
      <alignment horizontal="center" vertical="center" wrapText="1"/>
    </xf>
    <xf numFmtId="0" fontId="3" fillId="0" borderId="11" xfId="0" applyFont="1" applyBorder="1" applyAlignment="1">
      <alignment horizontal="center" vertical="center" wrapText="1"/>
    </xf>
    <xf numFmtId="181" fontId="5" fillId="0" borderId="4" xfId="0" applyNumberFormat="1" applyFont="1" applyFill="1" applyBorder="1" applyAlignment="1">
      <alignment horizontal="right" vertical="center"/>
    </xf>
    <xf numFmtId="0" fontId="9" fillId="0" borderId="0" xfId="0" applyFont="1" applyBorder="1" applyAlignment="1">
      <alignment vertical="center" wrapText="1"/>
    </xf>
    <xf numFmtId="181" fontId="5" fillId="0" borderId="1" xfId="0" applyNumberFormat="1" applyFont="1" applyFill="1" applyBorder="1" applyAlignment="1">
      <alignment horizontal="right" vertical="center"/>
    </xf>
    <xf numFmtId="0" fontId="3" fillId="2" borderId="13" xfId="0" applyFont="1" applyFill="1" applyBorder="1" applyAlignment="1">
      <alignment horizontal="left" vertical="center"/>
    </xf>
    <xf numFmtId="0" fontId="0" fillId="0" borderId="14" xfId="0" applyFont="1" applyBorder="1"/>
    <xf numFmtId="181" fontId="5" fillId="0" borderId="7" xfId="0" applyNumberFormat="1" applyFont="1" applyBorder="1" applyAlignment="1">
      <alignment horizontal="right" vertical="center"/>
    </xf>
    <xf numFmtId="0" fontId="3" fillId="0" borderId="0" xfId="0" applyFont="1" applyBorder="1" applyAlignment="1" applyProtection="1">
      <alignment vertical="top" wrapText="1"/>
      <protection locked="0"/>
    </xf>
    <xf numFmtId="0" fontId="2" fillId="0" borderId="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77" fontId="5" fillId="0" borderId="4" xfId="5" applyNumberFormat="1" applyFont="1" applyBorder="1" applyAlignment="1">
      <alignment horizontal="center" vertical="center"/>
    </xf>
    <xf numFmtId="177" fontId="5" fillId="0" borderId="4" xfId="0" applyNumberFormat="1" applyFont="1" applyBorder="1" applyAlignment="1">
      <alignment horizontal="center" vertical="center"/>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81" fontId="5" fillId="0" borderId="0" xfId="0" applyNumberFormat="1" applyFont="1" applyBorder="1" applyAlignment="1">
      <alignment horizontal="left" vertical="center"/>
    </xf>
    <xf numFmtId="0" fontId="3"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lignment horizontal="center" vertical="center" wrapText="1"/>
    </xf>
    <xf numFmtId="49" fontId="5" fillId="0" borderId="4" xfId="27" applyNumberFormat="1" applyFont="1" applyBorder="1" applyAlignment="1">
      <alignment horizontal="left" vertical="center" wrapText="1" indent="2"/>
    </xf>
    <xf numFmtId="49" fontId="5" fillId="0" borderId="4" xfId="27" applyNumberFormat="1" applyFont="1" applyBorder="1">
      <alignment horizontal="left" vertical="center" wrapText="1"/>
    </xf>
    <xf numFmtId="0" fontId="1" fillId="0" borderId="0" xfId="0" applyFont="1" applyBorder="1" applyAlignment="1">
      <alignment vertical="top"/>
    </xf>
    <xf numFmtId="0" fontId="1" fillId="0" borderId="1" xfId="0" applyFont="1" applyBorder="1" applyAlignment="1">
      <alignment horizontal="center" vertical="center"/>
    </xf>
    <xf numFmtId="0" fontId="12" fillId="0" borderId="14" xfId="0" applyFont="1" applyBorder="1" applyAlignment="1">
      <alignment horizontal="left" vertical="center" wrapText="1"/>
    </xf>
    <xf numFmtId="0" fontId="13" fillId="0" borderId="7" xfId="0" applyFont="1" applyBorder="1" applyAlignment="1">
      <alignment horizontal="center" vertical="center"/>
    </xf>
    <xf numFmtId="0" fontId="13" fillId="2" borderId="4" xfId="0" applyFont="1" applyFill="1" applyBorder="1" applyAlignment="1" applyProtection="1">
      <alignment horizontal="left" vertical="center" wrapText="1"/>
      <protection locked="0"/>
    </xf>
    <xf numFmtId="0" fontId="12" fillId="0" borderId="14" xfId="0" applyFont="1" applyBorder="1" applyAlignment="1">
      <alignment horizontal="left" vertical="center"/>
    </xf>
    <xf numFmtId="0" fontId="12" fillId="0" borderId="0" xfId="0" applyFont="1" applyBorder="1" applyAlignment="1">
      <alignment vertical="center"/>
    </xf>
    <xf numFmtId="0" fontId="13" fillId="0" borderId="4" xfId="0" applyFont="1" applyBorder="1" applyAlignment="1">
      <alignment vertical="center" wrapText="1"/>
    </xf>
    <xf numFmtId="0" fontId="3" fillId="0" borderId="4" xfId="0" applyFont="1" applyFill="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Border="1" applyAlignment="1" applyProtection="1">
      <alignment vertical="top"/>
      <protection locked="0"/>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3" fillId="2" borderId="4" xfId="0" applyFont="1" applyFill="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49" fontId="1" fillId="0" borderId="0" xfId="0" applyNumberFormat="1" applyFont="1" applyBorder="1" applyProtection="1">
      <protection locked="0"/>
    </xf>
    <xf numFmtId="0" fontId="3" fillId="0" borderId="7"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4" xfId="0" applyFont="1" applyFill="1" applyBorder="1" applyAlignment="1" applyProtection="1">
      <alignment vertical="top" wrapText="1"/>
      <protection locked="0"/>
    </xf>
    <xf numFmtId="0" fontId="3" fillId="0" borderId="0" xfId="0" applyFont="1" applyBorder="1" applyAlignment="1">
      <alignment horizontal="right"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3" fillId="2" borderId="4" xfId="0" applyFont="1" applyFill="1" applyBorder="1" applyAlignment="1" applyProtection="1">
      <alignment horizontal="left" vertical="center" wrapText="1" indent="1"/>
      <protection locked="0"/>
    </xf>
    <xf numFmtId="0" fontId="3" fillId="2" borderId="4" xfId="0" applyFont="1" applyFill="1" applyBorder="1" applyAlignment="1" applyProtection="1">
      <alignment horizontal="left" vertical="center" wrapText="1" indent="2"/>
      <protection locked="0"/>
    </xf>
    <xf numFmtId="181" fontId="5" fillId="0" borderId="5" xfId="0" applyNumberFormat="1" applyFont="1" applyFill="1" applyBorder="1" applyAlignment="1">
      <alignment horizontal="right" vertical="center"/>
    </xf>
    <xf numFmtId="0" fontId="3" fillId="2" borderId="1" xfId="0" applyFont="1" applyFill="1" applyBorder="1" applyAlignment="1" applyProtection="1">
      <alignment horizontal="left" vertical="center" wrapText="1" indent="2"/>
      <protection locked="0"/>
    </xf>
    <xf numFmtId="0" fontId="0" fillId="0" borderId="14" xfId="0" applyFont="1" applyBorder="1" applyAlignment="1">
      <alignment horizontal="center"/>
    </xf>
    <xf numFmtId="181" fontId="5" fillId="0" borderId="7" xfId="0" applyNumberFormat="1" applyFont="1" applyFill="1" applyBorder="1" applyAlignment="1">
      <alignment horizontal="right" vertical="center"/>
    </xf>
    <xf numFmtId="0" fontId="3" fillId="0" borderId="1" xfId="0" applyFont="1" applyBorder="1" applyAlignment="1">
      <alignment horizontal="center" vertical="center"/>
    </xf>
    <xf numFmtId="3" fontId="9" fillId="0" borderId="14" xfId="0" applyNumberFormat="1" applyFont="1" applyBorder="1"/>
    <xf numFmtId="181" fontId="5" fillId="0" borderId="8" xfId="0" applyNumberFormat="1" applyFont="1" applyFill="1" applyBorder="1" applyAlignment="1">
      <alignment horizontal="right" vertical="center"/>
    </xf>
    <xf numFmtId="0" fontId="9" fillId="0" borderId="14" xfId="0" applyFont="1" applyBorder="1"/>
    <xf numFmtId="181" fontId="5" fillId="0" borderId="6" xfId="0" applyNumberFormat="1" applyFont="1" applyFill="1" applyBorder="1" applyAlignment="1">
      <alignment horizontal="right" vertical="center"/>
    </xf>
    <xf numFmtId="181" fontId="5" fillId="0" borderId="12" xfId="0" applyNumberFormat="1" applyFont="1" applyFill="1" applyBorder="1" applyAlignment="1">
      <alignment horizontal="right" vertical="center"/>
    </xf>
    <xf numFmtId="0" fontId="0" fillId="0" borderId="15" xfId="0" applyFont="1" applyBorder="1"/>
    <xf numFmtId="0" fontId="6" fillId="2" borderId="0" xfId="0" applyFont="1" applyFill="1" applyBorder="1" applyAlignment="1">
      <alignment horizontal="left" vertical="center"/>
    </xf>
    <xf numFmtId="0" fontId="15" fillId="0" borderId="4" xfId="0" applyFont="1" applyBorder="1" applyAlignment="1" applyProtection="1">
      <alignment horizontal="center" vertical="center" wrapText="1"/>
      <protection locked="0"/>
    </xf>
    <xf numFmtId="0" fontId="15"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0" fontId="3" fillId="0" borderId="4" xfId="0" applyFont="1" applyBorder="1" applyAlignment="1">
      <alignment horizontal="left" vertical="center"/>
    </xf>
    <xf numFmtId="0" fontId="16" fillId="0" borderId="4" xfId="0" applyFont="1" applyBorder="1" applyAlignment="1">
      <alignment horizontal="center" vertical="center"/>
    </xf>
    <xf numFmtId="0" fontId="16" fillId="0" borderId="4" xfId="0" applyFont="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8" fillId="0" borderId="0" xfId="0" applyFont="1" applyBorder="1"/>
    <xf numFmtId="0" fontId="19" fillId="2" borderId="0" xfId="0" applyFont="1" applyFill="1" applyAlignment="1" applyProtection="1">
      <alignment horizontal="left" vertical="center" wrapText="1"/>
      <protection locked="0"/>
    </xf>
    <xf numFmtId="0" fontId="20" fillId="2" borderId="14" xfId="0" applyFont="1" applyFill="1" applyBorder="1" applyAlignment="1">
      <alignment horizontal="center" vertical="center"/>
    </xf>
    <xf numFmtId="0" fontId="20" fillId="0" borderId="6" xfId="0" applyFont="1" applyBorder="1" applyAlignment="1" applyProtection="1">
      <alignment horizontal="center" vertical="center"/>
      <protection locked="0"/>
    </xf>
    <xf numFmtId="0" fontId="20" fillId="2" borderId="14" xfId="0" applyFont="1" applyFill="1" applyBorder="1" applyAlignment="1" applyProtection="1">
      <alignment horizontal="center" vertical="center" wrapText="1"/>
      <protection locked="0"/>
    </xf>
    <xf numFmtId="0" fontId="20" fillId="0" borderId="14"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19" fillId="2" borderId="14" xfId="0" applyFont="1" applyFill="1" applyBorder="1" applyAlignment="1">
      <alignment horizontal="center" vertical="center" wrapText="1"/>
    </xf>
    <xf numFmtId="0" fontId="19" fillId="2" borderId="7" xfId="0" applyFont="1" applyFill="1" applyBorder="1" applyAlignment="1" applyProtection="1">
      <alignment horizontal="center" vertical="center" wrapText="1"/>
      <protection locked="0"/>
    </xf>
    <xf numFmtId="0" fontId="19" fillId="2" borderId="3" xfId="0" applyFont="1" applyFill="1" applyBorder="1" applyAlignment="1">
      <alignment horizontal="left" vertical="center" wrapText="1"/>
    </xf>
    <xf numFmtId="181" fontId="5" fillId="0" borderId="3" xfId="0" applyNumberFormat="1" applyFont="1" applyFill="1" applyBorder="1" applyAlignment="1">
      <alignment horizontal="right" vertical="center"/>
    </xf>
    <xf numFmtId="0" fontId="19" fillId="2" borderId="4" xfId="0" applyFont="1" applyFill="1" applyBorder="1" applyAlignment="1">
      <alignment horizontal="left" vertical="center" wrapText="1" indent="1"/>
    </xf>
    <xf numFmtId="0" fontId="19" fillId="2" borderId="4" xfId="0" applyFont="1" applyFill="1" applyBorder="1" applyAlignment="1">
      <alignment horizontal="left" vertical="center" wrapText="1" indent="2"/>
    </xf>
    <xf numFmtId="0" fontId="19" fillId="2" borderId="4"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left" vertical="center"/>
    </xf>
    <xf numFmtId="0" fontId="20" fillId="0" borderId="1"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19" fillId="2" borderId="4" xfId="0" applyFont="1" applyFill="1" applyBorder="1" applyAlignment="1" applyProtection="1">
      <alignment horizontal="center" vertical="center" wrapText="1"/>
      <protection locked="0"/>
    </xf>
    <xf numFmtId="181" fontId="21" fillId="0" borderId="4" xfId="0" applyNumberFormat="1" applyFont="1" applyFill="1" applyBorder="1" applyAlignment="1">
      <alignment horizontal="right" vertical="center"/>
    </xf>
    <xf numFmtId="181" fontId="21" fillId="0" borderId="4" xfId="0" applyNumberFormat="1" applyFont="1" applyBorder="1" applyAlignment="1">
      <alignment horizontal="right" vertical="center"/>
    </xf>
    <xf numFmtId="0" fontId="20" fillId="0" borderId="5"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9" fillId="2" borderId="0" xfId="0" applyFont="1" applyFill="1" applyBorder="1" applyAlignment="1" applyProtection="1">
      <alignment horizontal="right" vertical="center" wrapText="1"/>
      <protection locked="0"/>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2" borderId="4"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3" fillId="2" borderId="4" xfId="0" applyFont="1" applyFill="1" applyBorder="1" applyAlignment="1">
      <alignment horizontal="center" vertical="center"/>
    </xf>
    <xf numFmtId="0" fontId="1" fillId="2" borderId="5" xfId="0" applyFont="1" applyFill="1" applyBorder="1" applyAlignment="1" applyProtection="1">
      <alignment horizontal="center" vertical="center" wrapText="1"/>
      <protection locked="0"/>
    </xf>
    <xf numFmtId="0" fontId="6" fillId="0" borderId="7" xfId="0" applyFont="1" applyFill="1" applyBorder="1" applyAlignment="1" applyProtection="1">
      <alignment vertical="top" wrapText="1"/>
      <protection locked="0"/>
    </xf>
    <xf numFmtId="0" fontId="6" fillId="0" borderId="4" xfId="0" applyFont="1" applyBorder="1" applyAlignment="1" applyProtection="1">
      <alignment vertical="top"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19" fillId="2" borderId="0" xfId="0" applyFont="1" applyFill="1" applyBorder="1" applyAlignment="1" applyProtection="1">
      <alignment horizontal="left" vertical="center" wrapText="1"/>
      <protection locked="0"/>
    </xf>
    <xf numFmtId="0" fontId="22" fillId="2" borderId="0" xfId="0" applyFont="1" applyFill="1" applyBorder="1" applyAlignment="1">
      <alignment horizontal="left" vertical="center"/>
    </xf>
    <xf numFmtId="0" fontId="19" fillId="0" borderId="0" xfId="0" applyFont="1" applyBorder="1" applyAlignment="1">
      <alignment horizontal="right" vertical="center"/>
    </xf>
    <xf numFmtId="0" fontId="20" fillId="0" borderId="4" xfId="0" applyFont="1" applyBorder="1" applyAlignment="1" applyProtection="1">
      <alignment vertical="top" wrapText="1"/>
      <protection locked="0"/>
    </xf>
    <xf numFmtId="0" fontId="19" fillId="0" borderId="4" xfId="0" applyFont="1" applyBorder="1" applyAlignment="1" applyProtection="1">
      <alignment vertical="center" wrapText="1"/>
      <protection locked="0"/>
    </xf>
    <xf numFmtId="0" fontId="19" fillId="0" borderId="4" xfId="0" applyFont="1" applyBorder="1" applyAlignment="1" applyProtection="1">
      <alignment vertical="center"/>
      <protection locked="0"/>
    </xf>
    <xf numFmtId="0" fontId="19" fillId="0" borderId="4" xfId="0" applyFont="1" applyBorder="1" applyAlignment="1" applyProtection="1">
      <alignment horizontal="left" vertical="center" wrapText="1"/>
      <protection locked="0"/>
    </xf>
    <xf numFmtId="0" fontId="19" fillId="0" borderId="4" xfId="0" applyFont="1" applyBorder="1" applyAlignment="1">
      <alignment horizontal="left" vertical="center"/>
    </xf>
    <xf numFmtId="0" fontId="17" fillId="0" borderId="4" xfId="0" applyFont="1" applyBorder="1" applyAlignment="1">
      <alignment horizontal="center" vertical="center"/>
    </xf>
    <xf numFmtId="4" fontId="3" fillId="0" borderId="4" xfId="0" applyNumberFormat="1" applyFont="1" applyBorder="1" applyAlignment="1">
      <alignment horizontal="right" vertical="center"/>
    </xf>
    <xf numFmtId="4" fontId="16" fillId="0" borderId="4" xfId="0" applyNumberFormat="1" applyFont="1" applyBorder="1" applyAlignment="1" applyProtection="1">
      <alignment horizontal="right" vertical="center"/>
      <protection locked="0"/>
    </xf>
    <xf numFmtId="0" fontId="17" fillId="0" borderId="4" xfId="0" applyFont="1" applyBorder="1" applyAlignment="1" applyProtection="1">
      <alignment horizontal="center" vertical="center" wrapText="1"/>
      <protection locked="0"/>
    </xf>
  </cellXfs>
  <cellStyles count="57">
    <cellStyle name="常规" xfId="0" builtinId="0"/>
    <cellStyle name="TimeStyle" xfId="1"/>
    <cellStyle name="PercentStyle" xfId="2"/>
    <cellStyle name="NumberStyle" xfId="3"/>
    <cellStyle name="MoneyStyle" xfId="4"/>
    <cellStyle name="IntegralNumberStyle" xfId="5"/>
    <cellStyle name="DateTime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5"/>
  <sheetViews>
    <sheetView showGridLines="0" showZeros="0" zoomScale="60" zoomScaleNormal="60" workbookViewId="0">
      <pane ySplit="525" topLeftCell="A1" activePane="topLeft"/>
      <selection activeCell="D37" sqref="D37"/>
      <selection pane="bottomLeft"/>
    </sheetView>
  </sheetViews>
  <sheetFormatPr defaultColWidth="8.625" defaultRowHeight="12.75" customHeight="1" outlineLevelCol="3"/>
  <cols>
    <col min="1" max="2" width="41" customWidth="1"/>
    <col min="3" max="3" width="64.7916666666667" customWidth="1"/>
    <col min="4" max="4" width="77.7083333333333" customWidth="1"/>
  </cols>
  <sheetData>
    <row r="1" customHeight="1" spans="1:4">
      <c r="A1" s="1"/>
      <c r="B1" s="1"/>
      <c r="C1" s="1"/>
      <c r="D1" s="1"/>
    </row>
    <row r="2" ht="15" customHeight="1" spans="1:4">
      <c r="A2" s="49"/>
      <c r="B2" s="49"/>
      <c r="C2" s="49"/>
      <c r="D2" s="67" t="s">
        <v>0</v>
      </c>
    </row>
    <row r="3" ht="41.25" customHeight="1" spans="1:1">
      <c r="A3" s="44" t="str">
        <f>"2025"&amp;"年财务收支预算总表"</f>
        <v>2025年财务收支预算总表</v>
      </c>
    </row>
    <row r="4" ht="17.25" customHeight="1" spans="1:4">
      <c r="A4" s="247" t="s">
        <v>1</v>
      </c>
      <c r="B4" s="248"/>
      <c r="C4" s="202"/>
      <c r="D4" s="249" t="s">
        <v>2</v>
      </c>
    </row>
    <row r="5" ht="23.25" customHeight="1" spans="1:4">
      <c r="A5" s="226" t="s">
        <v>3</v>
      </c>
      <c r="B5" s="250"/>
      <c r="C5" s="226" t="s">
        <v>4</v>
      </c>
      <c r="D5" s="250"/>
    </row>
    <row r="6" ht="24" customHeight="1" spans="1:4">
      <c r="A6" s="226" t="s">
        <v>5</v>
      </c>
      <c r="B6" s="226" t="s">
        <v>6</v>
      </c>
      <c r="C6" s="226" t="s">
        <v>7</v>
      </c>
      <c r="D6" s="226" t="s">
        <v>6</v>
      </c>
    </row>
    <row r="7" ht="17.25" customHeight="1" spans="1:4">
      <c r="A7" s="251" t="s">
        <v>8</v>
      </c>
      <c r="B7" s="65">
        <v>7053388.12</v>
      </c>
      <c r="C7" s="251" t="s">
        <v>9</v>
      </c>
      <c r="D7" s="65">
        <v>6281847.12</v>
      </c>
    </row>
    <row r="8" ht="17.25" customHeight="1" spans="1:4">
      <c r="A8" s="251" t="s">
        <v>10</v>
      </c>
      <c r="B8" s="223"/>
      <c r="C8" s="251" t="s">
        <v>11</v>
      </c>
      <c r="D8" s="223"/>
    </row>
    <row r="9" ht="17.25" customHeight="1" spans="1:4">
      <c r="A9" s="251" t="s">
        <v>12</v>
      </c>
      <c r="B9" s="223"/>
      <c r="C9" s="252" t="s">
        <v>13</v>
      </c>
      <c r="D9" s="223"/>
    </row>
    <row r="10" ht="17.25" customHeight="1" spans="1:4">
      <c r="A10" s="251" t="s">
        <v>14</v>
      </c>
      <c r="B10" s="223"/>
      <c r="C10" s="252" t="s">
        <v>15</v>
      </c>
      <c r="D10" s="223"/>
    </row>
    <row r="11" ht="17.25" customHeight="1" spans="1:4">
      <c r="A11" s="251" t="s">
        <v>16</v>
      </c>
      <c r="B11" s="223"/>
      <c r="C11" s="252" t="s">
        <v>17</v>
      </c>
      <c r="D11" s="65">
        <v>480900</v>
      </c>
    </row>
    <row r="12" ht="17.25" customHeight="1" spans="1:4">
      <c r="A12" s="251" t="s">
        <v>18</v>
      </c>
      <c r="B12" s="223"/>
      <c r="C12" s="252" t="s">
        <v>19</v>
      </c>
      <c r="D12" s="223"/>
    </row>
    <row r="13" ht="17.25" customHeight="1" spans="1:4">
      <c r="A13" s="251" t="s">
        <v>20</v>
      </c>
      <c r="B13" s="223"/>
      <c r="C13" s="253" t="s">
        <v>21</v>
      </c>
      <c r="D13" s="223"/>
    </row>
    <row r="14" ht="17.25" customHeight="1" spans="1:4">
      <c r="A14" s="251" t="s">
        <v>22</v>
      </c>
      <c r="B14" s="223"/>
      <c r="C14" s="65">
        <v>108500</v>
      </c>
      <c r="D14" s="65">
        <v>108500</v>
      </c>
    </row>
    <row r="15" ht="17.25" customHeight="1" spans="1:4">
      <c r="A15" s="251" t="s">
        <v>23</v>
      </c>
      <c r="B15" s="223"/>
      <c r="C15" s="65">
        <v>90905</v>
      </c>
      <c r="D15" s="65">
        <v>90905</v>
      </c>
    </row>
    <row r="16" ht="17.25" customHeight="1" spans="1:4">
      <c r="A16" s="251" t="s">
        <v>24</v>
      </c>
      <c r="B16" s="223"/>
      <c r="C16" s="253" t="s">
        <v>25</v>
      </c>
      <c r="D16" s="223"/>
    </row>
    <row r="17" ht="17.25" customHeight="1" spans="1:4">
      <c r="A17" s="254"/>
      <c r="B17" s="223"/>
      <c r="C17" s="253" t="s">
        <v>26</v>
      </c>
      <c r="D17" s="223"/>
    </row>
    <row r="18" ht="17.25" customHeight="1" spans="1:4">
      <c r="A18" s="255"/>
      <c r="B18" s="223"/>
      <c r="C18" s="253" t="s">
        <v>27</v>
      </c>
      <c r="D18" s="223"/>
    </row>
    <row r="19" ht="17.25" customHeight="1" spans="1:4">
      <c r="A19" s="255"/>
      <c r="B19" s="223"/>
      <c r="C19" s="253" t="s">
        <v>28</v>
      </c>
      <c r="D19" s="223"/>
    </row>
    <row r="20" ht="17.25" customHeight="1" spans="1:4">
      <c r="A20" s="255"/>
      <c r="B20" s="223"/>
      <c r="C20" s="253" t="s">
        <v>29</v>
      </c>
      <c r="D20" s="223"/>
    </row>
    <row r="21" ht="17.25" customHeight="1" spans="1:4">
      <c r="A21" s="255"/>
      <c r="B21" s="223"/>
      <c r="C21" s="253" t="s">
        <v>30</v>
      </c>
      <c r="D21" s="223"/>
    </row>
    <row r="22" ht="17.25" customHeight="1" spans="1:4">
      <c r="A22" s="255"/>
      <c r="B22" s="223"/>
      <c r="C22" s="253" t="s">
        <v>31</v>
      </c>
      <c r="D22" s="223"/>
    </row>
    <row r="23" ht="17.25" customHeight="1" spans="1:4">
      <c r="A23" s="255"/>
      <c r="B23" s="223"/>
      <c r="C23" s="253" t="s">
        <v>32</v>
      </c>
      <c r="D23" s="223"/>
    </row>
    <row r="24" ht="17.25" customHeight="1" spans="1:4">
      <c r="A24" s="255"/>
      <c r="B24" s="223"/>
      <c r="C24" s="253" t="s">
        <v>33</v>
      </c>
      <c r="D24" s="223"/>
    </row>
    <row r="25" ht="17.25" customHeight="1" spans="1:4">
      <c r="A25" s="255"/>
      <c r="B25" s="223"/>
      <c r="C25" s="253" t="s">
        <v>34</v>
      </c>
      <c r="D25" s="256">
        <v>91236</v>
      </c>
    </row>
    <row r="26" ht="17.25" customHeight="1" spans="1:4">
      <c r="A26" s="255"/>
      <c r="B26" s="223"/>
      <c r="C26" s="253" t="s">
        <v>35</v>
      </c>
      <c r="D26" s="223"/>
    </row>
    <row r="27" ht="17.25" customHeight="1" spans="1:4">
      <c r="A27" s="255"/>
      <c r="B27" s="223"/>
      <c r="C27" s="254" t="s">
        <v>36</v>
      </c>
      <c r="D27" s="223"/>
    </row>
    <row r="28" ht="17.25" customHeight="1" spans="1:4">
      <c r="A28" s="255"/>
      <c r="B28" s="223"/>
      <c r="C28" s="253" t="s">
        <v>37</v>
      </c>
      <c r="D28" s="223"/>
    </row>
    <row r="29" ht="16.5" customHeight="1" spans="1:4">
      <c r="A29" s="255"/>
      <c r="B29" s="223"/>
      <c r="C29" s="253" t="s">
        <v>38</v>
      </c>
      <c r="D29" s="223"/>
    </row>
    <row r="30" ht="16.5" customHeight="1" spans="1:4">
      <c r="A30" s="255"/>
      <c r="B30" s="223"/>
      <c r="C30" s="254" t="s">
        <v>39</v>
      </c>
      <c r="D30" s="223"/>
    </row>
    <row r="31" ht="17.25" customHeight="1" spans="1:4">
      <c r="A31" s="255"/>
      <c r="B31" s="223"/>
      <c r="C31" s="254" t="s">
        <v>40</v>
      </c>
      <c r="D31" s="223"/>
    </row>
    <row r="32" ht="17.25" customHeight="1" spans="1:4">
      <c r="A32" s="255"/>
      <c r="B32" s="223"/>
      <c r="C32" s="253" t="s">
        <v>41</v>
      </c>
      <c r="D32" s="223"/>
    </row>
    <row r="33" ht="16.5" customHeight="1" spans="1:4">
      <c r="A33" s="255" t="s">
        <v>42</v>
      </c>
      <c r="B33" s="65">
        <v>7053388.12</v>
      </c>
      <c r="C33" s="255" t="s">
        <v>43</v>
      </c>
      <c r="D33" s="257">
        <v>7053388.12</v>
      </c>
    </row>
    <row r="34" ht="16.5" customHeight="1" spans="1:3">
      <c r="A34" s="254" t="s">
        <v>44</v>
      </c>
      <c r="B34" s="223"/>
      <c r="C34" s="254" t="s">
        <v>45</v>
      </c>
    </row>
    <row r="35" ht="16.5" customHeight="1" spans="1:4">
      <c r="A35" s="253" t="s">
        <v>46</v>
      </c>
      <c r="B35" s="223"/>
      <c r="C35" s="253" t="s">
        <v>46</v>
      </c>
      <c r="D35" s="223"/>
    </row>
    <row r="36" ht="16.5" customHeight="1" spans="1:4">
      <c r="A36" s="253" t="s">
        <v>47</v>
      </c>
      <c r="B36" s="223"/>
      <c r="C36" s="253" t="s">
        <v>48</v>
      </c>
      <c r="D36" s="223"/>
    </row>
    <row r="37" ht="16.5" customHeight="1" spans="1:4">
      <c r="A37" s="258" t="s">
        <v>49</v>
      </c>
      <c r="B37" s="65">
        <v>7053388.12</v>
      </c>
      <c r="C37" s="258" t="s">
        <v>50</v>
      </c>
      <c r="D37" s="257">
        <v>7053388.12</v>
      </c>
    </row>
    <row r="38" customHeight="1" spans="1:4">
      <c r="A38" s="202"/>
      <c r="B38" s="202"/>
      <c r="C38" s="202"/>
      <c r="D38" s="202"/>
    </row>
    <row r="39" customHeight="1" spans="1:4">
      <c r="A39" s="202"/>
      <c r="B39" s="202"/>
      <c r="C39" s="202"/>
      <c r="D39" s="202"/>
    </row>
    <row r="40" customHeight="1" spans="1:4">
      <c r="A40" s="202"/>
      <c r="B40" s="202"/>
      <c r="C40" s="202"/>
      <c r="D40" s="202"/>
    </row>
    <row r="41" customHeight="1" spans="1:4">
      <c r="A41" s="202"/>
      <c r="B41" s="202"/>
      <c r="C41" s="202"/>
      <c r="D41" s="202"/>
    </row>
    <row r="42" customHeight="1" spans="1:4">
      <c r="A42" s="202"/>
      <c r="B42" s="202"/>
      <c r="C42" s="202"/>
      <c r="D42" s="202"/>
    </row>
    <row r="43" customHeight="1" spans="1:4">
      <c r="A43" s="202"/>
      <c r="B43" s="202"/>
      <c r="C43" s="202"/>
      <c r="D43" s="202"/>
    </row>
    <row r="44" customHeight="1" spans="1:4">
      <c r="A44" s="202"/>
      <c r="B44" s="202"/>
      <c r="C44" s="202"/>
      <c r="D44" s="202"/>
    </row>
    <row r="45" customHeight="1" spans="1:4">
      <c r="A45" s="202"/>
      <c r="B45" s="202"/>
      <c r="C45" s="202"/>
      <c r="D45" s="202"/>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21" sqref="B21"/>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1"/>
      <c r="B1" s="1"/>
      <c r="C1" s="1"/>
      <c r="D1" s="1"/>
      <c r="E1" s="1"/>
      <c r="F1" s="1"/>
    </row>
    <row r="2" ht="12" customHeight="1" spans="1:6">
      <c r="A2" s="132">
        <v>1</v>
      </c>
      <c r="B2" s="133">
        <v>0</v>
      </c>
      <c r="C2" s="132">
        <v>1</v>
      </c>
      <c r="D2" s="134"/>
      <c r="E2" s="134"/>
      <c r="F2" s="131" t="s">
        <v>348</v>
      </c>
    </row>
    <row r="3" ht="42" customHeight="1" spans="1:6">
      <c r="A3" s="135" t="str">
        <f>"2025"&amp;"年部门政府性基金预算支出预算表"</f>
        <v>2025年部门政府性基金预算支出预算表</v>
      </c>
      <c r="B3" s="135" t="s">
        <v>349</v>
      </c>
      <c r="C3" s="136"/>
      <c r="D3" s="137"/>
      <c r="E3" s="137"/>
      <c r="F3" s="137"/>
    </row>
    <row r="4" ht="13.5" customHeight="1" spans="1:6">
      <c r="A4" s="4" t="s">
        <v>1</v>
      </c>
      <c r="B4" s="4" t="s">
        <v>350</v>
      </c>
      <c r="C4" s="132"/>
      <c r="D4" s="134"/>
      <c r="E4" s="134"/>
      <c r="F4" s="131" t="s">
        <v>2</v>
      </c>
    </row>
    <row r="5" ht="19.5" customHeight="1" spans="1:6">
      <c r="A5" s="138" t="s">
        <v>183</v>
      </c>
      <c r="B5" s="139" t="s">
        <v>72</v>
      </c>
      <c r="C5" s="138" t="s">
        <v>73</v>
      </c>
      <c r="D5" s="22" t="s">
        <v>351</v>
      </c>
      <c r="E5" s="23"/>
      <c r="F5" s="24"/>
    </row>
    <row r="6" ht="18.75" customHeight="1" spans="1:6">
      <c r="A6" s="140"/>
      <c r="B6" s="141"/>
      <c r="C6" s="140"/>
      <c r="D6" s="25" t="s">
        <v>54</v>
      </c>
      <c r="E6" s="22" t="s">
        <v>75</v>
      </c>
      <c r="F6" s="25" t="s">
        <v>76</v>
      </c>
    </row>
    <row r="7" ht="18.75" customHeight="1" spans="1:6">
      <c r="A7" s="72">
        <v>1</v>
      </c>
      <c r="B7" s="142" t="s">
        <v>83</v>
      </c>
      <c r="C7" s="72">
        <v>3</v>
      </c>
      <c r="D7" s="143">
        <v>4</v>
      </c>
      <c r="E7" s="143">
        <v>5</v>
      </c>
      <c r="F7" s="143">
        <v>6</v>
      </c>
    </row>
    <row r="8" ht="21" customHeight="1" spans="1:6">
      <c r="A8" s="14"/>
      <c r="B8" s="14"/>
      <c r="C8" s="14"/>
      <c r="D8" s="82"/>
      <c r="E8" s="82"/>
      <c r="F8" s="82"/>
    </row>
    <row r="9" ht="21" customHeight="1" spans="1:6">
      <c r="A9" s="14"/>
      <c r="B9" s="14"/>
      <c r="C9" s="14"/>
      <c r="D9" s="82"/>
      <c r="E9" s="82"/>
      <c r="F9" s="82"/>
    </row>
    <row r="10" ht="18.75" customHeight="1" spans="1:6">
      <c r="A10" s="144" t="s">
        <v>246</v>
      </c>
      <c r="B10" s="144" t="s">
        <v>246</v>
      </c>
      <c r="C10" s="145" t="s">
        <v>246</v>
      </c>
      <c r="D10" s="82"/>
      <c r="E10" s="82"/>
      <c r="F10" s="82"/>
    </row>
    <row r="11" customHeight="1" spans="1:1">
      <c r="A11" s="33" t="s">
        <v>180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21" sqref="A2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19"/>
      <c r="S2" s="19" t="s">
        <v>352</v>
      </c>
    </row>
    <row r="3" ht="41.25" customHeight="1" spans="1:19">
      <c r="A3" s="76" t="str">
        <f>"2025"&amp;"年部门政府采购预算表"</f>
        <v>2025年部门政府采购预算表</v>
      </c>
      <c r="B3" s="71"/>
      <c r="C3" s="71"/>
      <c r="D3" s="3"/>
      <c r="E3" s="3"/>
      <c r="F3" s="3"/>
      <c r="G3" s="3"/>
      <c r="H3" s="3"/>
      <c r="I3" s="3"/>
      <c r="J3" s="3"/>
      <c r="K3" s="3"/>
      <c r="L3" s="3"/>
      <c r="M3" s="71"/>
      <c r="N3" s="3"/>
      <c r="O3" s="3"/>
      <c r="P3" s="71"/>
      <c r="Q3" s="3"/>
      <c r="R3" s="71"/>
      <c r="S3" s="71"/>
    </row>
    <row r="4" ht="18.75" customHeight="1" spans="1:19">
      <c r="A4" s="124" t="s">
        <v>1</v>
      </c>
      <c r="B4" s="88"/>
      <c r="C4" s="88"/>
      <c r="D4" s="20"/>
      <c r="E4" s="20"/>
      <c r="F4" s="20"/>
      <c r="G4" s="20"/>
      <c r="H4" s="20"/>
      <c r="I4" s="20"/>
      <c r="J4" s="20"/>
      <c r="K4" s="20"/>
      <c r="L4" s="20"/>
      <c r="R4" s="21"/>
      <c r="S4" s="131" t="s">
        <v>2</v>
      </c>
    </row>
    <row r="5" ht="15.75" customHeight="1" spans="1:19">
      <c r="A5" s="7" t="s">
        <v>182</v>
      </c>
      <c r="B5" s="89" t="s">
        <v>183</v>
      </c>
      <c r="C5" s="89" t="s">
        <v>353</v>
      </c>
      <c r="D5" s="99" t="s">
        <v>354</v>
      </c>
      <c r="E5" s="99" t="s">
        <v>355</v>
      </c>
      <c r="F5" s="99" t="s">
        <v>356</v>
      </c>
      <c r="G5" s="99" t="s">
        <v>357</v>
      </c>
      <c r="H5" s="99" t="s">
        <v>358</v>
      </c>
      <c r="I5" s="106" t="s">
        <v>190</v>
      </c>
      <c r="J5" s="106"/>
      <c r="K5" s="106"/>
      <c r="L5" s="106"/>
      <c r="M5" s="116"/>
      <c r="N5" s="106"/>
      <c r="O5" s="106"/>
      <c r="P5" s="84"/>
      <c r="Q5" s="106"/>
      <c r="R5" s="116"/>
      <c r="S5" s="85"/>
    </row>
    <row r="6" ht="17.25" customHeight="1" spans="1:19">
      <c r="A6" s="9"/>
      <c r="B6" s="90"/>
      <c r="C6" s="90"/>
      <c r="D6" s="100"/>
      <c r="E6" s="100"/>
      <c r="F6" s="100"/>
      <c r="G6" s="100"/>
      <c r="H6" s="100"/>
      <c r="I6" s="100" t="s">
        <v>54</v>
      </c>
      <c r="J6" s="100" t="s">
        <v>57</v>
      </c>
      <c r="K6" s="100" t="s">
        <v>359</v>
      </c>
      <c r="L6" s="100" t="s">
        <v>360</v>
      </c>
      <c r="M6" s="117" t="s">
        <v>361</v>
      </c>
      <c r="N6" s="118" t="s">
        <v>362</v>
      </c>
      <c r="O6" s="118"/>
      <c r="P6" s="122"/>
      <c r="Q6" s="118"/>
      <c r="R6" s="123"/>
      <c r="S6" s="91"/>
    </row>
    <row r="7" ht="54" customHeight="1" spans="1:19">
      <c r="A7" s="11"/>
      <c r="B7" s="91"/>
      <c r="C7" s="91"/>
      <c r="D7" s="101"/>
      <c r="E7" s="101"/>
      <c r="F7" s="101"/>
      <c r="G7" s="101"/>
      <c r="H7" s="101"/>
      <c r="I7" s="101"/>
      <c r="J7" s="101" t="s">
        <v>56</v>
      </c>
      <c r="K7" s="101"/>
      <c r="L7" s="101"/>
      <c r="M7" s="119"/>
      <c r="N7" s="101" t="s">
        <v>56</v>
      </c>
      <c r="O7" s="101" t="s">
        <v>63</v>
      </c>
      <c r="P7" s="91" t="s">
        <v>64</v>
      </c>
      <c r="Q7" s="101" t="s">
        <v>65</v>
      </c>
      <c r="R7" s="119" t="s">
        <v>66</v>
      </c>
      <c r="S7" s="91" t="s">
        <v>67</v>
      </c>
    </row>
    <row r="8" ht="18" customHeight="1" spans="1:19">
      <c r="A8" s="125">
        <v>1</v>
      </c>
      <c r="B8" s="125" t="s">
        <v>83</v>
      </c>
      <c r="C8" s="126">
        <v>3</v>
      </c>
      <c r="D8" s="126">
        <v>4</v>
      </c>
      <c r="E8" s="125">
        <v>5</v>
      </c>
      <c r="F8" s="125">
        <v>6</v>
      </c>
      <c r="G8" s="125">
        <v>7</v>
      </c>
      <c r="H8" s="125">
        <v>8</v>
      </c>
      <c r="I8" s="125">
        <v>9</v>
      </c>
      <c r="J8" s="125">
        <v>10</v>
      </c>
      <c r="K8" s="125">
        <v>11</v>
      </c>
      <c r="L8" s="125">
        <v>12</v>
      </c>
      <c r="M8" s="125">
        <v>13</v>
      </c>
      <c r="N8" s="125">
        <v>14</v>
      </c>
      <c r="O8" s="125">
        <v>15</v>
      </c>
      <c r="P8" s="125">
        <v>16</v>
      </c>
      <c r="Q8" s="125">
        <v>17</v>
      </c>
      <c r="R8" s="125">
        <v>18</v>
      </c>
      <c r="S8" s="125">
        <v>19</v>
      </c>
    </row>
    <row r="9" ht="21" customHeight="1" spans="1:19">
      <c r="A9" s="94"/>
      <c r="B9" s="95"/>
      <c r="C9" s="95"/>
      <c r="D9" s="104"/>
      <c r="E9" s="104"/>
      <c r="F9" s="104"/>
      <c r="G9" s="127"/>
      <c r="H9" s="82"/>
      <c r="I9" s="82"/>
      <c r="J9" s="82"/>
      <c r="K9" s="82"/>
      <c r="L9" s="82"/>
      <c r="M9" s="82"/>
      <c r="N9" s="82"/>
      <c r="O9" s="82"/>
      <c r="P9" s="82"/>
      <c r="Q9" s="82"/>
      <c r="R9" s="82"/>
      <c r="S9" s="82"/>
    </row>
    <row r="10" ht="21" customHeight="1" spans="1:19">
      <c r="A10" s="96" t="s">
        <v>246</v>
      </c>
      <c r="B10" s="97"/>
      <c r="C10" s="97"/>
      <c r="D10" s="105"/>
      <c r="E10" s="105"/>
      <c r="F10" s="105"/>
      <c r="G10" s="128"/>
      <c r="H10" s="82"/>
      <c r="I10" s="82"/>
      <c r="J10" s="82"/>
      <c r="K10" s="82"/>
      <c r="L10" s="82"/>
      <c r="M10" s="82"/>
      <c r="N10" s="82"/>
      <c r="O10" s="82"/>
      <c r="P10" s="82"/>
      <c r="Q10" s="82"/>
      <c r="R10" s="82"/>
      <c r="S10" s="82"/>
    </row>
    <row r="11" ht="21" customHeight="1" spans="1:19">
      <c r="A11" s="124" t="s">
        <v>363</v>
      </c>
      <c r="B11" s="4"/>
      <c r="C11" s="4"/>
      <c r="D11" s="124"/>
      <c r="E11" s="124"/>
      <c r="F11" s="124"/>
      <c r="G11" s="129"/>
      <c r="H11" s="130"/>
      <c r="I11" s="130"/>
      <c r="J11" s="130"/>
      <c r="K11" s="130"/>
      <c r="L11" s="130"/>
      <c r="M11" s="130"/>
      <c r="N11" s="130"/>
      <c r="O11" s="130"/>
      <c r="P11" s="130"/>
      <c r="Q11" s="130"/>
      <c r="R11" s="130"/>
      <c r="S11" s="130"/>
    </row>
    <row r="12" customHeight="1" spans="1:1">
      <c r="A12" s="33" t="s">
        <v>180</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3"/>
  <sheetViews>
    <sheetView showZeros="0" topLeftCell="E1" workbookViewId="0">
      <pane ySplit="1" topLeftCell="A2" activePane="bottomLeft" state="frozen"/>
      <selection/>
      <selection pane="bottomLeft" activeCell="I11" sqref="I11"/>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87"/>
      <c r="C2" s="87"/>
      <c r="D2" s="87"/>
      <c r="E2" s="87"/>
      <c r="F2" s="87"/>
      <c r="G2" s="87"/>
      <c r="H2" s="83"/>
      <c r="I2" s="83"/>
      <c r="J2" s="83"/>
      <c r="K2" s="83"/>
      <c r="L2" s="83"/>
      <c r="M2" s="83"/>
      <c r="N2" s="114"/>
      <c r="O2" s="83"/>
      <c r="P2" s="83"/>
      <c r="Q2" s="87"/>
      <c r="R2" s="83"/>
      <c r="S2" s="120"/>
      <c r="T2" s="120" t="s">
        <v>364</v>
      </c>
    </row>
    <row r="3" ht="41.25" customHeight="1" spans="1:20">
      <c r="A3" s="76" t="str">
        <f>"2025"&amp;"年部门政府购买服务预算表"</f>
        <v>2025年部门政府购买服务预算表</v>
      </c>
      <c r="B3" s="71"/>
      <c r="C3" s="71"/>
      <c r="D3" s="71"/>
      <c r="E3" s="71"/>
      <c r="F3" s="71"/>
      <c r="G3" s="71"/>
      <c r="H3" s="98"/>
      <c r="I3" s="98"/>
      <c r="J3" s="98"/>
      <c r="K3" s="98"/>
      <c r="L3" s="98"/>
      <c r="M3" s="98"/>
      <c r="N3" s="115"/>
      <c r="O3" s="98"/>
      <c r="P3" s="98"/>
      <c r="Q3" s="71"/>
      <c r="R3" s="98"/>
      <c r="S3" s="115"/>
      <c r="T3" s="71"/>
    </row>
    <row r="4" ht="22.5" customHeight="1" spans="1:20">
      <c r="A4" s="77" t="s">
        <v>1</v>
      </c>
      <c r="B4" s="88"/>
      <c r="C4" s="88"/>
      <c r="D4" s="88"/>
      <c r="E4" s="88"/>
      <c r="F4" s="88"/>
      <c r="G4" s="88"/>
      <c r="H4" s="78"/>
      <c r="I4" s="78"/>
      <c r="J4" s="78"/>
      <c r="K4" s="78"/>
      <c r="L4" s="78"/>
      <c r="M4" s="78"/>
      <c r="N4" s="114"/>
      <c r="O4" s="83"/>
      <c r="P4" s="83"/>
      <c r="Q4" s="87"/>
      <c r="R4" s="83"/>
      <c r="S4" s="121"/>
      <c r="T4" s="120" t="s">
        <v>2</v>
      </c>
    </row>
    <row r="5" ht="24" customHeight="1" spans="1:20">
      <c r="A5" s="7" t="s">
        <v>182</v>
      </c>
      <c r="B5" s="89" t="s">
        <v>183</v>
      </c>
      <c r="C5" s="89" t="s">
        <v>353</v>
      </c>
      <c r="D5" s="89" t="s">
        <v>365</v>
      </c>
      <c r="E5" s="89" t="s">
        <v>366</v>
      </c>
      <c r="F5" s="89" t="s">
        <v>367</v>
      </c>
      <c r="G5" s="89" t="s">
        <v>368</v>
      </c>
      <c r="H5" s="99" t="s">
        <v>369</v>
      </c>
      <c r="I5" s="99" t="s">
        <v>370</v>
      </c>
      <c r="J5" s="106" t="s">
        <v>190</v>
      </c>
      <c r="K5" s="106"/>
      <c r="L5" s="106"/>
      <c r="M5" s="106"/>
      <c r="N5" s="116"/>
      <c r="O5" s="106"/>
      <c r="P5" s="106"/>
      <c r="Q5" s="84"/>
      <c r="R5" s="106"/>
      <c r="S5" s="116"/>
      <c r="T5" s="85"/>
    </row>
    <row r="6" ht="24" customHeight="1" spans="1:20">
      <c r="A6" s="9"/>
      <c r="B6" s="90"/>
      <c r="C6" s="90"/>
      <c r="D6" s="90"/>
      <c r="E6" s="90"/>
      <c r="F6" s="90"/>
      <c r="G6" s="90"/>
      <c r="H6" s="100"/>
      <c r="I6" s="100"/>
      <c r="J6" s="100" t="s">
        <v>54</v>
      </c>
      <c r="K6" s="100" t="s">
        <v>57</v>
      </c>
      <c r="L6" s="100" t="s">
        <v>359</v>
      </c>
      <c r="M6" s="100" t="s">
        <v>360</v>
      </c>
      <c r="N6" s="117" t="s">
        <v>361</v>
      </c>
      <c r="O6" s="118" t="s">
        <v>362</v>
      </c>
      <c r="P6" s="118"/>
      <c r="Q6" s="122"/>
      <c r="R6" s="118"/>
      <c r="S6" s="123"/>
      <c r="T6" s="91"/>
    </row>
    <row r="7" ht="53" customHeight="1" spans="1:20">
      <c r="A7" s="11"/>
      <c r="B7" s="91"/>
      <c r="C7" s="91"/>
      <c r="D7" s="91"/>
      <c r="E7" s="91"/>
      <c r="F7" s="91"/>
      <c r="G7" s="91"/>
      <c r="H7" s="101"/>
      <c r="I7" s="101"/>
      <c r="J7" s="101"/>
      <c r="K7" s="101" t="s">
        <v>56</v>
      </c>
      <c r="L7" s="101"/>
      <c r="M7" s="101"/>
      <c r="N7" s="119"/>
      <c r="O7" s="101" t="s">
        <v>56</v>
      </c>
      <c r="P7" s="101" t="s">
        <v>63</v>
      </c>
      <c r="Q7" s="91" t="s">
        <v>64</v>
      </c>
      <c r="R7" s="101" t="s">
        <v>65</v>
      </c>
      <c r="S7" s="119" t="s">
        <v>66</v>
      </c>
      <c r="T7" s="91" t="s">
        <v>67</v>
      </c>
    </row>
    <row r="8" ht="17.25" hidden="1" customHeight="1" spans="1:20">
      <c r="A8" s="26">
        <v>1</v>
      </c>
      <c r="B8" s="91">
        <v>2</v>
      </c>
      <c r="C8" s="26">
        <v>3</v>
      </c>
      <c r="D8" s="26">
        <v>4</v>
      </c>
      <c r="E8" s="91">
        <v>5</v>
      </c>
      <c r="F8" s="26">
        <v>6</v>
      </c>
      <c r="G8" s="26">
        <v>7</v>
      </c>
      <c r="H8" s="91">
        <v>8</v>
      </c>
      <c r="I8" s="26">
        <v>9</v>
      </c>
      <c r="J8" s="26">
        <v>10</v>
      </c>
      <c r="K8" s="91">
        <v>11</v>
      </c>
      <c r="L8" s="26">
        <v>12</v>
      </c>
      <c r="M8" s="26">
        <v>13</v>
      </c>
      <c r="N8" s="91">
        <v>14</v>
      </c>
      <c r="O8" s="26">
        <v>15</v>
      </c>
      <c r="P8" s="26">
        <v>16</v>
      </c>
      <c r="Q8" s="91">
        <v>17</v>
      </c>
      <c r="R8" s="26">
        <v>18</v>
      </c>
      <c r="S8" s="26">
        <v>19</v>
      </c>
      <c r="T8" s="26">
        <v>20</v>
      </c>
    </row>
    <row r="9" ht="29" customHeight="1" spans="1:20">
      <c r="A9" s="92"/>
      <c r="B9" s="93" t="s">
        <v>69</v>
      </c>
      <c r="C9" s="92" t="s">
        <v>254</v>
      </c>
      <c r="D9" s="93" t="s">
        <v>371</v>
      </c>
      <c r="E9" s="93" t="s">
        <v>372</v>
      </c>
      <c r="F9" s="93" t="s">
        <v>76</v>
      </c>
      <c r="G9" s="102" t="s">
        <v>373</v>
      </c>
      <c r="H9" s="103" t="s">
        <v>374</v>
      </c>
      <c r="I9" s="107" t="s">
        <v>375</v>
      </c>
      <c r="J9" s="108">
        <v>179400</v>
      </c>
      <c r="K9" s="108">
        <v>179400</v>
      </c>
      <c r="L9" s="26"/>
      <c r="M9" s="26"/>
      <c r="N9" s="91"/>
      <c r="O9" s="26"/>
      <c r="P9" s="26"/>
      <c r="Q9" s="91"/>
      <c r="R9" s="26"/>
      <c r="S9" s="26"/>
      <c r="T9" s="26"/>
    </row>
    <row r="10" ht="54" customHeight="1" spans="1:20">
      <c r="A10" s="92"/>
      <c r="B10" s="93" t="s">
        <v>69</v>
      </c>
      <c r="C10" s="92" t="s">
        <v>261</v>
      </c>
      <c r="D10" s="93" t="s">
        <v>376</v>
      </c>
      <c r="E10" s="93" t="s">
        <v>377</v>
      </c>
      <c r="F10" s="93" t="s">
        <v>76</v>
      </c>
      <c r="G10" s="102" t="s">
        <v>378</v>
      </c>
      <c r="H10" s="103" t="s">
        <v>379</v>
      </c>
      <c r="J10" s="108">
        <v>200000</v>
      </c>
      <c r="K10" s="108">
        <v>200000</v>
      </c>
      <c r="L10" s="26"/>
      <c r="M10" s="26"/>
      <c r="N10" s="91"/>
      <c r="O10" s="26"/>
      <c r="P10" s="26"/>
      <c r="Q10" s="91"/>
      <c r="R10" s="26"/>
      <c r="S10" s="26"/>
      <c r="T10" s="26"/>
    </row>
    <row r="11" ht="97" customHeight="1" spans="1:20">
      <c r="A11" s="92"/>
      <c r="B11" s="93" t="s">
        <v>69</v>
      </c>
      <c r="C11" s="92" t="s">
        <v>261</v>
      </c>
      <c r="D11" s="93" t="s">
        <v>380</v>
      </c>
      <c r="E11" s="93" t="s">
        <v>381</v>
      </c>
      <c r="F11" s="93" t="s">
        <v>76</v>
      </c>
      <c r="G11" s="102" t="s">
        <v>382</v>
      </c>
      <c r="H11" s="103" t="s">
        <v>379</v>
      </c>
      <c r="I11" s="109" t="s">
        <v>383</v>
      </c>
      <c r="J11" s="108">
        <v>500000</v>
      </c>
      <c r="K11" s="108">
        <v>500000</v>
      </c>
      <c r="L11" s="26"/>
      <c r="M11" s="26"/>
      <c r="N11" s="91"/>
      <c r="O11" s="26"/>
      <c r="P11" s="26"/>
      <c r="Q11" s="91"/>
      <c r="R11" s="26"/>
      <c r="S11" s="26"/>
      <c r="T11" s="26"/>
    </row>
    <row r="12" ht="31" customHeight="1" spans="1:20">
      <c r="A12" s="92"/>
      <c r="B12" s="93" t="s">
        <v>69</v>
      </c>
      <c r="C12" s="92" t="s">
        <v>258</v>
      </c>
      <c r="D12" s="93" t="s">
        <v>384</v>
      </c>
      <c r="E12" s="93" t="s">
        <v>372</v>
      </c>
      <c r="F12" s="93" t="s">
        <v>76</v>
      </c>
      <c r="G12" s="102" t="s">
        <v>373</v>
      </c>
      <c r="H12" s="103" t="s">
        <v>374</v>
      </c>
      <c r="I12" s="107" t="s">
        <v>385</v>
      </c>
      <c r="J12" s="108">
        <v>100000</v>
      </c>
      <c r="K12" s="108">
        <v>100000</v>
      </c>
      <c r="L12" s="26"/>
      <c r="M12" s="26"/>
      <c r="N12" s="91"/>
      <c r="O12" s="26"/>
      <c r="P12" s="26"/>
      <c r="Q12" s="91"/>
      <c r="R12" s="26"/>
      <c r="S12" s="26"/>
      <c r="T12" s="26"/>
    </row>
    <row r="13" ht="21" customHeight="1" spans="1:20">
      <c r="A13" s="94"/>
      <c r="B13" s="95"/>
      <c r="C13" s="95"/>
      <c r="D13" s="95"/>
      <c r="E13" s="95"/>
      <c r="F13" s="95"/>
      <c r="G13" s="95"/>
      <c r="H13" s="104"/>
      <c r="I13" s="104"/>
      <c r="J13" s="110">
        <v>979400</v>
      </c>
      <c r="K13" s="110">
        <v>979400</v>
      </c>
      <c r="L13" s="82"/>
      <c r="M13" s="82"/>
      <c r="N13" s="82"/>
      <c r="O13" s="82"/>
      <c r="P13" s="82"/>
      <c r="Q13" s="82"/>
      <c r="R13" s="82"/>
      <c r="S13" s="82"/>
      <c r="T13" s="82"/>
    </row>
    <row r="14" ht="21" customHeight="1" spans="1:20">
      <c r="A14" s="96" t="s">
        <v>246</v>
      </c>
      <c r="B14" s="97"/>
      <c r="C14" s="97"/>
      <c r="D14" s="97"/>
      <c r="E14" s="97"/>
      <c r="F14" s="97"/>
      <c r="G14" s="97"/>
      <c r="H14" s="105"/>
      <c r="I14" s="111"/>
      <c r="J14" s="112"/>
      <c r="K14" s="112"/>
      <c r="L14" s="113"/>
      <c r="M14" s="82"/>
      <c r="N14" s="82"/>
      <c r="O14" s="82"/>
      <c r="P14" s="82"/>
      <c r="Q14" s="82"/>
      <c r="R14" s="82"/>
      <c r="S14" s="82"/>
      <c r="T14" s="82"/>
    </row>
    <row r="23" customHeight="1" spans="10:10">
      <c r="J23" t="s">
        <v>386</v>
      </c>
    </row>
  </sheetData>
  <mergeCells count="19">
    <mergeCell ref="A3:T3"/>
    <mergeCell ref="A4:I4"/>
    <mergeCell ref="J5:T5"/>
    <mergeCell ref="O6:T6"/>
    <mergeCell ref="A14:I14"/>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25" defaultRowHeight="14.25" customHeight="1"/>
  <cols>
    <col min="1" max="1" width="37.7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19"/>
      <c r="X2" s="19" t="s">
        <v>387</v>
      </c>
    </row>
    <row r="3" ht="41.25" customHeight="1" spans="1:24">
      <c r="A3" s="76" t="str">
        <f>"2025"&amp;"年对下转移支付预算表"</f>
        <v>2025年对下转移支付预算表</v>
      </c>
      <c r="B3" s="3"/>
      <c r="C3" s="3"/>
      <c r="D3" s="3"/>
      <c r="E3" s="3"/>
      <c r="F3" s="3"/>
      <c r="G3" s="3"/>
      <c r="H3" s="3"/>
      <c r="I3" s="3"/>
      <c r="J3" s="3"/>
      <c r="K3" s="3"/>
      <c r="L3" s="3"/>
      <c r="M3" s="3"/>
      <c r="N3" s="3"/>
      <c r="O3" s="3"/>
      <c r="P3" s="3"/>
      <c r="Q3" s="3"/>
      <c r="R3" s="3"/>
      <c r="S3" s="3"/>
      <c r="T3" s="3"/>
      <c r="U3" s="3"/>
      <c r="V3" s="3"/>
      <c r="W3" s="71"/>
      <c r="X3" s="71"/>
    </row>
    <row r="4" ht="18" customHeight="1" spans="1:24">
      <c r="A4" s="77" t="s">
        <v>1</v>
      </c>
      <c r="B4" s="78"/>
      <c r="C4" s="78"/>
      <c r="D4" s="79"/>
      <c r="E4" s="83"/>
      <c r="F4" s="83"/>
      <c r="G4" s="83"/>
      <c r="H4" s="83"/>
      <c r="I4" s="83"/>
      <c r="W4" s="21"/>
      <c r="X4" s="21" t="s">
        <v>2</v>
      </c>
    </row>
    <row r="5" ht="19.5" customHeight="1" spans="1:24">
      <c r="A5" s="34" t="s">
        <v>388</v>
      </c>
      <c r="B5" s="22" t="s">
        <v>190</v>
      </c>
      <c r="C5" s="23"/>
      <c r="D5" s="23"/>
      <c r="E5" s="22" t="s">
        <v>389</v>
      </c>
      <c r="F5" s="23"/>
      <c r="G5" s="23"/>
      <c r="H5" s="23"/>
      <c r="I5" s="23"/>
      <c r="J5" s="23"/>
      <c r="K5" s="23"/>
      <c r="L5" s="23"/>
      <c r="M5" s="23"/>
      <c r="N5" s="23"/>
      <c r="O5" s="23"/>
      <c r="P5" s="23"/>
      <c r="Q5" s="23"/>
      <c r="R5" s="23"/>
      <c r="S5" s="23"/>
      <c r="T5" s="23"/>
      <c r="U5" s="23"/>
      <c r="V5" s="23"/>
      <c r="W5" s="84"/>
      <c r="X5" s="85"/>
    </row>
    <row r="6" ht="40.5" customHeight="1" spans="1:24">
      <c r="A6" s="26"/>
      <c r="B6" s="35" t="s">
        <v>54</v>
      </c>
      <c r="C6" s="7" t="s">
        <v>57</v>
      </c>
      <c r="D6" s="80" t="s">
        <v>359</v>
      </c>
      <c r="E6" s="51" t="s">
        <v>390</v>
      </c>
      <c r="F6" s="51" t="s">
        <v>391</v>
      </c>
      <c r="G6" s="51" t="s">
        <v>392</v>
      </c>
      <c r="H6" s="51" t="s">
        <v>393</v>
      </c>
      <c r="I6" s="51" t="s">
        <v>394</v>
      </c>
      <c r="J6" s="51" t="s">
        <v>395</v>
      </c>
      <c r="K6" s="51" t="s">
        <v>396</v>
      </c>
      <c r="L6" s="51" t="s">
        <v>397</v>
      </c>
      <c r="M6" s="51" t="s">
        <v>398</v>
      </c>
      <c r="N6" s="51" t="s">
        <v>399</v>
      </c>
      <c r="O6" s="51" t="s">
        <v>400</v>
      </c>
      <c r="P6" s="51" t="s">
        <v>401</v>
      </c>
      <c r="Q6" s="51" t="s">
        <v>402</v>
      </c>
      <c r="R6" s="51" t="s">
        <v>403</v>
      </c>
      <c r="S6" s="51" t="s">
        <v>404</v>
      </c>
      <c r="T6" s="51" t="s">
        <v>405</v>
      </c>
      <c r="U6" s="51" t="s">
        <v>406</v>
      </c>
      <c r="V6" s="51" t="s">
        <v>407</v>
      </c>
      <c r="W6" s="51" t="s">
        <v>408</v>
      </c>
      <c r="X6" s="86" t="s">
        <v>409</v>
      </c>
    </row>
    <row r="7" ht="19.5" customHeight="1" spans="1:24">
      <c r="A7" s="12">
        <v>1</v>
      </c>
      <c r="B7" s="12">
        <v>2</v>
      </c>
      <c r="C7" s="12">
        <v>3</v>
      </c>
      <c r="D7" s="81">
        <v>4</v>
      </c>
      <c r="E7" s="39">
        <v>5</v>
      </c>
      <c r="F7" s="12">
        <v>6</v>
      </c>
      <c r="G7" s="12">
        <v>7</v>
      </c>
      <c r="H7" s="81">
        <v>8</v>
      </c>
      <c r="I7" s="12">
        <v>9</v>
      </c>
      <c r="J7" s="12">
        <v>10</v>
      </c>
      <c r="K7" s="12">
        <v>11</v>
      </c>
      <c r="L7" s="81">
        <v>12</v>
      </c>
      <c r="M7" s="12">
        <v>13</v>
      </c>
      <c r="N7" s="12">
        <v>14</v>
      </c>
      <c r="O7" s="12">
        <v>15</v>
      </c>
      <c r="P7" s="81">
        <v>16</v>
      </c>
      <c r="Q7" s="12">
        <v>17</v>
      </c>
      <c r="R7" s="12">
        <v>18</v>
      </c>
      <c r="S7" s="12">
        <v>19</v>
      </c>
      <c r="T7" s="81">
        <v>20</v>
      </c>
      <c r="U7" s="81">
        <v>21</v>
      </c>
      <c r="V7" s="81">
        <v>22</v>
      </c>
      <c r="W7" s="39">
        <v>23</v>
      </c>
      <c r="X7" s="39">
        <v>24</v>
      </c>
    </row>
    <row r="8" ht="19.5" customHeight="1" spans="1:24">
      <c r="A8" s="29"/>
      <c r="B8" s="82"/>
      <c r="C8" s="82"/>
      <c r="D8" s="82"/>
      <c r="E8" s="82"/>
      <c r="F8" s="82"/>
      <c r="G8" s="82"/>
      <c r="H8" s="82"/>
      <c r="I8" s="82"/>
      <c r="J8" s="82"/>
      <c r="K8" s="82"/>
      <c r="L8" s="82"/>
      <c r="M8" s="82"/>
      <c r="N8" s="82"/>
      <c r="O8" s="82"/>
      <c r="P8" s="82"/>
      <c r="Q8" s="82"/>
      <c r="R8" s="82"/>
      <c r="S8" s="82"/>
      <c r="T8" s="82"/>
      <c r="U8" s="82"/>
      <c r="V8" s="82"/>
      <c r="W8" s="82"/>
      <c r="X8" s="82"/>
    </row>
    <row r="9" ht="19.5" customHeight="1" spans="1:24">
      <c r="A9" s="70"/>
      <c r="B9" s="82"/>
      <c r="C9" s="82"/>
      <c r="D9" s="82"/>
      <c r="E9" s="82"/>
      <c r="F9" s="82"/>
      <c r="G9" s="82"/>
      <c r="H9" s="82"/>
      <c r="I9" s="82"/>
      <c r="J9" s="82"/>
      <c r="K9" s="82"/>
      <c r="L9" s="82"/>
      <c r="M9" s="82"/>
      <c r="N9" s="82"/>
      <c r="O9" s="82"/>
      <c r="P9" s="82"/>
      <c r="Q9" s="82"/>
      <c r="R9" s="82"/>
      <c r="S9" s="82"/>
      <c r="T9" s="82"/>
      <c r="U9" s="82"/>
      <c r="V9" s="82"/>
      <c r="W9" s="82"/>
      <c r="X9" s="82"/>
    </row>
    <row r="10" customHeight="1" spans="1:1">
      <c r="A10" s="33" t="s">
        <v>180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7" sqref="A17"/>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1"/>
      <c r="B1" s="1"/>
      <c r="C1" s="1"/>
      <c r="D1" s="1"/>
      <c r="E1" s="1"/>
      <c r="F1" s="1"/>
      <c r="G1" s="1"/>
      <c r="H1" s="1"/>
      <c r="I1" s="1"/>
      <c r="J1" s="1"/>
    </row>
    <row r="2" ht="16.5" customHeight="1" spans="10:10">
      <c r="J2" s="19" t="s">
        <v>410</v>
      </c>
    </row>
    <row r="3" ht="41.25" customHeight="1" spans="1:10">
      <c r="A3" s="68" t="str">
        <f>"2025"&amp;"年对下转移支付绩效目标表"</f>
        <v>2025年对下转移支付绩效目标表</v>
      </c>
      <c r="B3" s="3"/>
      <c r="C3" s="3"/>
      <c r="D3" s="3"/>
      <c r="E3" s="3"/>
      <c r="F3" s="71"/>
      <c r="G3" s="3"/>
      <c r="H3" s="71"/>
      <c r="I3" s="71"/>
      <c r="J3" s="3"/>
    </row>
    <row r="4" ht="17.25" customHeight="1" spans="1:1">
      <c r="A4" s="4" t="s">
        <v>1</v>
      </c>
    </row>
    <row r="5" ht="44.25" customHeight="1" spans="1:10">
      <c r="A5" s="69" t="s">
        <v>388</v>
      </c>
      <c r="B5" s="69" t="s">
        <v>266</v>
      </c>
      <c r="C5" s="69" t="s">
        <v>267</v>
      </c>
      <c r="D5" s="69" t="s">
        <v>268</v>
      </c>
      <c r="E5" s="69" t="s">
        <v>269</v>
      </c>
      <c r="F5" s="72" t="s">
        <v>270</v>
      </c>
      <c r="G5" s="69" t="s">
        <v>271</v>
      </c>
      <c r="H5" s="72" t="s">
        <v>272</v>
      </c>
      <c r="I5" s="72" t="s">
        <v>273</v>
      </c>
      <c r="J5" s="69" t="s">
        <v>274</v>
      </c>
    </row>
    <row r="6" ht="14.25" customHeight="1" spans="1:10">
      <c r="A6" s="69">
        <v>1</v>
      </c>
      <c r="B6" s="69">
        <v>2</v>
      </c>
      <c r="C6" s="69">
        <v>3</v>
      </c>
      <c r="D6" s="69">
        <v>4</v>
      </c>
      <c r="E6" s="69">
        <v>5</v>
      </c>
      <c r="F6" s="72">
        <v>6</v>
      </c>
      <c r="G6" s="69">
        <v>7</v>
      </c>
      <c r="H6" s="72">
        <v>8</v>
      </c>
      <c r="I6" s="72">
        <v>9</v>
      </c>
      <c r="J6" s="69">
        <v>10</v>
      </c>
    </row>
    <row r="7" ht="42" customHeight="1" spans="1:10">
      <c r="A7" s="29"/>
      <c r="B7" s="70"/>
      <c r="C7" s="70"/>
      <c r="D7" s="70"/>
      <c r="E7" s="73"/>
      <c r="F7" s="74"/>
      <c r="G7" s="73"/>
      <c r="H7" s="74"/>
      <c r="I7" s="74"/>
      <c r="J7" s="73"/>
    </row>
    <row r="8" ht="42" customHeight="1" spans="1:10">
      <c r="A8" s="29"/>
      <c r="B8" s="14"/>
      <c r="C8" s="14"/>
      <c r="D8" s="14"/>
      <c r="E8" s="29"/>
      <c r="F8" s="14"/>
      <c r="G8" s="29"/>
      <c r="H8" s="14"/>
      <c r="I8" s="14"/>
      <c r="J8" s="29"/>
    </row>
    <row r="9" customHeight="1" spans="1:1">
      <c r="A9" s="33" t="s">
        <v>180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1"/>
      <c r="B1" s="1"/>
      <c r="C1" s="1"/>
      <c r="D1" s="1"/>
      <c r="E1" s="1"/>
      <c r="F1" s="1"/>
      <c r="G1" s="1"/>
      <c r="H1" s="1"/>
      <c r="I1" s="1"/>
    </row>
    <row r="2" customHeight="1" spans="1:9">
      <c r="A2" s="41" t="s">
        <v>411</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
        <v>1</v>
      </c>
      <c r="B4" s="48"/>
      <c r="C4" s="48"/>
      <c r="D4" s="49"/>
      <c r="F4" s="46"/>
      <c r="G4" s="45"/>
      <c r="H4" s="45"/>
      <c r="I4" s="67" t="s">
        <v>2</v>
      </c>
    </row>
    <row r="5" ht="28.5" customHeight="1" spans="1:9">
      <c r="A5" s="50" t="s">
        <v>182</v>
      </c>
      <c r="B5" s="51" t="s">
        <v>183</v>
      </c>
      <c r="C5" s="52" t="s">
        <v>412</v>
      </c>
      <c r="D5" s="50" t="s">
        <v>413</v>
      </c>
      <c r="E5" s="50" t="s">
        <v>414</v>
      </c>
      <c r="F5" s="50" t="s">
        <v>415</v>
      </c>
      <c r="G5" s="51" t="s">
        <v>416</v>
      </c>
      <c r="H5" s="39"/>
      <c r="I5" s="50"/>
    </row>
    <row r="6" ht="21" customHeight="1" spans="1:9">
      <c r="A6" s="52"/>
      <c r="B6" s="53"/>
      <c r="C6" s="53"/>
      <c r="D6" s="54"/>
      <c r="E6" s="53"/>
      <c r="F6" s="53"/>
      <c r="G6" s="51" t="s">
        <v>357</v>
      </c>
      <c r="H6" s="51" t="s">
        <v>417</v>
      </c>
      <c r="I6" s="51" t="s">
        <v>418</v>
      </c>
    </row>
    <row r="7" ht="17.25" customHeight="1" spans="1:9">
      <c r="A7" s="55" t="s">
        <v>82</v>
      </c>
      <c r="B7" s="56"/>
      <c r="C7" s="57" t="s">
        <v>83</v>
      </c>
      <c r="D7" s="55" t="s">
        <v>84</v>
      </c>
      <c r="E7" s="62" t="s">
        <v>85</v>
      </c>
      <c r="F7" s="55" t="s">
        <v>86</v>
      </c>
      <c r="G7" s="57" t="s">
        <v>87</v>
      </c>
      <c r="H7" s="63" t="s">
        <v>88</v>
      </c>
      <c r="I7" s="62" t="s">
        <v>89</v>
      </c>
    </row>
    <row r="8" ht="19.5" customHeight="1" spans="1:9">
      <c r="A8" s="58"/>
      <c r="B8" s="30"/>
      <c r="C8" s="30"/>
      <c r="D8" s="29"/>
      <c r="E8" s="14"/>
      <c r="F8" s="63"/>
      <c r="G8" s="64"/>
      <c r="H8" s="65"/>
      <c r="I8" s="65"/>
    </row>
    <row r="9" ht="19.5" customHeight="1" spans="1:9">
      <c r="A9" s="59" t="s">
        <v>54</v>
      </c>
      <c r="B9" s="60"/>
      <c r="C9" s="60"/>
      <c r="D9" s="61"/>
      <c r="E9" s="66"/>
      <c r="F9" s="66"/>
      <c r="G9" s="64"/>
      <c r="H9" s="65"/>
      <c r="I9" s="65"/>
    </row>
    <row r="10" customHeight="1" spans="1:1">
      <c r="A10" s="33" t="s">
        <v>180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7" sqref="C17"/>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1:11">
      <c r="A1" s="1"/>
      <c r="B1" s="1"/>
      <c r="C1" s="1"/>
      <c r="D1" s="1"/>
      <c r="E1" s="1"/>
      <c r="F1" s="1"/>
      <c r="G1" s="1"/>
      <c r="H1" s="1"/>
      <c r="I1" s="1"/>
      <c r="J1" s="1"/>
      <c r="K1" s="1"/>
    </row>
    <row r="2" customHeight="1" spans="4:11">
      <c r="D2" s="2"/>
      <c r="E2" s="2"/>
      <c r="F2" s="2"/>
      <c r="G2" s="2"/>
      <c r="K2" s="19" t="s">
        <v>419</v>
      </c>
    </row>
    <row r="3" ht="41.25" customHeight="1" spans="1:11">
      <c r="A3" s="3" t="str">
        <f>"2025"&amp;"年上级转移支付补助项目支出预算表"</f>
        <v>2025年上级转移支付补助项目支出预算表</v>
      </c>
      <c r="B3" s="3"/>
      <c r="C3" s="3"/>
      <c r="D3" s="3"/>
      <c r="E3" s="3"/>
      <c r="F3" s="3"/>
      <c r="G3" s="3"/>
      <c r="H3" s="3"/>
      <c r="I3" s="3"/>
      <c r="J3" s="3"/>
      <c r="K3" s="3"/>
    </row>
    <row r="4" ht="13.5" customHeight="1" spans="1:11">
      <c r="A4" s="4" t="s">
        <v>1</v>
      </c>
      <c r="B4" s="5"/>
      <c r="C4" s="5"/>
      <c r="D4" s="5"/>
      <c r="E4" s="5"/>
      <c r="F4" s="5"/>
      <c r="G4" s="5"/>
      <c r="H4" s="20"/>
      <c r="I4" s="20"/>
      <c r="J4" s="20"/>
      <c r="K4" s="21" t="s">
        <v>2</v>
      </c>
    </row>
    <row r="5" ht="21.75" customHeight="1" spans="1:11">
      <c r="A5" s="6" t="s">
        <v>248</v>
      </c>
      <c r="B5" s="6" t="s">
        <v>185</v>
      </c>
      <c r="C5" s="6" t="s">
        <v>249</v>
      </c>
      <c r="D5" s="7" t="s">
        <v>186</v>
      </c>
      <c r="E5" s="7" t="s">
        <v>187</v>
      </c>
      <c r="F5" s="7" t="s">
        <v>250</v>
      </c>
      <c r="G5" s="7" t="s">
        <v>251</v>
      </c>
      <c r="H5" s="34" t="s">
        <v>54</v>
      </c>
      <c r="I5" s="22" t="s">
        <v>420</v>
      </c>
      <c r="J5" s="23"/>
      <c r="K5" s="24"/>
    </row>
    <row r="6" ht="21.75" customHeight="1" spans="1:11">
      <c r="A6" s="8"/>
      <c r="B6" s="8"/>
      <c r="C6" s="8"/>
      <c r="D6" s="9"/>
      <c r="E6" s="9"/>
      <c r="F6" s="9"/>
      <c r="G6" s="9"/>
      <c r="H6" s="35"/>
      <c r="I6" s="7" t="s">
        <v>57</v>
      </c>
      <c r="J6" s="7" t="s">
        <v>58</v>
      </c>
      <c r="K6" s="7" t="s">
        <v>59</v>
      </c>
    </row>
    <row r="7" ht="40.5" customHeight="1" spans="1:11">
      <c r="A7" s="10"/>
      <c r="B7" s="10"/>
      <c r="C7" s="10"/>
      <c r="D7" s="11"/>
      <c r="E7" s="11"/>
      <c r="F7" s="11"/>
      <c r="G7" s="11"/>
      <c r="H7" s="26"/>
      <c r="I7" s="11" t="s">
        <v>56</v>
      </c>
      <c r="J7" s="11"/>
      <c r="K7" s="11"/>
    </row>
    <row r="8" ht="15" customHeight="1" spans="1:11">
      <c r="A8" s="12">
        <v>1</v>
      </c>
      <c r="B8" s="12">
        <v>2</v>
      </c>
      <c r="C8" s="12">
        <v>3</v>
      </c>
      <c r="D8" s="12">
        <v>4</v>
      </c>
      <c r="E8" s="12">
        <v>5</v>
      </c>
      <c r="F8" s="12">
        <v>6</v>
      </c>
      <c r="G8" s="12">
        <v>7</v>
      </c>
      <c r="H8" s="12">
        <v>8</v>
      </c>
      <c r="I8" s="12">
        <v>9</v>
      </c>
      <c r="J8" s="39">
        <v>10</v>
      </c>
      <c r="K8" s="39">
        <v>11</v>
      </c>
    </row>
    <row r="9" ht="18.75" customHeight="1" spans="1:11">
      <c r="A9" s="29"/>
      <c r="B9" s="14"/>
      <c r="C9" s="29"/>
      <c r="D9" s="29"/>
      <c r="E9" s="29"/>
      <c r="F9" s="29"/>
      <c r="G9" s="29"/>
      <c r="H9" s="36"/>
      <c r="I9" s="40"/>
      <c r="J9" s="40"/>
      <c r="K9" s="36"/>
    </row>
    <row r="10" ht="18.75" customHeight="1" spans="1:11">
      <c r="A10" s="30"/>
      <c r="B10" s="14"/>
      <c r="C10" s="14"/>
      <c r="D10" s="14"/>
      <c r="E10" s="14"/>
      <c r="F10" s="14"/>
      <c r="G10" s="14"/>
      <c r="H10" s="37"/>
      <c r="I10" s="37"/>
      <c r="J10" s="37"/>
      <c r="K10" s="36"/>
    </row>
    <row r="11" ht="18.75" customHeight="1" spans="1:11">
      <c r="A11" s="31" t="s">
        <v>246</v>
      </c>
      <c r="B11" s="32"/>
      <c r="C11" s="32"/>
      <c r="D11" s="32"/>
      <c r="E11" s="32"/>
      <c r="F11" s="32"/>
      <c r="G11" s="38"/>
      <c r="H11" s="37"/>
      <c r="I11" s="37"/>
      <c r="J11" s="37"/>
      <c r="K11" s="36"/>
    </row>
    <row r="12" customHeight="1" spans="1:1">
      <c r="A12" s="33" t="s">
        <v>180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workbookViewId="0">
      <pane ySplit="1" topLeftCell="A2" activePane="bottomLeft" state="frozen"/>
      <selection/>
      <selection pane="bottomLeft" activeCell="G9" sqref="G9"/>
    </sheetView>
  </sheetViews>
  <sheetFormatPr defaultColWidth="9.125" defaultRowHeight="14.25" customHeight="1" outlineLevelCol="6"/>
  <cols>
    <col min="1" max="1" width="35.25" customWidth="1"/>
    <col min="2" max="4" width="28" customWidth="1"/>
    <col min="5" max="7" width="23.875" customWidth="1"/>
  </cols>
  <sheetData>
    <row r="1" customHeight="1" spans="1:7">
      <c r="A1" s="1"/>
      <c r="B1" s="1"/>
      <c r="C1" s="1"/>
      <c r="D1" s="1"/>
      <c r="E1" s="1"/>
      <c r="F1" s="1"/>
      <c r="G1" s="1"/>
    </row>
    <row r="2" ht="13.5" customHeight="1" spans="4:7">
      <c r="D2" s="2"/>
      <c r="G2" s="19" t="s">
        <v>421</v>
      </c>
    </row>
    <row r="3" ht="41.25" customHeight="1" spans="1:7">
      <c r="A3" s="3" t="str">
        <f>"2025"&amp;"年部门项目中期规划预算表"</f>
        <v>2025年部门项目中期规划预算表</v>
      </c>
      <c r="B3" s="3"/>
      <c r="C3" s="3"/>
      <c r="D3" s="3"/>
      <c r="E3" s="3"/>
      <c r="F3" s="3"/>
      <c r="G3" s="3"/>
    </row>
    <row r="4" ht="13.5" customHeight="1" spans="1:7">
      <c r="A4" s="4" t="s">
        <v>1</v>
      </c>
      <c r="B4" s="5"/>
      <c r="C4" s="5"/>
      <c r="D4" s="5"/>
      <c r="E4" s="20"/>
      <c r="F4" s="20"/>
      <c r="G4" s="21" t="s">
        <v>2</v>
      </c>
    </row>
    <row r="5" ht="21.75" customHeight="1" spans="1:7">
      <c r="A5" s="6" t="s">
        <v>249</v>
      </c>
      <c r="B5" s="6" t="s">
        <v>248</v>
      </c>
      <c r="C5" s="6" t="s">
        <v>185</v>
      </c>
      <c r="D5" s="7" t="s">
        <v>422</v>
      </c>
      <c r="E5" s="22" t="s">
        <v>57</v>
      </c>
      <c r="F5" s="23"/>
      <c r="G5" s="24"/>
    </row>
    <row r="6" ht="21.75" customHeight="1" spans="1:7">
      <c r="A6" s="8"/>
      <c r="B6" s="8"/>
      <c r="C6" s="8"/>
      <c r="D6" s="9"/>
      <c r="E6" s="25" t="str">
        <f>"2025"&amp;"年"</f>
        <v>2025年</v>
      </c>
      <c r="F6" s="7" t="str">
        <f>("2025"+1)&amp;"年"</f>
        <v>2026年</v>
      </c>
      <c r="G6" s="7" t="str">
        <f>("2025"+2)&amp;"年"</f>
        <v>2027年</v>
      </c>
    </row>
    <row r="7" ht="40.5" customHeight="1" spans="1:7">
      <c r="A7" s="10"/>
      <c r="B7" s="10"/>
      <c r="C7" s="10"/>
      <c r="D7" s="11"/>
      <c r="E7" s="26"/>
      <c r="F7" s="11" t="s">
        <v>56</v>
      </c>
      <c r="G7" s="11"/>
    </row>
    <row r="8" ht="15" customHeight="1" spans="1:7">
      <c r="A8" s="12">
        <v>1</v>
      </c>
      <c r="B8" s="12">
        <v>2</v>
      </c>
      <c r="C8" s="12">
        <v>3</v>
      </c>
      <c r="D8" s="12">
        <v>4</v>
      </c>
      <c r="E8" s="12">
        <v>5</v>
      </c>
      <c r="F8" s="12">
        <v>6</v>
      </c>
      <c r="G8" s="12">
        <v>7</v>
      </c>
    </row>
    <row r="9" ht="15" customHeight="1" spans="1:7">
      <c r="A9" s="13" t="s">
        <v>69</v>
      </c>
      <c r="B9" s="13" t="s">
        <v>423</v>
      </c>
      <c r="C9" s="13" t="s">
        <v>262</v>
      </c>
      <c r="D9" s="12" t="s">
        <v>424</v>
      </c>
      <c r="E9" s="27">
        <v>890000</v>
      </c>
      <c r="F9" s="27">
        <v>4222900</v>
      </c>
      <c r="G9" s="27">
        <v>0</v>
      </c>
    </row>
    <row r="10" ht="15" customHeight="1" spans="1:7">
      <c r="A10" s="13" t="s">
        <v>69</v>
      </c>
      <c r="B10" s="13" t="s">
        <v>423</v>
      </c>
      <c r="C10" s="13" t="s">
        <v>261</v>
      </c>
      <c r="D10" s="12" t="s">
        <v>424</v>
      </c>
      <c r="E10" s="27">
        <v>2752200</v>
      </c>
      <c r="F10" s="27">
        <v>2752200</v>
      </c>
      <c r="G10" s="27">
        <v>2752200</v>
      </c>
    </row>
    <row r="11" ht="15" customHeight="1" spans="1:7">
      <c r="A11" s="13" t="s">
        <v>69</v>
      </c>
      <c r="B11" s="14" t="s">
        <v>425</v>
      </c>
      <c r="C11" s="13" t="s">
        <v>258</v>
      </c>
      <c r="D11" s="12" t="s">
        <v>424</v>
      </c>
      <c r="E11" s="27">
        <v>283200</v>
      </c>
      <c r="F11" s="27">
        <v>283200</v>
      </c>
      <c r="G11" s="27">
        <v>283200</v>
      </c>
    </row>
    <row r="12" ht="17.25" customHeight="1" spans="1:7">
      <c r="A12" s="14" t="s">
        <v>69</v>
      </c>
      <c r="B12" s="14" t="s">
        <v>425</v>
      </c>
      <c r="C12" s="15" t="s">
        <v>255</v>
      </c>
      <c r="D12" s="12" t="s">
        <v>424</v>
      </c>
      <c r="E12" s="28">
        <v>745200</v>
      </c>
      <c r="F12" s="28">
        <v>745200</v>
      </c>
      <c r="G12" s="28">
        <v>745200</v>
      </c>
    </row>
    <row r="13" ht="18.75" customHeight="1" spans="1:7">
      <c r="A13" s="14" t="s">
        <v>69</v>
      </c>
      <c r="B13" s="14" t="s">
        <v>425</v>
      </c>
      <c r="C13" s="14" t="s">
        <v>254</v>
      </c>
      <c r="D13" s="12" t="s">
        <v>424</v>
      </c>
      <c r="E13" s="28">
        <v>329400</v>
      </c>
      <c r="F13" s="28">
        <v>329400</v>
      </c>
      <c r="G13" s="28">
        <v>329400</v>
      </c>
    </row>
    <row r="14" ht="18.75" customHeight="1" spans="1:7">
      <c r="A14" s="16" t="s">
        <v>54</v>
      </c>
      <c r="B14" s="17" t="s">
        <v>426</v>
      </c>
      <c r="C14" s="17"/>
      <c r="D14" s="18"/>
      <c r="E14" s="28">
        <v>5000000</v>
      </c>
      <c r="F14" s="28">
        <f>SUM(F9:F13)</f>
        <v>8332900</v>
      </c>
      <c r="G14" s="28">
        <f>SUM(G10:G13)</f>
        <v>4110000</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9" sqref="A9:Q11"/>
    </sheetView>
  </sheetViews>
  <sheetFormatPr defaultColWidth="8.625" defaultRowHeight="12.75" customHeight="1"/>
  <cols>
    <col min="1" max="1" width="15.875"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51</v>
      </c>
    </row>
    <row r="3" ht="41.25" customHeight="1" spans="1:1">
      <c r="A3" s="44" t="str">
        <f>"2025"&amp;"年部门收入预算表"</f>
        <v>2025年部门收入预算表</v>
      </c>
    </row>
    <row r="4" ht="17.25" customHeight="1" spans="1:19">
      <c r="A4" s="47" t="s">
        <v>1</v>
      </c>
      <c r="S4" s="49" t="s">
        <v>2</v>
      </c>
    </row>
    <row r="5" ht="21.75" customHeight="1" spans="1:19">
      <c r="A5" s="231" t="s">
        <v>52</v>
      </c>
      <c r="B5" s="232" t="s">
        <v>53</v>
      </c>
      <c r="C5" s="232" t="s">
        <v>54</v>
      </c>
      <c r="D5" s="233" t="s">
        <v>55</v>
      </c>
      <c r="E5" s="233"/>
      <c r="F5" s="233"/>
      <c r="G5" s="233"/>
      <c r="H5" s="233"/>
      <c r="I5" s="144"/>
      <c r="J5" s="233"/>
      <c r="K5" s="233"/>
      <c r="L5" s="233"/>
      <c r="M5" s="233"/>
      <c r="N5" s="245"/>
      <c r="O5" s="233" t="s">
        <v>44</v>
      </c>
      <c r="P5" s="233"/>
      <c r="Q5" s="233"/>
      <c r="R5" s="233"/>
      <c r="S5" s="245"/>
    </row>
    <row r="6" ht="27" customHeight="1" spans="1:19">
      <c r="A6" s="234"/>
      <c r="B6" s="235"/>
      <c r="C6" s="235"/>
      <c r="D6" s="235" t="s">
        <v>56</v>
      </c>
      <c r="E6" s="235" t="s">
        <v>57</v>
      </c>
      <c r="F6" s="235" t="s">
        <v>58</v>
      </c>
      <c r="G6" s="235" t="s">
        <v>59</v>
      </c>
      <c r="H6" s="235" t="s">
        <v>60</v>
      </c>
      <c r="I6" s="242" t="s">
        <v>61</v>
      </c>
      <c r="J6" s="243"/>
      <c r="K6" s="243"/>
      <c r="L6" s="243"/>
      <c r="M6" s="243"/>
      <c r="N6" s="244"/>
      <c r="O6" s="235" t="s">
        <v>56</v>
      </c>
      <c r="P6" s="235" t="s">
        <v>57</v>
      </c>
      <c r="Q6" s="235" t="s">
        <v>58</v>
      </c>
      <c r="R6" s="235" t="s">
        <v>59</v>
      </c>
      <c r="S6" s="235" t="s">
        <v>62</v>
      </c>
    </row>
    <row r="7" ht="30" customHeight="1" spans="1:19">
      <c r="A7" s="236"/>
      <c r="B7" s="237"/>
      <c r="C7" s="128"/>
      <c r="D7" s="128"/>
      <c r="E7" s="128"/>
      <c r="F7" s="128"/>
      <c r="G7" s="128"/>
      <c r="H7" s="128"/>
      <c r="I7" s="74" t="s">
        <v>56</v>
      </c>
      <c r="J7" s="244" t="s">
        <v>63</v>
      </c>
      <c r="K7" s="244" t="s">
        <v>64</v>
      </c>
      <c r="L7" s="244" t="s">
        <v>65</v>
      </c>
      <c r="M7" s="244" t="s">
        <v>66</v>
      </c>
      <c r="N7" s="244" t="s">
        <v>67</v>
      </c>
      <c r="O7" s="246"/>
      <c r="P7" s="246"/>
      <c r="Q7" s="246"/>
      <c r="R7" s="246"/>
      <c r="S7" s="128"/>
    </row>
    <row r="8" ht="15" customHeight="1" spans="1:19">
      <c r="A8" s="238">
        <v>1</v>
      </c>
      <c r="B8" s="238">
        <v>2</v>
      </c>
      <c r="C8" s="238">
        <v>3</v>
      </c>
      <c r="D8" s="238">
        <v>4</v>
      </c>
      <c r="E8" s="238">
        <v>5</v>
      </c>
      <c r="F8" s="238">
        <v>6</v>
      </c>
      <c r="G8" s="238">
        <v>7</v>
      </c>
      <c r="H8" s="238">
        <v>8</v>
      </c>
      <c r="I8" s="74">
        <v>9</v>
      </c>
      <c r="J8" s="238">
        <v>10</v>
      </c>
      <c r="K8" s="238">
        <v>11</v>
      </c>
      <c r="L8" s="238">
        <v>12</v>
      </c>
      <c r="M8" s="238">
        <v>13</v>
      </c>
      <c r="N8" s="238">
        <v>14</v>
      </c>
      <c r="O8" s="238">
        <v>15</v>
      </c>
      <c r="P8" s="238">
        <v>16</v>
      </c>
      <c r="Q8" s="238">
        <v>17</v>
      </c>
      <c r="R8" s="238">
        <v>18</v>
      </c>
      <c r="S8" s="238">
        <v>19</v>
      </c>
    </row>
    <row r="9" ht="18" customHeight="1" spans="1:19">
      <c r="A9" s="14" t="s">
        <v>68</v>
      </c>
      <c r="B9" s="14" t="s">
        <v>69</v>
      </c>
      <c r="C9" s="108">
        <v>7053388.12</v>
      </c>
      <c r="D9" s="108">
        <v>7053388.12</v>
      </c>
      <c r="E9" s="108">
        <v>7053388.12</v>
      </c>
      <c r="F9" s="108"/>
      <c r="G9" s="108"/>
      <c r="H9" s="108"/>
      <c r="I9" s="108"/>
      <c r="J9" s="108"/>
      <c r="K9" s="108"/>
      <c r="L9" s="108"/>
      <c r="M9" s="108"/>
      <c r="N9" s="108"/>
      <c r="O9" s="108"/>
      <c r="P9" s="108"/>
      <c r="Q9" s="108"/>
      <c r="R9" s="82"/>
      <c r="S9" s="82"/>
    </row>
    <row r="10" ht="18" customHeight="1" spans="1:19">
      <c r="A10" s="181" t="s">
        <v>70</v>
      </c>
      <c r="B10" s="181" t="s">
        <v>69</v>
      </c>
      <c r="C10" s="108">
        <v>7053388.12</v>
      </c>
      <c r="D10" s="108">
        <v>7053388.12</v>
      </c>
      <c r="E10" s="108">
        <v>7053388.12</v>
      </c>
      <c r="F10" s="108"/>
      <c r="G10" s="108"/>
      <c r="H10" s="108"/>
      <c r="I10" s="108"/>
      <c r="J10" s="108"/>
      <c r="K10" s="108"/>
      <c r="L10" s="108"/>
      <c r="M10" s="108"/>
      <c r="N10" s="108"/>
      <c r="O10" s="108"/>
      <c r="P10" s="108"/>
      <c r="Q10" s="108"/>
      <c r="R10" s="82"/>
      <c r="S10" s="82"/>
    </row>
    <row r="11" ht="18" customHeight="1" spans="1:19">
      <c r="A11" s="239" t="s">
        <v>54</v>
      </c>
      <c r="B11" s="240"/>
      <c r="C11" s="108">
        <v>7053388.12</v>
      </c>
      <c r="D11" s="108">
        <v>7053388.12</v>
      </c>
      <c r="E11" s="108">
        <v>7053388.12</v>
      </c>
      <c r="F11" s="108"/>
      <c r="G11" s="108"/>
      <c r="H11" s="108"/>
      <c r="I11" s="108"/>
      <c r="J11" s="108"/>
      <c r="K11" s="108"/>
      <c r="L11" s="108"/>
      <c r="M11" s="108"/>
      <c r="N11" s="108"/>
      <c r="O11" s="108"/>
      <c r="P11" s="108"/>
      <c r="Q11" s="108"/>
      <c r="R11" s="82"/>
      <c r="S11" s="82"/>
    </row>
    <row r="12" ht="18" customHeight="1" spans="1:19">
      <c r="A12" s="181"/>
      <c r="B12" s="181"/>
      <c r="C12" s="82"/>
      <c r="D12" s="82"/>
      <c r="E12" s="82"/>
      <c r="F12" s="82"/>
      <c r="G12" s="82"/>
      <c r="H12" s="82"/>
      <c r="I12" s="82"/>
      <c r="J12" s="82"/>
      <c r="K12" s="82"/>
      <c r="L12" s="82"/>
      <c r="M12" s="82"/>
      <c r="N12" s="82"/>
      <c r="O12" s="82"/>
      <c r="P12" s="82"/>
      <c r="Q12" s="82"/>
      <c r="R12" s="82"/>
      <c r="S12" s="82"/>
    </row>
    <row r="13" ht="18" customHeight="1" spans="1:19">
      <c r="A13" s="52" t="s">
        <v>54</v>
      </c>
      <c r="B13" s="241"/>
      <c r="C13" s="82"/>
      <c r="D13" s="82"/>
      <c r="E13" s="82"/>
      <c r="F13" s="82"/>
      <c r="G13" s="82"/>
      <c r="H13" s="82"/>
      <c r="I13" s="82"/>
      <c r="J13" s="82"/>
      <c r="K13" s="82"/>
      <c r="L13" s="82"/>
      <c r="M13" s="82"/>
      <c r="N13" s="82"/>
      <c r="O13" s="82"/>
      <c r="P13" s="82"/>
      <c r="Q13" s="82"/>
      <c r="R13" s="82"/>
      <c r="S13" s="82"/>
    </row>
  </sheetData>
  <mergeCells count="21">
    <mergeCell ref="A2:S2"/>
    <mergeCell ref="A3:S3"/>
    <mergeCell ref="A4:B4"/>
    <mergeCell ref="D5:N5"/>
    <mergeCell ref="O5:S5"/>
    <mergeCell ref="I6:N6"/>
    <mergeCell ref="A11:B11"/>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zoomScale="50" zoomScaleNormal="50" workbookViewId="0">
      <pane ySplit="1" topLeftCell="A2" activePane="bottomLeft" state="frozen"/>
      <selection/>
      <selection pane="bottomLeft" activeCell="I24" sqref="I24"/>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1"/>
      <c r="B1" s="1"/>
      <c r="C1" s="1"/>
      <c r="D1" s="1"/>
      <c r="E1" s="1"/>
      <c r="F1" s="1"/>
      <c r="G1" s="1"/>
      <c r="H1" s="1"/>
      <c r="I1" s="1"/>
      <c r="J1" s="1"/>
      <c r="K1" s="1"/>
      <c r="L1" s="1"/>
      <c r="M1" s="1"/>
      <c r="N1" s="1"/>
      <c r="O1" s="1"/>
    </row>
    <row r="2" ht="17.25" customHeight="1" spans="1:1">
      <c r="A2" s="49" t="s">
        <v>71</v>
      </c>
    </row>
    <row r="3" ht="41.25" customHeight="1" spans="1:15">
      <c r="A3" s="201" t="str">
        <f>"2025"&amp;"年部门支出预算表"</f>
        <v>2025年部门支出预算表</v>
      </c>
      <c r="B3" s="202"/>
      <c r="C3" s="202"/>
      <c r="D3" s="202"/>
      <c r="E3" s="202"/>
      <c r="F3" s="202"/>
      <c r="G3" s="202"/>
      <c r="H3" s="202"/>
      <c r="I3" s="202"/>
      <c r="J3" s="202"/>
      <c r="K3" s="202"/>
      <c r="L3" s="202"/>
      <c r="M3" s="202"/>
      <c r="N3" s="202"/>
      <c r="O3" s="202"/>
    </row>
    <row r="4" ht="46" customHeight="1" spans="1:15">
      <c r="A4" s="203" t="s">
        <v>1</v>
      </c>
      <c r="B4" s="203"/>
      <c r="C4" s="203"/>
      <c r="D4" s="202"/>
      <c r="E4" s="202"/>
      <c r="F4" s="202"/>
      <c r="G4" s="202"/>
      <c r="H4" s="202"/>
      <c r="I4" s="202"/>
      <c r="J4" s="202"/>
      <c r="K4" s="202"/>
      <c r="L4" s="202"/>
      <c r="M4" s="202"/>
      <c r="N4" s="202"/>
      <c r="O4" s="227" t="s">
        <v>2</v>
      </c>
    </row>
    <row r="5" ht="27" customHeight="1" spans="1:15">
      <c r="A5" s="204" t="s">
        <v>72</v>
      </c>
      <c r="B5" s="204" t="s">
        <v>73</v>
      </c>
      <c r="C5" s="204" t="s">
        <v>54</v>
      </c>
      <c r="D5" s="205" t="s">
        <v>57</v>
      </c>
      <c r="E5" s="205"/>
      <c r="F5" s="208"/>
      <c r="G5" s="218" t="s">
        <v>58</v>
      </c>
      <c r="H5" s="218" t="s">
        <v>59</v>
      </c>
      <c r="I5" s="218" t="s">
        <v>74</v>
      </c>
      <c r="J5" s="224" t="s">
        <v>61</v>
      </c>
      <c r="K5" s="205"/>
      <c r="L5" s="205"/>
      <c r="M5" s="205"/>
      <c r="N5" s="228"/>
      <c r="O5" s="229"/>
    </row>
    <row r="6" ht="42" customHeight="1" spans="1:15">
      <c r="A6" s="206"/>
      <c r="B6" s="206"/>
      <c r="C6" s="207"/>
      <c r="D6" s="208" t="s">
        <v>56</v>
      </c>
      <c r="E6" s="219" t="s">
        <v>75</v>
      </c>
      <c r="F6" s="219" t="s">
        <v>76</v>
      </c>
      <c r="G6" s="220"/>
      <c r="H6" s="220"/>
      <c r="I6" s="225"/>
      <c r="J6" s="219" t="s">
        <v>56</v>
      </c>
      <c r="K6" s="226" t="s">
        <v>77</v>
      </c>
      <c r="L6" s="226" t="s">
        <v>78</v>
      </c>
      <c r="M6" s="226" t="s">
        <v>79</v>
      </c>
      <c r="N6" s="226" t="s">
        <v>80</v>
      </c>
      <c r="O6" s="226" t="s">
        <v>81</v>
      </c>
    </row>
    <row r="7" ht="18" customHeight="1" spans="1:15">
      <c r="A7" s="209" t="s">
        <v>82</v>
      </c>
      <c r="B7" s="209" t="s">
        <v>83</v>
      </c>
      <c r="C7" s="209" t="s">
        <v>84</v>
      </c>
      <c r="D7" s="210" t="s">
        <v>85</v>
      </c>
      <c r="E7" s="221" t="s">
        <v>86</v>
      </c>
      <c r="F7" s="221" t="s">
        <v>87</v>
      </c>
      <c r="G7" s="221" t="s">
        <v>88</v>
      </c>
      <c r="H7" s="221" t="s">
        <v>89</v>
      </c>
      <c r="I7" s="221" t="s">
        <v>90</v>
      </c>
      <c r="J7" s="221" t="s">
        <v>91</v>
      </c>
      <c r="K7" s="221" t="s">
        <v>92</v>
      </c>
      <c r="L7" s="221" t="s">
        <v>93</v>
      </c>
      <c r="M7" s="221" t="s">
        <v>94</v>
      </c>
      <c r="N7" s="230" t="s">
        <v>95</v>
      </c>
      <c r="O7" s="221" t="s">
        <v>96</v>
      </c>
    </row>
    <row r="8" ht="18" customHeight="1" spans="1:15">
      <c r="A8" s="211" t="s">
        <v>97</v>
      </c>
      <c r="B8" s="211" t="s">
        <v>98</v>
      </c>
      <c r="C8" s="212">
        <v>6281847.12</v>
      </c>
      <c r="D8" s="108">
        <v>6281847.12</v>
      </c>
      <c r="E8" s="222">
        <v>1761247.12</v>
      </c>
      <c r="F8" s="222">
        <v>4520600</v>
      </c>
      <c r="G8" s="221"/>
      <c r="H8" s="221"/>
      <c r="I8" s="221"/>
      <c r="J8" s="221"/>
      <c r="K8" s="221"/>
      <c r="L8" s="221"/>
      <c r="M8" s="221"/>
      <c r="N8" s="230"/>
      <c r="O8" s="221"/>
    </row>
    <row r="9" ht="18" customHeight="1" spans="1:15">
      <c r="A9" s="213" t="s">
        <v>99</v>
      </c>
      <c r="B9" s="213" t="s">
        <v>100</v>
      </c>
      <c r="C9" s="108">
        <v>6281847.12</v>
      </c>
      <c r="D9" s="108">
        <v>6281847.12</v>
      </c>
      <c r="E9" s="222">
        <v>1761247.12</v>
      </c>
      <c r="F9" s="222">
        <v>4520600</v>
      </c>
      <c r="G9" s="221"/>
      <c r="H9" s="221"/>
      <c r="I9" s="221"/>
      <c r="J9" s="221"/>
      <c r="K9" s="221"/>
      <c r="L9" s="221"/>
      <c r="M9" s="221"/>
      <c r="N9" s="230"/>
      <c r="O9" s="221"/>
    </row>
    <row r="10" ht="18" customHeight="1" spans="1:15">
      <c r="A10" s="214" t="s">
        <v>101</v>
      </c>
      <c r="B10" s="214" t="s">
        <v>102</v>
      </c>
      <c r="C10" s="108">
        <v>1761247.12</v>
      </c>
      <c r="D10" s="108">
        <v>1761247.12</v>
      </c>
      <c r="E10" s="222">
        <v>1761247.12</v>
      </c>
      <c r="F10" s="222"/>
      <c r="G10" s="221"/>
      <c r="H10" s="221"/>
      <c r="I10" s="221"/>
      <c r="J10" s="221"/>
      <c r="K10" s="221"/>
      <c r="L10" s="221"/>
      <c r="M10" s="221"/>
      <c r="N10" s="230"/>
      <c r="O10" s="221"/>
    </row>
    <row r="11" ht="18" customHeight="1" spans="1:15">
      <c r="A11" s="214" t="s">
        <v>103</v>
      </c>
      <c r="B11" s="214" t="s">
        <v>104</v>
      </c>
      <c r="C11" s="108">
        <v>4520600</v>
      </c>
      <c r="D11" s="108">
        <v>4520600</v>
      </c>
      <c r="E11" s="222"/>
      <c r="F11" s="222">
        <v>4520600</v>
      </c>
      <c r="G11" s="221"/>
      <c r="H11" s="221"/>
      <c r="I11" s="221"/>
      <c r="J11" s="221"/>
      <c r="K11" s="221"/>
      <c r="L11" s="221"/>
      <c r="M11" s="221"/>
      <c r="N11" s="230"/>
      <c r="O11" s="221"/>
    </row>
    <row r="12" ht="18" customHeight="1" spans="1:15">
      <c r="A12" s="215" t="s">
        <v>105</v>
      </c>
      <c r="B12" s="215" t="s">
        <v>106</v>
      </c>
      <c r="C12" s="108">
        <v>480900</v>
      </c>
      <c r="D12" s="108">
        <v>480900</v>
      </c>
      <c r="E12" s="222">
        <v>1500</v>
      </c>
      <c r="F12" s="222">
        <v>479400</v>
      </c>
      <c r="G12" s="221"/>
      <c r="H12" s="221"/>
      <c r="I12" s="221"/>
      <c r="J12" s="221"/>
      <c r="K12" s="221"/>
      <c r="L12" s="221"/>
      <c r="M12" s="221"/>
      <c r="N12" s="230"/>
      <c r="O12" s="221"/>
    </row>
    <row r="13" ht="18" customHeight="1" spans="1:15">
      <c r="A13" s="213" t="s">
        <v>107</v>
      </c>
      <c r="B13" s="213" t="s">
        <v>108</v>
      </c>
      <c r="C13" s="108">
        <v>480900</v>
      </c>
      <c r="D13" s="108">
        <v>480900</v>
      </c>
      <c r="E13" s="222">
        <v>1500</v>
      </c>
      <c r="F13" s="222">
        <v>479400</v>
      </c>
      <c r="G13" s="221"/>
      <c r="H13" s="221"/>
      <c r="I13" s="221"/>
      <c r="J13" s="221"/>
      <c r="K13" s="221"/>
      <c r="L13" s="221"/>
      <c r="M13" s="221"/>
      <c r="N13" s="230"/>
      <c r="O13" s="221"/>
    </row>
    <row r="14" ht="18" customHeight="1" spans="1:15">
      <c r="A14" s="214" t="s">
        <v>109</v>
      </c>
      <c r="B14" s="214" t="s">
        <v>110</v>
      </c>
      <c r="C14" s="108">
        <v>480900</v>
      </c>
      <c r="D14" s="108">
        <v>480900</v>
      </c>
      <c r="E14" s="222">
        <v>1500</v>
      </c>
      <c r="F14" s="222">
        <v>479400</v>
      </c>
      <c r="G14" s="221"/>
      <c r="H14" s="221"/>
      <c r="I14" s="221"/>
      <c r="J14" s="221"/>
      <c r="K14" s="221"/>
      <c r="L14" s="221"/>
      <c r="M14" s="221"/>
      <c r="N14" s="230"/>
      <c r="O14" s="221"/>
    </row>
    <row r="15" ht="18" customHeight="1" spans="1:15">
      <c r="A15" s="215" t="s">
        <v>111</v>
      </c>
      <c r="B15" s="215" t="s">
        <v>112</v>
      </c>
      <c r="C15" s="108">
        <v>108500</v>
      </c>
      <c r="D15" s="108">
        <v>108500</v>
      </c>
      <c r="E15" s="222">
        <v>108500</v>
      </c>
      <c r="F15" s="222"/>
      <c r="G15" s="221"/>
      <c r="H15" s="221"/>
      <c r="I15" s="221"/>
      <c r="J15" s="221"/>
      <c r="K15" s="221"/>
      <c r="L15" s="221"/>
      <c r="M15" s="221"/>
      <c r="N15" s="230"/>
      <c r="O15" s="221"/>
    </row>
    <row r="16" ht="18" customHeight="1" spans="1:15">
      <c r="A16" s="213" t="s">
        <v>113</v>
      </c>
      <c r="B16" s="213" t="s">
        <v>114</v>
      </c>
      <c r="C16" s="108">
        <v>108500</v>
      </c>
      <c r="D16" s="108">
        <v>108500</v>
      </c>
      <c r="E16" s="222">
        <v>108500</v>
      </c>
      <c r="F16" s="222"/>
      <c r="G16" s="221"/>
      <c r="H16" s="221"/>
      <c r="I16" s="221"/>
      <c r="J16" s="221"/>
      <c r="K16" s="221"/>
      <c r="L16" s="221"/>
      <c r="M16" s="221"/>
      <c r="N16" s="230"/>
      <c r="O16" s="221"/>
    </row>
    <row r="17" ht="18" customHeight="1" spans="1:15">
      <c r="A17" s="214" t="s">
        <v>115</v>
      </c>
      <c r="B17" s="214" t="s">
        <v>116</v>
      </c>
      <c r="C17" s="108">
        <v>108500</v>
      </c>
      <c r="D17" s="108">
        <v>108500</v>
      </c>
      <c r="E17" s="222">
        <v>108500</v>
      </c>
      <c r="F17" s="222"/>
      <c r="G17" s="221"/>
      <c r="H17" s="221"/>
      <c r="I17" s="221"/>
      <c r="J17" s="221"/>
      <c r="K17" s="221"/>
      <c r="L17" s="221"/>
      <c r="M17" s="221"/>
      <c r="N17" s="230"/>
      <c r="O17" s="221"/>
    </row>
    <row r="18" ht="18" customHeight="1" spans="1:15">
      <c r="A18" s="215" t="s">
        <v>117</v>
      </c>
      <c r="B18" s="215" t="s">
        <v>118</v>
      </c>
      <c r="C18" s="108">
        <v>90905</v>
      </c>
      <c r="D18" s="108">
        <v>90905</v>
      </c>
      <c r="E18" s="222">
        <v>90905</v>
      </c>
      <c r="F18" s="222"/>
      <c r="G18" s="221"/>
      <c r="H18" s="221"/>
      <c r="I18" s="221"/>
      <c r="J18" s="221"/>
      <c r="K18" s="221"/>
      <c r="L18" s="221"/>
      <c r="M18" s="221"/>
      <c r="N18" s="230"/>
      <c r="O18" s="221"/>
    </row>
    <row r="19" ht="18" customHeight="1" spans="1:15">
      <c r="A19" s="213" t="s">
        <v>119</v>
      </c>
      <c r="B19" s="213" t="s">
        <v>120</v>
      </c>
      <c r="C19" s="108">
        <v>90905</v>
      </c>
      <c r="D19" s="108">
        <v>90905</v>
      </c>
      <c r="E19" s="222">
        <v>90905</v>
      </c>
      <c r="F19" s="222"/>
      <c r="G19" s="221"/>
      <c r="H19" s="221"/>
      <c r="I19" s="221"/>
      <c r="J19" s="221"/>
      <c r="K19" s="221"/>
      <c r="L19" s="221"/>
      <c r="M19" s="221"/>
      <c r="N19" s="230"/>
      <c r="O19" s="221"/>
    </row>
    <row r="20" ht="18" customHeight="1" spans="1:15">
      <c r="A20" s="214" t="s">
        <v>121</v>
      </c>
      <c r="B20" s="214" t="s">
        <v>122</v>
      </c>
      <c r="C20" s="108">
        <v>53600</v>
      </c>
      <c r="D20" s="108">
        <v>53600</v>
      </c>
      <c r="E20" s="222">
        <v>53600</v>
      </c>
      <c r="F20" s="222"/>
      <c r="G20" s="221"/>
      <c r="H20" s="221"/>
      <c r="I20" s="221"/>
      <c r="J20" s="221"/>
      <c r="K20" s="221"/>
      <c r="L20" s="221"/>
      <c r="M20" s="221"/>
      <c r="N20" s="230"/>
      <c r="O20" s="221"/>
    </row>
    <row r="21" ht="18" customHeight="1" spans="1:15">
      <c r="A21" s="214" t="s">
        <v>123</v>
      </c>
      <c r="B21" s="214" t="s">
        <v>124</v>
      </c>
      <c r="C21" s="108">
        <v>33500</v>
      </c>
      <c r="D21" s="108">
        <v>33500</v>
      </c>
      <c r="E21" s="222">
        <v>33500</v>
      </c>
      <c r="F21" s="222"/>
      <c r="G21" s="221"/>
      <c r="H21" s="221"/>
      <c r="I21" s="221"/>
      <c r="J21" s="221"/>
      <c r="K21" s="221"/>
      <c r="L21" s="221"/>
      <c r="M21" s="221"/>
      <c r="N21" s="230"/>
      <c r="O21" s="221"/>
    </row>
    <row r="22" ht="18" customHeight="1" spans="1:15">
      <c r="A22" s="214" t="s">
        <v>125</v>
      </c>
      <c r="B22" s="214" t="s">
        <v>126</v>
      </c>
      <c r="C22" s="108">
        <v>3805</v>
      </c>
      <c r="D22" s="108">
        <v>3805</v>
      </c>
      <c r="E22" s="222">
        <v>3805</v>
      </c>
      <c r="F22" s="222"/>
      <c r="G22" s="221"/>
      <c r="H22" s="221"/>
      <c r="I22" s="221"/>
      <c r="J22" s="221"/>
      <c r="K22" s="221"/>
      <c r="L22" s="221"/>
      <c r="M22" s="221"/>
      <c r="N22" s="230"/>
      <c r="O22" s="221"/>
    </row>
    <row r="23" ht="18" customHeight="1" spans="1:15">
      <c r="A23" s="215" t="s">
        <v>127</v>
      </c>
      <c r="B23" s="215" t="s">
        <v>128</v>
      </c>
      <c r="C23" s="108">
        <v>91236</v>
      </c>
      <c r="D23" s="108">
        <v>91236</v>
      </c>
      <c r="E23" s="222">
        <v>91236</v>
      </c>
      <c r="F23" s="222"/>
      <c r="G23" s="221"/>
      <c r="H23" s="221"/>
      <c r="I23" s="221"/>
      <c r="J23" s="221"/>
      <c r="K23" s="221"/>
      <c r="L23" s="221"/>
      <c r="M23" s="221"/>
      <c r="N23" s="230"/>
      <c r="O23" s="221"/>
    </row>
    <row r="24" ht="18" customHeight="1" spans="1:15">
      <c r="A24" s="213" t="s">
        <v>129</v>
      </c>
      <c r="B24" s="213" t="s">
        <v>130</v>
      </c>
      <c r="C24" s="108">
        <v>91236</v>
      </c>
      <c r="D24" s="108">
        <v>91236</v>
      </c>
      <c r="E24" s="222">
        <v>91236</v>
      </c>
      <c r="F24" s="222"/>
      <c r="G24" s="221"/>
      <c r="H24" s="221"/>
      <c r="I24" s="221"/>
      <c r="J24" s="221"/>
      <c r="K24" s="221"/>
      <c r="L24" s="221"/>
      <c r="M24" s="221"/>
      <c r="N24" s="230"/>
      <c r="O24" s="221"/>
    </row>
    <row r="25" ht="18" customHeight="1" spans="1:15">
      <c r="A25" s="214" t="s">
        <v>131</v>
      </c>
      <c r="B25" s="214" t="s">
        <v>132</v>
      </c>
      <c r="C25" s="108">
        <v>89556</v>
      </c>
      <c r="D25" s="108">
        <v>89556</v>
      </c>
      <c r="E25" s="222">
        <v>89556</v>
      </c>
      <c r="F25" s="222"/>
      <c r="G25" s="221"/>
      <c r="H25" s="221"/>
      <c r="I25" s="221"/>
      <c r="J25" s="221"/>
      <c r="K25" s="221"/>
      <c r="L25" s="221"/>
      <c r="M25" s="221"/>
      <c r="N25" s="230"/>
      <c r="O25" s="221"/>
    </row>
    <row r="26" ht="21" customHeight="1" spans="1:15">
      <c r="A26" s="214" t="s">
        <v>133</v>
      </c>
      <c r="B26" s="214" t="s">
        <v>134</v>
      </c>
      <c r="C26" s="108">
        <v>1680</v>
      </c>
      <c r="D26" s="108">
        <v>1680</v>
      </c>
      <c r="E26" s="222">
        <v>1680</v>
      </c>
      <c r="F26" s="222"/>
      <c r="G26" s="223"/>
      <c r="H26" s="223"/>
      <c r="I26" s="223"/>
      <c r="J26" s="223"/>
      <c r="K26" s="223"/>
      <c r="L26" s="223"/>
      <c r="M26" s="223"/>
      <c r="N26" s="223"/>
      <c r="O26" s="223"/>
    </row>
    <row r="27" ht="21" customHeight="1" spans="1:15">
      <c r="A27" s="216" t="s">
        <v>54</v>
      </c>
      <c r="B27" s="217"/>
      <c r="C27" s="108">
        <v>7053388.12</v>
      </c>
      <c r="D27" s="108">
        <v>7053388.12</v>
      </c>
      <c r="E27" s="222">
        <v>2053388.12</v>
      </c>
      <c r="F27" s="222">
        <v>5000000</v>
      </c>
      <c r="G27" s="223"/>
      <c r="H27" s="223"/>
      <c r="I27" s="223"/>
      <c r="J27" s="223"/>
      <c r="K27" s="223"/>
      <c r="L27" s="223"/>
      <c r="M27" s="223"/>
      <c r="N27" s="223"/>
      <c r="O27" s="223"/>
    </row>
    <row r="28" customHeight="1" spans="1:15">
      <c r="A28" s="202"/>
      <c r="B28" s="202"/>
      <c r="C28" s="202"/>
      <c r="D28" s="202"/>
      <c r="E28" s="202"/>
      <c r="F28" s="202"/>
      <c r="G28" s="202"/>
      <c r="H28" s="202"/>
      <c r="I28" s="202"/>
      <c r="J28" s="202"/>
      <c r="K28" s="202"/>
      <c r="L28" s="202"/>
      <c r="M28" s="202"/>
      <c r="N28" s="202"/>
      <c r="O28" s="202"/>
    </row>
    <row r="29" customHeight="1" spans="1:15">
      <c r="A29" s="202"/>
      <c r="B29" s="202"/>
      <c r="C29" s="202"/>
      <c r="D29" s="202"/>
      <c r="E29" s="202"/>
      <c r="F29" s="202"/>
      <c r="G29" s="202"/>
      <c r="H29" s="202"/>
      <c r="I29" s="202"/>
      <c r="J29" s="202"/>
      <c r="K29" s="202"/>
      <c r="L29" s="202"/>
      <c r="M29" s="202"/>
      <c r="N29" s="202"/>
      <c r="O29" s="202"/>
    </row>
  </sheetData>
  <mergeCells count="12">
    <mergeCell ref="A2:O2"/>
    <mergeCell ref="A3:O3"/>
    <mergeCell ref="A4:C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35" sqref="D35"/>
    </sheetView>
  </sheetViews>
  <sheetFormatPr defaultColWidth="8.625" defaultRowHeight="12.75" customHeight="1" outlineLevelCol="3"/>
  <cols>
    <col min="1" max="4" width="35.625" customWidth="1"/>
  </cols>
  <sheetData>
    <row r="1" customHeight="1" spans="1:4">
      <c r="A1" s="1"/>
      <c r="B1" s="1"/>
      <c r="C1" s="1"/>
      <c r="D1" s="1"/>
    </row>
    <row r="2" ht="15" customHeight="1" spans="1:4">
      <c r="A2" s="45"/>
      <c r="B2" s="49"/>
      <c r="C2" s="49"/>
      <c r="D2" s="49" t="s">
        <v>135</v>
      </c>
    </row>
    <row r="3" ht="41.25" customHeight="1" spans="1:1">
      <c r="A3" s="44" t="str">
        <f>"2025"&amp;"年部门财政拨款收支预算总表"</f>
        <v>2025年部门财政拨款收支预算总表</v>
      </c>
    </row>
    <row r="4" ht="17.25" customHeight="1" spans="1:4">
      <c r="A4" s="47" t="s">
        <v>1</v>
      </c>
      <c r="B4" s="194"/>
      <c r="D4" s="49" t="s">
        <v>2</v>
      </c>
    </row>
    <row r="5" ht="17.25" customHeight="1" spans="1:4">
      <c r="A5" s="195" t="s">
        <v>3</v>
      </c>
      <c r="B5" s="196"/>
      <c r="C5" s="195" t="s">
        <v>4</v>
      </c>
      <c r="D5" s="196"/>
    </row>
    <row r="6" ht="18.75" customHeight="1" spans="1:4">
      <c r="A6" s="195" t="s">
        <v>5</v>
      </c>
      <c r="B6" s="195" t="s">
        <v>6</v>
      </c>
      <c r="C6" s="195" t="s">
        <v>7</v>
      </c>
      <c r="D6" s="195" t="s">
        <v>6</v>
      </c>
    </row>
    <row r="7" ht="16.5" customHeight="1" spans="1:4">
      <c r="A7" s="197" t="s">
        <v>136</v>
      </c>
      <c r="B7" s="108">
        <v>7053388.12</v>
      </c>
      <c r="C7" s="197" t="s">
        <v>137</v>
      </c>
      <c r="D7" s="108">
        <v>7053388.12</v>
      </c>
    </row>
    <row r="8" ht="16.5" customHeight="1" spans="1:4">
      <c r="A8" s="197" t="s">
        <v>138</v>
      </c>
      <c r="B8" s="108">
        <v>7053388.12</v>
      </c>
      <c r="C8" s="197" t="s">
        <v>139</v>
      </c>
      <c r="D8" s="108">
        <v>6281847.12</v>
      </c>
    </row>
    <row r="9" ht="16.5" customHeight="1" spans="1:4">
      <c r="A9" s="197" t="s">
        <v>140</v>
      </c>
      <c r="B9" s="82"/>
      <c r="C9" s="197" t="s">
        <v>141</v>
      </c>
      <c r="D9" s="82"/>
    </row>
    <row r="10" ht="16.5" customHeight="1" spans="1:4">
      <c r="A10" s="197" t="s">
        <v>142</v>
      </c>
      <c r="B10" s="82"/>
      <c r="C10" s="197" t="s">
        <v>143</v>
      </c>
      <c r="D10" s="82"/>
    </row>
    <row r="11" ht="16.5" customHeight="1" spans="1:4">
      <c r="A11" s="197" t="s">
        <v>144</v>
      </c>
      <c r="B11" s="82"/>
      <c r="C11" s="197" t="s">
        <v>145</v>
      </c>
      <c r="D11" s="82"/>
    </row>
    <row r="12" ht="16.5" customHeight="1" spans="1:4">
      <c r="A12" s="197" t="s">
        <v>138</v>
      </c>
      <c r="B12" s="82"/>
      <c r="C12" s="197" t="s">
        <v>146</v>
      </c>
      <c r="D12" s="108">
        <v>480900</v>
      </c>
    </row>
    <row r="13" ht="16.5" customHeight="1" spans="1:4">
      <c r="A13" s="198" t="s">
        <v>140</v>
      </c>
      <c r="B13" s="82"/>
      <c r="C13" s="70" t="s">
        <v>147</v>
      </c>
      <c r="D13" s="82"/>
    </row>
    <row r="14" ht="16.5" customHeight="1" spans="1:4">
      <c r="A14" s="198" t="s">
        <v>142</v>
      </c>
      <c r="B14" s="82"/>
      <c r="C14" s="70" t="s">
        <v>148</v>
      </c>
      <c r="D14" s="82"/>
    </row>
    <row r="15" ht="16.5" customHeight="1" spans="1:4">
      <c r="A15" s="199"/>
      <c r="B15" s="82"/>
      <c r="C15" s="70" t="s">
        <v>149</v>
      </c>
      <c r="D15" s="108">
        <v>108500</v>
      </c>
    </row>
    <row r="16" ht="16.5" customHeight="1" spans="1:4">
      <c r="A16" s="199"/>
      <c r="B16" s="82"/>
      <c r="C16" s="70" t="s">
        <v>150</v>
      </c>
      <c r="D16" s="108">
        <v>90905</v>
      </c>
    </row>
    <row r="17" ht="16.5" customHeight="1" spans="1:4">
      <c r="A17" s="199"/>
      <c r="B17" s="82"/>
      <c r="C17" s="70" t="s">
        <v>151</v>
      </c>
      <c r="D17" s="82"/>
    </row>
    <row r="18" ht="16.5" customHeight="1" spans="1:4">
      <c r="A18" s="199"/>
      <c r="B18" s="82"/>
      <c r="C18" s="70" t="s">
        <v>152</v>
      </c>
      <c r="D18" s="82"/>
    </row>
    <row r="19" ht="16.5" customHeight="1" spans="1:4">
      <c r="A19" s="199"/>
      <c r="B19" s="82"/>
      <c r="C19" s="70" t="s">
        <v>153</v>
      </c>
      <c r="D19" s="82"/>
    </row>
    <row r="20" ht="16.5" customHeight="1" spans="1:4">
      <c r="A20" s="199"/>
      <c r="B20" s="82"/>
      <c r="C20" s="70" t="s">
        <v>154</v>
      </c>
      <c r="D20" s="82"/>
    </row>
    <row r="21" ht="16.5" customHeight="1" spans="1:4">
      <c r="A21" s="199"/>
      <c r="B21" s="82"/>
      <c r="C21" s="70" t="s">
        <v>155</v>
      </c>
      <c r="D21" s="82"/>
    </row>
    <row r="22" ht="16.5" customHeight="1" spans="1:4">
      <c r="A22" s="199"/>
      <c r="B22" s="82"/>
      <c r="C22" s="70" t="s">
        <v>156</v>
      </c>
      <c r="D22" s="82"/>
    </row>
    <row r="23" ht="16.5" customHeight="1" spans="1:4">
      <c r="A23" s="199"/>
      <c r="B23" s="82"/>
      <c r="C23" s="70" t="s">
        <v>157</v>
      </c>
      <c r="D23" s="82"/>
    </row>
    <row r="24" ht="16.5" customHeight="1" spans="1:4">
      <c r="A24" s="199"/>
      <c r="B24" s="82"/>
      <c r="C24" s="70" t="s">
        <v>158</v>
      </c>
      <c r="D24" s="82"/>
    </row>
    <row r="25" ht="16.5" customHeight="1" spans="1:4">
      <c r="A25" s="199"/>
      <c r="B25" s="82"/>
      <c r="C25" s="70" t="s">
        <v>159</v>
      </c>
      <c r="D25" s="82"/>
    </row>
    <row r="26" ht="16.5" customHeight="1" spans="1:4">
      <c r="A26" s="199"/>
      <c r="B26" s="82"/>
      <c r="C26" s="70" t="s">
        <v>160</v>
      </c>
      <c r="D26" s="108">
        <v>91236</v>
      </c>
    </row>
    <row r="27" ht="16.5" customHeight="1" spans="1:4">
      <c r="A27" s="199"/>
      <c r="B27" s="82"/>
      <c r="C27" s="70" t="s">
        <v>161</v>
      </c>
      <c r="D27" s="82"/>
    </row>
    <row r="28" ht="16.5" customHeight="1" spans="1:4">
      <c r="A28" s="199"/>
      <c r="B28" s="82"/>
      <c r="C28" s="70" t="s">
        <v>162</v>
      </c>
      <c r="D28" s="82"/>
    </row>
    <row r="29" ht="16.5" customHeight="1" spans="1:4">
      <c r="A29" s="199"/>
      <c r="B29" s="82"/>
      <c r="C29" s="70" t="s">
        <v>163</v>
      </c>
      <c r="D29" s="82"/>
    </row>
    <row r="30" ht="16.5" customHeight="1" spans="1:4">
      <c r="A30" s="199"/>
      <c r="B30" s="82"/>
      <c r="C30" s="70" t="s">
        <v>164</v>
      </c>
      <c r="D30" s="82"/>
    </row>
    <row r="31" ht="16.5" customHeight="1" spans="1:4">
      <c r="A31" s="199"/>
      <c r="B31" s="82"/>
      <c r="C31" s="70" t="s">
        <v>165</v>
      </c>
      <c r="D31" s="82"/>
    </row>
    <row r="32" ht="16.5" customHeight="1" spans="1:4">
      <c r="A32" s="199"/>
      <c r="B32" s="82"/>
      <c r="C32" s="198" t="s">
        <v>166</v>
      </c>
      <c r="D32" s="82"/>
    </row>
    <row r="33" ht="16.5" customHeight="1" spans="1:4">
      <c r="A33" s="199"/>
      <c r="B33" s="82"/>
      <c r="C33" s="198" t="s">
        <v>167</v>
      </c>
      <c r="D33" s="82"/>
    </row>
    <row r="34" ht="16.5" customHeight="1" spans="1:4">
      <c r="A34" s="199"/>
      <c r="B34" s="82"/>
      <c r="C34" s="29" t="s">
        <v>168</v>
      </c>
      <c r="D34" s="82"/>
    </row>
    <row r="35" ht="15" customHeight="1" spans="1:4">
      <c r="A35" s="200" t="s">
        <v>49</v>
      </c>
      <c r="B35" s="108">
        <v>7053388.12</v>
      </c>
      <c r="C35" s="200" t="s">
        <v>50</v>
      </c>
      <c r="D35" s="108">
        <v>7053388.12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E17" sqref="E17"/>
    </sheetView>
  </sheetViews>
  <sheetFormatPr defaultColWidth="9.125" defaultRowHeight="14.25" customHeight="1" outlineLevelCol="6"/>
  <cols>
    <col min="1" max="1" width="20.125" customWidth="1"/>
    <col min="2" max="2" width="44" customWidth="1"/>
    <col min="3" max="7" width="24.125" customWidth="1"/>
  </cols>
  <sheetData>
    <row r="1" customHeight="1" spans="1:7">
      <c r="A1" s="1"/>
      <c r="B1" s="1"/>
      <c r="C1" s="1"/>
      <c r="D1" s="1"/>
      <c r="E1" s="1"/>
      <c r="F1" s="1"/>
      <c r="G1" s="1"/>
    </row>
    <row r="2" customHeight="1" spans="4:7">
      <c r="D2" s="149"/>
      <c r="F2" s="75"/>
      <c r="G2" s="162" t="s">
        <v>169</v>
      </c>
    </row>
    <row r="3" ht="41.25" customHeight="1" spans="1:7">
      <c r="A3" s="137" t="str">
        <f>"2025"&amp;"年一般公共预算支出预算表（按功能科目分类）"</f>
        <v>2025年一般公共预算支出预算表（按功能科目分类）</v>
      </c>
      <c r="B3" s="137"/>
      <c r="C3" s="137"/>
      <c r="D3" s="137"/>
      <c r="E3" s="137"/>
      <c r="F3" s="137"/>
      <c r="G3" s="137"/>
    </row>
    <row r="4" ht="18" customHeight="1" spans="1:7">
      <c r="A4" s="4" t="s">
        <v>1</v>
      </c>
      <c r="F4" s="134"/>
      <c r="G4" s="162" t="s">
        <v>2</v>
      </c>
    </row>
    <row r="5" ht="20.25" customHeight="1" spans="1:7">
      <c r="A5" s="178" t="s">
        <v>170</v>
      </c>
      <c r="B5" s="179"/>
      <c r="C5" s="138" t="s">
        <v>54</v>
      </c>
      <c r="D5" s="170" t="s">
        <v>75</v>
      </c>
      <c r="E5" s="23"/>
      <c r="F5" s="24"/>
      <c r="G5" s="159" t="s">
        <v>76</v>
      </c>
    </row>
    <row r="6" ht="20.25" customHeight="1" spans="1:7">
      <c r="A6" s="180" t="s">
        <v>72</v>
      </c>
      <c r="B6" s="180" t="s">
        <v>73</v>
      </c>
      <c r="C6" s="26"/>
      <c r="D6" s="143" t="s">
        <v>56</v>
      </c>
      <c r="E6" s="143" t="s">
        <v>171</v>
      </c>
      <c r="F6" s="143" t="s">
        <v>172</v>
      </c>
      <c r="G6" s="161"/>
    </row>
    <row r="7" ht="15" customHeight="1" spans="1:7">
      <c r="A7" s="59" t="s">
        <v>82</v>
      </c>
      <c r="B7" s="59" t="s">
        <v>83</v>
      </c>
      <c r="C7" s="59" t="s">
        <v>84</v>
      </c>
      <c r="D7" s="59" t="s">
        <v>85</v>
      </c>
      <c r="E7" s="59" t="s">
        <v>86</v>
      </c>
      <c r="F7" s="187" t="s">
        <v>87</v>
      </c>
      <c r="G7" s="59" t="s">
        <v>88</v>
      </c>
    </row>
    <row r="8" ht="18" customHeight="1" spans="1:7">
      <c r="A8" s="14" t="s">
        <v>97</v>
      </c>
      <c r="B8" s="14" t="s">
        <v>98</v>
      </c>
      <c r="C8" s="108">
        <v>6281847.12</v>
      </c>
      <c r="D8" s="108">
        <v>6281847.12</v>
      </c>
      <c r="E8" s="183">
        <v>781447.12</v>
      </c>
      <c r="F8" s="188">
        <v>979800</v>
      </c>
      <c r="G8" s="186">
        <v>4520600</v>
      </c>
    </row>
    <row r="9" ht="18" customHeight="1" spans="1:7">
      <c r="A9" s="181" t="s">
        <v>99</v>
      </c>
      <c r="B9" s="181" t="s">
        <v>100</v>
      </c>
      <c r="C9" s="108">
        <v>6281847.12</v>
      </c>
      <c r="D9" s="108">
        <v>6281847.12</v>
      </c>
      <c r="E9" s="183">
        <v>781447.12</v>
      </c>
      <c r="F9" s="188">
        <v>979800</v>
      </c>
      <c r="G9" s="186">
        <v>4520600</v>
      </c>
    </row>
    <row r="10" customHeight="1" spans="1:7">
      <c r="A10" s="182" t="s">
        <v>101</v>
      </c>
      <c r="B10" s="182" t="s">
        <v>102</v>
      </c>
      <c r="C10" s="108">
        <v>1761247.12</v>
      </c>
      <c r="D10" s="108">
        <v>1761247.12</v>
      </c>
      <c r="E10" s="183">
        <v>781447.12</v>
      </c>
      <c r="F10" s="188">
        <v>979800</v>
      </c>
      <c r="G10" s="186"/>
    </row>
    <row r="11" customHeight="1" spans="1:7">
      <c r="A11" s="182" t="s">
        <v>103</v>
      </c>
      <c r="B11" s="182" t="s">
        <v>104</v>
      </c>
      <c r="C11" s="108">
        <v>4520600</v>
      </c>
      <c r="D11" s="108">
        <v>4520600</v>
      </c>
      <c r="E11" s="189"/>
      <c r="F11" s="190"/>
      <c r="G11" s="186">
        <v>4520600</v>
      </c>
    </row>
    <row r="12" customHeight="1" spans="1:7">
      <c r="A12" s="14" t="s">
        <v>105</v>
      </c>
      <c r="B12" s="14" t="s">
        <v>106</v>
      </c>
      <c r="C12" s="108">
        <v>480900</v>
      </c>
      <c r="D12" s="183">
        <v>480900</v>
      </c>
      <c r="E12" s="112"/>
      <c r="F12" s="191">
        <v>1500</v>
      </c>
      <c r="G12" s="186">
        <v>479400</v>
      </c>
    </row>
    <row r="13" customHeight="1" spans="1:7">
      <c r="A13" s="181" t="s">
        <v>107</v>
      </c>
      <c r="B13" s="181" t="s">
        <v>108</v>
      </c>
      <c r="C13" s="108">
        <v>480900</v>
      </c>
      <c r="D13" s="183">
        <v>480900</v>
      </c>
      <c r="E13" s="112"/>
      <c r="F13" s="191">
        <v>1500</v>
      </c>
      <c r="G13" s="186">
        <v>479400</v>
      </c>
    </row>
    <row r="14" customHeight="1" spans="1:7">
      <c r="A14" s="182" t="s">
        <v>109</v>
      </c>
      <c r="B14" s="182" t="s">
        <v>110</v>
      </c>
      <c r="C14" s="108">
        <v>480900</v>
      </c>
      <c r="D14" s="183">
        <v>480900</v>
      </c>
      <c r="E14" s="112"/>
      <c r="F14" s="191">
        <v>1500</v>
      </c>
      <c r="G14" s="186">
        <v>479400</v>
      </c>
    </row>
    <row r="15" customHeight="1" spans="1:7">
      <c r="A15" s="14" t="s">
        <v>111</v>
      </c>
      <c r="B15" s="14" t="s">
        <v>112</v>
      </c>
      <c r="C15" s="108">
        <v>108500</v>
      </c>
      <c r="D15" s="108">
        <v>108500</v>
      </c>
      <c r="E15" s="192">
        <v>108500</v>
      </c>
      <c r="F15" s="112"/>
      <c r="G15" s="186"/>
    </row>
    <row r="16" customHeight="1" spans="1:7">
      <c r="A16" s="181" t="s">
        <v>113</v>
      </c>
      <c r="B16" s="181" t="s">
        <v>114</v>
      </c>
      <c r="C16" s="108">
        <v>108500</v>
      </c>
      <c r="D16" s="108">
        <v>108500</v>
      </c>
      <c r="E16" s="183">
        <v>108500</v>
      </c>
      <c r="F16" s="112"/>
      <c r="G16" s="186"/>
    </row>
    <row r="17" customHeight="1" spans="1:7">
      <c r="A17" s="182" t="s">
        <v>115</v>
      </c>
      <c r="B17" s="182" t="s">
        <v>116</v>
      </c>
      <c r="C17" s="108">
        <v>108500</v>
      </c>
      <c r="D17" s="108">
        <v>108500</v>
      </c>
      <c r="E17" s="183">
        <v>108500</v>
      </c>
      <c r="F17" s="112"/>
      <c r="G17" s="186"/>
    </row>
    <row r="18" customHeight="1" spans="1:7">
      <c r="A18" s="14" t="s">
        <v>117</v>
      </c>
      <c r="B18" s="14" t="s">
        <v>118</v>
      </c>
      <c r="C18" s="108">
        <v>90905</v>
      </c>
      <c r="D18" s="108">
        <v>90905</v>
      </c>
      <c r="E18" s="183">
        <v>90905</v>
      </c>
      <c r="F18" s="190"/>
      <c r="G18" s="186"/>
    </row>
    <row r="19" customHeight="1" spans="1:7">
      <c r="A19" s="181" t="s">
        <v>119</v>
      </c>
      <c r="B19" s="181" t="s">
        <v>120</v>
      </c>
      <c r="C19" s="108">
        <v>90905</v>
      </c>
      <c r="D19" s="108">
        <v>90905</v>
      </c>
      <c r="E19" s="183">
        <v>90905</v>
      </c>
      <c r="F19" s="112"/>
      <c r="G19" s="186"/>
    </row>
    <row r="20" customHeight="1" spans="1:7">
      <c r="A20" s="182" t="s">
        <v>121</v>
      </c>
      <c r="B20" s="182" t="s">
        <v>122</v>
      </c>
      <c r="C20" s="108">
        <v>53600</v>
      </c>
      <c r="D20" s="108">
        <v>53600</v>
      </c>
      <c r="E20" s="183">
        <v>53600</v>
      </c>
      <c r="F20" s="112"/>
      <c r="G20" s="186"/>
    </row>
    <row r="21" customHeight="1" spans="1:7">
      <c r="A21" s="182" t="s">
        <v>123</v>
      </c>
      <c r="B21" s="182" t="s">
        <v>124</v>
      </c>
      <c r="C21" s="108">
        <v>33500</v>
      </c>
      <c r="D21" s="108">
        <v>33500</v>
      </c>
      <c r="E21" s="183">
        <v>33500</v>
      </c>
      <c r="F21" s="112"/>
      <c r="G21" s="186"/>
    </row>
    <row r="22" customHeight="1" spans="1:7">
      <c r="A22" s="182" t="s">
        <v>125</v>
      </c>
      <c r="B22" s="182" t="s">
        <v>126</v>
      </c>
      <c r="C22" s="108">
        <v>3805</v>
      </c>
      <c r="D22" s="108">
        <v>3805</v>
      </c>
      <c r="E22" s="183">
        <v>3805</v>
      </c>
      <c r="F22" s="112"/>
      <c r="G22" s="186"/>
    </row>
    <row r="23" customHeight="1" spans="1:7">
      <c r="A23" s="14" t="s">
        <v>127</v>
      </c>
      <c r="B23" s="14" t="s">
        <v>128</v>
      </c>
      <c r="C23" s="108">
        <v>91236</v>
      </c>
      <c r="D23" s="108">
        <v>91236</v>
      </c>
      <c r="E23" s="183">
        <v>91236</v>
      </c>
      <c r="F23" s="112"/>
      <c r="G23" s="186"/>
    </row>
    <row r="24" customHeight="1" spans="1:7">
      <c r="A24" s="181" t="s">
        <v>129</v>
      </c>
      <c r="B24" s="181" t="s">
        <v>130</v>
      </c>
      <c r="C24" s="108">
        <v>91236</v>
      </c>
      <c r="D24" s="108">
        <v>91236</v>
      </c>
      <c r="E24" s="183">
        <v>91236</v>
      </c>
      <c r="F24" s="112"/>
      <c r="G24" s="186"/>
    </row>
    <row r="25" customHeight="1" spans="1:7">
      <c r="A25" s="182" t="s">
        <v>131</v>
      </c>
      <c r="B25" s="182" t="s">
        <v>132</v>
      </c>
      <c r="C25" s="108">
        <v>89556</v>
      </c>
      <c r="D25" s="108">
        <v>89556</v>
      </c>
      <c r="E25" s="183">
        <v>89556</v>
      </c>
      <c r="F25" s="112"/>
      <c r="G25" s="186"/>
    </row>
    <row r="26" customHeight="1" spans="1:7">
      <c r="A26" s="184" t="s">
        <v>133</v>
      </c>
      <c r="B26" s="184" t="s">
        <v>134</v>
      </c>
      <c r="C26" s="108">
        <v>1680</v>
      </c>
      <c r="D26" s="108">
        <v>1680</v>
      </c>
      <c r="E26" s="189">
        <v>1680</v>
      </c>
      <c r="F26" s="193"/>
      <c r="G26" s="186"/>
    </row>
    <row r="27" customHeight="1" spans="1:7">
      <c r="A27" s="185" t="s">
        <v>54</v>
      </c>
      <c r="B27" s="185"/>
      <c r="C27" s="186">
        <v>7053388.12</v>
      </c>
      <c r="D27" s="183">
        <v>7053388.12</v>
      </c>
      <c r="E27" s="112"/>
      <c r="F27" s="112"/>
      <c r="G27" s="186">
        <v>5000000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5" sqref="A15"/>
    </sheetView>
  </sheetViews>
  <sheetFormatPr defaultColWidth="10.375" defaultRowHeight="14.25" customHeight="1" outlineLevelCol="5"/>
  <cols>
    <col min="1" max="6" width="28.125" customWidth="1"/>
  </cols>
  <sheetData>
    <row r="1" customHeight="1" spans="1:6">
      <c r="A1" s="1"/>
      <c r="B1" s="1"/>
      <c r="C1" s="1"/>
      <c r="D1" s="1"/>
      <c r="E1" s="1"/>
      <c r="F1" s="1"/>
    </row>
    <row r="2" customHeight="1" spans="1:6">
      <c r="A2" s="46"/>
      <c r="B2" s="46"/>
      <c r="C2" s="46"/>
      <c r="D2" s="46"/>
      <c r="E2" s="45"/>
      <c r="F2" s="177" t="s">
        <v>173</v>
      </c>
    </row>
    <row r="3" ht="41.25" customHeight="1" spans="1:6">
      <c r="A3" s="174" t="str">
        <f>"2025"&amp;"年一般公共预算“三公”经费支出预算表"</f>
        <v>2025年一般公共预算“三公”经费支出预算表</v>
      </c>
      <c r="B3" s="46"/>
      <c r="C3" s="46"/>
      <c r="D3" s="46"/>
      <c r="E3" s="45"/>
      <c r="F3" s="46"/>
    </row>
    <row r="4" customHeight="1" spans="1:6">
      <c r="A4" s="124" t="s">
        <v>1</v>
      </c>
      <c r="B4" s="175"/>
      <c r="D4" s="46"/>
      <c r="E4" s="45"/>
      <c r="F4" s="67" t="s">
        <v>2</v>
      </c>
    </row>
    <row r="5" ht="27" customHeight="1" spans="1:6">
      <c r="A5" s="50" t="s">
        <v>174</v>
      </c>
      <c r="B5" s="50" t="s">
        <v>175</v>
      </c>
      <c r="C5" s="52" t="s">
        <v>176</v>
      </c>
      <c r="D5" s="50"/>
      <c r="E5" s="51"/>
      <c r="F5" s="50" t="s">
        <v>177</v>
      </c>
    </row>
    <row r="6" ht="28.5" customHeight="1" spans="1:6">
      <c r="A6" s="176"/>
      <c r="B6" s="54"/>
      <c r="C6" s="51" t="s">
        <v>56</v>
      </c>
      <c r="D6" s="51" t="s">
        <v>178</v>
      </c>
      <c r="E6" s="51" t="s">
        <v>179</v>
      </c>
      <c r="F6" s="53"/>
    </row>
    <row r="7" ht="17.25" customHeight="1" spans="1:6">
      <c r="A7" s="63" t="s">
        <v>82</v>
      </c>
      <c r="B7" s="63" t="s">
        <v>83</v>
      </c>
      <c r="C7" s="63" t="s">
        <v>84</v>
      </c>
      <c r="D7" s="63" t="s">
        <v>85</v>
      </c>
      <c r="E7" s="63" t="s">
        <v>86</v>
      </c>
      <c r="F7" s="63" t="s">
        <v>87</v>
      </c>
    </row>
    <row r="8" ht="17.25" customHeight="1" spans="1:6">
      <c r="A8" s="82"/>
      <c r="B8" s="82"/>
      <c r="C8" s="82"/>
      <c r="D8" s="82"/>
      <c r="E8" s="82"/>
      <c r="F8" s="82"/>
    </row>
    <row r="9" customHeight="1" spans="1:1">
      <c r="A9" t="s">
        <v>180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8" activePane="bottomLeft" state="frozen"/>
      <selection/>
      <selection pane="bottomLeft" activeCell="M22" sqref="M22"/>
    </sheetView>
  </sheetViews>
  <sheetFormatPr defaultColWidth="9.125" defaultRowHeight="14.25" customHeight="1"/>
  <cols>
    <col min="1" max="1" width="8.625" customWidth="1"/>
    <col min="2" max="2" width="40.5" customWidth="1"/>
    <col min="3" max="3" width="20.75" customWidth="1"/>
    <col min="4" max="4" width="20.5" customWidth="1"/>
    <col min="5" max="5" width="11" customWidth="1"/>
    <col min="6" max="6" width="24.5" customWidth="1"/>
    <col min="7" max="7" width="10.25" customWidth="1"/>
    <col min="8" max="8" width="23" customWidth="1"/>
    <col min="9" max="24" width="1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9"/>
      <c r="C2" s="163"/>
      <c r="E2" s="168"/>
      <c r="F2" s="168"/>
      <c r="G2" s="168"/>
      <c r="H2" s="168"/>
      <c r="I2" s="87"/>
      <c r="J2" s="87"/>
      <c r="K2" s="87"/>
      <c r="L2" s="87"/>
      <c r="M2" s="87"/>
      <c r="N2" s="87"/>
      <c r="R2" s="87"/>
      <c r="V2" s="163"/>
      <c r="X2" s="19" t="s">
        <v>181</v>
      </c>
    </row>
    <row r="3" ht="45.75" customHeight="1" spans="1:24">
      <c r="A3" s="71" t="str">
        <f>"2025"&amp;"年部门基本支出预算表"</f>
        <v>2025年部门基本支出预算表</v>
      </c>
      <c r="B3" s="3"/>
      <c r="C3" s="71"/>
      <c r="D3" s="71"/>
      <c r="E3" s="71"/>
      <c r="F3" s="71"/>
      <c r="G3" s="71"/>
      <c r="H3" s="71"/>
      <c r="I3" s="71"/>
      <c r="J3" s="71"/>
      <c r="K3" s="71"/>
      <c r="L3" s="71"/>
      <c r="M3" s="71"/>
      <c r="N3" s="71"/>
      <c r="O3" s="3"/>
      <c r="P3" s="3"/>
      <c r="Q3" s="3"/>
      <c r="R3" s="71"/>
      <c r="S3" s="71"/>
      <c r="T3" s="71"/>
      <c r="U3" s="71"/>
      <c r="V3" s="71"/>
      <c r="W3" s="71"/>
      <c r="X3" s="71"/>
    </row>
    <row r="4" ht="18.75" customHeight="1" spans="1:24">
      <c r="A4" s="4" t="s">
        <v>1</v>
      </c>
      <c r="B4" s="5"/>
      <c r="C4" s="164"/>
      <c r="D4" s="164"/>
      <c r="E4" s="164"/>
      <c r="F4" s="164"/>
      <c r="G4" s="164"/>
      <c r="H4" s="164"/>
      <c r="I4" s="88"/>
      <c r="J4" s="88"/>
      <c r="K4" s="88"/>
      <c r="L4" s="88"/>
      <c r="M4" s="88"/>
      <c r="N4" s="88"/>
      <c r="O4" s="20"/>
      <c r="P4" s="20"/>
      <c r="Q4" s="20"/>
      <c r="R4" s="88"/>
      <c r="V4" s="163"/>
      <c r="X4" s="19" t="s">
        <v>2</v>
      </c>
    </row>
    <row r="5" ht="18" customHeight="1" spans="1:24">
      <c r="A5" s="6" t="s">
        <v>182</v>
      </c>
      <c r="B5" s="6" t="s">
        <v>183</v>
      </c>
      <c r="C5" s="6" t="s">
        <v>184</v>
      </c>
      <c r="D5" s="6" t="s">
        <v>185</v>
      </c>
      <c r="E5" s="6" t="s">
        <v>186</v>
      </c>
      <c r="F5" s="6" t="s">
        <v>187</v>
      </c>
      <c r="G5" s="6" t="s">
        <v>188</v>
      </c>
      <c r="H5" s="6" t="s">
        <v>189</v>
      </c>
      <c r="I5" s="170" t="s">
        <v>190</v>
      </c>
      <c r="J5" s="84" t="s">
        <v>190</v>
      </c>
      <c r="K5" s="84"/>
      <c r="L5" s="84"/>
      <c r="M5" s="84"/>
      <c r="N5" s="84"/>
      <c r="O5" s="23"/>
      <c r="P5" s="23"/>
      <c r="Q5" s="23"/>
      <c r="R5" s="116" t="s">
        <v>60</v>
      </c>
      <c r="S5" s="84" t="s">
        <v>61</v>
      </c>
      <c r="T5" s="84"/>
      <c r="U5" s="84"/>
      <c r="V5" s="84"/>
      <c r="W5" s="84"/>
      <c r="X5" s="85"/>
    </row>
    <row r="6" ht="18" customHeight="1" spans="1:24">
      <c r="A6" s="8"/>
      <c r="B6" s="35"/>
      <c r="C6" s="140"/>
      <c r="D6" s="8"/>
      <c r="E6" s="8"/>
      <c r="F6" s="8"/>
      <c r="G6" s="8"/>
      <c r="H6" s="8"/>
      <c r="I6" s="138" t="s">
        <v>191</v>
      </c>
      <c r="J6" s="170" t="s">
        <v>57</v>
      </c>
      <c r="K6" s="84"/>
      <c r="L6" s="84"/>
      <c r="M6" s="84"/>
      <c r="N6" s="85"/>
      <c r="O6" s="22" t="s">
        <v>192</v>
      </c>
      <c r="P6" s="23"/>
      <c r="Q6" s="24"/>
      <c r="R6" s="6" t="s">
        <v>60</v>
      </c>
      <c r="S6" s="170" t="s">
        <v>61</v>
      </c>
      <c r="T6" s="116" t="s">
        <v>63</v>
      </c>
      <c r="U6" s="84" t="s">
        <v>61</v>
      </c>
      <c r="V6" s="116" t="s">
        <v>65</v>
      </c>
      <c r="W6" s="116" t="s">
        <v>66</v>
      </c>
      <c r="X6" s="173" t="s">
        <v>67</v>
      </c>
    </row>
    <row r="7" ht="19.5" customHeight="1" spans="1:24">
      <c r="A7" s="35"/>
      <c r="B7" s="35"/>
      <c r="C7" s="35"/>
      <c r="D7" s="35"/>
      <c r="E7" s="35"/>
      <c r="F7" s="35"/>
      <c r="G7" s="35"/>
      <c r="H7" s="35"/>
      <c r="I7" s="35"/>
      <c r="J7" s="171" t="s">
        <v>193</v>
      </c>
      <c r="K7" s="6" t="s">
        <v>194</v>
      </c>
      <c r="L7" s="6" t="s">
        <v>195</v>
      </c>
      <c r="M7" s="6" t="s">
        <v>196</v>
      </c>
      <c r="N7" s="6" t="s">
        <v>197</v>
      </c>
      <c r="O7" s="6" t="s">
        <v>57</v>
      </c>
      <c r="P7" s="6" t="s">
        <v>58</v>
      </c>
      <c r="Q7" s="6" t="s">
        <v>59</v>
      </c>
      <c r="R7" s="35"/>
      <c r="S7" s="6" t="s">
        <v>56</v>
      </c>
      <c r="T7" s="6" t="s">
        <v>63</v>
      </c>
      <c r="U7" s="6" t="s">
        <v>198</v>
      </c>
      <c r="V7" s="6" t="s">
        <v>65</v>
      </c>
      <c r="W7" s="6" t="s">
        <v>66</v>
      </c>
      <c r="X7" s="6" t="s">
        <v>67</v>
      </c>
    </row>
    <row r="8" ht="37.5" customHeight="1" spans="1:24">
      <c r="A8" s="165"/>
      <c r="B8" s="26"/>
      <c r="C8" s="165"/>
      <c r="D8" s="165"/>
      <c r="E8" s="165"/>
      <c r="F8" s="165"/>
      <c r="G8" s="165"/>
      <c r="H8" s="165"/>
      <c r="I8" s="165"/>
      <c r="J8" s="172" t="s">
        <v>56</v>
      </c>
      <c r="K8" s="10" t="s">
        <v>199</v>
      </c>
      <c r="L8" s="10" t="s">
        <v>195</v>
      </c>
      <c r="M8" s="10" t="s">
        <v>196</v>
      </c>
      <c r="N8" s="10" t="s">
        <v>197</v>
      </c>
      <c r="O8" s="10" t="s">
        <v>195</v>
      </c>
      <c r="P8" s="10" t="s">
        <v>196</v>
      </c>
      <c r="Q8" s="10" t="s">
        <v>197</v>
      </c>
      <c r="R8" s="10" t="s">
        <v>60</v>
      </c>
      <c r="S8" s="10" t="s">
        <v>56</v>
      </c>
      <c r="T8" s="10" t="s">
        <v>63</v>
      </c>
      <c r="U8" s="10" t="s">
        <v>198</v>
      </c>
      <c r="V8" s="10" t="s">
        <v>65</v>
      </c>
      <c r="W8" s="10" t="s">
        <v>66</v>
      </c>
      <c r="X8" s="10" t="s">
        <v>67</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customHeight="1" spans="1:24">
      <c r="A10" s="39"/>
      <c r="B10" s="166" t="str">
        <f t="shared" ref="B10:B36" si="0">"451001"&amp;" "&amp;"中国共产党昆明市呈贡区委员会社会工作部"</f>
        <v>451001 中国共产党昆明市呈贡区委员会社会工作部</v>
      </c>
      <c r="C10" s="39"/>
      <c r="D10" s="166" t="s">
        <v>200</v>
      </c>
      <c r="E10" s="166" t="s">
        <v>101</v>
      </c>
      <c r="F10" s="166" t="s">
        <v>102</v>
      </c>
      <c r="G10" s="166" t="s">
        <v>201</v>
      </c>
      <c r="H10" s="14" t="s">
        <v>202</v>
      </c>
      <c r="I10" s="108">
        <v>212160</v>
      </c>
      <c r="J10" s="108">
        <v>212160</v>
      </c>
      <c r="K10" s="39"/>
      <c r="L10" s="39"/>
      <c r="M10" s="39"/>
      <c r="N10" s="39"/>
      <c r="O10" s="39"/>
      <c r="P10" s="39"/>
      <c r="Q10" s="39"/>
      <c r="R10" s="39"/>
      <c r="S10" s="39"/>
      <c r="T10" s="39"/>
      <c r="U10" s="39"/>
      <c r="V10" s="39"/>
      <c r="W10" s="39"/>
      <c r="X10" s="39"/>
    </row>
    <row r="11" customHeight="1" spans="1:24">
      <c r="A11" s="39"/>
      <c r="B11" s="166" t="str">
        <f t="shared" si="0"/>
        <v>451001 中国共产党昆明市呈贡区委员会社会工作部</v>
      </c>
      <c r="C11" s="39"/>
      <c r="D11" s="166" t="s">
        <v>200</v>
      </c>
      <c r="E11" s="166" t="s">
        <v>101</v>
      </c>
      <c r="F11" s="166" t="s">
        <v>102</v>
      </c>
      <c r="G11" s="166" t="s">
        <v>203</v>
      </c>
      <c r="H11" s="14" t="s">
        <v>204</v>
      </c>
      <c r="I11" s="108">
        <v>314256</v>
      </c>
      <c r="J11" s="108">
        <v>314256</v>
      </c>
      <c r="K11" s="39"/>
      <c r="L11" s="39"/>
      <c r="M11" s="39"/>
      <c r="N11" s="39"/>
      <c r="O11" s="39"/>
      <c r="P11" s="39"/>
      <c r="Q11" s="39"/>
      <c r="R11" s="39"/>
      <c r="S11" s="39"/>
      <c r="T11" s="39"/>
      <c r="U11" s="39"/>
      <c r="V11" s="39"/>
      <c r="W11" s="39"/>
      <c r="X11" s="39"/>
    </row>
    <row r="12" customHeight="1" spans="1:24">
      <c r="A12" s="39"/>
      <c r="B12" s="166" t="str">
        <f t="shared" si="0"/>
        <v>451001 中国共产党昆明市呈贡区委员会社会工作部</v>
      </c>
      <c r="C12" s="39"/>
      <c r="D12" s="166" t="s">
        <v>200</v>
      </c>
      <c r="E12" s="166" t="s">
        <v>101</v>
      </c>
      <c r="F12" s="166" t="s">
        <v>102</v>
      </c>
      <c r="G12" s="166" t="s">
        <v>205</v>
      </c>
      <c r="H12" s="14" t="s">
        <v>206</v>
      </c>
      <c r="I12" s="108">
        <v>20000</v>
      </c>
      <c r="J12" s="108">
        <v>20000</v>
      </c>
      <c r="K12" s="39"/>
      <c r="L12" s="39"/>
      <c r="M12" s="39"/>
      <c r="N12" s="39"/>
      <c r="O12" s="39"/>
      <c r="P12" s="39"/>
      <c r="Q12" s="39"/>
      <c r="R12" s="39"/>
      <c r="S12" s="39"/>
      <c r="T12" s="39"/>
      <c r="U12" s="39"/>
      <c r="V12" s="39"/>
      <c r="W12" s="39"/>
      <c r="X12" s="39"/>
    </row>
    <row r="13" customHeight="1" spans="1:24">
      <c r="A13" s="39"/>
      <c r="B13" s="166" t="str">
        <f t="shared" si="0"/>
        <v>451001 中国共产党昆明市呈贡区委员会社会工作部</v>
      </c>
      <c r="C13" s="39"/>
      <c r="D13" s="166" t="s">
        <v>207</v>
      </c>
      <c r="E13" s="166" t="s">
        <v>101</v>
      </c>
      <c r="F13" s="166" t="s">
        <v>102</v>
      </c>
      <c r="G13" s="166" t="s">
        <v>205</v>
      </c>
      <c r="H13" s="14" t="s">
        <v>206</v>
      </c>
      <c r="I13" s="108">
        <v>110000</v>
      </c>
      <c r="J13" s="108">
        <v>110000</v>
      </c>
      <c r="K13" s="39"/>
      <c r="L13" s="39"/>
      <c r="M13" s="39"/>
      <c r="N13" s="39"/>
      <c r="O13" s="39"/>
      <c r="P13" s="39"/>
      <c r="Q13" s="39"/>
      <c r="R13" s="39"/>
      <c r="S13" s="39"/>
      <c r="T13" s="39"/>
      <c r="U13" s="39"/>
      <c r="V13" s="39"/>
      <c r="W13" s="39"/>
      <c r="X13" s="39"/>
    </row>
    <row r="14" customHeight="1" spans="1:24">
      <c r="A14" s="39"/>
      <c r="B14" s="166" t="str">
        <f t="shared" si="0"/>
        <v>451001 中国共产党昆明市呈贡区委员会社会工作部</v>
      </c>
      <c r="C14" s="39"/>
      <c r="D14" s="166" t="s">
        <v>207</v>
      </c>
      <c r="E14" s="166" t="s">
        <v>101</v>
      </c>
      <c r="F14" s="166" t="s">
        <v>102</v>
      </c>
      <c r="G14" s="166" t="s">
        <v>205</v>
      </c>
      <c r="H14" s="14" t="s">
        <v>206</v>
      </c>
      <c r="I14" s="108">
        <v>126480</v>
      </c>
      <c r="J14" s="108">
        <v>126480</v>
      </c>
      <c r="K14" s="39"/>
      <c r="L14" s="39"/>
      <c r="M14" s="39"/>
      <c r="N14" s="39"/>
      <c r="O14" s="39"/>
      <c r="P14" s="39"/>
      <c r="Q14" s="39"/>
      <c r="R14" s="39"/>
      <c r="S14" s="39"/>
      <c r="T14" s="39"/>
      <c r="U14" s="39"/>
      <c r="V14" s="39"/>
      <c r="W14" s="39"/>
      <c r="X14" s="39"/>
    </row>
    <row r="15" customHeight="1" spans="1:24">
      <c r="A15" s="39"/>
      <c r="B15" s="166" t="str">
        <f t="shared" si="0"/>
        <v>451001 中国共产党昆明市呈贡区委员会社会工作部</v>
      </c>
      <c r="C15" s="39"/>
      <c r="D15" s="166" t="s">
        <v>134</v>
      </c>
      <c r="E15" s="166" t="s">
        <v>133</v>
      </c>
      <c r="F15" s="166" t="s">
        <v>134</v>
      </c>
      <c r="G15" s="166" t="s">
        <v>203</v>
      </c>
      <c r="H15" s="14" t="s">
        <v>204</v>
      </c>
      <c r="I15" s="108">
        <v>1680</v>
      </c>
      <c r="J15" s="108">
        <v>1680</v>
      </c>
      <c r="K15" s="39"/>
      <c r="L15" s="39"/>
      <c r="M15" s="39"/>
      <c r="N15" s="39"/>
      <c r="O15" s="39"/>
      <c r="P15" s="39"/>
      <c r="Q15" s="39"/>
      <c r="R15" s="39"/>
      <c r="S15" s="39"/>
      <c r="T15" s="39"/>
      <c r="U15" s="39"/>
      <c r="V15" s="39"/>
      <c r="W15" s="39"/>
      <c r="X15" s="39"/>
    </row>
    <row r="16" customHeight="1" spans="1:24">
      <c r="A16" s="39"/>
      <c r="B16" s="166" t="str">
        <f t="shared" si="0"/>
        <v>451001 中国共产党昆明市呈贡区委员会社会工作部</v>
      </c>
      <c r="C16" s="39"/>
      <c r="D16" s="166" t="s">
        <v>208</v>
      </c>
      <c r="E16" s="166" t="s">
        <v>115</v>
      </c>
      <c r="F16" s="166" t="s">
        <v>116</v>
      </c>
      <c r="G16" s="166" t="s">
        <v>209</v>
      </c>
      <c r="H16" s="14" t="s">
        <v>210</v>
      </c>
      <c r="I16" s="108">
        <v>108500</v>
      </c>
      <c r="J16" s="108">
        <v>108500</v>
      </c>
      <c r="K16" s="39"/>
      <c r="L16" s="39"/>
      <c r="M16" s="39"/>
      <c r="N16" s="39"/>
      <c r="O16" s="39"/>
      <c r="P16" s="39"/>
      <c r="Q16" s="39"/>
      <c r="R16" s="39"/>
      <c r="S16" s="39"/>
      <c r="T16" s="39"/>
      <c r="U16" s="39"/>
      <c r="V16" s="39"/>
      <c r="W16" s="39"/>
      <c r="X16" s="39"/>
    </row>
    <row r="17" customHeight="1" spans="1:24">
      <c r="A17" s="39"/>
      <c r="B17" s="166" t="str">
        <f t="shared" si="0"/>
        <v>451001 中国共产党昆明市呈贡区委员会社会工作部</v>
      </c>
      <c r="C17" s="39"/>
      <c r="D17" s="166" t="s">
        <v>208</v>
      </c>
      <c r="E17" s="166" t="s">
        <v>121</v>
      </c>
      <c r="F17" s="166" t="s">
        <v>122</v>
      </c>
      <c r="G17" s="166" t="s">
        <v>211</v>
      </c>
      <c r="H17" s="14" t="s">
        <v>212</v>
      </c>
      <c r="I17" s="108">
        <v>53600</v>
      </c>
      <c r="J17" s="108">
        <v>53600</v>
      </c>
      <c r="K17" s="39"/>
      <c r="L17" s="39"/>
      <c r="M17" s="39"/>
      <c r="N17" s="39"/>
      <c r="O17" s="39"/>
      <c r="P17" s="39"/>
      <c r="Q17" s="39"/>
      <c r="R17" s="39"/>
      <c r="S17" s="39"/>
      <c r="T17" s="39"/>
      <c r="U17" s="39"/>
      <c r="V17" s="39"/>
      <c r="W17" s="39"/>
      <c r="X17" s="39"/>
    </row>
    <row r="18" customHeight="1" spans="1:24">
      <c r="A18" s="39"/>
      <c r="B18" s="166" t="str">
        <f t="shared" si="0"/>
        <v>451001 中国共产党昆明市呈贡区委员会社会工作部</v>
      </c>
      <c r="C18" s="39"/>
      <c r="D18" s="166" t="s">
        <v>208</v>
      </c>
      <c r="E18" s="166" t="s">
        <v>123</v>
      </c>
      <c r="F18" s="166" t="s">
        <v>124</v>
      </c>
      <c r="G18" s="166" t="s">
        <v>213</v>
      </c>
      <c r="H18" s="14" t="s">
        <v>214</v>
      </c>
      <c r="I18" s="108">
        <v>33500</v>
      </c>
      <c r="J18" s="108">
        <v>33500</v>
      </c>
      <c r="K18" s="39"/>
      <c r="L18" s="39"/>
      <c r="M18" s="39"/>
      <c r="N18" s="39"/>
      <c r="O18" s="39"/>
      <c r="P18" s="39"/>
      <c r="Q18" s="39"/>
      <c r="R18" s="39"/>
      <c r="S18" s="39"/>
      <c r="T18" s="39"/>
      <c r="U18" s="39"/>
      <c r="V18" s="39"/>
      <c r="W18" s="39"/>
      <c r="X18" s="39"/>
    </row>
    <row r="19" customHeight="1" spans="1:24">
      <c r="A19" s="39"/>
      <c r="B19" s="166" t="str">
        <f t="shared" si="0"/>
        <v>451001 中国共产党昆明市呈贡区委员会社会工作部</v>
      </c>
      <c r="C19" s="39"/>
      <c r="D19" s="166" t="s">
        <v>208</v>
      </c>
      <c r="E19" s="166" t="s">
        <v>125</v>
      </c>
      <c r="F19" s="166" t="s">
        <v>126</v>
      </c>
      <c r="G19" s="166" t="s">
        <v>215</v>
      </c>
      <c r="H19" s="14" t="s">
        <v>216</v>
      </c>
      <c r="I19" s="108">
        <v>1220</v>
      </c>
      <c r="J19" s="108">
        <v>1220</v>
      </c>
      <c r="K19" s="39"/>
      <c r="L19" s="39"/>
      <c r="M19" s="39"/>
      <c r="N19" s="39"/>
      <c r="O19" s="39"/>
      <c r="P19" s="39"/>
      <c r="Q19" s="39"/>
      <c r="R19" s="39"/>
      <c r="S19" s="39"/>
      <c r="T19" s="39"/>
      <c r="U19" s="39"/>
      <c r="V19" s="39"/>
      <c r="W19" s="39"/>
      <c r="X19" s="39"/>
    </row>
    <row r="20" customHeight="1" spans="1:24">
      <c r="A20" s="39"/>
      <c r="B20" s="166" t="str">
        <f t="shared" si="0"/>
        <v>451001 中国共产党昆明市呈贡区委员会社会工作部</v>
      </c>
      <c r="C20" s="39"/>
      <c r="D20" s="166" t="s">
        <v>208</v>
      </c>
      <c r="E20" s="166" t="s">
        <v>125</v>
      </c>
      <c r="F20" s="166" t="s">
        <v>126</v>
      </c>
      <c r="G20" s="166" t="s">
        <v>215</v>
      </c>
      <c r="H20" s="14" t="s">
        <v>216</v>
      </c>
      <c r="I20" s="108">
        <v>2585</v>
      </c>
      <c r="J20" s="108">
        <v>2585</v>
      </c>
      <c r="K20" s="39"/>
      <c r="L20" s="39"/>
      <c r="M20" s="39"/>
      <c r="N20" s="39"/>
      <c r="O20" s="39"/>
      <c r="P20" s="39"/>
      <c r="Q20" s="39"/>
      <c r="R20" s="39"/>
      <c r="S20" s="39"/>
      <c r="T20" s="39"/>
      <c r="U20" s="39"/>
      <c r="V20" s="39"/>
      <c r="W20" s="39"/>
      <c r="X20" s="39"/>
    </row>
    <row r="21" customHeight="1" spans="1:24">
      <c r="A21" s="39"/>
      <c r="B21" s="166" t="str">
        <f t="shared" si="0"/>
        <v>451001 中国共产党昆明市呈贡区委员会社会工作部</v>
      </c>
      <c r="C21" s="39"/>
      <c r="D21" s="166" t="s">
        <v>132</v>
      </c>
      <c r="E21" s="166" t="s">
        <v>131</v>
      </c>
      <c r="F21" s="166" t="s">
        <v>132</v>
      </c>
      <c r="G21" s="166" t="s">
        <v>217</v>
      </c>
      <c r="H21" s="14" t="s">
        <v>132</v>
      </c>
      <c r="I21" s="108">
        <v>89556</v>
      </c>
      <c r="J21" s="108">
        <v>89556</v>
      </c>
      <c r="K21" s="39"/>
      <c r="L21" s="39"/>
      <c r="M21" s="39"/>
      <c r="N21" s="39"/>
      <c r="O21" s="39"/>
      <c r="P21" s="39"/>
      <c r="Q21" s="39"/>
      <c r="R21" s="39"/>
      <c r="S21" s="39"/>
      <c r="T21" s="39"/>
      <c r="U21" s="39"/>
      <c r="V21" s="39"/>
      <c r="W21" s="39"/>
      <c r="X21" s="39"/>
    </row>
    <row r="22" customHeight="1" spans="1:24">
      <c r="A22" s="39"/>
      <c r="B22" s="166" t="str">
        <f t="shared" si="0"/>
        <v>451001 中国共产党昆明市呈贡区委员会社会工作部</v>
      </c>
      <c r="C22" s="39"/>
      <c r="D22" s="166" t="s">
        <v>218</v>
      </c>
      <c r="E22" s="166" t="s">
        <v>101</v>
      </c>
      <c r="F22" s="166" t="s">
        <v>102</v>
      </c>
      <c r="G22" s="166" t="s">
        <v>219</v>
      </c>
      <c r="H22" s="14" t="s">
        <v>220</v>
      </c>
      <c r="I22" s="108">
        <v>45000</v>
      </c>
      <c r="J22" s="108">
        <v>45000</v>
      </c>
      <c r="K22" s="39"/>
      <c r="L22" s="39"/>
      <c r="M22" s="39"/>
      <c r="N22" s="39"/>
      <c r="O22" s="39"/>
      <c r="P22" s="39"/>
      <c r="Q22" s="39"/>
      <c r="R22" s="39"/>
      <c r="S22" s="39"/>
      <c r="T22" s="39"/>
      <c r="U22" s="39"/>
      <c r="V22" s="39"/>
      <c r="W22" s="39"/>
      <c r="X22" s="39"/>
    </row>
    <row r="23" customHeight="1" spans="1:24">
      <c r="A23" s="39"/>
      <c r="B23" s="166" t="str">
        <f t="shared" si="0"/>
        <v>451001 中国共产党昆明市呈贡区委员会社会工作部</v>
      </c>
      <c r="C23" s="39"/>
      <c r="D23" s="166" t="s">
        <v>221</v>
      </c>
      <c r="E23" s="166" t="s">
        <v>101</v>
      </c>
      <c r="F23" s="166" t="s">
        <v>102</v>
      </c>
      <c r="G23" s="166" t="s">
        <v>222</v>
      </c>
      <c r="H23" s="14" t="s">
        <v>221</v>
      </c>
      <c r="I23" s="108">
        <v>13057.92</v>
      </c>
      <c r="J23" s="108">
        <v>13057.92</v>
      </c>
      <c r="K23" s="39"/>
      <c r="L23" s="39"/>
      <c r="M23" s="39"/>
      <c r="N23" s="39"/>
      <c r="O23" s="39"/>
      <c r="P23" s="39"/>
      <c r="Q23" s="39"/>
      <c r="R23" s="39"/>
      <c r="S23" s="39"/>
      <c r="T23" s="39"/>
      <c r="U23" s="39"/>
      <c r="V23" s="39"/>
      <c r="W23" s="39"/>
      <c r="X23" s="39"/>
    </row>
    <row r="24" customHeight="1" spans="1:24">
      <c r="A24" s="39"/>
      <c r="B24" s="166" t="str">
        <f t="shared" si="0"/>
        <v>451001 中国共产党昆明市呈贡区委员会社会工作部</v>
      </c>
      <c r="C24" s="39"/>
      <c r="D24" s="166" t="s">
        <v>223</v>
      </c>
      <c r="E24" s="166" t="s">
        <v>101</v>
      </c>
      <c r="F24" s="166" t="s">
        <v>102</v>
      </c>
      <c r="G24" s="166" t="s">
        <v>224</v>
      </c>
      <c r="H24" s="14" t="s">
        <v>225</v>
      </c>
      <c r="I24" s="108">
        <v>180000</v>
      </c>
      <c r="J24" s="108">
        <v>180000</v>
      </c>
      <c r="K24" s="39"/>
      <c r="L24" s="39"/>
      <c r="M24" s="39"/>
      <c r="N24" s="39"/>
      <c r="O24" s="39"/>
      <c r="P24" s="39"/>
      <c r="Q24" s="39"/>
      <c r="R24" s="39"/>
      <c r="S24" s="39"/>
      <c r="T24" s="39"/>
      <c r="U24" s="39"/>
      <c r="V24" s="39"/>
      <c r="W24" s="39"/>
      <c r="X24" s="39"/>
    </row>
    <row r="25" customHeight="1" spans="1:24">
      <c r="A25" s="39"/>
      <c r="B25" s="166" t="str">
        <f t="shared" si="0"/>
        <v>451001 中国共产党昆明市呈贡区委员会社会工作部</v>
      </c>
      <c r="C25" s="39"/>
      <c r="D25" s="166" t="s">
        <v>226</v>
      </c>
      <c r="E25" s="166" t="s">
        <v>101</v>
      </c>
      <c r="F25" s="166" t="s">
        <v>102</v>
      </c>
      <c r="G25" s="166" t="s">
        <v>227</v>
      </c>
      <c r="H25" s="14" t="s">
        <v>228</v>
      </c>
      <c r="I25" s="108">
        <v>5000</v>
      </c>
      <c r="J25" s="108">
        <v>5000</v>
      </c>
      <c r="K25" s="39"/>
      <c r="L25" s="39"/>
      <c r="M25" s="39"/>
      <c r="N25" s="39"/>
      <c r="O25" s="39"/>
      <c r="P25" s="39"/>
      <c r="Q25" s="39"/>
      <c r="R25" s="39"/>
      <c r="S25" s="39"/>
      <c r="T25" s="39"/>
      <c r="U25" s="39"/>
      <c r="V25" s="39"/>
      <c r="W25" s="39"/>
      <c r="X25" s="39"/>
    </row>
    <row r="26" customHeight="1" spans="1:24">
      <c r="A26" s="39"/>
      <c r="B26" s="166" t="str">
        <f t="shared" si="0"/>
        <v>451001 中国共产党昆明市呈贡区委员会社会工作部</v>
      </c>
      <c r="C26" s="39"/>
      <c r="D26" s="166" t="s">
        <v>226</v>
      </c>
      <c r="E26" s="166" t="s">
        <v>101</v>
      </c>
      <c r="F26" s="166" t="s">
        <v>102</v>
      </c>
      <c r="G26" s="166" t="s">
        <v>227</v>
      </c>
      <c r="H26" s="14" t="s">
        <v>228</v>
      </c>
      <c r="I26" s="108">
        <v>10540</v>
      </c>
      <c r="J26" s="108">
        <v>10540</v>
      </c>
      <c r="K26" s="39"/>
      <c r="L26" s="39"/>
      <c r="M26" s="39"/>
      <c r="N26" s="39"/>
      <c r="O26" s="39"/>
      <c r="P26" s="39"/>
      <c r="Q26" s="39"/>
      <c r="R26" s="39"/>
      <c r="S26" s="39"/>
      <c r="T26" s="39"/>
      <c r="U26" s="39"/>
      <c r="V26" s="39"/>
      <c r="W26" s="39"/>
      <c r="X26" s="39"/>
    </row>
    <row r="27" customHeight="1" spans="1:24">
      <c r="A27" s="39"/>
      <c r="B27" s="166" t="str">
        <f t="shared" si="0"/>
        <v>451001 中国共产党昆明市呈贡区委员会社会工作部</v>
      </c>
      <c r="C27" s="39"/>
      <c r="D27" s="166" t="s">
        <v>226</v>
      </c>
      <c r="E27" s="166" t="s">
        <v>101</v>
      </c>
      <c r="F27" s="166" t="s">
        <v>102</v>
      </c>
      <c r="G27" s="166" t="s">
        <v>229</v>
      </c>
      <c r="H27" s="14" t="s">
        <v>230</v>
      </c>
      <c r="I27" s="108">
        <v>1835</v>
      </c>
      <c r="J27" s="108">
        <v>1835</v>
      </c>
      <c r="K27" s="39"/>
      <c r="L27" s="39"/>
      <c r="M27" s="39"/>
      <c r="N27" s="39"/>
      <c r="O27" s="39"/>
      <c r="P27" s="39"/>
      <c r="Q27" s="39"/>
      <c r="R27" s="39"/>
      <c r="S27" s="39"/>
      <c r="T27" s="39"/>
      <c r="U27" s="39"/>
      <c r="V27" s="39"/>
      <c r="W27" s="39"/>
      <c r="X27" s="39"/>
    </row>
    <row r="28" customHeight="1" spans="1:24">
      <c r="A28" s="39"/>
      <c r="B28" s="166" t="str">
        <f t="shared" si="0"/>
        <v>451001 中国共产党昆明市呈贡区委员会社会工作部</v>
      </c>
      <c r="C28" s="39"/>
      <c r="D28" s="166" t="s">
        <v>226</v>
      </c>
      <c r="E28" s="166" t="s">
        <v>101</v>
      </c>
      <c r="F28" s="166" t="s">
        <v>102</v>
      </c>
      <c r="G28" s="166" t="s">
        <v>231</v>
      </c>
      <c r="H28" s="14" t="s">
        <v>232</v>
      </c>
      <c r="I28" s="108">
        <v>2835</v>
      </c>
      <c r="J28" s="108">
        <v>2835</v>
      </c>
      <c r="K28" s="39"/>
      <c r="L28" s="39"/>
      <c r="M28" s="39"/>
      <c r="N28" s="39"/>
      <c r="O28" s="39"/>
      <c r="P28" s="39"/>
      <c r="Q28" s="39"/>
      <c r="R28" s="39"/>
      <c r="S28" s="39"/>
      <c r="T28" s="39"/>
      <c r="U28" s="39"/>
      <c r="V28" s="39"/>
      <c r="W28" s="39"/>
      <c r="X28" s="39"/>
    </row>
    <row r="29" customHeight="1" spans="1:24">
      <c r="A29" s="39"/>
      <c r="B29" s="166" t="str">
        <f t="shared" si="0"/>
        <v>451001 中国共产党昆明市呈贡区委员会社会工作部</v>
      </c>
      <c r="C29" s="39"/>
      <c r="D29" s="166" t="s">
        <v>226</v>
      </c>
      <c r="E29" s="166" t="s">
        <v>101</v>
      </c>
      <c r="F29" s="166" t="s">
        <v>102</v>
      </c>
      <c r="G29" s="166" t="s">
        <v>233</v>
      </c>
      <c r="H29" s="14" t="s">
        <v>234</v>
      </c>
      <c r="I29" s="108">
        <v>2500</v>
      </c>
      <c r="J29" s="108">
        <v>2500</v>
      </c>
      <c r="K29" s="39"/>
      <c r="L29" s="39"/>
      <c r="M29" s="39"/>
      <c r="N29" s="39"/>
      <c r="O29" s="39"/>
      <c r="P29" s="39"/>
      <c r="Q29" s="39"/>
      <c r="R29" s="39"/>
      <c r="S29" s="39"/>
      <c r="T29" s="39"/>
      <c r="U29" s="39"/>
      <c r="V29" s="39"/>
      <c r="W29" s="39"/>
      <c r="X29" s="39"/>
    </row>
    <row r="30" customHeight="1" spans="1:24">
      <c r="A30" s="39"/>
      <c r="B30" s="166" t="str">
        <f t="shared" si="0"/>
        <v>451001 中国共产党昆明市呈贡区委员会社会工作部</v>
      </c>
      <c r="C30" s="39"/>
      <c r="D30" s="166" t="s">
        <v>226</v>
      </c>
      <c r="E30" s="166" t="s">
        <v>101</v>
      </c>
      <c r="F30" s="166" t="s">
        <v>102</v>
      </c>
      <c r="G30" s="166" t="s">
        <v>235</v>
      </c>
      <c r="H30" s="14" t="s">
        <v>236</v>
      </c>
      <c r="I30" s="108">
        <v>3000</v>
      </c>
      <c r="J30" s="108">
        <v>3000</v>
      </c>
      <c r="K30" s="39"/>
      <c r="L30" s="39"/>
      <c r="M30" s="39"/>
      <c r="N30" s="39"/>
      <c r="O30" s="39"/>
      <c r="P30" s="39"/>
      <c r="Q30" s="39"/>
      <c r="R30" s="39"/>
      <c r="S30" s="39"/>
      <c r="T30" s="39"/>
      <c r="U30" s="39"/>
      <c r="V30" s="39"/>
      <c r="W30" s="39"/>
      <c r="X30" s="39"/>
    </row>
    <row r="31" customHeight="1" spans="1:24">
      <c r="A31" s="39"/>
      <c r="B31" s="166" t="str">
        <f t="shared" si="0"/>
        <v>451001 中国共产党昆明市呈贡区委员会社会工作部</v>
      </c>
      <c r="C31" s="39"/>
      <c r="D31" s="166" t="s">
        <v>226</v>
      </c>
      <c r="E31" s="166" t="s">
        <v>101</v>
      </c>
      <c r="F31" s="166" t="s">
        <v>102</v>
      </c>
      <c r="G31" s="166" t="s">
        <v>237</v>
      </c>
      <c r="H31" s="14" t="s">
        <v>238</v>
      </c>
      <c r="I31" s="108">
        <v>4000</v>
      </c>
      <c r="J31" s="108">
        <v>4000</v>
      </c>
      <c r="K31" s="39"/>
      <c r="L31" s="39"/>
      <c r="M31" s="39"/>
      <c r="N31" s="39"/>
      <c r="O31" s="39"/>
      <c r="P31" s="39"/>
      <c r="Q31" s="39"/>
      <c r="R31" s="39"/>
      <c r="S31" s="39"/>
      <c r="T31" s="39"/>
      <c r="U31" s="39"/>
      <c r="V31" s="39"/>
      <c r="W31" s="39"/>
      <c r="X31" s="39"/>
    </row>
    <row r="32" customHeight="1" spans="1:24">
      <c r="A32" s="39"/>
      <c r="B32" s="166" t="str">
        <f t="shared" si="0"/>
        <v>451001 中国共产党昆明市呈贡区委员会社会工作部</v>
      </c>
      <c r="C32" s="39"/>
      <c r="D32" s="166" t="s">
        <v>226</v>
      </c>
      <c r="E32" s="166" t="s">
        <v>101</v>
      </c>
      <c r="F32" s="166" t="s">
        <v>102</v>
      </c>
      <c r="G32" s="166" t="s">
        <v>239</v>
      </c>
      <c r="H32" s="14" t="s">
        <v>240</v>
      </c>
      <c r="I32" s="108">
        <v>5000</v>
      </c>
      <c r="J32" s="108">
        <v>5000</v>
      </c>
      <c r="K32" s="39"/>
      <c r="L32" s="39"/>
      <c r="M32" s="39"/>
      <c r="N32" s="39"/>
      <c r="O32" s="39"/>
      <c r="P32" s="39"/>
      <c r="Q32" s="39"/>
      <c r="R32" s="39"/>
      <c r="S32" s="39"/>
      <c r="T32" s="39"/>
      <c r="U32" s="39"/>
      <c r="V32" s="39"/>
      <c r="W32" s="39"/>
      <c r="X32" s="39"/>
    </row>
    <row r="33" customHeight="1" spans="1:24">
      <c r="A33" s="39"/>
      <c r="B33" s="166" t="str">
        <f t="shared" si="0"/>
        <v>451001 中国共产党昆明市呈贡区委员会社会工作部</v>
      </c>
      <c r="C33" s="39"/>
      <c r="D33" s="166" t="s">
        <v>226</v>
      </c>
      <c r="E33" s="166" t="s">
        <v>101</v>
      </c>
      <c r="F33" s="166" t="s">
        <v>102</v>
      </c>
      <c r="G33" s="166" t="s">
        <v>241</v>
      </c>
      <c r="H33" s="14" t="s">
        <v>242</v>
      </c>
      <c r="I33" s="108">
        <v>15000</v>
      </c>
      <c r="J33" s="108">
        <v>15000</v>
      </c>
      <c r="K33" s="39"/>
      <c r="L33" s="39"/>
      <c r="M33" s="39"/>
      <c r="N33" s="39"/>
      <c r="O33" s="39"/>
      <c r="P33" s="39"/>
      <c r="Q33" s="39"/>
      <c r="R33" s="39"/>
      <c r="S33" s="39"/>
      <c r="T33" s="39"/>
      <c r="U33" s="39"/>
      <c r="V33" s="39"/>
      <c r="W33" s="39"/>
      <c r="X33" s="39"/>
    </row>
    <row r="34" customHeight="1" spans="1:24">
      <c r="A34" s="39"/>
      <c r="B34" s="166" t="str">
        <f t="shared" si="0"/>
        <v>451001 中国共产党昆明市呈贡区委员会社会工作部</v>
      </c>
      <c r="C34" s="39"/>
      <c r="D34" s="166" t="s">
        <v>226</v>
      </c>
      <c r="E34" s="166" t="s">
        <v>101</v>
      </c>
      <c r="F34" s="166" t="s">
        <v>102</v>
      </c>
      <c r="G34" s="166" t="s">
        <v>219</v>
      </c>
      <c r="H34" s="14" t="s">
        <v>220</v>
      </c>
      <c r="I34" s="108">
        <v>4500</v>
      </c>
      <c r="J34" s="108">
        <v>4500</v>
      </c>
      <c r="K34" s="39"/>
      <c r="L34" s="39"/>
      <c r="M34" s="39"/>
      <c r="N34" s="39"/>
      <c r="O34" s="39"/>
      <c r="P34" s="39"/>
      <c r="Q34" s="39"/>
      <c r="R34" s="39"/>
      <c r="S34" s="39"/>
      <c r="T34" s="39"/>
      <c r="U34" s="39"/>
      <c r="V34" s="39"/>
      <c r="W34" s="39"/>
      <c r="X34" s="39"/>
    </row>
    <row r="35" customHeight="1" spans="1:24">
      <c r="A35" s="39"/>
      <c r="B35" s="166" t="str">
        <f t="shared" si="0"/>
        <v>451001 中国共产党昆明市呈贡区委员会社会工作部</v>
      </c>
      <c r="C35" s="39"/>
      <c r="D35" s="166" t="s">
        <v>226</v>
      </c>
      <c r="E35" s="166" t="s">
        <v>109</v>
      </c>
      <c r="F35" s="166" t="s">
        <v>110</v>
      </c>
      <c r="G35" s="166" t="s">
        <v>243</v>
      </c>
      <c r="H35" s="14" t="s">
        <v>244</v>
      </c>
      <c r="I35" s="108">
        <v>1500</v>
      </c>
      <c r="J35" s="108">
        <v>1500</v>
      </c>
      <c r="K35" s="39"/>
      <c r="L35" s="39"/>
      <c r="M35" s="39"/>
      <c r="N35" s="39"/>
      <c r="O35" s="39"/>
      <c r="P35" s="39"/>
      <c r="Q35" s="39"/>
      <c r="R35" s="39"/>
      <c r="S35" s="39"/>
      <c r="T35" s="39"/>
      <c r="U35" s="39"/>
      <c r="V35" s="39"/>
      <c r="W35" s="39"/>
      <c r="X35" s="39"/>
    </row>
    <row r="36" customHeight="1" spans="1:24">
      <c r="A36" s="39"/>
      <c r="B36" s="166" t="str">
        <f t="shared" si="0"/>
        <v>451001 中国共产党昆明市呈贡区委员会社会工作部</v>
      </c>
      <c r="C36" s="39"/>
      <c r="D36" s="166" t="s">
        <v>245</v>
      </c>
      <c r="E36" s="166" t="s">
        <v>101</v>
      </c>
      <c r="F36" s="166" t="s">
        <v>102</v>
      </c>
      <c r="G36" s="166" t="s">
        <v>224</v>
      </c>
      <c r="H36" s="14" t="s">
        <v>225</v>
      </c>
      <c r="I36" s="108">
        <v>686083.2</v>
      </c>
      <c r="J36" s="108">
        <v>686083.2</v>
      </c>
      <c r="K36" s="39"/>
      <c r="L36" s="39"/>
      <c r="M36" s="39"/>
      <c r="N36" s="39"/>
      <c r="O36" s="39"/>
      <c r="P36" s="39"/>
      <c r="Q36" s="39"/>
      <c r="R36" s="39"/>
      <c r="S36" s="39"/>
      <c r="T36" s="39"/>
      <c r="U36" s="39"/>
      <c r="V36" s="39"/>
      <c r="W36" s="39"/>
      <c r="X36" s="39"/>
    </row>
    <row r="37" ht="17.25" customHeight="1" spans="1:24">
      <c r="A37" s="31" t="s">
        <v>246</v>
      </c>
      <c r="B37" s="32"/>
      <c r="C37" s="167"/>
      <c r="D37" s="167"/>
      <c r="E37" s="167"/>
      <c r="F37" s="167"/>
      <c r="G37" s="167"/>
      <c r="H37" s="169"/>
      <c r="I37" s="108">
        <v>2053388.12</v>
      </c>
      <c r="J37" s="108">
        <v>2053388.12</v>
      </c>
      <c r="K37" s="82"/>
      <c r="L37" s="82"/>
      <c r="M37" s="82"/>
      <c r="N37" s="82"/>
      <c r="O37" s="82"/>
      <c r="P37" s="82"/>
      <c r="Q37" s="82"/>
      <c r="R37" s="82"/>
      <c r="S37" s="82"/>
      <c r="T37" s="82"/>
      <c r="U37" s="82"/>
      <c r="V37" s="82"/>
      <c r="W37" s="82"/>
      <c r="X37" s="82"/>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pane ySplit="1" topLeftCell="A6" activePane="bottomLeft" state="frozen"/>
      <selection/>
      <selection pane="bottomLeft" activeCell="D16" sqref="D16"/>
    </sheetView>
  </sheetViews>
  <sheetFormatPr defaultColWidth="9.125" defaultRowHeight="14.25" customHeight="1"/>
  <cols>
    <col min="1" max="1" width="22.25" customWidth="1"/>
    <col min="2" max="2" width="13.375" customWidth="1"/>
    <col min="3" max="3" width="27" customWidth="1"/>
    <col min="4" max="4" width="26" customWidth="1"/>
    <col min="5" max="5" width="10.5" customWidth="1"/>
    <col min="6" max="6" width="17.75" customWidth="1"/>
    <col min="7" max="7" width="14.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9"/>
      <c r="E2" s="2"/>
      <c r="F2" s="2"/>
      <c r="G2" s="2"/>
      <c r="H2" s="2"/>
      <c r="U2" s="149"/>
      <c r="W2" s="162" t="s">
        <v>247</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1" spans="1:23">
      <c r="A4" s="4" t="s">
        <v>1</v>
      </c>
      <c r="B4" s="5"/>
      <c r="C4" s="5"/>
      <c r="D4" s="5"/>
      <c r="E4" s="5"/>
      <c r="F4" s="5"/>
      <c r="G4" s="5"/>
      <c r="H4" s="5"/>
      <c r="I4" s="20"/>
      <c r="J4" s="20"/>
      <c r="K4" s="20"/>
      <c r="L4" s="20"/>
      <c r="M4" s="20"/>
      <c r="N4" s="20"/>
      <c r="O4" s="20"/>
      <c r="P4" s="20"/>
      <c r="Q4" s="20"/>
      <c r="U4" s="149"/>
      <c r="W4" s="131" t="s">
        <v>2</v>
      </c>
    </row>
    <row r="5" ht="21.75" customHeight="1" spans="1:23">
      <c r="A5" s="6" t="s">
        <v>248</v>
      </c>
      <c r="B5" s="7" t="s">
        <v>184</v>
      </c>
      <c r="C5" s="6" t="s">
        <v>185</v>
      </c>
      <c r="D5" s="6" t="s">
        <v>249</v>
      </c>
      <c r="E5" s="7" t="s">
        <v>186</v>
      </c>
      <c r="F5" s="7" t="s">
        <v>187</v>
      </c>
      <c r="G5" s="7" t="s">
        <v>250</v>
      </c>
      <c r="H5" s="7" t="s">
        <v>251</v>
      </c>
      <c r="I5" s="34" t="s">
        <v>54</v>
      </c>
      <c r="J5" s="22" t="s">
        <v>252</v>
      </c>
      <c r="K5" s="23"/>
      <c r="L5" s="23"/>
      <c r="M5" s="24"/>
      <c r="N5" s="22" t="s">
        <v>192</v>
      </c>
      <c r="O5" s="23"/>
      <c r="P5" s="24"/>
      <c r="Q5" s="7" t="s">
        <v>60</v>
      </c>
      <c r="R5" s="22" t="s">
        <v>61</v>
      </c>
      <c r="S5" s="23"/>
      <c r="T5" s="23"/>
      <c r="U5" s="23"/>
      <c r="V5" s="23"/>
      <c r="W5" s="24"/>
    </row>
    <row r="6" ht="21.75" customHeight="1" spans="1:23">
      <c r="A6" s="8"/>
      <c r="B6" s="35"/>
      <c r="C6" s="8"/>
      <c r="D6" s="8"/>
      <c r="E6" s="9"/>
      <c r="F6" s="9"/>
      <c r="G6" s="9"/>
      <c r="H6" s="9"/>
      <c r="I6" s="35"/>
      <c r="J6" s="158" t="s">
        <v>57</v>
      </c>
      <c r="K6" s="159"/>
      <c r="L6" s="7" t="s">
        <v>58</v>
      </c>
      <c r="M6" s="7" t="s">
        <v>59</v>
      </c>
      <c r="N6" s="7" t="s">
        <v>57</v>
      </c>
      <c r="O6" s="7" t="s">
        <v>58</v>
      </c>
      <c r="P6" s="7" t="s">
        <v>59</v>
      </c>
      <c r="Q6" s="9"/>
      <c r="R6" s="7" t="s">
        <v>56</v>
      </c>
      <c r="S6" s="7" t="s">
        <v>63</v>
      </c>
      <c r="T6" s="7" t="s">
        <v>198</v>
      </c>
      <c r="U6" s="7" t="s">
        <v>65</v>
      </c>
      <c r="V6" s="7" t="s">
        <v>66</v>
      </c>
      <c r="W6" s="7" t="s">
        <v>67</v>
      </c>
    </row>
    <row r="7" ht="21" customHeight="1" spans="1:23">
      <c r="A7" s="35"/>
      <c r="B7" s="35"/>
      <c r="C7" s="35"/>
      <c r="D7" s="35"/>
      <c r="E7" s="35"/>
      <c r="F7" s="35"/>
      <c r="G7" s="35"/>
      <c r="H7" s="35"/>
      <c r="I7" s="35"/>
      <c r="J7" s="160" t="s">
        <v>56</v>
      </c>
      <c r="K7" s="161"/>
      <c r="L7" s="35"/>
      <c r="M7" s="35"/>
      <c r="N7" s="35"/>
      <c r="O7" s="35"/>
      <c r="P7" s="35"/>
      <c r="Q7" s="35"/>
      <c r="R7" s="35"/>
      <c r="S7" s="35"/>
      <c r="T7" s="35"/>
      <c r="U7" s="35"/>
      <c r="V7" s="35"/>
      <c r="W7" s="35"/>
    </row>
    <row r="8" ht="39.75" customHeight="1" spans="1:23">
      <c r="A8" s="10"/>
      <c r="B8" s="26"/>
      <c r="C8" s="10"/>
      <c r="D8" s="10"/>
      <c r="E8" s="11"/>
      <c r="F8" s="11"/>
      <c r="G8" s="11"/>
      <c r="H8" s="11"/>
      <c r="I8" s="26"/>
      <c r="J8" s="69" t="s">
        <v>56</v>
      </c>
      <c r="K8" s="69" t="s">
        <v>253</v>
      </c>
      <c r="L8" s="11"/>
      <c r="M8" s="11"/>
      <c r="N8" s="11"/>
      <c r="O8" s="11"/>
      <c r="P8" s="11"/>
      <c r="Q8" s="11"/>
      <c r="R8" s="11"/>
      <c r="S8" s="11"/>
      <c r="T8" s="11"/>
      <c r="U8" s="26"/>
      <c r="V8" s="11"/>
      <c r="W8" s="11"/>
    </row>
    <row r="9" ht="15" customHeight="1" spans="1:23">
      <c r="A9" s="150">
        <v>1</v>
      </c>
      <c r="B9" s="12">
        <v>2</v>
      </c>
      <c r="C9" s="12">
        <v>3</v>
      </c>
      <c r="D9" s="12">
        <v>4</v>
      </c>
      <c r="E9" s="12">
        <v>5</v>
      </c>
      <c r="F9" s="12">
        <v>6</v>
      </c>
      <c r="G9" s="12">
        <v>7</v>
      </c>
      <c r="H9" s="12">
        <v>8</v>
      </c>
      <c r="I9" s="12">
        <v>9</v>
      </c>
      <c r="J9" s="12">
        <v>10</v>
      </c>
      <c r="K9" s="12">
        <v>11</v>
      </c>
      <c r="L9" s="39">
        <v>12</v>
      </c>
      <c r="M9" s="39">
        <v>13</v>
      </c>
      <c r="N9" s="39">
        <v>14</v>
      </c>
      <c r="O9" s="39">
        <v>15</v>
      </c>
      <c r="P9" s="39">
        <v>16</v>
      </c>
      <c r="Q9" s="39">
        <v>17</v>
      </c>
      <c r="R9" s="39">
        <v>18</v>
      </c>
      <c r="S9" s="39">
        <v>19</v>
      </c>
      <c r="T9" s="39">
        <v>20</v>
      </c>
      <c r="U9" s="12">
        <v>21</v>
      </c>
      <c r="V9" s="39">
        <v>22</v>
      </c>
      <c r="W9" s="12">
        <v>23</v>
      </c>
    </row>
    <row r="10" ht="30" customHeight="1" spans="1:23">
      <c r="A10" s="151" t="s">
        <v>254</v>
      </c>
      <c r="B10" s="152"/>
      <c r="C10" s="153" t="s">
        <v>254</v>
      </c>
      <c r="D10" s="153" t="str">
        <f t="shared" ref="D10:D20" si="0">"451001"&amp;" "&amp;"中国共产党昆明市呈贡区委员会社会工作部"</f>
        <v>451001 中国共产党昆明市呈贡区委员会社会工作部</v>
      </c>
      <c r="E10" s="157" t="s">
        <v>103</v>
      </c>
      <c r="F10" s="157" t="s">
        <v>104</v>
      </c>
      <c r="G10" s="157" t="s">
        <v>227</v>
      </c>
      <c r="H10" s="157" t="s">
        <v>228</v>
      </c>
      <c r="I10" s="108">
        <v>150000</v>
      </c>
      <c r="J10" s="108">
        <v>150000</v>
      </c>
      <c r="K10" s="12"/>
      <c r="L10" s="39"/>
      <c r="M10" s="39"/>
      <c r="N10" s="39"/>
      <c r="O10" s="39"/>
      <c r="P10" s="39"/>
      <c r="Q10" s="39"/>
      <c r="R10" s="39"/>
      <c r="S10" s="39"/>
      <c r="T10" s="39"/>
      <c r="U10" s="12"/>
      <c r="V10" s="39"/>
      <c r="W10" s="12"/>
    </row>
    <row r="11" ht="31" customHeight="1" spans="1:23">
      <c r="A11" s="151"/>
      <c r="B11" s="152"/>
      <c r="C11" s="153" t="s">
        <v>254</v>
      </c>
      <c r="D11" s="153" t="str">
        <f t="shared" si="0"/>
        <v>451001 中国共产党昆明市呈贡区委员会社会工作部</v>
      </c>
      <c r="E11" s="157" t="s">
        <v>109</v>
      </c>
      <c r="F11" s="157" t="s">
        <v>110</v>
      </c>
      <c r="G11" s="157" t="s">
        <v>243</v>
      </c>
      <c r="H11" s="157" t="s">
        <v>244</v>
      </c>
      <c r="I11" s="108">
        <v>179400</v>
      </c>
      <c r="J11" s="108">
        <v>179400</v>
      </c>
      <c r="K11" s="12"/>
      <c r="L11" s="39"/>
      <c r="M11" s="39"/>
      <c r="N11" s="39"/>
      <c r="O11" s="39"/>
      <c r="P11" s="39"/>
      <c r="Q11" s="39"/>
      <c r="R11" s="39"/>
      <c r="S11" s="39"/>
      <c r="T11" s="39"/>
      <c r="U11" s="12"/>
      <c r="V11" s="39"/>
      <c r="W11" s="12"/>
    </row>
    <row r="12" ht="25" customHeight="1" spans="1:23">
      <c r="A12" s="153" t="s">
        <v>255</v>
      </c>
      <c r="B12" s="152"/>
      <c r="C12" s="153" t="s">
        <v>255</v>
      </c>
      <c r="D12" s="153" t="str">
        <f t="shared" si="0"/>
        <v>451001 中国共产党昆明市呈贡区委员会社会工作部</v>
      </c>
      <c r="E12" s="157" t="s">
        <v>103</v>
      </c>
      <c r="F12" s="157" t="s">
        <v>104</v>
      </c>
      <c r="G12" s="157" t="s">
        <v>256</v>
      </c>
      <c r="H12" s="157" t="s">
        <v>257</v>
      </c>
      <c r="I12" s="108">
        <v>745200</v>
      </c>
      <c r="J12" s="108">
        <v>745200</v>
      </c>
      <c r="K12" s="12"/>
      <c r="L12" s="39"/>
      <c r="M12" s="39"/>
      <c r="N12" s="39"/>
      <c r="O12" s="39"/>
      <c r="P12" s="39"/>
      <c r="Q12" s="39"/>
      <c r="R12" s="39"/>
      <c r="S12" s="39"/>
      <c r="T12" s="39"/>
      <c r="U12" s="12"/>
      <c r="V12" s="39"/>
      <c r="W12" s="12"/>
    </row>
    <row r="13" ht="29" customHeight="1" spans="1:23">
      <c r="A13" s="154" t="s">
        <v>258</v>
      </c>
      <c r="B13" s="152"/>
      <c r="C13" s="153" t="s">
        <v>258</v>
      </c>
      <c r="D13" s="153" t="str">
        <f t="shared" si="0"/>
        <v>451001 中国共产党昆明市呈贡区委员会社会工作部</v>
      </c>
      <c r="E13" s="157" t="s">
        <v>103</v>
      </c>
      <c r="F13" s="157" t="s">
        <v>104</v>
      </c>
      <c r="G13" s="157" t="s">
        <v>227</v>
      </c>
      <c r="H13" s="157" t="s">
        <v>228</v>
      </c>
      <c r="I13" s="108">
        <v>35000</v>
      </c>
      <c r="J13" s="108">
        <v>35000</v>
      </c>
      <c r="K13" s="12"/>
      <c r="L13" s="39"/>
      <c r="M13" s="39"/>
      <c r="N13" s="39"/>
      <c r="O13" s="39"/>
      <c r="P13" s="39"/>
      <c r="Q13" s="39"/>
      <c r="R13" s="39"/>
      <c r="S13" s="39"/>
      <c r="T13" s="39"/>
      <c r="U13" s="12"/>
      <c r="V13" s="39"/>
      <c r="W13" s="12"/>
    </row>
    <row r="14" ht="33" customHeight="1" spans="1:23">
      <c r="A14" s="154"/>
      <c r="B14" s="152"/>
      <c r="C14" s="153" t="s">
        <v>258</v>
      </c>
      <c r="D14" s="153" t="str">
        <f t="shared" si="0"/>
        <v>451001 中国共产党昆明市呈贡区委员会社会工作部</v>
      </c>
      <c r="E14" s="157" t="s">
        <v>103</v>
      </c>
      <c r="F14" s="157" t="s">
        <v>104</v>
      </c>
      <c r="G14" s="157" t="s">
        <v>259</v>
      </c>
      <c r="H14" s="157" t="s">
        <v>260</v>
      </c>
      <c r="I14" s="108">
        <v>148200</v>
      </c>
      <c r="J14" s="108">
        <v>148200</v>
      </c>
      <c r="K14" s="12"/>
      <c r="L14" s="39"/>
      <c r="M14" s="39"/>
      <c r="N14" s="39"/>
      <c r="O14" s="39"/>
      <c r="P14" s="39"/>
      <c r="Q14" s="39"/>
      <c r="R14" s="39"/>
      <c r="S14" s="39"/>
      <c r="T14" s="39"/>
      <c r="U14" s="12"/>
      <c r="V14" s="39"/>
      <c r="W14" s="12"/>
    </row>
    <row r="15" ht="26" customHeight="1" spans="1:23">
      <c r="A15" s="154"/>
      <c r="B15" s="152"/>
      <c r="C15" s="153" t="s">
        <v>258</v>
      </c>
      <c r="D15" s="153" t="str">
        <f t="shared" si="0"/>
        <v>451001 中国共产党昆明市呈贡区委员会社会工作部</v>
      </c>
      <c r="E15" s="157" t="s">
        <v>109</v>
      </c>
      <c r="F15" s="157" t="s">
        <v>104</v>
      </c>
      <c r="G15" s="157" t="s">
        <v>243</v>
      </c>
      <c r="H15" s="157" t="s">
        <v>244</v>
      </c>
      <c r="I15" s="108">
        <v>100000</v>
      </c>
      <c r="J15" s="108">
        <v>100000</v>
      </c>
      <c r="K15" s="12"/>
      <c r="L15" s="39"/>
      <c r="M15" s="39"/>
      <c r="N15" s="39"/>
      <c r="O15" s="39"/>
      <c r="P15" s="39"/>
      <c r="Q15" s="39"/>
      <c r="R15" s="39"/>
      <c r="S15" s="39"/>
      <c r="T15" s="39"/>
      <c r="U15" s="12"/>
      <c r="V15" s="39"/>
      <c r="W15" s="12"/>
    </row>
    <row r="16" ht="33" customHeight="1" spans="1:23">
      <c r="A16" s="155" t="s">
        <v>261</v>
      </c>
      <c r="B16" s="152"/>
      <c r="C16" s="153" t="s">
        <v>261</v>
      </c>
      <c r="D16" s="153" t="str">
        <f t="shared" si="0"/>
        <v>451001 中国共产党昆明市呈贡区委员会社会工作部</v>
      </c>
      <c r="E16" s="157" t="s">
        <v>103</v>
      </c>
      <c r="F16" s="157" t="s">
        <v>104</v>
      </c>
      <c r="G16" s="157" t="s">
        <v>227</v>
      </c>
      <c r="H16" s="157" t="s">
        <v>228</v>
      </c>
      <c r="I16" s="108">
        <v>200000</v>
      </c>
      <c r="J16" s="108">
        <v>200000</v>
      </c>
      <c r="K16" s="12"/>
      <c r="L16" s="39"/>
      <c r="M16" s="39"/>
      <c r="N16" s="39"/>
      <c r="O16" s="39"/>
      <c r="P16" s="39"/>
      <c r="Q16" s="39"/>
      <c r="R16" s="39"/>
      <c r="S16" s="39"/>
      <c r="T16" s="39"/>
      <c r="U16" s="12"/>
      <c r="V16" s="39"/>
      <c r="W16" s="12"/>
    </row>
    <row r="17" ht="33" customHeight="1" spans="1:23">
      <c r="A17" s="155"/>
      <c r="B17" s="152"/>
      <c r="C17" s="153" t="s">
        <v>261</v>
      </c>
      <c r="D17" s="153" t="str">
        <f t="shared" si="0"/>
        <v>451001 中国共产党昆明市呈贡区委员会社会工作部</v>
      </c>
      <c r="E17" s="157" t="s">
        <v>103</v>
      </c>
      <c r="F17" s="157" t="s">
        <v>104</v>
      </c>
      <c r="G17" s="157" t="s">
        <v>224</v>
      </c>
      <c r="H17" s="157" t="s">
        <v>225</v>
      </c>
      <c r="I17" s="108">
        <v>713620</v>
      </c>
      <c r="J17" s="108">
        <v>713620</v>
      </c>
      <c r="K17" s="12"/>
      <c r="L17" s="39"/>
      <c r="M17" s="39"/>
      <c r="N17" s="39"/>
      <c r="O17" s="39"/>
      <c r="P17" s="39"/>
      <c r="Q17" s="39"/>
      <c r="R17" s="39"/>
      <c r="S17" s="39"/>
      <c r="T17" s="39"/>
      <c r="U17" s="12"/>
      <c r="V17" s="39"/>
      <c r="W17" s="12"/>
    </row>
    <row r="18" ht="39" customHeight="1" spans="1:23">
      <c r="A18" s="155"/>
      <c r="B18" s="152"/>
      <c r="C18" s="153" t="s">
        <v>261</v>
      </c>
      <c r="D18" s="153" t="str">
        <f t="shared" si="0"/>
        <v>451001 中国共产党昆明市呈贡区委员会社会工作部</v>
      </c>
      <c r="E18" s="157" t="s">
        <v>103</v>
      </c>
      <c r="F18" s="157" t="s">
        <v>104</v>
      </c>
      <c r="G18" s="157" t="s">
        <v>259</v>
      </c>
      <c r="H18" s="157" t="s">
        <v>260</v>
      </c>
      <c r="I18" s="108">
        <v>1638580</v>
      </c>
      <c r="J18" s="108">
        <v>1638580</v>
      </c>
      <c r="K18" s="12"/>
      <c r="L18" s="39"/>
      <c r="M18" s="39"/>
      <c r="N18" s="39"/>
      <c r="O18" s="39"/>
      <c r="P18" s="39"/>
      <c r="Q18" s="39"/>
      <c r="R18" s="39"/>
      <c r="S18" s="39"/>
      <c r="T18" s="39"/>
      <c r="U18" s="12"/>
      <c r="V18" s="39"/>
      <c r="W18" s="12"/>
    </row>
    <row r="19" ht="39" customHeight="1" spans="1:23">
      <c r="A19" s="155"/>
      <c r="B19" s="152"/>
      <c r="C19" s="153" t="s">
        <v>261</v>
      </c>
      <c r="D19" s="153" t="str">
        <f t="shared" si="0"/>
        <v>451001 中国共产党昆明市呈贡区委员会社会工作部</v>
      </c>
      <c r="E19" s="157" t="s">
        <v>109</v>
      </c>
      <c r="F19" s="157" t="s">
        <v>110</v>
      </c>
      <c r="G19" s="157" t="s">
        <v>243</v>
      </c>
      <c r="H19" s="157" t="s">
        <v>244</v>
      </c>
      <c r="I19" s="108">
        <v>200000</v>
      </c>
      <c r="J19" s="108">
        <v>200000</v>
      </c>
      <c r="K19" s="12"/>
      <c r="L19" s="39"/>
      <c r="M19" s="39"/>
      <c r="N19" s="39"/>
      <c r="O19" s="39"/>
      <c r="P19" s="39"/>
      <c r="Q19" s="39"/>
      <c r="R19" s="39"/>
      <c r="S19" s="39"/>
      <c r="T19" s="39"/>
      <c r="U19" s="12"/>
      <c r="V19" s="39"/>
      <c r="W19" s="12"/>
    </row>
    <row r="20" ht="45" customHeight="1" spans="1:23">
      <c r="A20" s="153" t="s">
        <v>262</v>
      </c>
      <c r="B20" s="156"/>
      <c r="C20" s="153" t="s">
        <v>262</v>
      </c>
      <c r="D20" s="153" t="str">
        <f t="shared" si="0"/>
        <v>451001 中国共产党昆明市呈贡区委员会社会工作部</v>
      </c>
      <c r="E20" s="157" t="s">
        <v>103</v>
      </c>
      <c r="F20" s="157" t="s">
        <v>104</v>
      </c>
      <c r="G20" s="157" t="s">
        <v>263</v>
      </c>
      <c r="H20" s="157" t="s">
        <v>264</v>
      </c>
      <c r="I20" s="108">
        <v>890000</v>
      </c>
      <c r="J20" s="108">
        <v>890000</v>
      </c>
      <c r="K20" s="82"/>
      <c r="L20" s="82"/>
      <c r="M20" s="82"/>
      <c r="N20" s="82"/>
      <c r="O20" s="82"/>
      <c r="P20" s="82"/>
      <c r="Q20" s="82"/>
      <c r="R20" s="82"/>
      <c r="S20" s="82"/>
      <c r="T20" s="82"/>
      <c r="U20" s="82"/>
      <c r="V20" s="82"/>
      <c r="W20" s="82"/>
    </row>
    <row r="21" ht="18.75" customHeight="1" spans="1:23">
      <c r="A21" s="31" t="s">
        <v>246</v>
      </c>
      <c r="B21" s="32"/>
      <c r="C21" s="32"/>
      <c r="D21" s="32"/>
      <c r="E21" s="32"/>
      <c r="F21" s="32"/>
      <c r="G21" s="32"/>
      <c r="H21" s="38"/>
      <c r="I21" s="108">
        <v>5000000</v>
      </c>
      <c r="J21" s="108">
        <v>5000000</v>
      </c>
      <c r="K21" s="82"/>
      <c r="L21" s="82"/>
      <c r="M21" s="82"/>
      <c r="N21" s="82"/>
      <c r="O21" s="82"/>
      <c r="P21" s="82"/>
      <c r="Q21" s="82"/>
      <c r="R21" s="82"/>
      <c r="S21" s="82"/>
      <c r="T21" s="82"/>
      <c r="U21" s="82"/>
      <c r="V21" s="82"/>
      <c r="W21" s="82"/>
    </row>
  </sheetData>
  <mergeCells count="31">
    <mergeCell ref="A3:W3"/>
    <mergeCell ref="A4:H4"/>
    <mergeCell ref="J5:M5"/>
    <mergeCell ref="N5:P5"/>
    <mergeCell ref="R5:W5"/>
    <mergeCell ref="A21:H21"/>
    <mergeCell ref="A5:A8"/>
    <mergeCell ref="A10:A11"/>
    <mergeCell ref="A13:A15"/>
    <mergeCell ref="A16:A19"/>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workbookViewId="0">
      <pane ySplit="1" topLeftCell="A19" activePane="bottomLeft" state="frozen"/>
      <selection/>
      <selection pane="bottomLeft" activeCell="A7" sqref="A7:A30"/>
    </sheetView>
  </sheetViews>
  <sheetFormatPr defaultColWidth="9.125" defaultRowHeight="12" customHeight="1"/>
  <cols>
    <col min="1" max="1" width="23.875" customWidth="1"/>
    <col min="2" max="2" width="37.375" customWidth="1"/>
    <col min="3" max="3" width="17" customWidth="1"/>
    <col min="4" max="4" width="17.375" customWidth="1"/>
    <col min="5" max="5" width="23.625" customWidth="1"/>
    <col min="6" max="6" width="11.25" customWidth="1"/>
    <col min="7" max="7" width="12.875" customWidth="1"/>
    <col min="8" max="8" width="15.625" customWidth="1"/>
    <col min="9" max="9" width="13.375" customWidth="1"/>
    <col min="10" max="10" width="52.375" customWidth="1"/>
  </cols>
  <sheetData>
    <row r="1" customHeight="1" spans="1:10">
      <c r="A1" s="1"/>
      <c r="B1" s="1"/>
      <c r="C1" s="1"/>
      <c r="D1" s="1"/>
      <c r="E1" s="1"/>
      <c r="F1" s="1"/>
      <c r="G1" s="1"/>
      <c r="H1" s="1"/>
      <c r="I1" s="1"/>
      <c r="J1" s="1"/>
    </row>
    <row r="2" ht="18" customHeight="1" spans="10:10">
      <c r="J2" s="19" t="s">
        <v>265</v>
      </c>
    </row>
    <row r="3" ht="39.75" customHeight="1" spans="1:10">
      <c r="A3" s="68" t="str">
        <f>"2025"&amp;"年部门项目支出绩效目标表"</f>
        <v>2025年部门项目支出绩效目标表</v>
      </c>
      <c r="B3" s="3"/>
      <c r="C3" s="3"/>
      <c r="D3" s="3"/>
      <c r="E3" s="3"/>
      <c r="F3" s="71"/>
      <c r="G3" s="3"/>
      <c r="H3" s="71"/>
      <c r="I3" s="71"/>
      <c r="J3" s="3"/>
    </row>
    <row r="4" ht="17.25" customHeight="1" spans="1:1">
      <c r="A4" s="4" t="s">
        <v>1</v>
      </c>
    </row>
    <row r="5" ht="39" customHeight="1" spans="1:10">
      <c r="A5" s="69" t="s">
        <v>185</v>
      </c>
      <c r="B5" s="69" t="s">
        <v>266</v>
      </c>
      <c r="C5" s="69" t="s">
        <v>267</v>
      </c>
      <c r="D5" s="69" t="s">
        <v>268</v>
      </c>
      <c r="E5" s="69" t="s">
        <v>269</v>
      </c>
      <c r="F5" s="72" t="s">
        <v>270</v>
      </c>
      <c r="G5" s="69" t="s">
        <v>271</v>
      </c>
      <c r="H5" s="72" t="s">
        <v>272</v>
      </c>
      <c r="I5" s="72" t="s">
        <v>273</v>
      </c>
      <c r="J5" s="69" t="s">
        <v>274</v>
      </c>
    </row>
    <row r="6" ht="18.75" hidden="1" customHeight="1" spans="1:10">
      <c r="A6" s="146">
        <v>1</v>
      </c>
      <c r="B6" s="146">
        <v>2</v>
      </c>
      <c r="C6" s="146">
        <v>3</v>
      </c>
      <c r="D6" s="146">
        <v>4</v>
      </c>
      <c r="E6" s="146">
        <v>5</v>
      </c>
      <c r="F6" s="39">
        <v>6</v>
      </c>
      <c r="G6" s="146">
        <v>7</v>
      </c>
      <c r="H6" s="39">
        <v>8</v>
      </c>
      <c r="I6" s="39">
        <v>9</v>
      </c>
      <c r="J6" s="146">
        <v>10</v>
      </c>
    </row>
    <row r="7" ht="40" customHeight="1" spans="1:10">
      <c r="A7" s="147" t="s">
        <v>262</v>
      </c>
      <c r="B7" s="148" t="s">
        <v>275</v>
      </c>
      <c r="C7" s="148" t="s">
        <v>276</v>
      </c>
      <c r="D7" s="148" t="s">
        <v>277</v>
      </c>
      <c r="E7" s="148" t="s">
        <v>278</v>
      </c>
      <c r="F7" s="148" t="s">
        <v>279</v>
      </c>
      <c r="G7" s="148" t="s">
        <v>93</v>
      </c>
      <c r="H7" s="148" t="s">
        <v>280</v>
      </c>
      <c r="I7" s="148" t="s">
        <v>281</v>
      </c>
      <c r="J7" s="148" t="s">
        <v>282</v>
      </c>
    </row>
    <row r="8" ht="18.75" customHeight="1" spans="1:10">
      <c r="A8" s="147"/>
      <c r="B8" s="148"/>
      <c r="C8" s="148" t="s">
        <v>276</v>
      </c>
      <c r="D8" s="148" t="s">
        <v>283</v>
      </c>
      <c r="E8" s="148" t="s">
        <v>284</v>
      </c>
      <c r="F8" s="148" t="s">
        <v>279</v>
      </c>
      <c r="G8" s="148" t="s">
        <v>285</v>
      </c>
      <c r="H8" s="148" t="s">
        <v>286</v>
      </c>
      <c r="I8" s="148" t="s">
        <v>287</v>
      </c>
      <c r="J8" s="148" t="s">
        <v>288</v>
      </c>
    </row>
    <row r="9" ht="51" customHeight="1" spans="1:10">
      <c r="A9" s="147"/>
      <c r="B9" s="148"/>
      <c r="C9" s="148" t="s">
        <v>276</v>
      </c>
      <c r="D9" s="148" t="s">
        <v>289</v>
      </c>
      <c r="E9" s="148" t="s">
        <v>290</v>
      </c>
      <c r="F9" s="148" t="s">
        <v>279</v>
      </c>
      <c r="G9" s="148" t="s">
        <v>291</v>
      </c>
      <c r="H9" s="148" t="s">
        <v>292</v>
      </c>
      <c r="I9" s="148" t="s">
        <v>281</v>
      </c>
      <c r="J9" s="148" t="s">
        <v>293</v>
      </c>
    </row>
    <row r="10" ht="42" customHeight="1" spans="1:10">
      <c r="A10" s="147"/>
      <c r="B10" s="148"/>
      <c r="C10" s="148" t="s">
        <v>294</v>
      </c>
      <c r="D10" s="148" t="s">
        <v>295</v>
      </c>
      <c r="E10" s="148" t="s">
        <v>296</v>
      </c>
      <c r="F10" s="148" t="s">
        <v>297</v>
      </c>
      <c r="G10" s="148" t="s">
        <v>298</v>
      </c>
      <c r="H10" s="148" t="s">
        <v>286</v>
      </c>
      <c r="I10" s="148" t="s">
        <v>287</v>
      </c>
      <c r="J10" s="148" t="s">
        <v>299</v>
      </c>
    </row>
    <row r="11" ht="18.75" customHeight="1" spans="1:10">
      <c r="A11" s="147"/>
      <c r="B11" s="148"/>
      <c r="C11" s="148" t="s">
        <v>300</v>
      </c>
      <c r="D11" s="148" t="s">
        <v>301</v>
      </c>
      <c r="E11" s="148" t="s">
        <v>302</v>
      </c>
      <c r="F11" s="148" t="s">
        <v>297</v>
      </c>
      <c r="G11" s="148" t="s">
        <v>303</v>
      </c>
      <c r="H11" s="148" t="s">
        <v>286</v>
      </c>
      <c r="I11" s="148" t="s">
        <v>287</v>
      </c>
      <c r="J11" s="148" t="s">
        <v>304</v>
      </c>
    </row>
    <row r="12" ht="42" customHeight="1" spans="1:10">
      <c r="A12" s="147" t="s">
        <v>261</v>
      </c>
      <c r="B12" s="148" t="s">
        <v>305</v>
      </c>
      <c r="C12" s="148" t="s">
        <v>276</v>
      </c>
      <c r="D12" s="148" t="s">
        <v>277</v>
      </c>
      <c r="E12" s="148" t="s">
        <v>306</v>
      </c>
      <c r="F12" s="148" t="s">
        <v>279</v>
      </c>
      <c r="G12" s="148" t="s">
        <v>307</v>
      </c>
      <c r="H12" s="148" t="s">
        <v>280</v>
      </c>
      <c r="I12" s="148" t="s">
        <v>281</v>
      </c>
      <c r="J12" s="148" t="s">
        <v>308</v>
      </c>
    </row>
    <row r="13" ht="47" customHeight="1" spans="1:10">
      <c r="A13" s="147"/>
      <c r="B13" s="148"/>
      <c r="C13" s="148" t="s">
        <v>276</v>
      </c>
      <c r="D13" s="148" t="s">
        <v>309</v>
      </c>
      <c r="E13" s="148" t="s">
        <v>310</v>
      </c>
      <c r="F13" s="148" t="s">
        <v>297</v>
      </c>
      <c r="G13" s="148" t="s">
        <v>285</v>
      </c>
      <c r="H13" s="148" t="s">
        <v>286</v>
      </c>
      <c r="I13" s="148" t="s">
        <v>287</v>
      </c>
      <c r="J13" s="148" t="s">
        <v>311</v>
      </c>
    </row>
    <row r="14" ht="52" customHeight="1" spans="1:10">
      <c r="A14" s="147"/>
      <c r="B14" s="148"/>
      <c r="C14" s="148" t="s">
        <v>276</v>
      </c>
      <c r="D14" s="148" t="s">
        <v>289</v>
      </c>
      <c r="E14" s="148" t="s">
        <v>290</v>
      </c>
      <c r="F14" s="148" t="s">
        <v>279</v>
      </c>
      <c r="G14" s="148" t="s">
        <v>312</v>
      </c>
      <c r="H14" s="148" t="s">
        <v>292</v>
      </c>
      <c r="I14" s="148" t="s">
        <v>287</v>
      </c>
      <c r="J14" s="148" t="s">
        <v>313</v>
      </c>
    </row>
    <row r="15" ht="55" customHeight="1" spans="1:10">
      <c r="A15" s="147"/>
      <c r="B15" s="148"/>
      <c r="C15" s="148" t="s">
        <v>294</v>
      </c>
      <c r="D15" s="148" t="s">
        <v>295</v>
      </c>
      <c r="E15" s="148" t="s">
        <v>296</v>
      </c>
      <c r="F15" s="148" t="s">
        <v>297</v>
      </c>
      <c r="G15" s="148" t="s">
        <v>298</v>
      </c>
      <c r="H15" s="148" t="s">
        <v>286</v>
      </c>
      <c r="I15" s="148" t="s">
        <v>287</v>
      </c>
      <c r="J15" s="148" t="s">
        <v>311</v>
      </c>
    </row>
    <row r="16" ht="51" customHeight="1" spans="1:10">
      <c r="A16" s="147"/>
      <c r="B16" s="148"/>
      <c r="C16" s="148" t="s">
        <v>300</v>
      </c>
      <c r="D16" s="148" t="s">
        <v>301</v>
      </c>
      <c r="E16" s="148" t="s">
        <v>314</v>
      </c>
      <c r="F16" s="148" t="s">
        <v>297</v>
      </c>
      <c r="G16" s="148" t="s">
        <v>285</v>
      </c>
      <c r="H16" s="148" t="s">
        <v>286</v>
      </c>
      <c r="I16" s="148" t="s">
        <v>287</v>
      </c>
      <c r="J16" s="148" t="s">
        <v>314</v>
      </c>
    </row>
    <row r="17" ht="54" customHeight="1" spans="1:10">
      <c r="A17" s="147" t="s">
        <v>258</v>
      </c>
      <c r="B17" s="148" t="s">
        <v>315</v>
      </c>
      <c r="C17" s="148" t="s">
        <v>276</v>
      </c>
      <c r="D17" s="148" t="s">
        <v>277</v>
      </c>
      <c r="E17" s="148" t="s">
        <v>316</v>
      </c>
      <c r="F17" s="148" t="s">
        <v>297</v>
      </c>
      <c r="G17" s="148" t="s">
        <v>317</v>
      </c>
      <c r="H17" s="148" t="s">
        <v>280</v>
      </c>
      <c r="I17" s="148" t="s">
        <v>281</v>
      </c>
      <c r="J17" s="148" t="s">
        <v>318</v>
      </c>
    </row>
    <row r="18" ht="50" customHeight="1" spans="1:10">
      <c r="A18" s="147"/>
      <c r="B18" s="148"/>
      <c r="C18" s="148" t="s">
        <v>276</v>
      </c>
      <c r="D18" s="148" t="s">
        <v>309</v>
      </c>
      <c r="E18" s="148" t="s">
        <v>319</v>
      </c>
      <c r="F18" s="148" t="s">
        <v>297</v>
      </c>
      <c r="G18" s="148" t="s">
        <v>298</v>
      </c>
      <c r="H18" s="148" t="s">
        <v>286</v>
      </c>
      <c r="I18" s="148" t="s">
        <v>287</v>
      </c>
      <c r="J18" s="148" t="s">
        <v>320</v>
      </c>
    </row>
    <row r="19" ht="49" customHeight="1" spans="1:10">
      <c r="A19" s="147"/>
      <c r="B19" s="148"/>
      <c r="C19" s="148" t="s">
        <v>276</v>
      </c>
      <c r="D19" s="148" t="s">
        <v>289</v>
      </c>
      <c r="E19" s="148" t="s">
        <v>290</v>
      </c>
      <c r="F19" s="148" t="s">
        <v>297</v>
      </c>
      <c r="G19" s="148" t="s">
        <v>321</v>
      </c>
      <c r="H19" s="148" t="s">
        <v>292</v>
      </c>
      <c r="I19" s="148" t="s">
        <v>281</v>
      </c>
      <c r="J19" s="148" t="s">
        <v>322</v>
      </c>
    </row>
    <row r="20" ht="18.75" customHeight="1" spans="1:10">
      <c r="A20" s="147"/>
      <c r="B20" s="148"/>
      <c r="C20" s="148" t="s">
        <v>294</v>
      </c>
      <c r="D20" s="148" t="s">
        <v>295</v>
      </c>
      <c r="E20" s="148" t="s">
        <v>323</v>
      </c>
      <c r="F20" s="148" t="s">
        <v>297</v>
      </c>
      <c r="G20" s="148" t="s">
        <v>324</v>
      </c>
      <c r="H20" s="148" t="s">
        <v>286</v>
      </c>
      <c r="I20" s="148" t="s">
        <v>287</v>
      </c>
      <c r="J20" s="148" t="s">
        <v>325</v>
      </c>
    </row>
    <row r="21" ht="57" customHeight="1" spans="1:10">
      <c r="A21" s="147"/>
      <c r="B21" s="148"/>
      <c r="C21" s="148" t="s">
        <v>300</v>
      </c>
      <c r="D21" s="148" t="s">
        <v>301</v>
      </c>
      <c r="E21" s="148" t="s">
        <v>326</v>
      </c>
      <c r="F21" s="148" t="s">
        <v>297</v>
      </c>
      <c r="G21" s="148" t="s">
        <v>298</v>
      </c>
      <c r="H21" s="148" t="s">
        <v>286</v>
      </c>
      <c r="I21" s="148" t="s">
        <v>287</v>
      </c>
      <c r="J21" s="148" t="s">
        <v>327</v>
      </c>
    </row>
    <row r="22" ht="28" customHeight="1" spans="1:10">
      <c r="A22" s="147" t="s">
        <v>255</v>
      </c>
      <c r="B22" s="148" t="s">
        <v>328</v>
      </c>
      <c r="C22" s="148" t="s">
        <v>276</v>
      </c>
      <c r="D22" s="148" t="s">
        <v>277</v>
      </c>
      <c r="E22" s="148" t="s">
        <v>329</v>
      </c>
      <c r="F22" s="148" t="s">
        <v>279</v>
      </c>
      <c r="G22" s="148" t="s">
        <v>330</v>
      </c>
      <c r="H22" s="148" t="s">
        <v>331</v>
      </c>
      <c r="I22" s="148" t="s">
        <v>281</v>
      </c>
      <c r="J22" s="148" t="s">
        <v>332</v>
      </c>
    </row>
    <row r="23" ht="48" customHeight="1" spans="1:10">
      <c r="A23" s="147"/>
      <c r="B23" s="148"/>
      <c r="C23" s="148" t="s">
        <v>276</v>
      </c>
      <c r="D23" s="148" t="s">
        <v>289</v>
      </c>
      <c r="E23" s="148" t="s">
        <v>290</v>
      </c>
      <c r="F23" s="148" t="s">
        <v>279</v>
      </c>
      <c r="G23" s="148" t="s">
        <v>333</v>
      </c>
      <c r="H23" s="148" t="s">
        <v>292</v>
      </c>
      <c r="I23" s="148" t="s">
        <v>281</v>
      </c>
      <c r="J23" s="148" t="s">
        <v>332</v>
      </c>
    </row>
    <row r="24" ht="33" customHeight="1" spans="1:10">
      <c r="A24" s="147"/>
      <c r="B24" s="148"/>
      <c r="C24" s="148" t="s">
        <v>294</v>
      </c>
      <c r="D24" s="148" t="s">
        <v>295</v>
      </c>
      <c r="E24" s="148" t="s">
        <v>334</v>
      </c>
      <c r="F24" s="148" t="s">
        <v>297</v>
      </c>
      <c r="G24" s="148" t="s">
        <v>324</v>
      </c>
      <c r="H24" s="148" t="s">
        <v>286</v>
      </c>
      <c r="I24" s="148" t="s">
        <v>287</v>
      </c>
      <c r="J24" s="148" t="s">
        <v>332</v>
      </c>
    </row>
    <row r="25" ht="36" customHeight="1" spans="1:10">
      <c r="A25" s="147"/>
      <c r="B25" s="148"/>
      <c r="C25" s="148" t="s">
        <v>300</v>
      </c>
      <c r="D25" s="148" t="s">
        <v>301</v>
      </c>
      <c r="E25" s="148" t="s">
        <v>335</v>
      </c>
      <c r="F25" s="148" t="s">
        <v>297</v>
      </c>
      <c r="G25" s="148" t="s">
        <v>285</v>
      </c>
      <c r="H25" s="148" t="s">
        <v>286</v>
      </c>
      <c r="I25" s="148" t="s">
        <v>287</v>
      </c>
      <c r="J25" s="148" t="s">
        <v>336</v>
      </c>
    </row>
    <row r="26" ht="34" customHeight="1" spans="1:10">
      <c r="A26" s="147" t="s">
        <v>254</v>
      </c>
      <c r="B26" s="148" t="s">
        <v>337</v>
      </c>
      <c r="C26" s="148" t="s">
        <v>276</v>
      </c>
      <c r="D26" s="148" t="s">
        <v>277</v>
      </c>
      <c r="E26" s="148" t="s">
        <v>338</v>
      </c>
      <c r="F26" s="148" t="s">
        <v>279</v>
      </c>
      <c r="G26" s="148" t="s">
        <v>339</v>
      </c>
      <c r="H26" s="148" t="s">
        <v>331</v>
      </c>
      <c r="I26" s="148" t="s">
        <v>281</v>
      </c>
      <c r="J26" s="148" t="s">
        <v>340</v>
      </c>
    </row>
    <row r="27" ht="41" customHeight="1" spans="1:10">
      <c r="A27" s="147"/>
      <c r="B27" s="148"/>
      <c r="C27" s="148" t="s">
        <v>276</v>
      </c>
      <c r="D27" s="148" t="s">
        <v>289</v>
      </c>
      <c r="E27" s="148" t="s">
        <v>290</v>
      </c>
      <c r="F27" s="148" t="s">
        <v>279</v>
      </c>
      <c r="G27" s="148" t="s">
        <v>341</v>
      </c>
      <c r="H27" s="148" t="s">
        <v>292</v>
      </c>
      <c r="I27" s="148" t="s">
        <v>281</v>
      </c>
      <c r="J27" s="148" t="s">
        <v>342</v>
      </c>
    </row>
    <row r="28" ht="33" customHeight="1" spans="1:10">
      <c r="A28" s="147"/>
      <c r="B28" s="148"/>
      <c r="C28" s="148" t="s">
        <v>294</v>
      </c>
      <c r="D28" s="148" t="s">
        <v>295</v>
      </c>
      <c r="E28" s="148" t="s">
        <v>296</v>
      </c>
      <c r="F28" s="148" t="s">
        <v>279</v>
      </c>
      <c r="G28" s="148" t="s">
        <v>285</v>
      </c>
      <c r="H28" s="148" t="s">
        <v>286</v>
      </c>
      <c r="I28" s="148" t="s">
        <v>287</v>
      </c>
      <c r="J28" s="148" t="s">
        <v>343</v>
      </c>
    </row>
    <row r="29" ht="42" customHeight="1" spans="1:10">
      <c r="A29" s="147"/>
      <c r="B29" s="148"/>
      <c r="C29" s="148" t="s">
        <v>294</v>
      </c>
      <c r="D29" s="148" t="s">
        <v>295</v>
      </c>
      <c r="E29" s="148" t="s">
        <v>344</v>
      </c>
      <c r="F29" s="148" t="s">
        <v>279</v>
      </c>
      <c r="G29" s="148" t="s">
        <v>324</v>
      </c>
      <c r="H29" s="148" t="s">
        <v>286</v>
      </c>
      <c r="I29" s="148" t="s">
        <v>287</v>
      </c>
      <c r="J29" s="148" t="s">
        <v>345</v>
      </c>
    </row>
    <row r="30" ht="42" customHeight="1" spans="1:10">
      <c r="A30" s="147"/>
      <c r="B30" s="148"/>
      <c r="C30" s="148" t="s">
        <v>300</v>
      </c>
      <c r="D30" s="148" t="s">
        <v>301</v>
      </c>
      <c r="E30" s="148" t="s">
        <v>346</v>
      </c>
      <c r="F30" s="148" t="s">
        <v>297</v>
      </c>
      <c r="G30" s="148" t="s">
        <v>324</v>
      </c>
      <c r="H30" s="148" t="s">
        <v>286</v>
      </c>
      <c r="I30" s="148" t="s">
        <v>287</v>
      </c>
      <c r="J30" s="148" t="s">
        <v>347</v>
      </c>
    </row>
  </sheetData>
  <mergeCells count="12">
    <mergeCell ref="A3:J3"/>
    <mergeCell ref="A4:H4"/>
    <mergeCell ref="A7:A11"/>
    <mergeCell ref="A12:A16"/>
    <mergeCell ref="A17:A21"/>
    <mergeCell ref="A22:A25"/>
    <mergeCell ref="A26:A30"/>
    <mergeCell ref="B7:B11"/>
    <mergeCell ref="B12:B16"/>
    <mergeCell ref="B17:B21"/>
    <mergeCell ref="B22:B25"/>
    <mergeCell ref="B26:B3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dcterms:created xsi:type="dcterms:W3CDTF">2025-02-07T23:09:00Z</dcterms:created>
  <dcterms:modified xsi:type="dcterms:W3CDTF">2025-03-19T11:04:53Z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2052-11.8.2.10624</vt:lpwstr>
  </property>
</Properties>
</file>