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6" r:id="rId15"/>
    <sheet name="上级转移支付补助项目支出预算表11" sheetId="17" r:id="rId16"/>
    <sheet name="部门项目中期规划预算表12" sheetId="18" r:id="rId17"/>
  </sheets>
  <definedNames>
    <definedName name="_xlnm.Print_Titles" localSheetId="0">'财务收支预算总表01-1'!$A:$A,'财务收支预算总表01-1'!#REF!</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<sst xmlns="http://schemas.openxmlformats.org/spreadsheetml/2006/main" count="1038" uniqueCount="408">
  <si>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</si>
  <si>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</si>
  <si>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</si>
  <si>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</si>
  <si>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</si>
  <si>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</si>
  <si>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</si>
  <si>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</si>
  <si>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</si>
  <si>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</si>
  <si>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</si>
  <si>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</si>
  <si>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</si>
  <si>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</si>
  <si>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</si>
  <si>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</si>
  <si>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</si>
  <si>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</si>
  <si>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</si>
  <si>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</si>
  <si>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</si>
  <si>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</si>
  <si>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</si>
  <si>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</si>
  <si>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</si>
  <si>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</si>
  <si>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</si>
  <si>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</si>
  <si>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</si>
  <si>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</si>
  <si>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</si>
  <si>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</si>
  <si>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</si>
  <si>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</si>
  <si>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</si>
  <si>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</si>
  <si>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</si>
  <si>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</si>
  <si>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</si>
  <si>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</si>
  <si>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</si>
  <si>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</si>
  <si>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</si>
  <si>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</si>
  <si>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</si>
  <si>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</si>
  <si>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</si>
  <si>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</si>
  <si>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</si>
  <si>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</si>
  <si>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</si>
  <si>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</si>
  <si>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</si>
  <si>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</si>
  <si>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</si>
  <si>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</si>
  <si>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</si>
  <si>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</si>
  <si>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</si>
  <si>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</si>
  <si>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</si>
  <si>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</si>
  <si>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</si>
  <si>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</si>
  <si>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</si>
  <si>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</si>
  <si>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</si>
  <si>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</si>
  <si>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</si>
  <si>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105035</t>
  </si>
  <si>
    <t>昆明市呈贡区第四中学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</si>
  <si>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</si>
  <si>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</si>
  <si>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</si>
  <si>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</si>
  <si>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</si>
  <si>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</si>
  <si>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</si>
  <si>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</si>
  <si>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</si>
  <si>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</si>
  <si>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</si>
  <si>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</si>
  <si>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</si>
  <si>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</si>
  <si>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</si>
  <si>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</si>
  <si>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</si>
  <si>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</si>
  <si>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</si>
  <si>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</si>
  <si>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</si>
  <si>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</si>
  <si>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</si>
  <si>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</si>
  <si>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</si>
  <si>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</si>
  <si>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</si>
  <si>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</si>
  <si>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</si>
  <si>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</si>
  <si>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2050203</t>
  </si>
  <si>
    <t>初中教育</t>
  </si>
  <si>
    <t>2050204</t>
  </si>
  <si>
    <t>高中教育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</si>
  <si>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</si>
  <si>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</si>
  <si>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</si>
  <si>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</si>
  <si>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</si>
  <si>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</si>
  <si>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</si>
  <si>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</si>
  <si>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</si>
  <si>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</si>
  <si>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</si>
  <si>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</si>
  <si>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</si>
  <si>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</si>
  <si>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</si>
  <si>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</si>
  <si>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</si>
  <si>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</si>
  <si>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</si>
  <si>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</si>
  <si>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</si>
  <si>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</si>
  <si>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</si>
  <si>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</si>
  <si>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</si>
  <si>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</si>
  <si>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</si>
  <si>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</si>
  <si>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</si>
  <si>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</si>
  <si>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</si>
  <si>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</si>
  <si>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</si>
  <si>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</si>
  <si>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</si>
  <si>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</si>
  <si>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</si>
  <si>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</si>
  <si>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</si>
  <si>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</si>
  <si>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</si>
  <si>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</si>
  <si>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</si>
  <si>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</si>
  <si>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</si>
  <si>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</si>
  <si>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</si>
  <si>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</si>
  <si>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</si>
  <si>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</si>
  <si>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</si>
  <si>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</si>
  <si>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</si>
  <si>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</si>
  <si>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</si>
  <si>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</si>
  <si>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</si>
  <si>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</si>
  <si>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</si>
  <si>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</si>
  <si>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</si>
  <si>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2210203</t>
  </si>
  <si>
    <t>合  计</t>
  </si>
  <si>
    <t>预算03表</t>
  </si>
  <si>
    <t>“三公”经费合计</t>
  </si>
  <si>
    <t>因公出国（境）费</t>
  </si>
  <si>
    <t>公务用车购置及运行费</t>
  </si>
  <si>
    <t>公务接待费</t>
  </si>
  <si>
    <t>公务用车购置费</t>
  </si>
  <si>
    <t>公务用车运行费</t>
  </si>
  <si>
    <t>此表为空，说明：昆明市呈贡区第四中学无一般公共预算“三公”经费支出。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</si>
  <si>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</si>
  <si>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</si>
  <si>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</si>
  <si>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</si>
  <si>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</si>
  <si>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</si>
  <si>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</si>
  <si>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</si>
  <si>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</si>
  <si>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</si>
  <si>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</si>
  <si>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</si>
  <si>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</si>
  <si>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</si>
  <si>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</si>
  <si>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</si>
  <si>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</si>
  <si>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</si>
  <si>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</si>
  <si>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昆明市呈贡区教育体育局</t>
  </si>
  <si>
    <t>530121210000000000854</t>
  </si>
  <si>
    <t>事业人员工资支出</t>
  </si>
  <si>
    <t>30101</t>
  </si>
  <si>
    <t>基本工资</t>
  </si>
  <si>
    <t>30102</t>
  </si>
  <si>
    <t>津贴补贴</t>
  </si>
  <si>
    <t>30103</t>
  </si>
  <si>
    <t>奖金</t>
  </si>
  <si>
    <t>30107</t>
  </si>
  <si>
    <t>绩效工资</t>
  </si>
  <si>
    <t>530121210000000002458</t>
  </si>
  <si>
    <t>社会保障缴费</t>
  </si>
  <si>
    <t>30108</t>
  </si>
  <si>
    <t>机关事业单位基本养老保险缴费</t>
  </si>
  <si>
    <t>30110</t>
  </si>
  <si>
    <t>职工基本医疗保险缴费</t>
  </si>
  <si>
    <t>30111</t>
  </si>
  <si>
    <t>公务员医疗补助缴费</t>
  </si>
  <si>
    <t>30112</t>
  </si>
  <si>
    <t>其他社会保障缴费</t>
  </si>
  <si>
    <t>530121210000000002459</t>
  </si>
  <si>
    <t>30113</t>
  </si>
  <si>
    <t>530121210000000002463</t>
  </si>
  <si>
    <t>工会经费</t>
  </si>
  <si>
    <t>30228</t>
  </si>
  <si>
    <t>530121210000000002464</t>
  </si>
  <si>
    <t>一般公用运转支出</t>
  </si>
  <si>
    <t>30229</t>
  </si>
  <si>
    <t>福利费</t>
  </si>
  <si>
    <t>530121231100001410037</t>
  </si>
  <si>
    <t>事业人员绩效奖励</t>
  </si>
  <si>
    <t>530121251100003732178</t>
  </si>
  <si>
    <t>事业购房补贴</t>
  </si>
  <si>
    <t>预算05-1表</t>
  </si>
  <si>
    <t>项目分类</t>
  </si>
  <si>
    <t>项目单位</t>
  </si>
  <si>
    <t>经济科目编码</t>
  </si>
  <si>
    <t>经济科目名称</t>
  </si>
  <si>
    <t>本年拨款</t>
  </si>
  <si>
    <t>其中：本次下达</t>
  </si>
  <si>
    <t>民生类</t>
  </si>
  <si>
    <t>530121241100002379990</t>
  </si>
  <si>
    <t>普通高中国家助学金区级补助资金</t>
  </si>
  <si>
    <t>30308</t>
  </si>
  <si>
    <t>助学金</t>
  </si>
  <si>
    <t>530121241100002380013</t>
  </si>
  <si>
    <t>普通高中家庭经济困难学生免学杂费区级补助资金</t>
  </si>
  <si>
    <t>530121241100002380022</t>
  </si>
  <si>
    <t>普通高中脱贫家庭经济困难学生生活费区级补助资金</t>
  </si>
  <si>
    <t>事业发展类</t>
  </si>
  <si>
    <t>530121241100002188893</t>
  </si>
  <si>
    <t>云南民族大学附属高级中学（呈贡校区）设施设备采购经费</t>
  </si>
  <si>
    <t>31002</t>
  </si>
  <si>
    <t>办公设备购置</t>
  </si>
  <si>
    <t>530121241100002890480</t>
  </si>
  <si>
    <t>2024年学生资助普高国家助学金中央直达资金</t>
  </si>
  <si>
    <t>530121241100002890573</t>
  </si>
  <si>
    <t>2024年学生资助普高免学杂中央直达资金</t>
  </si>
  <si>
    <t>530121241100003045431</t>
  </si>
  <si>
    <t>2024年学生资助普高国家助学金市级专项资金</t>
  </si>
  <si>
    <t>530121241100003232399</t>
  </si>
  <si>
    <t>2024年第二批学生资助普通高中家庭经济困难学生免学杂费省级直达专项资金</t>
  </si>
  <si>
    <t>530121241100003320258</t>
  </si>
  <si>
    <t>2024年第二批学生资助脱贫家庭经济困难学生生活费补助市级专项资金</t>
  </si>
  <si>
    <t>530121241100003320402</t>
  </si>
  <si>
    <t>2024年第二批学生资助普通高中家庭经济困难学生免学杂费市级专项资金</t>
  </si>
  <si>
    <t>预算05-2表</t>
  </si>
  <si>
    <t>项目年度绩效目标</t>
  </si>
  <si>
    <t>一级指标</t>
  </si>
  <si>
    <t>二级指标</t>
  </si>
  <si>
    <t>三级指标</t>
  </si>
  <si>
    <t>指标性质</t>
  </si>
  <si>
    <t>指标值</t>
  </si>
  <si>
    <t>度量单位</t>
  </si>
  <si>
    <t>指标属性</t>
  </si>
  <si>
    <t>指标内容</t>
  </si>
  <si>
    <t xml:space="preserve">丰富教学手段，提升教学质量，推动学校素质教育与特色发展；改善办学条件，为师生打造舒适空间，助力学校高质量发展；合法合规完成本年采购支出。
</t>
  </si>
  <si>
    <t>产出指标</t>
  </si>
  <si>
    <t>数量指标</t>
  </si>
  <si>
    <t>设施设备购置计划完成率</t>
  </si>
  <si>
    <t>&gt;=</t>
  </si>
  <si>
    <t>80</t>
  </si>
  <si>
    <t>%</t>
  </si>
  <si>
    <t>定量指标</t>
  </si>
  <si>
    <t>反映学校设施设备采购计划执行情况。</t>
  </si>
  <si>
    <t>质量指标</t>
  </si>
  <si>
    <t>设施设备验收通过率</t>
  </si>
  <si>
    <t>90</t>
  </si>
  <si>
    <t>反映学校购置产品的质量情况。
验收通过率=(通过验收的收购数量/购置总数量)*100%</t>
  </si>
  <si>
    <t>效益指标</t>
  </si>
  <si>
    <t>社会效益</t>
  </si>
  <si>
    <t>保障学校正常运行</t>
  </si>
  <si>
    <t>=</t>
  </si>
  <si>
    <t>100</t>
  </si>
  <si>
    <t>定性指标</t>
  </si>
  <si>
    <t>因购买各类设施设备，保障学校正常运转。</t>
  </si>
  <si>
    <t>满意度指标</t>
  </si>
  <si>
    <t>服务对象满意度</t>
  </si>
  <si>
    <t>学生对新增设施设备使用满意度</t>
  </si>
  <si>
    <t>反映学生对购置设备的整体满意情况。
学生使用人员满意度=（对购置设备满意的人数/问卷调查人数）*100%。</t>
  </si>
  <si>
    <t>教师对新增设施设备使用的满意度</t>
  </si>
  <si>
    <t>反映教师对购置设备的整体满意情况。
教师使用人员满意度=（对购置设备满意的人数/问卷调查人数）*100%。</t>
  </si>
  <si>
    <t>加大力度宣传国家免学杂费资助政策，使这项惠民政策家喻户晓、深入人心；提高困难学生家庭经济收入，按实际困难学生人数下拨资助资金，满足家庭经济困难学生基本学习生活需要，不让一名学生因家庭经济困难而失学。</t>
  </si>
  <si>
    <t>普通高中家庭经济困难学生免学杂费获补对象准确率</t>
  </si>
  <si>
    <t>反映普通高中家庭经济困难学生免学杂费发放对象的准确情况。</t>
  </si>
  <si>
    <t>普通高中家庭经济困难学生应助尽助率</t>
  </si>
  <si>
    <t>对符合普通高中家庭经济困难学生免学杂费资助标准的学生进行资助</t>
  </si>
  <si>
    <t>时效指标</t>
  </si>
  <si>
    <t>普高家庭经济困难学生免学杂费资助按规定及时发放率</t>
  </si>
  <si>
    <t>按文件规定时限足额支付资金给困难学生。</t>
  </si>
  <si>
    <t>普高免学杂资助政策知晓率</t>
  </si>
  <si>
    <t>反映补助政策的宣传效果情况。</t>
  </si>
  <si>
    <t>帮助家庭经济困难学生完成学业率</t>
  </si>
  <si>
    <t>不让一个学生因家庭经济困难而失学。</t>
  </si>
  <si>
    <t>普高家庭经济困难学生免学杂费获补学生满意度</t>
  </si>
  <si>
    <t>反映普高家庭经济困难学生免学杂费资助对象对单位履职情况的满意程度。</t>
  </si>
  <si>
    <t xml:space="preserve">提高困难学生家庭经济收入，按实际困难学生人数下拨资助资金，满足家庭经济困难学生基本学习生活需要，不让一名学生因家庭经济困难而失学。
</t>
  </si>
  <si>
    <t>普通高中国家助学金应助尽助率</t>
  </si>
  <si>
    <t>对符合发放国家助学金标准的学生进行资助</t>
  </si>
  <si>
    <t>国家助学金按规定及时发放率</t>
  </si>
  <si>
    <t>按文件规定时限足额将国家助学金支付给学生。</t>
  </si>
  <si>
    <t>成本指标</t>
  </si>
  <si>
    <t>经济成本指标</t>
  </si>
  <si>
    <t>一等：2500元；二等：1500元</t>
  </si>
  <si>
    <t>年</t>
  </si>
  <si>
    <t>根据国家助学金资助标准一等：2500元；二等：1500元</t>
  </si>
  <si>
    <t>国家助学金政策的知晓度</t>
  </si>
  <si>
    <t>补助对象政策知晓度的情况</t>
  </si>
  <si>
    <t>获国家助学金资助学生满意度</t>
  </si>
  <si>
    <t>反映受益学生对学校履职情况的满意程度</t>
  </si>
  <si>
    <t xml:space="preserve">加大力度宣传普高脱贫家庭经济困难学生资助政策，使这项惠民政策家喻户晓、深入人心；提高困难学生家庭经济收入，按实际困难学生人数下拨资助资金，满足家庭经济困难学生基本学习生活需要，不让一名学生因家庭经济困难而失学。
</t>
  </si>
  <si>
    <t>普通高中脱贫家庭学生应助尽助率</t>
  </si>
  <si>
    <t>对符合脱贫家庭经济困难学生发放标准的学生全部进行资助，确保应助尽助。</t>
  </si>
  <si>
    <t>脱贫家庭经济困难学生补助准确率</t>
  </si>
  <si>
    <t>反映脱贫家庭经济困难学生补助准确率。
获补对象准确率=抽检符合标准的补助对象数/抽检实际补助对象数*100%</t>
  </si>
  <si>
    <t>脱贫家庭经济困难学生资助按规定及时发放率</t>
  </si>
  <si>
    <t>按文件规定时限足额支付资金给脱贫家庭经济困难学生。</t>
  </si>
  <si>
    <t>帮助脱贫家庭经济困难学生完成学业率</t>
  </si>
  <si>
    <t>脱贫家庭经济困难学生补助政策知晓率</t>
  </si>
  <si>
    <t>反映对脱贫家庭经济困难学生补助政策的宣传效果情况</t>
  </si>
  <si>
    <t>脱贫家庭经济困难学生满意度</t>
  </si>
  <si>
    <t>反映受助学生对学校履职情况的满意程度</t>
  </si>
  <si>
    <t>预算06表</t>
  </si>
  <si>
    <t>政府性基金预算支出预算表</t>
  </si>
  <si>
    <t>单位名称：昆明市发展和改革委员会</t>
  </si>
  <si>
    <t>政府性基金预算支出</t>
  </si>
  <si>
    <t>此表为空，说明：昆明市呈贡区第四中学无政府性基金预算支出。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</si>
  <si>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</si>
  <si>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</si>
  <si>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</si>
  <si>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</si>
  <si>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</si>
  <si>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</si>
  <si>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</si>
  <si>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</si>
  <si>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</si>
  <si>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</si>
  <si>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</si>
  <si>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设施设备采购</t>
  </si>
  <si>
    <t>设备</t>
  </si>
  <si>
    <t>元</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</si>
  <si>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</si>
  <si>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</si>
  <si>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</si>
  <si>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</si>
  <si>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</si>
  <si>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</si>
  <si>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</si>
  <si>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</si>
  <si>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此表为空，说明：昆明市呈贡区第四中学无政府购买服务。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</si>
  <si>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</si>
  <si>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</si>
  <si>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</si>
  <si>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</si>
  <si>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</si>
  <si>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</si>
  <si>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</si>
  <si>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</si>
  <si>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</si>
  <si>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</si>
  <si>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</si>
  <si>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</si>
  <si>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</si>
  <si>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</si>
  <si>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</si>
  <si>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</si>
  <si>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</si>
  <si>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</si>
  <si>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</si>
  <si>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</si>
  <si>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</si>
  <si>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</si>
  <si>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</si>
  <si>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此表为空，说明：昆明市呈贡区第四中学无对下转移支付。</t>
  </si>
  <si>
    <t>预算09-2表</t>
  </si>
  <si>
    <r>
      <rPr>
        <sz val="10"/>
        <color rgb="FF000000"/>
        <rFont val="宋体"/>
        <charset val="134"/>
      </rPr>
      <t>预算</t>
    </r>
    <r>
      <rPr>
        <sz val="10"/>
        <color rgb="FF000000"/>
        <rFont val="Arial"/>
        <charset val="134"/>
      </rPr>
      <t>10</t>
    </r>
    <r>
      <rPr>
        <sz val="10"/>
        <color rgb="FF000000"/>
        <rFont val="宋体"/>
        <charset val="134"/>
      </rPr>
      <t>表</t>
    </r>
  </si>
  <si>
    <t>资产类别</t>
  </si>
  <si>
    <t>资产分类代码.名称</t>
  </si>
  <si>
    <t>资产名称</t>
  </si>
  <si>
    <t>计量单位</t>
  </si>
  <si>
    <t>财政部门批复数（元）</t>
  </si>
  <si>
    <t>单价</t>
  </si>
  <si>
    <t>金额</t>
  </si>
  <si>
    <t>此表为空，说明：昆明市呈贡区第四中学无新增资产配置。</t>
  </si>
  <si>
    <t>预算11表</t>
  </si>
  <si>
    <t>上级补助</t>
  </si>
  <si>
    <t>此表为空，说明：昆明市呈贡区第四中学无上级转移支付补助项目支出。</t>
  </si>
  <si>
    <t>预算12表</t>
  </si>
  <si>
    <t>项目级次</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</si>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</sst>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0"/>
      <color theme="1"/>
      <name val="宋体"/>
      <charset val="134"/>
      <scheme val="minor"/>
    </font>
    <font>
      <sz val="10"/>
      <color rgb="FF000000"/>
      <name val="宋体"/>
      <charset val="134"/>
    </font>
    <font>
      <b/>
      <sz val="23"/>
      <color rgb="FF000000"/>
      <name val="宋体"/>
      <charset val="134"/>
    </font>
    <font>
      <sz val="9"/>
      <color rgb="FF000000"/>
      <name val="宋体"/>
      <charset val="134"/>
    </font>
    <font>
      <sz val="9"/>
      <color theme="1"/>
      <name val="宋体"/>
      <charset val="134"/>
    </font>
    <font>
      <sz val="10"/>
      <color rgb="FF000000"/>
      <name val="Arial"/>
      <charset val="134"/>
    </font>
    <font>
      <b/>
      <sz val="23.95"/>
      <color rgb="FF000000"/>
      <name val="宋体"/>
      <charset val="134"/>
    </font>
    <font>
      <sz val="9"/>
      <color theme="1"/>
      <name val="宋体"/>
      <charset val="134"/>
      <scheme val="minor"/>
    </font>
    <font>
      <b/>
      <sz val="22"/>
      <color rgb="FF000000"/>
      <name val="宋体"/>
      <charset val="134"/>
    </font>
    <font>
      <sz val="11"/>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11"/>
      <color theme="1"/>
      <name val="宋体"/>
      <charset val="134"/>
    </font>
    <font>
      <sz val="10"/>
      <color rgb="FF000000"/>
      <name val="SimSun"/>
      <charset val="134"/>
    </font>
    <font>
      <b/>
      <sz val="9"/>
      <color rgb="FF000000"/>
      <name val="宋体"/>
      <charset val="134"/>
    </font>
    <font>
      <b/>
      <sz val="9"/>
      <color theme="1"/>
      <name val="宋体"/>
      <charset val="134"/>
    </font>
    <font>
      <sz val="10"/>
      <color theme="1"/>
      <name val="宋体"/>
      <charset val="134"/>
    </font>
    <font>
      <sz val="12"/>
      <color rgb="FF000000"/>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8" fillId="0" borderId="0" applyNumberFormat="0" applyFill="0" applyBorder="0" applyAlignment="0" applyProtection="0">
      <alignment vertical="center"/>
    </xf>
    <xf numFmtId="0" fontId="29" fillId="4" borderId="21" applyNumberFormat="0" applyAlignment="0" applyProtection="0">
      <alignment vertical="center"/>
    </xf>
    <xf numFmtId="0" fontId="30" fillId="5" borderId="22" applyNumberFormat="0" applyAlignment="0" applyProtection="0">
      <alignment vertical="center"/>
    </xf>
    <xf numFmtId="0" fontId="31" fillId="5" borderId="21" applyNumberFormat="0" applyAlignment="0" applyProtection="0">
      <alignment vertical="center"/>
    </xf>
    <xf numFmtId="0" fontId="32" fillId="6" borderId="23" applyNumberFormat="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176" fontId="13" fillId="0" borderId="7">
      <alignment horizontal="right" vertical="center"/>
    </xf>
    <xf numFmtId="49" fontId="13" fillId="0" borderId="7">
      <alignment horizontal="left" vertical="center" wrapText="1"/>
    </xf>
    <xf numFmtId="176" fontId="13" fillId="0" borderId="7">
      <alignment horizontal="right" vertical="center"/>
    </xf>
    <xf numFmtId="177" fontId="13" fillId="0" borderId="7">
      <alignment horizontal="right" vertical="center"/>
    </xf>
    <xf numFmtId="178" fontId="13" fillId="0" borderId="7">
      <alignment horizontal="right" vertical="center"/>
    </xf>
    <xf numFmtId="179" fontId="13" fillId="0" borderId="7">
      <alignment horizontal="right" vertical="center"/>
    </xf>
    <xf numFmtId="10" fontId="13" fillId="0" borderId="7">
      <alignment horizontal="right" vertical="center"/>
    </xf>
    <xf numFmtId="180" fontId="13" fillId="0" borderId="7">
      <alignment horizontal="right" vertical="center"/>
    </xf>
    <xf numFmtId="0" fontId="13" fillId="0" borderId="0">
      <alignment vertical="top"/>
      <protection locked="0"/>
    </xf>
  </cellStyleXfs>
  <cellXfs count="190">
    <xf numFmtId="0" fontId="0" fillId="0" borderId="0" xfId="0" applyFont="1" applyBorder="1"/>
    <xf numFmtId="0" fontId="1" fillId="0" borderId="0" xfId="0" applyFont="1" applyBorder="1"/>
    <xf numFmtId="0" fontId="0" fillId="0" borderId="0" xfId="0" applyFont="1" applyBorder="1" applyAlignment="1">
      <alignment horizontal="center" vertical="center"/>
    </xf>
    <xf numFmtId="49" fontId="2"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2" fillId="0" borderId="0" xfId="0" applyFont="1" applyBorder="1" applyAlignment="1">
      <alignment horizontal="left" vertical="center"/>
    </xf>
    <xf numFmtId="0" fontId="2" fillId="0" borderId="0" xfId="0" applyFont="1" applyBorder="1"/>
    <xf numFmtId="0" fontId="2"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2" borderId="6" xfId="0" applyFont="1" applyFill="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2" borderId="7" xfId="0" applyFont="1" applyFill="1" applyBorder="1" applyAlignment="1" applyProtection="1">
      <alignment horizontal="left" vertical="center" wrapText="1"/>
      <protection locked="0"/>
    </xf>
    <xf numFmtId="4" fontId="4" fillId="0" borderId="7" xfId="0" applyNumberFormat="1" applyFont="1" applyBorder="1" applyAlignment="1" applyProtection="1">
      <alignment horizontal="right"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 fillId="0" borderId="0" xfId="0" applyFont="1" applyBorder="1" applyAlignment="1">
      <alignment horizontal="center" vertical="center"/>
    </xf>
    <xf numFmtId="0" fontId="2" fillId="2" borderId="1" xfId="0" applyFont="1" applyFill="1" applyBorder="1" applyAlignment="1">
      <alignment horizontal="center" vertical="center"/>
    </xf>
    <xf numFmtId="0" fontId="2" fillId="0" borderId="5" xfId="0" applyFont="1" applyBorder="1" applyAlignment="1">
      <alignment horizontal="center" vertical="center"/>
    </xf>
    <xf numFmtId="0" fontId="4" fillId="0" borderId="7" xfId="0" applyFont="1" applyBorder="1" applyAlignment="1">
      <alignment horizontal="left" vertical="center" wrapText="1"/>
    </xf>
    <xf numFmtId="4" fontId="4" fillId="0" borderId="7" xfId="0" applyNumberFormat="1" applyFont="1" applyBorder="1" applyAlignment="1">
      <alignment horizontal="right" vertical="center" wrapText="1"/>
    </xf>
    <xf numFmtId="0" fontId="4" fillId="0" borderId="7"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2" borderId="4" xfId="0" applyFont="1" applyFill="1" applyBorder="1" applyAlignment="1">
      <alignment horizontal="left" vertical="center"/>
    </xf>
    <xf numFmtId="0" fontId="2"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2" fillId="0" borderId="7" xfId="0"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wrapText="1"/>
      <protection locked="0"/>
    </xf>
    <xf numFmtId="0" fontId="4" fillId="2" borderId="7" xfId="0" applyFont="1" applyFill="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2" borderId="7" xfId="0" applyFont="1" applyFill="1" applyBorder="1" applyAlignment="1" applyProtection="1">
      <alignment horizontal="center" vertical="center" wrapText="1"/>
      <protection locked="0"/>
    </xf>
    <xf numFmtId="0" fontId="4" fillId="2" borderId="7" xfId="0" applyFont="1" applyFill="1" applyBorder="1" applyAlignment="1">
      <alignment horizontal="left" vertical="center" wrapText="1"/>
    </xf>
    <xf numFmtId="3" fontId="4" fillId="2" borderId="7" xfId="0" applyNumberFormat="1" applyFont="1" applyFill="1" applyBorder="1" applyAlignment="1" applyProtection="1">
      <alignment horizontal="right" vertical="center"/>
      <protection locked="0"/>
    </xf>
    <xf numFmtId="4" fontId="4" fillId="0" borderId="7" xfId="0" applyNumberFormat="1" applyFont="1" applyBorder="1" applyAlignment="1" applyProtection="1">
      <alignment horizontal="right" vertical="center"/>
      <protection locked="0"/>
    </xf>
    <xf numFmtId="0" fontId="4" fillId="0" borderId="7" xfId="0" applyFont="1" applyBorder="1" applyAlignment="1">
      <alignment horizontal="center" vertical="center"/>
    </xf>
    <xf numFmtId="0" fontId="4" fillId="0" borderId="7" xfId="0" applyFont="1" applyBorder="1" applyAlignment="1" applyProtection="1">
      <alignment horizontal="left"/>
      <protection locked="0"/>
    </xf>
    <xf numFmtId="0" fontId="4" fillId="0" borderId="7" xfId="0" applyFont="1" applyBorder="1" applyAlignment="1">
      <alignment horizontal="left"/>
    </xf>
    <xf numFmtId="0" fontId="4" fillId="2" borderId="7" xfId="0" applyFont="1" applyFill="1" applyBorder="1" applyAlignment="1">
      <alignment horizontal="right" vertical="center"/>
    </xf>
    <xf numFmtId="0" fontId="8" fillId="0" borderId="0" xfId="0" applyFont="1" applyBorder="1"/>
    <xf numFmtId="0" fontId="2" fillId="0" borderId="0" xfId="0" applyFont="1" applyBorder="1" applyAlignment="1">
      <alignment horizontal="right" vertical="center"/>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2"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pplyProtection="1">
      <alignment horizontal="center" vertical="center"/>
      <protection locked="0"/>
    </xf>
    <xf numFmtId="0" fontId="4" fillId="0" borderId="7" xfId="0" applyFont="1" applyBorder="1" applyAlignment="1">
      <alignment vertical="center" wrapText="1"/>
    </xf>
    <xf numFmtId="0" fontId="4" fillId="2" borderId="7" xfId="0" applyFont="1" applyFill="1" applyBorder="1" applyAlignment="1" applyProtection="1">
      <alignment horizontal="center" vertical="center"/>
      <protection locked="0"/>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wrapText="1"/>
    </xf>
    <xf numFmtId="0" fontId="2" fillId="0" borderId="0" xfId="0" applyFont="1" applyBorder="1" applyAlignment="1">
      <alignment horizontal="right" wrapText="1"/>
    </xf>
    <xf numFmtId="0" fontId="2" fillId="0" borderId="8" xfId="0" applyFont="1" applyBorder="1" applyAlignment="1">
      <alignment horizontal="center" vertical="center" wrapText="1"/>
    </xf>
    <xf numFmtId="176" fontId="5" fillId="0" borderId="7" xfId="0" applyNumberFormat="1" applyFont="1" applyBorder="1" applyAlignment="1">
      <alignment horizontal="right"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0" xfId="0" applyFont="1" applyBorder="1" applyProtection="1">
      <protection locked="0"/>
    </xf>
    <xf numFmtId="0" fontId="3" fillId="0" borderId="0" xfId="0" applyFont="1" applyBorder="1" applyAlignment="1">
      <alignment horizontal="center"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0" borderId="10" xfId="0" applyFont="1" applyBorder="1" applyAlignment="1">
      <alignment horizontal="center" vertical="center" wrapText="1"/>
    </xf>
    <xf numFmtId="0" fontId="2" fillId="0" borderId="11" xfId="0" applyFont="1" applyBorder="1" applyAlignment="1" applyProtection="1">
      <alignment horizontal="center" vertical="center"/>
      <protection locked="0"/>
    </xf>
    <xf numFmtId="0" fontId="2" fillId="0" borderId="11" xfId="0" applyFont="1" applyBorder="1" applyAlignment="1">
      <alignment horizontal="center" vertical="center" wrapText="1"/>
    </xf>
    <xf numFmtId="0" fontId="10" fillId="0" borderId="6" xfId="0" applyFont="1" applyBorder="1" applyAlignment="1">
      <alignment horizontal="center" vertical="center"/>
    </xf>
    <xf numFmtId="0" fontId="10" fillId="0" borderId="11" xfId="0" applyFont="1" applyBorder="1" applyAlignment="1" applyProtection="1">
      <alignment horizontal="center" vertical="center"/>
      <protection locked="0"/>
    </xf>
    <xf numFmtId="0" fontId="4" fillId="0" borderId="6" xfId="0" applyFont="1" applyBorder="1" applyAlignment="1">
      <alignment horizontal="left" vertical="center" wrapText="1"/>
    </xf>
    <xf numFmtId="0" fontId="4" fillId="0" borderId="11" xfId="0" applyFont="1" applyBorder="1" applyAlignment="1" applyProtection="1">
      <alignment horizontal="left" vertical="center"/>
      <protection locked="0"/>
    </xf>
    <xf numFmtId="0" fontId="4"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pplyProtection="1">
      <alignment horizontal="left" vertical="center"/>
      <protection locked="0"/>
    </xf>
    <xf numFmtId="0" fontId="4" fillId="0" borderId="13" xfId="0" applyFont="1" applyBorder="1" applyAlignment="1">
      <alignment horizontal="left" vertical="center"/>
    </xf>
    <xf numFmtId="0" fontId="4"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2" fillId="0" borderId="0" xfId="0" applyFont="1" applyBorder="1" applyAlignment="1" applyProtection="1">
      <alignment vertical="top" wrapText="1"/>
      <protection locked="0"/>
    </xf>
    <xf numFmtId="0" fontId="2" fillId="0" borderId="3" xfId="0" applyFont="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0" fontId="4" fillId="2" borderId="11" xfId="0" applyFont="1" applyFill="1" applyBorder="1" applyAlignment="1">
      <alignment horizontal="left" vertical="center"/>
    </xf>
    <xf numFmtId="0" fontId="4"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2" fillId="0" borderId="13"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4" fillId="0" borderId="11" xfId="0" applyNumberFormat="1" applyFont="1" applyBorder="1" applyAlignment="1">
      <alignment horizontal="right" vertical="center"/>
    </xf>
    <xf numFmtId="0" fontId="4" fillId="2" borderId="11" xfId="0" applyFont="1" applyFill="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4" fillId="0" borderId="0" xfId="0" applyFont="1" applyBorder="1" applyAlignment="1" applyProtection="1">
      <alignment horizontal="right" vertical="center"/>
      <protection locked="0"/>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2" fillId="0" borderId="1" xfId="0"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protection locked="0"/>
    </xf>
    <xf numFmtId="0" fontId="10" fillId="0" borderId="7" xfId="0" applyFont="1" applyBorder="1" applyAlignment="1">
      <alignment horizontal="center" vertical="center"/>
    </xf>
    <xf numFmtId="0" fontId="13" fillId="0" borderId="0" xfId="0" applyFont="1" applyFill="1" applyBorder="1" applyAlignment="1" applyProtection="1">
      <alignment horizontal="left" wrapText="1"/>
    </xf>
    <xf numFmtId="0" fontId="4" fillId="0" borderId="7" xfId="0" applyFont="1" applyBorder="1" applyAlignment="1">
      <alignment horizontal="left" vertical="center" wrapText="1" indent="1"/>
    </xf>
    <xf numFmtId="0" fontId="2" fillId="0" borderId="0" xfId="0" applyFont="1" applyBorder="1" applyAlignment="1">
      <alignment vertical="top"/>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2" fillId="0" borderId="16" xfId="0" applyFont="1" applyBorder="1" applyAlignment="1" applyProtection="1">
      <alignment horizontal="center" vertical="center" wrapText="1"/>
      <protection locked="0"/>
    </xf>
    <xf numFmtId="0" fontId="4" fillId="0" borderId="16" xfId="0" applyFont="1" applyBorder="1" applyAlignment="1">
      <alignment horizontal="left" vertical="center"/>
    </xf>
    <xf numFmtId="0" fontId="4" fillId="2" borderId="17" xfId="0" applyFont="1" applyFill="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pplyProtection="1">
      <alignment horizontal="center" vertical="center" wrapText="1"/>
      <protection locked="0"/>
    </xf>
    <xf numFmtId="0" fontId="2" fillId="0" borderId="11" xfId="0" applyFont="1" applyBorder="1" applyAlignment="1">
      <alignment horizontal="center" vertical="center"/>
    </xf>
    <xf numFmtId="0" fontId="2" fillId="0" borderId="0" xfId="0" applyFont="1" applyBorder="1" applyAlignment="1" applyProtection="1">
      <alignment vertical="top"/>
      <protection locked="0"/>
    </xf>
    <xf numFmtId="49" fontId="2" fillId="0" borderId="0" xfId="0" applyNumberFormat="1" applyFont="1" applyBorder="1" applyProtection="1">
      <protection locked="0"/>
    </xf>
    <xf numFmtId="0" fontId="10" fillId="0" borderId="0" xfId="0" applyFont="1" applyBorder="1" applyAlignment="1">
      <alignment horizontal="left" vertical="center"/>
    </xf>
    <xf numFmtId="0" fontId="10" fillId="0" borderId="0" xfId="0" applyFont="1" applyBorder="1" applyAlignment="1" applyProtection="1">
      <alignment horizontal="left" vertical="center"/>
      <protection locked="0"/>
    </xf>
    <xf numFmtId="0" fontId="4" fillId="0" borderId="7" xfId="0" applyFont="1" applyBorder="1" applyAlignment="1">
      <alignment horizontal="left" vertical="center"/>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10" fillId="0" borderId="0" xfId="0" applyFont="1" applyBorder="1" applyProtection="1">
      <protection locked="0"/>
    </xf>
    <xf numFmtId="0" fontId="10" fillId="0" borderId="0" xfId="0" applyFont="1" applyBorder="1"/>
    <xf numFmtId="0" fontId="2" fillId="0" borderId="2" xfId="0" applyFont="1" applyBorder="1" applyAlignment="1" applyProtection="1">
      <alignment horizontal="center" vertical="center"/>
      <protection locked="0"/>
    </xf>
    <xf numFmtId="49" fontId="5" fillId="0" borderId="7" xfId="50" applyNumberFormat="1" applyFont="1" applyBorder="1">
      <alignment horizontal="left" vertical="center" wrapText="1"/>
    </xf>
    <xf numFmtId="0" fontId="2"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4" fillId="0" borderId="0" xfId="0" applyFont="1" applyBorder="1" applyAlignment="1">
      <alignment horizontal="center" vertical="center"/>
    </xf>
    <xf numFmtId="0" fontId="6" fillId="2" borderId="7" xfId="0" applyFont="1" applyFill="1" applyBorder="1" applyAlignment="1" applyProtection="1">
      <alignment vertical="top" wrapText="1"/>
      <protection locked="0"/>
    </xf>
    <xf numFmtId="49" fontId="2" fillId="0" borderId="2"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7" xfId="0" applyNumberFormat="1" applyFont="1" applyBorder="1" applyAlignment="1">
      <alignment horizontal="center" vertical="center"/>
    </xf>
    <xf numFmtId="0" fontId="4" fillId="0" borderId="7" xfId="0" applyFont="1" applyBorder="1" applyAlignment="1">
      <alignment horizontal="left" vertical="center" wrapText="1" indent="2"/>
    </xf>
    <xf numFmtId="0" fontId="15" fillId="0" borderId="0" xfId="0" applyFont="1" applyBorder="1"/>
    <xf numFmtId="0" fontId="6" fillId="2" borderId="0" xfId="0" applyFont="1" applyFill="1" applyBorder="1" applyAlignment="1">
      <alignment horizontal="left" vertical="center"/>
    </xf>
    <xf numFmtId="0" fontId="16" fillId="0" borderId="7" xfId="0" applyFont="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4" fillId="0" borderId="7" xfId="0" applyFont="1" applyBorder="1" applyAlignment="1" applyProtection="1">
      <alignment vertical="center" wrapText="1"/>
      <protection locked="0"/>
    </xf>
    <xf numFmtId="0" fontId="17" fillId="0" borderId="7"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176" fontId="18" fillId="0" borderId="7" xfId="0" applyNumberFormat="1" applyFont="1" applyBorder="1" applyAlignment="1">
      <alignment horizontal="right" vertical="center"/>
    </xf>
    <xf numFmtId="0" fontId="19" fillId="0" borderId="0" xfId="0" applyFont="1" applyBorder="1"/>
    <xf numFmtId="0" fontId="8" fillId="0" borderId="0" xfId="0" applyFont="1" applyBorder="1" applyAlignment="1">
      <alignment horizontal="center" vertical="center"/>
    </xf>
    <xf numFmtId="0" fontId="4" fillId="2" borderId="7" xfId="0" applyFont="1" applyFill="1" applyBorder="1" applyAlignment="1">
      <alignment horizontal="left" vertical="center" wrapText="1" indent="1"/>
    </xf>
    <xf numFmtId="0" fontId="4" fillId="2" borderId="7" xfId="0" applyFont="1" applyFill="1" applyBorder="1" applyAlignment="1">
      <alignment horizontal="left" vertical="center" wrapText="1" indent="2"/>
    </xf>
    <xf numFmtId="0" fontId="4" fillId="2" borderId="2" xfId="0" applyFont="1" applyFill="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4"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2" fillId="2" borderId="11" xfId="0" applyFont="1" applyFill="1" applyBorder="1" applyAlignment="1" applyProtection="1">
      <alignment horizontal="right" vertical="center"/>
      <protection locked="0"/>
    </xf>
    <xf numFmtId="0" fontId="20" fillId="0" borderId="0" xfId="57" applyFont="1" applyFill="1" applyBorder="1" applyAlignment="1" applyProtection="1"/>
    <xf numFmtId="0" fontId="4" fillId="2" borderId="0" xfId="0" applyFont="1" applyFill="1" applyBorder="1" applyAlignment="1" applyProtection="1">
      <alignment horizontal="right" vertical="center" wrapText="1"/>
      <protection locked="0"/>
    </xf>
    <xf numFmtId="0" fontId="2" fillId="0" borderId="7" xfId="0" applyFont="1" applyBorder="1" applyAlignment="1" applyProtection="1">
      <alignment vertical="top" wrapText="1"/>
      <protection locked="0"/>
    </xf>
    <xf numFmtId="0" fontId="4" fillId="0" borderId="7" xfId="0" applyFont="1" applyBorder="1" applyAlignment="1" applyProtection="1">
      <alignment vertical="center"/>
      <protection locked="0"/>
    </xf>
    <xf numFmtId="0" fontId="4" fillId="0" borderId="7" xfId="0" applyFont="1" applyBorder="1" applyAlignment="1" quotePrefix="1">
      <alignment vertical="center" wrapText="1"/>
    </xf>
    <xf numFmtId="0" fontId="4" fillId="0" borderId="16" xfId="0" applyFont="1" applyBorder="1" applyAlignment="1" quotePrefix="1">
      <alignmen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7" activePane="bottomLeft" state="frozen"/>
      <selection/>
      <selection pane="bottomLeft" activeCell="E34" sqref="E34"/>
    </sheetView>
  </sheetViews>
  <sheetFormatPr defaultColWidth="7.5" defaultRowHeight="12.75" customHeight="1" outlineLevelCol="3"/>
  <cols>
    <col min="1" max="4" width="35.875" customWidth="1"/>
  </cols>
  <sheetData>
    <row r="1" ht="15" customHeight="1" spans="1:4">
      <c r="A1" s="186"/>
      <c r="B1" s="46"/>
      <c r="C1" s="46"/>
      <c r="D1" s="187"/>
    </row>
    <row r="2" ht="15" customHeight="1" spans="1:4">
      <c r="A2" s="41"/>
      <c r="D2" s="46" t="s">
        <v>0</v>
      </c>
    </row>
    <row r="3" ht="41.25" customHeight="1" spans="1:1">
      <c r="A3" s="41" t="str">
        <f>"2025"&amp;"年财务收支预算总表"</f>
        <v>2025年财务收支预算总表</v>
      </c>
    </row>
    <row r="4" s="1" customFormat="1" ht="17.25" customHeight="1" spans="1:4">
      <c r="A4" s="44" t="str">
        <f>"单位名称："&amp;"昆明市呈贡区第四中学"</f>
        <v>单位名称：昆明市呈贡区第四中学</v>
      </c>
      <c r="B4" s="166"/>
      <c r="D4" s="64" t="s">
        <v>1</v>
      </c>
    </row>
    <row r="5" s="1" customFormat="1" ht="23.25" customHeight="1" spans="1:4">
      <c r="A5" s="47" t="s">
        <v>2</v>
      </c>
      <c r="B5" s="188"/>
      <c r="C5" s="47" t="s">
        <v>3</v>
      </c>
      <c r="D5" s="188"/>
    </row>
    <row r="6" s="1" customFormat="1" ht="24" customHeight="1" spans="1:4">
      <c r="A6" s="47" t="s">
        <v>4</v>
      </c>
      <c r="B6" s="47" t="s">
        <v>5</v>
      </c>
      <c r="C6" s="47" t="s">
        <v>6</v>
      </c>
      <c r="D6" s="47" t="s">
        <v>5</v>
      </c>
    </row>
    <row r="7" ht="17.25" customHeight="1" spans="1:4">
      <c r="A7" s="169" t="s">
        <v>7</v>
      </c>
      <c r="B7" s="77">
        <v>18912633.37</v>
      </c>
      <c r="C7" s="169" t="s">
        <v>8</v>
      </c>
      <c r="D7" s="77"/>
    </row>
    <row r="8" ht="17.25" customHeight="1" spans="1:4">
      <c r="A8" s="169" t="s">
        <v>9</v>
      </c>
      <c r="B8" s="77"/>
      <c r="C8" s="169" t="s">
        <v>10</v>
      </c>
      <c r="D8" s="77"/>
    </row>
    <row r="9" ht="17.25" customHeight="1" spans="1:4">
      <c r="A9" s="169" t="s">
        <v>11</v>
      </c>
      <c r="B9" s="77"/>
      <c r="C9" s="189" t="s">
        <v>12</v>
      </c>
      <c r="D9" s="77"/>
    </row>
    <row r="10" ht="17.25" customHeight="1" spans="1:4">
      <c r="A10" s="169" t="s">
        <v>13</v>
      </c>
      <c r="B10" s="77"/>
      <c r="C10" s="189" t="s">
        <v>14</v>
      </c>
      <c r="D10" s="77"/>
    </row>
    <row r="11" ht="17.25" customHeight="1" spans="1:4">
      <c r="A11" s="169" t="s">
        <v>15</v>
      </c>
      <c r="B11" s="77"/>
      <c r="C11" s="189" t="s">
        <v>16</v>
      </c>
      <c r="D11" s="77">
        <v>14507341.84</v>
      </c>
    </row>
    <row r="12" ht="17.25" customHeight="1" spans="1:4">
      <c r="A12" s="169" t="s">
        <v>17</v>
      </c>
      <c r="B12" s="77"/>
      <c r="C12" s="189" t="s">
        <v>18</v>
      </c>
      <c r="D12" s="77"/>
    </row>
    <row r="13" ht="17.25" customHeight="1" spans="1:4">
      <c r="A13" s="169" t="s">
        <v>19</v>
      </c>
      <c r="B13" s="77"/>
      <c r="C13" s="32" t="s">
        <v>20</v>
      </c>
      <c r="D13" s="77"/>
    </row>
    <row r="14" ht="17.25" customHeight="1" spans="1:4">
      <c r="A14" s="169" t="s">
        <v>21</v>
      </c>
      <c r="B14" s="77"/>
      <c r="C14" s="32" t="s">
        <v>22</v>
      </c>
      <c r="D14" s="77">
        <v>1166960</v>
      </c>
    </row>
    <row r="15" ht="17.25" customHeight="1" spans="1:4">
      <c r="A15" s="169" t="s">
        <v>23</v>
      </c>
      <c r="B15" s="77"/>
      <c r="C15" s="32" t="s">
        <v>24</v>
      </c>
      <c r="D15" s="77">
        <v>1004270</v>
      </c>
    </row>
    <row r="16" ht="17.25" customHeight="1" spans="1:4">
      <c r="A16" s="169" t="s">
        <v>25</v>
      </c>
      <c r="B16" s="77"/>
      <c r="C16" s="32" t="s">
        <v>26</v>
      </c>
      <c r="D16" s="77"/>
    </row>
    <row r="17" ht="17.25" customHeight="1" spans="1:4">
      <c r="A17" s="150"/>
      <c r="B17" s="77"/>
      <c r="C17" s="32" t="s">
        <v>27</v>
      </c>
      <c r="D17" s="77"/>
    </row>
    <row r="18" ht="17.25" customHeight="1" spans="1:4">
      <c r="A18" s="170"/>
      <c r="B18" s="77"/>
      <c r="C18" s="32" t="s">
        <v>28</v>
      </c>
      <c r="D18" s="77"/>
    </row>
    <row r="19" ht="17.25" customHeight="1" spans="1:4">
      <c r="A19" s="170"/>
      <c r="B19" s="77"/>
      <c r="C19" s="32" t="s">
        <v>29</v>
      </c>
      <c r="D19" s="77"/>
    </row>
    <row r="20" ht="17.25" customHeight="1" spans="1:4">
      <c r="A20" s="170"/>
      <c r="B20" s="77"/>
      <c r="C20" s="32" t="s">
        <v>30</v>
      </c>
      <c r="D20" s="77"/>
    </row>
    <row r="21" ht="17.25" customHeight="1" spans="1:4">
      <c r="A21" s="170"/>
      <c r="B21" s="77"/>
      <c r="C21" s="32" t="s">
        <v>31</v>
      </c>
      <c r="D21" s="77"/>
    </row>
    <row r="22" ht="17.25" customHeight="1" spans="1:4">
      <c r="A22" s="170"/>
      <c r="B22" s="77"/>
      <c r="C22" s="32" t="s">
        <v>32</v>
      </c>
      <c r="D22" s="77"/>
    </row>
    <row r="23" ht="17.25" customHeight="1" spans="1:4">
      <c r="A23" s="170"/>
      <c r="B23" s="77"/>
      <c r="C23" s="32" t="s">
        <v>33</v>
      </c>
      <c r="D23" s="77"/>
    </row>
    <row r="24" ht="17.25" customHeight="1" spans="1:4">
      <c r="A24" s="170"/>
      <c r="B24" s="77"/>
      <c r="C24" s="32" t="s">
        <v>34</v>
      </c>
      <c r="D24" s="77"/>
    </row>
    <row r="25" ht="17.25" customHeight="1" spans="1:4">
      <c r="A25" s="170"/>
      <c r="B25" s="77"/>
      <c r="C25" s="32" t="s">
        <v>35</v>
      </c>
      <c r="D25" s="77">
        <v>2235671.93</v>
      </c>
    </row>
    <row r="26" ht="17.25" customHeight="1" spans="1:4">
      <c r="A26" s="170"/>
      <c r="B26" s="77"/>
      <c r="C26" s="32" t="s">
        <v>36</v>
      </c>
      <c r="D26" s="77"/>
    </row>
    <row r="27" ht="17.25" customHeight="1" spans="1:4">
      <c r="A27" s="170"/>
      <c r="B27" s="77"/>
      <c r="C27" s="150" t="s">
        <v>37</v>
      </c>
      <c r="D27" s="77"/>
    </row>
    <row r="28" ht="17.25" customHeight="1" spans="1:4">
      <c r="A28" s="170"/>
      <c r="B28" s="77"/>
      <c r="C28" s="32" t="s">
        <v>38</v>
      </c>
      <c r="D28" s="77"/>
    </row>
    <row r="29" ht="16.5" customHeight="1" spans="1:4">
      <c r="A29" s="170"/>
      <c r="B29" s="77"/>
      <c r="C29" s="32" t="s">
        <v>39</v>
      </c>
      <c r="D29" s="77"/>
    </row>
    <row r="30" ht="16.5" customHeight="1" spans="1:4">
      <c r="A30" s="170"/>
      <c r="B30" s="77"/>
      <c r="C30" s="150" t="s">
        <v>40</v>
      </c>
      <c r="D30" s="77"/>
    </row>
    <row r="31" ht="17.25" customHeight="1" spans="1:4">
      <c r="A31" s="170"/>
      <c r="B31" s="77"/>
      <c r="C31" s="150" t="s">
        <v>41</v>
      </c>
      <c r="D31" s="77"/>
    </row>
    <row r="32" ht="17.25" customHeight="1" spans="1:4">
      <c r="A32" s="170"/>
      <c r="B32" s="77"/>
      <c r="C32" s="32" t="s">
        <v>42</v>
      </c>
      <c r="D32" s="77"/>
    </row>
    <row r="33" ht="16.5" customHeight="1" spans="1:4">
      <c r="A33" s="170" t="s">
        <v>43</v>
      </c>
      <c r="B33" s="172">
        <v>18912633.37</v>
      </c>
      <c r="C33" s="170" t="s">
        <v>44</v>
      </c>
      <c r="D33" s="172">
        <f>D11+D14+D15+D25</f>
        <v>18914243.77</v>
      </c>
    </row>
    <row r="34" ht="16.5" customHeight="1" spans="1:4">
      <c r="A34" s="150" t="s">
        <v>45</v>
      </c>
      <c r="B34" s="77">
        <v>1610.4</v>
      </c>
      <c r="C34" s="150" t="s">
        <v>46</v>
      </c>
      <c r="D34" s="77"/>
    </row>
    <row r="35" ht="16.5" customHeight="1" spans="1:4">
      <c r="A35" s="32" t="s">
        <v>47</v>
      </c>
      <c r="B35" s="77"/>
      <c r="C35" s="32" t="s">
        <v>47</v>
      </c>
      <c r="D35" s="77"/>
    </row>
    <row r="36" ht="16.5" customHeight="1" spans="1:4">
      <c r="A36" s="32" t="s">
        <v>48</v>
      </c>
      <c r="B36" s="77"/>
      <c r="C36" s="32" t="s">
        <v>49</v>
      </c>
      <c r="D36" s="77"/>
    </row>
    <row r="37" ht="16.5" customHeight="1" spans="1:4">
      <c r="A37" s="171" t="s">
        <v>50</v>
      </c>
      <c r="B37" s="172">
        <f>B33+B34</f>
        <v>18914243.77</v>
      </c>
      <c r="C37" s="171" t="s">
        <v>51</v>
      </c>
      <c r="D37" s="172">
        <f>D33</f>
        <v>18914243.77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E36" sqref="E36"/>
    </sheetView>
  </sheetViews>
  <sheetFormatPr defaultColWidth="8" defaultRowHeight="14.25" customHeight="1" outlineLevelCol="5"/>
  <cols>
    <col min="1" max="1" width="28.125" customWidth="1"/>
    <col min="2" max="2" width="18.125" customWidth="1"/>
    <col min="3" max="3" width="28.125" customWidth="1"/>
    <col min="4" max="4" width="24.25" customWidth="1"/>
    <col min="5" max="6" width="32.125" customWidth="1"/>
  </cols>
  <sheetData>
    <row r="1" customHeight="1" spans="1:6">
      <c r="A1" s="2"/>
      <c r="B1" s="2"/>
      <c r="C1" s="2"/>
      <c r="D1" s="2"/>
      <c r="E1" s="2"/>
      <c r="F1" s="2"/>
    </row>
    <row r="2" ht="12" customHeight="1" spans="1:6">
      <c r="A2" s="121">
        <v>1</v>
      </c>
      <c r="B2" s="122">
        <v>0</v>
      </c>
      <c r="C2" s="121">
        <v>1</v>
      </c>
      <c r="D2" s="120"/>
      <c r="E2" s="120"/>
      <c r="F2" s="120" t="s">
        <v>338</v>
      </c>
    </row>
    <row r="3" ht="42" customHeight="1" spans="1:6">
      <c r="A3" s="123" t="str">
        <f>"2025"&amp;"年部门政府性基金预算支出预算表"</f>
        <v>2025年部门政府性基金预算支出预算表</v>
      </c>
      <c r="B3" s="123" t="s">
        <v>339</v>
      </c>
      <c r="C3" s="124"/>
      <c r="D3" s="125"/>
      <c r="E3" s="125"/>
      <c r="F3" s="125"/>
    </row>
    <row r="4" s="1" customFormat="1" ht="13.5" customHeight="1" spans="1:6">
      <c r="A4" s="6" t="str">
        <f>"单位名称："&amp;"昆明市呈贡区第四中学"</f>
        <v>单位名称：昆明市呈贡区第四中学</v>
      </c>
      <c r="B4" s="6" t="s">
        <v>340</v>
      </c>
      <c r="C4" s="121"/>
      <c r="D4" s="120"/>
      <c r="E4" s="120"/>
      <c r="F4" s="120" t="s">
        <v>1</v>
      </c>
    </row>
    <row r="5" s="1" customFormat="1" ht="19.5" customHeight="1" spans="1:6">
      <c r="A5" s="126" t="s">
        <v>178</v>
      </c>
      <c r="B5" s="127" t="s">
        <v>72</v>
      </c>
      <c r="C5" s="126" t="s">
        <v>73</v>
      </c>
      <c r="D5" s="12" t="s">
        <v>341</v>
      </c>
      <c r="E5" s="13"/>
      <c r="F5" s="14"/>
    </row>
    <row r="6" s="1" customFormat="1" ht="18.75" customHeight="1" spans="1:6">
      <c r="A6" s="128"/>
      <c r="B6" s="129"/>
      <c r="C6" s="128"/>
      <c r="D6" s="17" t="s">
        <v>55</v>
      </c>
      <c r="E6" s="12" t="s">
        <v>75</v>
      </c>
      <c r="F6" s="17" t="s">
        <v>76</v>
      </c>
    </row>
    <row r="7" ht="18.75" customHeight="1" spans="1:6">
      <c r="A7" s="69">
        <v>1</v>
      </c>
      <c r="B7" s="130" t="s">
        <v>83</v>
      </c>
      <c r="C7" s="69">
        <v>3</v>
      </c>
      <c r="D7" s="131">
        <v>4</v>
      </c>
      <c r="E7" s="131">
        <v>5</v>
      </c>
      <c r="F7" s="131">
        <v>6</v>
      </c>
    </row>
    <row r="8" ht="21" customHeight="1" spans="1:6">
      <c r="A8" s="22"/>
      <c r="B8" s="22"/>
      <c r="C8" s="22"/>
      <c r="D8" s="77"/>
      <c r="E8" s="77"/>
      <c r="F8" s="77"/>
    </row>
    <row r="9" ht="21" customHeight="1" spans="1:6">
      <c r="A9" s="22"/>
      <c r="B9" s="22"/>
      <c r="C9" s="22"/>
      <c r="D9" s="77"/>
      <c r="E9" s="77"/>
      <c r="F9" s="77"/>
    </row>
    <row r="10" ht="18.75" customHeight="1" spans="1:6">
      <c r="A10" s="78" t="s">
        <v>167</v>
      </c>
      <c r="B10" s="78" t="s">
        <v>167</v>
      </c>
      <c r="C10" s="79" t="s">
        <v>167</v>
      </c>
      <c r="D10" s="77"/>
      <c r="E10" s="77"/>
      <c r="F10" s="77"/>
    </row>
    <row r="11" customHeight="1" spans="1:5">
      <c r="A11" s="132" t="s">
        <v>342</v>
      </c>
      <c r="B11" s="132"/>
      <c r="C11" s="132"/>
      <c r="D11" s="132"/>
      <c r="E11" s="132"/>
    </row>
  </sheetData>
  <mergeCells count="8">
    <mergeCell ref="A3:F3"/>
    <mergeCell ref="A4:C4"/>
    <mergeCell ref="D5:F5"/>
    <mergeCell ref="A10:C10"/>
    <mergeCell ref="A11:E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E36" sqref="E36"/>
    </sheetView>
  </sheetViews>
  <sheetFormatPr defaultColWidth="8" defaultRowHeight="14.25" customHeight="1"/>
  <cols>
    <col min="1" max="2" width="28.5" customWidth="1"/>
    <col min="3" max="3" width="43.125" customWidth="1"/>
    <col min="4" max="4" width="19" customWidth="1"/>
    <col min="5" max="5" width="30.875" customWidth="1"/>
    <col min="6" max="6" width="6.75" customWidth="1"/>
    <col min="7" max="7" width="9.75" customWidth="1"/>
    <col min="8" max="8" width="11.625" customWidth="1"/>
    <col min="9" max="18" width="17.5" customWidth="1"/>
    <col min="19" max="19" width="17.375" customWidth="1"/>
  </cols>
  <sheetData>
    <row r="1" customHeight="1" spans="1:19">
      <c r="A1" s="2"/>
      <c r="B1" s="2"/>
      <c r="C1" s="2"/>
      <c r="D1" s="2"/>
      <c r="E1" s="2"/>
      <c r="F1" s="2"/>
      <c r="G1" s="2"/>
      <c r="H1" s="2"/>
      <c r="I1" s="2"/>
      <c r="J1" s="2"/>
      <c r="K1" s="2"/>
      <c r="L1" s="2"/>
      <c r="M1" s="2"/>
      <c r="N1" s="2"/>
      <c r="O1" s="2"/>
      <c r="P1" s="2"/>
      <c r="Q1" s="2"/>
      <c r="R1" s="2"/>
      <c r="S1" s="2"/>
    </row>
    <row r="2" ht="15.75" customHeight="1" spans="2:19">
      <c r="B2" s="81"/>
      <c r="C2" s="81"/>
      <c r="R2" s="119"/>
      <c r="S2" s="4" t="s">
        <v>343</v>
      </c>
    </row>
    <row r="3" ht="41.25" customHeight="1" spans="1:19">
      <c r="A3" s="72" t="str">
        <f>"2025"&amp;"年部门政府采购预算表"</f>
        <v>2025年部门政府采购预算表</v>
      </c>
      <c r="B3" s="66"/>
      <c r="C3" s="66"/>
      <c r="D3" s="5"/>
      <c r="E3" s="5"/>
      <c r="F3" s="5"/>
      <c r="G3" s="5"/>
      <c r="H3" s="5"/>
      <c r="I3" s="5"/>
      <c r="J3" s="5"/>
      <c r="K3" s="5"/>
      <c r="L3" s="5"/>
      <c r="M3" s="66"/>
      <c r="N3" s="5"/>
      <c r="O3" s="5"/>
      <c r="P3" s="66"/>
      <c r="Q3" s="5"/>
      <c r="R3" s="66"/>
      <c r="S3" s="66"/>
    </row>
    <row r="4" s="1" customFormat="1" ht="18.75" customHeight="1" spans="1:19">
      <c r="A4" s="7" t="str">
        <f>"单位名称："&amp;"昆明市呈贡区第四中学"</f>
        <v>单位名称：昆明市呈贡区第四中学</v>
      </c>
      <c r="B4" s="81"/>
      <c r="C4" s="81"/>
      <c r="D4" s="8"/>
      <c r="E4" s="8"/>
      <c r="F4" s="8"/>
      <c r="G4" s="8"/>
      <c r="H4" s="8"/>
      <c r="I4" s="8"/>
      <c r="J4" s="8"/>
      <c r="K4" s="8"/>
      <c r="L4" s="8"/>
      <c r="R4" s="9"/>
      <c r="S4" s="120" t="s">
        <v>1</v>
      </c>
    </row>
    <row r="5" s="1" customFormat="1" ht="15.75" customHeight="1" spans="1:19">
      <c r="A5" s="11" t="s">
        <v>177</v>
      </c>
      <c r="B5" s="83" t="s">
        <v>178</v>
      </c>
      <c r="C5" s="83" t="s">
        <v>344</v>
      </c>
      <c r="D5" s="84" t="s">
        <v>345</v>
      </c>
      <c r="E5" s="84" t="s">
        <v>346</v>
      </c>
      <c r="F5" s="84" t="s">
        <v>347</v>
      </c>
      <c r="G5" s="84" t="s">
        <v>348</v>
      </c>
      <c r="H5" s="84" t="s">
        <v>349</v>
      </c>
      <c r="I5" s="100" t="s">
        <v>185</v>
      </c>
      <c r="J5" s="100"/>
      <c r="K5" s="100"/>
      <c r="L5" s="100"/>
      <c r="M5" s="101"/>
      <c r="N5" s="100"/>
      <c r="O5" s="100"/>
      <c r="P5" s="78"/>
      <c r="Q5" s="100"/>
      <c r="R5" s="101"/>
      <c r="S5" s="79"/>
    </row>
    <row r="6" s="1" customFormat="1" ht="17.25" customHeight="1" spans="1:19">
      <c r="A6" s="16"/>
      <c r="B6" s="85"/>
      <c r="C6" s="85"/>
      <c r="D6" s="86"/>
      <c r="E6" s="86"/>
      <c r="F6" s="86"/>
      <c r="G6" s="86"/>
      <c r="H6" s="86"/>
      <c r="I6" s="86" t="s">
        <v>55</v>
      </c>
      <c r="J6" s="86" t="s">
        <v>58</v>
      </c>
      <c r="K6" s="86" t="s">
        <v>350</v>
      </c>
      <c r="L6" s="86" t="s">
        <v>351</v>
      </c>
      <c r="M6" s="102" t="s">
        <v>352</v>
      </c>
      <c r="N6" s="103" t="s">
        <v>353</v>
      </c>
      <c r="O6" s="103"/>
      <c r="P6" s="109"/>
      <c r="Q6" s="103"/>
      <c r="R6" s="110"/>
      <c r="S6" s="87"/>
    </row>
    <row r="7" s="1" customFormat="1" ht="54" customHeight="1" spans="1:19">
      <c r="A7" s="19"/>
      <c r="B7" s="87"/>
      <c r="C7" s="87"/>
      <c r="D7" s="88"/>
      <c r="E7" s="88"/>
      <c r="F7" s="88"/>
      <c r="G7" s="88"/>
      <c r="H7" s="88"/>
      <c r="I7" s="88"/>
      <c r="J7" s="88" t="s">
        <v>57</v>
      </c>
      <c r="K7" s="88"/>
      <c r="L7" s="88"/>
      <c r="M7" s="104"/>
      <c r="N7" s="88" t="s">
        <v>57</v>
      </c>
      <c r="O7" s="88" t="s">
        <v>64</v>
      </c>
      <c r="P7" s="87" t="s">
        <v>65</v>
      </c>
      <c r="Q7" s="88" t="s">
        <v>66</v>
      </c>
      <c r="R7" s="104" t="s">
        <v>67</v>
      </c>
      <c r="S7" s="87" t="s">
        <v>68</v>
      </c>
    </row>
    <row r="8" ht="18" customHeight="1" spans="1:19">
      <c r="A8" s="111">
        <v>1</v>
      </c>
      <c r="B8" s="111" t="s">
        <v>83</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21" customHeight="1" spans="1:19">
      <c r="A9" s="91" t="s">
        <v>195</v>
      </c>
      <c r="B9" s="92" t="s">
        <v>70</v>
      </c>
      <c r="C9" s="92" t="s">
        <v>247</v>
      </c>
      <c r="D9" s="93" t="s">
        <v>354</v>
      </c>
      <c r="E9" s="93" t="s">
        <v>355</v>
      </c>
      <c r="F9" s="93" t="s">
        <v>356</v>
      </c>
      <c r="G9" s="113">
        <v>1</v>
      </c>
      <c r="H9" s="77">
        <v>500000</v>
      </c>
      <c r="I9" s="77">
        <v>5000000</v>
      </c>
      <c r="J9" s="77">
        <v>5000000</v>
      </c>
      <c r="K9" s="77"/>
      <c r="L9" s="77"/>
      <c r="M9" s="77"/>
      <c r="N9" s="77"/>
      <c r="O9" s="77"/>
      <c r="P9" s="77"/>
      <c r="Q9" s="77"/>
      <c r="R9" s="77"/>
      <c r="S9" s="77"/>
    </row>
    <row r="10" ht="21" customHeight="1" spans="1:19">
      <c r="A10" s="94" t="s">
        <v>167</v>
      </c>
      <c r="B10" s="95"/>
      <c r="C10" s="95"/>
      <c r="D10" s="96"/>
      <c r="E10" s="96"/>
      <c r="F10" s="96"/>
      <c r="G10" s="114"/>
      <c r="H10" s="77">
        <v>500000</v>
      </c>
      <c r="I10" s="77">
        <v>5000000</v>
      </c>
      <c r="J10" s="77">
        <v>5000000</v>
      </c>
      <c r="K10" s="77"/>
      <c r="L10" s="77"/>
      <c r="M10" s="77"/>
      <c r="N10" s="77"/>
      <c r="O10" s="77"/>
      <c r="P10" s="77"/>
      <c r="Q10" s="77"/>
      <c r="R10" s="77"/>
      <c r="S10" s="77"/>
    </row>
    <row r="11" ht="21" customHeight="1" spans="1:19">
      <c r="A11" s="115" t="s">
        <v>357</v>
      </c>
      <c r="B11" s="116"/>
      <c r="C11" s="116"/>
      <c r="D11" s="115"/>
      <c r="E11" s="115"/>
      <c r="F11" s="115"/>
      <c r="G11" s="117"/>
      <c r="H11" s="118"/>
      <c r="I11" s="118"/>
      <c r="J11" s="118"/>
      <c r="K11" s="118"/>
      <c r="L11" s="118"/>
      <c r="M11" s="118"/>
      <c r="N11" s="118"/>
      <c r="O11" s="118"/>
      <c r="P11" s="118"/>
      <c r="Q11" s="118"/>
      <c r="R11" s="118"/>
      <c r="S11" s="118"/>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E36" sqref="E36"/>
    </sheetView>
  </sheetViews>
  <sheetFormatPr defaultColWidth="8" defaultRowHeight="14.25" customHeight="1"/>
  <cols>
    <col min="1" max="5" width="34.25" customWidth="1"/>
    <col min="6" max="6" width="24.125" customWidth="1"/>
    <col min="7" max="7" width="25" customWidth="1"/>
    <col min="8" max="8" width="24.625" customWidth="1"/>
    <col min="9" max="9" width="34.25" customWidth="1"/>
    <col min="10" max="18" width="17.875" customWidth="1"/>
    <col min="19" max="20" width="17.75"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74"/>
      <c r="B2" s="81"/>
      <c r="C2" s="81"/>
      <c r="D2" s="81"/>
      <c r="E2" s="81"/>
      <c r="F2" s="81"/>
      <c r="G2" s="81"/>
      <c r="H2" s="74"/>
      <c r="I2" s="74"/>
      <c r="J2" s="74"/>
      <c r="K2" s="74"/>
      <c r="L2" s="74"/>
      <c r="M2" s="74"/>
      <c r="N2" s="97"/>
      <c r="O2" s="74"/>
      <c r="P2" s="74"/>
      <c r="Q2" s="81"/>
      <c r="R2" s="74"/>
      <c r="S2" s="106"/>
      <c r="T2" s="107" t="s">
        <v>358</v>
      </c>
    </row>
    <row r="3" ht="41.25" customHeight="1" spans="1:20">
      <c r="A3" s="72" t="str">
        <f>"2025"&amp;"年部门政府购买服务预算表"</f>
        <v>2025年部门政府购买服务预算表</v>
      </c>
      <c r="B3" s="66"/>
      <c r="C3" s="66"/>
      <c r="D3" s="66"/>
      <c r="E3" s="66"/>
      <c r="F3" s="66"/>
      <c r="G3" s="66"/>
      <c r="H3" s="82"/>
      <c r="I3" s="82"/>
      <c r="J3" s="82"/>
      <c r="K3" s="82"/>
      <c r="L3" s="82"/>
      <c r="M3" s="82"/>
      <c r="N3" s="98"/>
      <c r="O3" s="82"/>
      <c r="P3" s="82"/>
      <c r="Q3" s="66"/>
      <c r="R3" s="82"/>
      <c r="S3" s="98"/>
      <c r="T3" s="66"/>
    </row>
    <row r="4" s="1" customFormat="1" ht="22.5" customHeight="1" spans="1:20">
      <c r="A4" s="73" t="str">
        <f>"单位名称："&amp;"昆明市呈贡区第四中学"</f>
        <v>单位名称：昆明市呈贡区第四中学</v>
      </c>
      <c r="B4" s="81"/>
      <c r="C4" s="81"/>
      <c r="D4" s="81"/>
      <c r="E4" s="81"/>
      <c r="F4" s="81"/>
      <c r="G4" s="81"/>
      <c r="H4" s="74"/>
      <c r="I4" s="74"/>
      <c r="J4" s="74"/>
      <c r="K4" s="74"/>
      <c r="L4" s="74"/>
      <c r="M4" s="74"/>
      <c r="N4" s="99"/>
      <c r="O4" s="74"/>
      <c r="P4" s="74"/>
      <c r="Q4" s="81"/>
      <c r="R4" s="74"/>
      <c r="S4" s="108"/>
      <c r="T4" s="107" t="s">
        <v>1</v>
      </c>
    </row>
    <row r="5" s="1" customFormat="1" ht="24" customHeight="1" spans="1:20">
      <c r="A5" s="11" t="s">
        <v>177</v>
      </c>
      <c r="B5" s="83" t="s">
        <v>178</v>
      </c>
      <c r="C5" s="83" t="s">
        <v>344</v>
      </c>
      <c r="D5" s="83" t="s">
        <v>359</v>
      </c>
      <c r="E5" s="83" t="s">
        <v>360</v>
      </c>
      <c r="F5" s="83" t="s">
        <v>361</v>
      </c>
      <c r="G5" s="83" t="s">
        <v>362</v>
      </c>
      <c r="H5" s="84" t="s">
        <v>363</v>
      </c>
      <c r="I5" s="84" t="s">
        <v>364</v>
      </c>
      <c r="J5" s="100" t="s">
        <v>185</v>
      </c>
      <c r="K5" s="100"/>
      <c r="L5" s="100"/>
      <c r="M5" s="100"/>
      <c r="N5" s="101"/>
      <c r="O5" s="100"/>
      <c r="P5" s="100"/>
      <c r="Q5" s="78"/>
      <c r="R5" s="100"/>
      <c r="S5" s="101"/>
      <c r="T5" s="79"/>
    </row>
    <row r="6" s="1" customFormat="1" ht="24" customHeight="1" spans="1:20">
      <c r="A6" s="16"/>
      <c r="B6" s="85"/>
      <c r="C6" s="85"/>
      <c r="D6" s="85"/>
      <c r="E6" s="85"/>
      <c r="F6" s="85"/>
      <c r="G6" s="85"/>
      <c r="H6" s="86"/>
      <c r="I6" s="86"/>
      <c r="J6" s="86" t="s">
        <v>55</v>
      </c>
      <c r="K6" s="86" t="s">
        <v>58</v>
      </c>
      <c r="L6" s="86" t="s">
        <v>350</v>
      </c>
      <c r="M6" s="86" t="s">
        <v>351</v>
      </c>
      <c r="N6" s="102" t="s">
        <v>352</v>
      </c>
      <c r="O6" s="103" t="s">
        <v>353</v>
      </c>
      <c r="P6" s="103"/>
      <c r="Q6" s="109"/>
      <c r="R6" s="103"/>
      <c r="S6" s="110"/>
      <c r="T6" s="87"/>
    </row>
    <row r="7" s="1" customFormat="1" ht="54" customHeight="1" spans="1:20">
      <c r="A7" s="19"/>
      <c r="B7" s="87"/>
      <c r="C7" s="87"/>
      <c r="D7" s="87"/>
      <c r="E7" s="87"/>
      <c r="F7" s="87"/>
      <c r="G7" s="87"/>
      <c r="H7" s="88"/>
      <c r="I7" s="88"/>
      <c r="J7" s="88"/>
      <c r="K7" s="88" t="s">
        <v>57</v>
      </c>
      <c r="L7" s="88"/>
      <c r="M7" s="88"/>
      <c r="N7" s="104"/>
      <c r="O7" s="88" t="s">
        <v>57</v>
      </c>
      <c r="P7" s="88" t="s">
        <v>64</v>
      </c>
      <c r="Q7" s="87" t="s">
        <v>65</v>
      </c>
      <c r="R7" s="88" t="s">
        <v>66</v>
      </c>
      <c r="S7" s="104" t="s">
        <v>67</v>
      </c>
      <c r="T7" s="87" t="s">
        <v>68</v>
      </c>
    </row>
    <row r="8" ht="17.25" customHeight="1" spans="1:20">
      <c r="A8" s="89">
        <v>1</v>
      </c>
      <c r="B8" s="90">
        <v>2</v>
      </c>
      <c r="C8" s="89">
        <v>3</v>
      </c>
      <c r="D8" s="89">
        <v>4</v>
      </c>
      <c r="E8" s="90">
        <v>5</v>
      </c>
      <c r="F8" s="89">
        <v>6</v>
      </c>
      <c r="G8" s="89">
        <v>7</v>
      </c>
      <c r="H8" s="90">
        <v>8</v>
      </c>
      <c r="I8" s="89">
        <v>9</v>
      </c>
      <c r="J8" s="89">
        <v>10</v>
      </c>
      <c r="K8" s="90">
        <v>11</v>
      </c>
      <c r="L8" s="89">
        <v>12</v>
      </c>
      <c r="M8" s="89">
        <v>13</v>
      </c>
      <c r="N8" s="90">
        <v>14</v>
      </c>
      <c r="O8" s="89">
        <v>15</v>
      </c>
      <c r="P8" s="89">
        <v>16</v>
      </c>
      <c r="Q8" s="90">
        <v>17</v>
      </c>
      <c r="R8" s="89">
        <v>18</v>
      </c>
      <c r="S8" s="89">
        <v>19</v>
      </c>
      <c r="T8" s="89">
        <v>20</v>
      </c>
    </row>
    <row r="9" ht="21" customHeight="1" spans="1:20">
      <c r="A9" s="91"/>
      <c r="B9" s="92"/>
      <c r="C9" s="92"/>
      <c r="D9" s="92"/>
      <c r="E9" s="92"/>
      <c r="F9" s="92"/>
      <c r="G9" s="92"/>
      <c r="H9" s="93"/>
      <c r="I9" s="93"/>
      <c r="J9" s="77"/>
      <c r="K9" s="77"/>
      <c r="L9" s="77"/>
      <c r="M9" s="77"/>
      <c r="N9" s="77"/>
      <c r="O9" s="77"/>
      <c r="P9" s="77"/>
      <c r="Q9" s="77"/>
      <c r="R9" s="77"/>
      <c r="S9" s="77"/>
      <c r="T9" s="77"/>
    </row>
    <row r="10" ht="21" customHeight="1" spans="1:20">
      <c r="A10" s="94" t="s">
        <v>167</v>
      </c>
      <c r="B10" s="95"/>
      <c r="C10" s="95"/>
      <c r="D10" s="95"/>
      <c r="E10" s="95"/>
      <c r="F10" s="95"/>
      <c r="G10" s="95"/>
      <c r="H10" s="96"/>
      <c r="I10" s="105"/>
      <c r="J10" s="77"/>
      <c r="K10" s="77"/>
      <c r="L10" s="77"/>
      <c r="M10" s="77"/>
      <c r="N10" s="77"/>
      <c r="O10" s="77"/>
      <c r="P10" s="77"/>
      <c r="Q10" s="77"/>
      <c r="R10" s="77"/>
      <c r="S10" s="77"/>
      <c r="T10" s="77"/>
    </row>
    <row r="11" customHeight="1" spans="1:1">
      <c r="A11" s="63" t="s">
        <v>365</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E36" sqref="E36"/>
    </sheetView>
  </sheetViews>
  <sheetFormatPr defaultColWidth="8" defaultRowHeight="14.25" customHeight="1"/>
  <cols>
    <col min="1" max="1" width="33" customWidth="1"/>
    <col min="2" max="24" width="17.5" customWidth="1"/>
  </cols>
  <sheetData>
    <row r="1" s="1" customFormat="1" customHeight="1" spans="1:24">
      <c r="A1" s="27"/>
      <c r="B1" s="27"/>
      <c r="C1" s="27"/>
      <c r="D1" s="27"/>
      <c r="E1" s="27"/>
      <c r="F1" s="27"/>
      <c r="G1" s="27"/>
      <c r="H1" s="27"/>
      <c r="I1" s="27"/>
      <c r="J1" s="27"/>
      <c r="K1" s="27"/>
      <c r="L1" s="27"/>
      <c r="M1" s="27"/>
      <c r="N1" s="27"/>
      <c r="O1" s="27"/>
      <c r="P1" s="27"/>
      <c r="Q1" s="27"/>
      <c r="R1" s="27"/>
      <c r="S1" s="27"/>
      <c r="T1" s="27"/>
      <c r="U1" s="27"/>
      <c r="V1" s="27"/>
      <c r="W1" s="27"/>
      <c r="X1" s="27"/>
    </row>
    <row r="2" s="1" customFormat="1" ht="17.25" customHeight="1" spans="4:24">
      <c r="D2" s="64"/>
      <c r="W2" s="4"/>
      <c r="X2" s="4" t="s">
        <v>366</v>
      </c>
    </row>
    <row r="3" ht="41.25" customHeight="1" spans="1:24">
      <c r="A3" s="72" t="str">
        <f>"2025"&amp;"年对下转移支付预算表"</f>
        <v>2025年对下转移支付预算表</v>
      </c>
      <c r="B3" s="5"/>
      <c r="C3" s="5"/>
      <c r="D3" s="5"/>
      <c r="E3" s="5"/>
      <c r="F3" s="5"/>
      <c r="G3" s="5"/>
      <c r="H3" s="5"/>
      <c r="I3" s="5"/>
      <c r="J3" s="5"/>
      <c r="K3" s="5"/>
      <c r="L3" s="5"/>
      <c r="M3" s="5"/>
      <c r="N3" s="5"/>
      <c r="O3" s="5"/>
      <c r="P3" s="5"/>
      <c r="Q3" s="5"/>
      <c r="R3" s="5"/>
      <c r="S3" s="5"/>
      <c r="T3" s="5"/>
      <c r="U3" s="5"/>
      <c r="V3" s="5"/>
      <c r="W3" s="66"/>
      <c r="X3" s="66"/>
    </row>
    <row r="4" s="1" customFormat="1" ht="18" customHeight="1" spans="1:24">
      <c r="A4" s="73" t="str">
        <f>"单位名称："&amp;"昆明市呈贡区第四中学"</f>
        <v>单位名称：昆明市呈贡区第四中学</v>
      </c>
      <c r="B4" s="74"/>
      <c r="C4" s="74"/>
      <c r="D4" s="75"/>
      <c r="E4" s="74"/>
      <c r="F4" s="74"/>
      <c r="G4" s="74"/>
      <c r="H4" s="74"/>
      <c r="I4" s="74"/>
      <c r="W4" s="9"/>
      <c r="X4" s="9" t="s">
        <v>1</v>
      </c>
    </row>
    <row r="5" s="1" customFormat="1" ht="19.5" customHeight="1" spans="1:24">
      <c r="A5" s="28" t="s">
        <v>367</v>
      </c>
      <c r="B5" s="12" t="s">
        <v>185</v>
      </c>
      <c r="C5" s="13"/>
      <c r="D5" s="13"/>
      <c r="E5" s="12" t="s">
        <v>368</v>
      </c>
      <c r="F5" s="13"/>
      <c r="G5" s="13"/>
      <c r="H5" s="13"/>
      <c r="I5" s="13"/>
      <c r="J5" s="13"/>
      <c r="K5" s="13"/>
      <c r="L5" s="13"/>
      <c r="M5" s="13"/>
      <c r="N5" s="13"/>
      <c r="O5" s="13"/>
      <c r="P5" s="13"/>
      <c r="Q5" s="13"/>
      <c r="R5" s="13"/>
      <c r="S5" s="13"/>
      <c r="T5" s="13"/>
      <c r="U5" s="13"/>
      <c r="V5" s="13"/>
      <c r="W5" s="78"/>
      <c r="X5" s="79"/>
    </row>
    <row r="6" s="1" customFormat="1" ht="40.5" customHeight="1" spans="1:24">
      <c r="A6" s="20"/>
      <c r="B6" s="29" t="s">
        <v>55</v>
      </c>
      <c r="C6" s="11" t="s">
        <v>58</v>
      </c>
      <c r="D6" s="76" t="s">
        <v>350</v>
      </c>
      <c r="E6" s="48" t="s">
        <v>369</v>
      </c>
      <c r="F6" s="48" t="s">
        <v>370</v>
      </c>
      <c r="G6" s="48" t="s">
        <v>371</v>
      </c>
      <c r="H6" s="48" t="s">
        <v>372</v>
      </c>
      <c r="I6" s="48" t="s">
        <v>373</v>
      </c>
      <c r="J6" s="48" t="s">
        <v>374</v>
      </c>
      <c r="K6" s="48" t="s">
        <v>375</v>
      </c>
      <c r="L6" s="48" t="s">
        <v>376</v>
      </c>
      <c r="M6" s="48" t="s">
        <v>377</v>
      </c>
      <c r="N6" s="48" t="s">
        <v>378</v>
      </c>
      <c r="O6" s="48" t="s">
        <v>379</v>
      </c>
      <c r="P6" s="48" t="s">
        <v>380</v>
      </c>
      <c r="Q6" s="48" t="s">
        <v>381</v>
      </c>
      <c r="R6" s="48" t="s">
        <v>382</v>
      </c>
      <c r="S6" s="48" t="s">
        <v>383</v>
      </c>
      <c r="T6" s="48" t="s">
        <v>384</v>
      </c>
      <c r="U6" s="48" t="s">
        <v>385</v>
      </c>
      <c r="V6" s="48" t="s">
        <v>386</v>
      </c>
      <c r="W6" s="48" t="s">
        <v>387</v>
      </c>
      <c r="X6" s="80" t="s">
        <v>388</v>
      </c>
    </row>
    <row r="7" ht="19.5" customHeight="1" spans="1:24">
      <c r="A7" s="21">
        <v>1</v>
      </c>
      <c r="B7" s="21">
        <v>2</v>
      </c>
      <c r="C7" s="21">
        <v>3</v>
      </c>
      <c r="D7" s="12">
        <v>4</v>
      </c>
      <c r="E7" s="36">
        <v>5</v>
      </c>
      <c r="F7" s="21">
        <v>6</v>
      </c>
      <c r="G7" s="21">
        <v>7</v>
      </c>
      <c r="H7" s="12">
        <v>8</v>
      </c>
      <c r="I7" s="21">
        <v>9</v>
      </c>
      <c r="J7" s="21">
        <v>10</v>
      </c>
      <c r="K7" s="21">
        <v>11</v>
      </c>
      <c r="L7" s="12">
        <v>12</v>
      </c>
      <c r="M7" s="21">
        <v>13</v>
      </c>
      <c r="N7" s="21">
        <v>14</v>
      </c>
      <c r="O7" s="21">
        <v>15</v>
      </c>
      <c r="P7" s="12">
        <v>16</v>
      </c>
      <c r="Q7" s="21">
        <v>17</v>
      </c>
      <c r="R7" s="21">
        <v>18</v>
      </c>
      <c r="S7" s="21">
        <v>19</v>
      </c>
      <c r="T7" s="12">
        <v>20</v>
      </c>
      <c r="U7" s="12">
        <v>21</v>
      </c>
      <c r="V7" s="12">
        <v>22</v>
      </c>
      <c r="W7" s="36">
        <v>23</v>
      </c>
      <c r="X7" s="36">
        <v>24</v>
      </c>
    </row>
    <row r="8" ht="19.5" customHeight="1" spans="1:24">
      <c r="A8" s="30"/>
      <c r="B8" s="77"/>
      <c r="C8" s="77"/>
      <c r="D8" s="77"/>
      <c r="E8" s="77"/>
      <c r="F8" s="77"/>
      <c r="G8" s="77"/>
      <c r="H8" s="77"/>
      <c r="I8" s="77"/>
      <c r="J8" s="77"/>
      <c r="K8" s="77"/>
      <c r="L8" s="77"/>
      <c r="M8" s="77"/>
      <c r="N8" s="77"/>
      <c r="O8" s="77"/>
      <c r="P8" s="77"/>
      <c r="Q8" s="77"/>
      <c r="R8" s="77"/>
      <c r="S8" s="77"/>
      <c r="T8" s="77"/>
      <c r="U8" s="77"/>
      <c r="V8" s="77"/>
      <c r="W8" s="77"/>
      <c r="X8" s="77"/>
    </row>
    <row r="9" ht="19.5" customHeight="1" spans="1:24">
      <c r="A9" s="70"/>
      <c r="B9" s="77"/>
      <c r="C9" s="77"/>
      <c r="D9" s="77"/>
      <c r="E9" s="77"/>
      <c r="F9" s="77"/>
      <c r="G9" s="77"/>
      <c r="H9" s="77"/>
      <c r="I9" s="77"/>
      <c r="J9" s="77"/>
      <c r="K9" s="77"/>
      <c r="L9" s="77"/>
      <c r="M9" s="77"/>
      <c r="N9" s="77"/>
      <c r="O9" s="77"/>
      <c r="P9" s="77"/>
      <c r="Q9" s="77"/>
      <c r="R9" s="77"/>
      <c r="S9" s="77"/>
      <c r="T9" s="77"/>
      <c r="U9" s="77"/>
      <c r="V9" s="77"/>
      <c r="W9" s="77"/>
      <c r="X9" s="77"/>
    </row>
    <row r="10" customHeight="1" spans="1:1">
      <c r="A10" s="63" t="s">
        <v>389</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E36" sqref="E36"/>
    </sheetView>
  </sheetViews>
  <sheetFormatPr defaultColWidth="8" defaultRowHeight="12" customHeight="1"/>
  <cols>
    <col min="1" max="1" width="30" customWidth="1"/>
    <col min="2" max="2" width="25.375" customWidth="1"/>
    <col min="3" max="5" width="20.625" customWidth="1"/>
    <col min="6" max="6" width="9.875" customWidth="1"/>
    <col min="7" max="7" width="22" customWidth="1"/>
    <col min="8" max="8" width="13.625" customWidth="1"/>
    <col min="9" max="9" width="11.75" customWidth="1"/>
    <col min="10" max="10" width="16.5" customWidth="1"/>
  </cols>
  <sheetData>
    <row r="1" s="1" customFormat="1" customHeight="1" spans="1:10">
      <c r="A1" s="27"/>
      <c r="B1" s="27"/>
      <c r="C1" s="27"/>
      <c r="D1" s="27"/>
      <c r="E1" s="27"/>
      <c r="F1" s="27"/>
      <c r="G1" s="27"/>
      <c r="H1" s="27"/>
      <c r="I1" s="27"/>
      <c r="J1" s="27"/>
    </row>
    <row r="2" s="1" customFormat="1" ht="16.5" customHeight="1" spans="10:10">
      <c r="J2" s="4" t="s">
        <v>390</v>
      </c>
    </row>
    <row r="3" ht="41.25" customHeight="1" spans="1:10">
      <c r="A3" s="65" t="str">
        <f>"2025"&amp;"年对下转移支付绩效目标表"</f>
        <v>2025年对下转移支付绩效目标表</v>
      </c>
      <c r="B3" s="5"/>
      <c r="C3" s="5"/>
      <c r="D3" s="5"/>
      <c r="E3" s="5"/>
      <c r="F3" s="66"/>
      <c r="G3" s="5"/>
      <c r="H3" s="66"/>
      <c r="I3" s="66"/>
      <c r="J3" s="5"/>
    </row>
    <row r="4" s="1" customFormat="1" ht="17.25" customHeight="1" spans="1:1">
      <c r="A4" s="6" t="str">
        <f>"单位名称："&amp;"昆明市呈贡区第四中学"</f>
        <v>单位名称：昆明市呈贡区第四中学</v>
      </c>
    </row>
    <row r="5" s="1" customFormat="1" ht="44.25" customHeight="1" spans="1:10">
      <c r="A5" s="67" t="s">
        <v>367</v>
      </c>
      <c r="B5" s="67" t="s">
        <v>263</v>
      </c>
      <c r="C5" s="67" t="s">
        <v>264</v>
      </c>
      <c r="D5" s="67" t="s">
        <v>265</v>
      </c>
      <c r="E5" s="67" t="s">
        <v>266</v>
      </c>
      <c r="F5" s="36" t="s">
        <v>267</v>
      </c>
      <c r="G5" s="67" t="s">
        <v>268</v>
      </c>
      <c r="H5" s="36" t="s">
        <v>269</v>
      </c>
      <c r="I5" s="36" t="s">
        <v>270</v>
      </c>
      <c r="J5" s="67" t="s">
        <v>271</v>
      </c>
    </row>
    <row r="6" ht="14.25" customHeight="1" spans="1:10">
      <c r="A6" s="68">
        <v>1</v>
      </c>
      <c r="B6" s="68">
        <v>2</v>
      </c>
      <c r="C6" s="68">
        <v>3</v>
      </c>
      <c r="D6" s="68">
        <v>4</v>
      </c>
      <c r="E6" s="68">
        <v>5</v>
      </c>
      <c r="F6" s="69">
        <v>6</v>
      </c>
      <c r="G6" s="68">
        <v>7</v>
      </c>
      <c r="H6" s="69">
        <v>8</v>
      </c>
      <c r="I6" s="69">
        <v>9</v>
      </c>
      <c r="J6" s="68">
        <v>10</v>
      </c>
    </row>
    <row r="7" ht="42" customHeight="1" spans="1:10">
      <c r="A7" s="30"/>
      <c r="B7" s="70"/>
      <c r="C7" s="70"/>
      <c r="D7" s="70"/>
      <c r="E7" s="54"/>
      <c r="F7" s="71"/>
      <c r="G7" s="54"/>
      <c r="H7" s="71"/>
      <c r="I7" s="71"/>
      <c r="J7" s="54"/>
    </row>
    <row r="8" ht="42" customHeight="1" spans="1:10">
      <c r="A8" s="30"/>
      <c r="B8" s="22"/>
      <c r="C8" s="22"/>
      <c r="D8" s="22"/>
      <c r="E8" s="30"/>
      <c r="F8" s="22"/>
      <c r="G8" s="30"/>
      <c r="H8" s="22"/>
      <c r="I8" s="22"/>
      <c r="J8" s="30"/>
    </row>
    <row r="9" ht="16" customHeight="1" spans="1:1">
      <c r="A9" s="63" t="s">
        <v>389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abSelected="1" workbookViewId="0">
      <pane ySplit="1" topLeftCell="A2" activePane="bottomLeft" state="frozen"/>
      <selection/>
      <selection pane="bottomLeft" activeCell="B27" sqref="B27"/>
    </sheetView>
  </sheetViews>
  <sheetFormatPr defaultColWidth="9.125" defaultRowHeight="14.25" customHeight="1"/>
  <cols>
    <col min="1" max="3" width="29.5" customWidth="1"/>
    <col min="4" max="4" width="39.875" customWidth="1"/>
    <col min="5" max="5" width="24.125" customWidth="1"/>
    <col min="6" max="6" width="19" customWidth="1"/>
    <col min="7" max="9" width="23" customWidth="1"/>
  </cols>
  <sheetData>
    <row r="1" s="1" customFormat="1" customHeight="1" spans="1:9">
      <c r="A1" s="27"/>
      <c r="B1" s="27"/>
      <c r="C1" s="27"/>
      <c r="D1" s="27"/>
      <c r="E1" s="27"/>
      <c r="F1" s="27"/>
      <c r="G1" s="27"/>
      <c r="H1" s="27"/>
      <c r="I1" s="27"/>
    </row>
    <row r="2" s="1" customFormat="1" customHeight="1" spans="1:9">
      <c r="A2" s="38"/>
      <c r="B2" s="39"/>
      <c r="C2" s="39"/>
      <c r="D2" s="40"/>
      <c r="E2" s="40"/>
      <c r="F2" s="40"/>
      <c r="G2" s="39"/>
      <c r="H2" s="39"/>
      <c r="I2" s="64" t="s">
        <v>391</v>
      </c>
    </row>
    <row r="3" ht="41.25" customHeight="1" spans="1:9">
      <c r="A3" s="41" t="str">
        <f>"2025"&amp;"年新增资产配置预算表"</f>
        <v>2025年新增资产配置预算表</v>
      </c>
      <c r="B3" s="42"/>
      <c r="C3" s="42"/>
      <c r="D3" s="43"/>
      <c r="E3" s="43"/>
      <c r="F3" s="43"/>
      <c r="G3" s="42"/>
      <c r="H3" s="42"/>
      <c r="I3" s="43"/>
    </row>
    <row r="4" s="1" customFormat="1" customHeight="1" spans="1:9">
      <c r="A4" s="44" t="str">
        <f>"单位名称："&amp;"昆明市呈贡区第四中学"</f>
        <v>单位名称：昆明市呈贡区第四中学</v>
      </c>
      <c r="B4" s="45"/>
      <c r="C4" s="45"/>
      <c r="D4" s="46"/>
      <c r="F4" s="43"/>
      <c r="G4" s="42"/>
      <c r="H4" s="42"/>
      <c r="I4" s="46" t="s">
        <v>1</v>
      </c>
    </row>
    <row r="5" s="1" customFormat="1" ht="28.5" customHeight="1" spans="1:9">
      <c r="A5" s="47" t="s">
        <v>177</v>
      </c>
      <c r="B5" s="48" t="s">
        <v>178</v>
      </c>
      <c r="C5" s="49" t="s">
        <v>392</v>
      </c>
      <c r="D5" s="47" t="s">
        <v>393</v>
      </c>
      <c r="E5" s="47" t="s">
        <v>394</v>
      </c>
      <c r="F5" s="47" t="s">
        <v>395</v>
      </c>
      <c r="G5" s="48" t="s">
        <v>396</v>
      </c>
      <c r="H5" s="36"/>
      <c r="I5" s="47"/>
    </row>
    <row r="6" s="1" customFormat="1" ht="21" customHeight="1" spans="1:9">
      <c r="A6" s="49"/>
      <c r="B6" s="50"/>
      <c r="C6" s="50"/>
      <c r="D6" s="51"/>
      <c r="E6" s="50"/>
      <c r="F6" s="50"/>
      <c r="G6" s="48" t="s">
        <v>348</v>
      </c>
      <c r="H6" s="48" t="s">
        <v>397</v>
      </c>
      <c r="I6" s="48" t="s">
        <v>398</v>
      </c>
    </row>
    <row r="7" ht="17.25" customHeight="1" spans="1:9">
      <c r="A7" s="52" t="s">
        <v>82</v>
      </c>
      <c r="B7" s="53" t="s">
        <v>83</v>
      </c>
      <c r="C7" s="52" t="s">
        <v>84</v>
      </c>
      <c r="D7" s="54" t="s">
        <v>85</v>
      </c>
      <c r="E7" s="52" t="s">
        <v>86</v>
      </c>
      <c r="F7" s="53" t="s">
        <v>87</v>
      </c>
      <c r="G7" s="55" t="s">
        <v>88</v>
      </c>
      <c r="H7" s="54" t="s">
        <v>89</v>
      </c>
      <c r="I7" s="54">
        <v>9</v>
      </c>
    </row>
    <row r="8" ht="19.5" customHeight="1" spans="1:9">
      <c r="A8" s="56"/>
      <c r="B8" s="32"/>
      <c r="C8" s="32"/>
      <c r="D8" s="30"/>
      <c r="E8" s="22"/>
      <c r="F8" s="55"/>
      <c r="G8" s="57"/>
      <c r="H8" s="58"/>
      <c r="I8" s="58"/>
    </row>
    <row r="9" ht="19.5" customHeight="1" spans="1:9">
      <c r="A9" s="59" t="s">
        <v>55</v>
      </c>
      <c r="B9" s="60"/>
      <c r="C9" s="60"/>
      <c r="D9" s="61"/>
      <c r="E9" s="62"/>
      <c r="F9" s="62"/>
      <c r="G9" s="57"/>
      <c r="H9" s="58"/>
      <c r="I9" s="58"/>
    </row>
    <row r="10" customHeight="1" spans="1:1">
      <c r="A10" s="63" t="s">
        <v>399</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B27" sqref="B27"/>
    </sheetView>
  </sheetViews>
  <sheetFormatPr defaultColWidth="8" defaultRowHeight="14.25" customHeight="1"/>
  <cols>
    <col min="1" max="1" width="16.875" customWidth="1"/>
    <col min="2" max="2" width="29.625" customWidth="1"/>
    <col min="3" max="3" width="20.875" customWidth="1"/>
    <col min="4" max="4" width="9.75" customWidth="1"/>
    <col min="5" max="5" width="15.5" customWidth="1"/>
    <col min="6" max="6" width="8.625" customWidth="1"/>
    <col min="7" max="7" width="15.5" customWidth="1"/>
    <col min="8" max="11" width="20.25" customWidth="1"/>
  </cols>
  <sheetData>
    <row r="1" s="1" customFormat="1" customHeight="1" spans="1:11">
      <c r="A1" s="27"/>
      <c r="B1" s="27"/>
      <c r="C1" s="27"/>
      <c r="D1" s="27"/>
      <c r="E1" s="27"/>
      <c r="F1" s="27"/>
      <c r="G1" s="27"/>
      <c r="H1" s="27"/>
      <c r="I1" s="27"/>
      <c r="J1" s="27"/>
      <c r="K1" s="27"/>
    </row>
    <row r="2" s="1" customFormat="1" customHeight="1" spans="4:11">
      <c r="D2" s="3"/>
      <c r="E2" s="3"/>
      <c r="F2" s="3"/>
      <c r="G2" s="3"/>
      <c r="K2" s="4" t="s">
        <v>400</v>
      </c>
    </row>
    <row r="3" ht="41.25" customHeight="1" spans="1:11">
      <c r="A3" s="5" t="str">
        <f>"2025"&amp;"年上级转移支付补助项目支出预算表"</f>
        <v>2025年上级转移支付补助项目支出预算表</v>
      </c>
      <c r="B3" s="5"/>
      <c r="C3" s="5"/>
      <c r="D3" s="5"/>
      <c r="E3" s="5"/>
      <c r="F3" s="5"/>
      <c r="G3" s="5"/>
      <c r="H3" s="5"/>
      <c r="I3" s="5"/>
      <c r="J3" s="5"/>
      <c r="K3" s="5"/>
    </row>
    <row r="4" s="1" customFormat="1" ht="13.5" customHeight="1" spans="1:11">
      <c r="A4" s="6" t="str">
        <f>"单位名称："&amp;"昆明市呈贡区第四中学"</f>
        <v>单位名称：昆明市呈贡区第四中学</v>
      </c>
      <c r="B4" s="7"/>
      <c r="C4" s="7"/>
      <c r="D4" s="7"/>
      <c r="E4" s="7"/>
      <c r="F4" s="7"/>
      <c r="G4" s="7"/>
      <c r="H4" s="8"/>
      <c r="I4" s="8"/>
      <c r="J4" s="8"/>
      <c r="K4" s="9" t="s">
        <v>1</v>
      </c>
    </row>
    <row r="5" s="1" customFormat="1" ht="21.75" customHeight="1" spans="1:11">
      <c r="A5" s="10" t="s">
        <v>230</v>
      </c>
      <c r="B5" s="10" t="s">
        <v>180</v>
      </c>
      <c r="C5" s="10" t="s">
        <v>231</v>
      </c>
      <c r="D5" s="11" t="s">
        <v>181</v>
      </c>
      <c r="E5" s="11" t="s">
        <v>182</v>
      </c>
      <c r="F5" s="11" t="s">
        <v>232</v>
      </c>
      <c r="G5" s="11" t="s">
        <v>233</v>
      </c>
      <c r="H5" s="28" t="s">
        <v>55</v>
      </c>
      <c r="I5" s="12" t="s">
        <v>401</v>
      </c>
      <c r="J5" s="13"/>
      <c r="K5" s="14"/>
    </row>
    <row r="6" s="1" customFormat="1" ht="21.75" customHeight="1" spans="1:11">
      <c r="A6" s="15"/>
      <c r="B6" s="15"/>
      <c r="C6" s="15"/>
      <c r="D6" s="16"/>
      <c r="E6" s="16"/>
      <c r="F6" s="16"/>
      <c r="G6" s="16"/>
      <c r="H6" s="29"/>
      <c r="I6" s="11" t="s">
        <v>58</v>
      </c>
      <c r="J6" s="11" t="s">
        <v>59</v>
      </c>
      <c r="K6" s="11" t="s">
        <v>60</v>
      </c>
    </row>
    <row r="7" s="1" customFormat="1"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6">
        <v>10</v>
      </c>
      <c r="K8" s="36">
        <v>11</v>
      </c>
    </row>
    <row r="9" ht="18.75" customHeight="1" spans="1:11">
      <c r="A9" s="30"/>
      <c r="B9" s="22"/>
      <c r="C9" s="30"/>
      <c r="D9" s="30"/>
      <c r="E9" s="30"/>
      <c r="F9" s="30"/>
      <c r="G9" s="30"/>
      <c r="H9" s="31"/>
      <c r="I9" s="37"/>
      <c r="J9" s="37"/>
      <c r="K9" s="31"/>
    </row>
    <row r="10" ht="18.75" customHeight="1" spans="1:11">
      <c r="A10" s="32"/>
      <c r="B10" s="22"/>
      <c r="C10" s="22"/>
      <c r="D10" s="22"/>
      <c r="E10" s="22"/>
      <c r="F10" s="22"/>
      <c r="G10" s="22"/>
      <c r="H10" s="23"/>
      <c r="I10" s="23"/>
      <c r="J10" s="23"/>
      <c r="K10" s="31"/>
    </row>
    <row r="11" ht="18.75" customHeight="1" spans="1:11">
      <c r="A11" s="33" t="s">
        <v>167</v>
      </c>
      <c r="B11" s="34"/>
      <c r="C11" s="34"/>
      <c r="D11" s="34"/>
      <c r="E11" s="34"/>
      <c r="F11" s="34"/>
      <c r="G11" s="35"/>
      <c r="H11" s="23"/>
      <c r="I11" s="23"/>
      <c r="J11" s="23"/>
      <c r="K11" s="31"/>
    </row>
    <row r="12" customHeight="1" spans="1:1">
      <c r="A12" t="s">
        <v>402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tabSelected="1" workbookViewId="0">
      <pane ySplit="1" topLeftCell="A2" activePane="bottomLeft" state="frozen"/>
      <selection/>
      <selection pane="bottomLeft" activeCell="B27" sqref="B27"/>
    </sheetView>
  </sheetViews>
  <sheetFormatPr defaultColWidth="8" defaultRowHeight="14.25" customHeight="1" outlineLevelCol="6"/>
  <cols>
    <col min="1" max="1" width="30.875" customWidth="1"/>
    <col min="2" max="4" width="24.5" customWidth="1"/>
    <col min="5" max="7" width="20.875" customWidth="1"/>
  </cols>
  <sheetData>
    <row r="1" customHeight="1" spans="1:7">
      <c r="A1" s="2"/>
      <c r="B1" s="2"/>
      <c r="C1" s="2"/>
      <c r="D1" s="2"/>
      <c r="E1" s="2"/>
      <c r="F1" s="2"/>
      <c r="G1" s="2"/>
    </row>
    <row r="2" customFormat="1" ht="13.5" customHeight="1" spans="4:7">
      <c r="D2" s="3"/>
      <c r="G2" s="4" t="s">
        <v>403</v>
      </c>
    </row>
    <row r="3" ht="41.25" customHeight="1" spans="1:7">
      <c r="A3" s="5" t="str">
        <f>"2025"&amp;"年部门项目中期规划预算表"</f>
        <v>2025年部门项目中期规划预算表</v>
      </c>
      <c r="B3" s="5"/>
      <c r="C3" s="5"/>
      <c r="D3" s="5"/>
      <c r="E3" s="5"/>
      <c r="F3" s="5"/>
      <c r="G3" s="5"/>
    </row>
    <row r="4" s="1" customFormat="1" ht="13.5" customHeight="1" spans="1:7">
      <c r="A4" s="6" t="str">
        <f>"单位名称："&amp;"昆明市呈贡区第四中学"</f>
        <v>单位名称：昆明市呈贡区第四中学</v>
      </c>
      <c r="B4" s="7"/>
      <c r="C4" s="7"/>
      <c r="D4" s="7"/>
      <c r="E4" s="8"/>
      <c r="F4" s="8"/>
      <c r="G4" s="9" t="s">
        <v>1</v>
      </c>
    </row>
    <row r="5" s="1" customFormat="1" ht="21.75" customHeight="1" spans="1:7">
      <c r="A5" s="10" t="s">
        <v>231</v>
      </c>
      <c r="B5" s="10" t="s">
        <v>230</v>
      </c>
      <c r="C5" s="10" t="s">
        <v>180</v>
      </c>
      <c r="D5" s="11" t="s">
        <v>404</v>
      </c>
      <c r="E5" s="12" t="s">
        <v>58</v>
      </c>
      <c r="F5" s="13"/>
      <c r="G5" s="14"/>
    </row>
    <row r="6" s="1" customFormat="1" ht="21.75" customHeight="1" spans="1:7">
      <c r="A6" s="15"/>
      <c r="B6" s="15"/>
      <c r="C6" s="15"/>
      <c r="D6" s="16"/>
      <c r="E6" s="17" t="str">
        <f>"2025"&amp;"年"</f>
        <v>2025年</v>
      </c>
      <c r="F6" s="11" t="str">
        <f>("2025"+1)&amp;"年"</f>
        <v>2026年</v>
      </c>
      <c r="G6" s="11" t="str">
        <f>("2025"+2)&amp;"年"</f>
        <v>2027年</v>
      </c>
    </row>
    <row r="7" s="1" customFormat="1" ht="40.5" customHeight="1" spans="1:7">
      <c r="A7" s="18"/>
      <c r="B7" s="18"/>
      <c r="C7" s="18"/>
      <c r="D7" s="19"/>
      <c r="E7" s="20"/>
      <c r="F7" s="19"/>
      <c r="G7" s="19"/>
    </row>
    <row r="8" ht="15" customHeight="1" spans="1:7">
      <c r="A8" s="21">
        <v>1</v>
      </c>
      <c r="B8" s="21">
        <v>2</v>
      </c>
      <c r="C8" s="21">
        <v>3</v>
      </c>
      <c r="D8" s="21">
        <v>4</v>
      </c>
      <c r="E8" s="21">
        <v>5</v>
      </c>
      <c r="F8" s="21">
        <v>6</v>
      </c>
      <c r="G8" s="21">
        <v>7</v>
      </c>
    </row>
    <row r="9" ht="25" customHeight="1" spans="1:7">
      <c r="A9" s="22" t="s">
        <v>70</v>
      </c>
      <c r="B9" s="22" t="s">
        <v>405</v>
      </c>
      <c r="C9" s="22" t="s">
        <v>238</v>
      </c>
      <c r="D9" s="22" t="s">
        <v>406</v>
      </c>
      <c r="E9" s="23">
        <v>6400</v>
      </c>
      <c r="F9" s="23">
        <v>6400</v>
      </c>
      <c r="G9" s="23">
        <v>6400</v>
      </c>
    </row>
    <row r="10" ht="25" customHeight="1" spans="1:7">
      <c r="A10" s="22" t="s">
        <v>70</v>
      </c>
      <c r="B10" s="22" t="s">
        <v>405</v>
      </c>
      <c r="C10" s="22" t="s">
        <v>242</v>
      </c>
      <c r="D10" s="22" t="s">
        <v>406</v>
      </c>
      <c r="E10" s="23">
        <v>3072</v>
      </c>
      <c r="F10" s="23">
        <v>3072</v>
      </c>
      <c r="G10" s="23">
        <v>3072</v>
      </c>
    </row>
    <row r="11" ht="25" customHeight="1" spans="1:7">
      <c r="A11" s="22" t="s">
        <v>70</v>
      </c>
      <c r="B11" s="22" t="s">
        <v>405</v>
      </c>
      <c r="C11" s="22" t="s">
        <v>244</v>
      </c>
      <c r="D11" s="22" t="s">
        <v>406</v>
      </c>
      <c r="E11" s="23">
        <v>16000</v>
      </c>
      <c r="F11" s="23">
        <v>16000</v>
      </c>
      <c r="G11" s="23">
        <v>16000</v>
      </c>
    </row>
    <row r="12" ht="25" customHeight="1" spans="1:7">
      <c r="A12" s="22" t="s">
        <v>70</v>
      </c>
      <c r="B12" s="22" t="s">
        <v>407</v>
      </c>
      <c r="C12" s="22" t="s">
        <v>247</v>
      </c>
      <c r="D12" s="22" t="s">
        <v>406</v>
      </c>
      <c r="E12" s="23">
        <v>5000000</v>
      </c>
      <c r="F12" s="23">
        <v>5000000</v>
      </c>
      <c r="G12" s="23">
        <v>5000000</v>
      </c>
    </row>
    <row r="13" ht="25" customHeight="1" spans="1:7">
      <c r="A13" s="24" t="s">
        <v>55</v>
      </c>
      <c r="B13" s="25"/>
      <c r="C13" s="25"/>
      <c r="D13" s="26"/>
      <c r="E13" s="23">
        <v>5025472</v>
      </c>
      <c r="F13" s="23">
        <v>5025472</v>
      </c>
      <c r="G13" s="23">
        <v>5025472</v>
      </c>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E34" sqref="E34"/>
    </sheetView>
  </sheetViews>
  <sheetFormatPr defaultColWidth="7.5" defaultRowHeight="12.75" customHeight="1"/>
  <cols>
    <col min="1" max="1" width="13.9" customWidth="1"/>
    <col min="2" max="2" width="30.625" customWidth="1"/>
    <col min="3" max="19" width="19.25" customWidth="1"/>
  </cols>
  <sheetData>
    <row r="1" customHeight="1" spans="1:19">
      <c r="A1" s="2"/>
      <c r="B1" s="2"/>
      <c r="C1" s="2"/>
      <c r="D1" s="2"/>
      <c r="E1" s="2"/>
      <c r="F1" s="2"/>
      <c r="G1" s="2"/>
      <c r="H1" s="2"/>
      <c r="I1" s="2"/>
      <c r="J1" s="2"/>
      <c r="K1" s="2"/>
      <c r="L1" s="2"/>
      <c r="M1" s="2"/>
      <c r="N1" s="2"/>
      <c r="O1" s="2"/>
      <c r="P1" s="2"/>
      <c r="Q1" s="2"/>
      <c r="R1" s="2"/>
      <c r="S1" s="2"/>
    </row>
    <row r="2" ht="17.25" customHeight="1" spans="1:19">
      <c r="A2" s="46" t="s">
        <v>52</v>
      </c>
      <c r="B2" s="1"/>
      <c r="C2" s="1"/>
      <c r="D2" s="1"/>
      <c r="E2" s="1"/>
      <c r="F2" s="1"/>
      <c r="G2" s="1"/>
      <c r="H2" s="1"/>
      <c r="I2" s="1"/>
      <c r="J2" s="1"/>
      <c r="K2" s="1"/>
      <c r="L2" s="1"/>
      <c r="M2" s="1"/>
      <c r="N2" s="1"/>
      <c r="O2" s="1"/>
      <c r="P2" s="1"/>
      <c r="Q2" s="1"/>
      <c r="R2" s="1"/>
      <c r="S2" s="1"/>
    </row>
    <row r="3" ht="41.25" customHeight="1" spans="1:1">
      <c r="A3" s="41" t="str">
        <f>"2025"&amp;"年部门收入预算表"</f>
        <v>2025年部门收入预算表</v>
      </c>
    </row>
    <row r="4" s="1" customFormat="1" ht="17.25" customHeight="1" spans="1:19">
      <c r="A4" s="44" t="str">
        <f>"单位名称："&amp;"昆明市呈贡区第四中学"</f>
        <v>单位名称：昆明市呈贡区第四中学</v>
      </c>
      <c r="S4" s="46" t="s">
        <v>1</v>
      </c>
    </row>
    <row r="5" s="1" customFormat="1" ht="21.75" customHeight="1" spans="1:19">
      <c r="A5" s="10" t="s">
        <v>53</v>
      </c>
      <c r="B5" s="179" t="s">
        <v>54</v>
      </c>
      <c r="C5" s="179" t="s">
        <v>55</v>
      </c>
      <c r="D5" s="101" t="s">
        <v>56</v>
      </c>
      <c r="E5" s="101"/>
      <c r="F5" s="101"/>
      <c r="G5" s="101"/>
      <c r="H5" s="101"/>
      <c r="I5" s="78"/>
      <c r="J5" s="101"/>
      <c r="K5" s="101"/>
      <c r="L5" s="101"/>
      <c r="M5" s="101"/>
      <c r="N5" s="157"/>
      <c r="O5" s="101" t="s">
        <v>45</v>
      </c>
      <c r="P5" s="101"/>
      <c r="Q5" s="101"/>
      <c r="R5" s="101"/>
      <c r="S5" s="157"/>
    </row>
    <row r="6" s="1" customFormat="1" ht="27" customHeight="1" spans="1:19">
      <c r="A6" s="15"/>
      <c r="B6" s="102"/>
      <c r="C6" s="102"/>
      <c r="D6" s="102" t="s">
        <v>57</v>
      </c>
      <c r="E6" s="102" t="s">
        <v>58</v>
      </c>
      <c r="F6" s="102" t="s">
        <v>59</v>
      </c>
      <c r="G6" s="102" t="s">
        <v>60</v>
      </c>
      <c r="H6" s="102" t="s">
        <v>61</v>
      </c>
      <c r="I6" s="109" t="s">
        <v>62</v>
      </c>
      <c r="J6" s="110"/>
      <c r="K6" s="110"/>
      <c r="L6" s="110"/>
      <c r="M6" s="110"/>
      <c r="N6" s="104"/>
      <c r="O6" s="102" t="s">
        <v>57</v>
      </c>
      <c r="P6" s="102" t="s">
        <v>58</v>
      </c>
      <c r="Q6" s="102" t="s">
        <v>59</v>
      </c>
      <c r="R6" s="102" t="s">
        <v>60</v>
      </c>
      <c r="S6" s="102" t="s">
        <v>63</v>
      </c>
    </row>
    <row r="7" s="1" customFormat="1" ht="30" customHeight="1" spans="1:19">
      <c r="A7" s="180"/>
      <c r="B7" s="181"/>
      <c r="C7" s="182"/>
      <c r="D7" s="182"/>
      <c r="E7" s="182"/>
      <c r="F7" s="182"/>
      <c r="G7" s="182"/>
      <c r="H7" s="182"/>
      <c r="I7" s="48" t="s">
        <v>57</v>
      </c>
      <c r="J7" s="104" t="s">
        <v>64</v>
      </c>
      <c r="K7" s="104" t="s">
        <v>65</v>
      </c>
      <c r="L7" s="104" t="s">
        <v>66</v>
      </c>
      <c r="M7" s="104" t="s">
        <v>67</v>
      </c>
      <c r="N7" s="104" t="s">
        <v>68</v>
      </c>
      <c r="O7" s="185"/>
      <c r="P7" s="185"/>
      <c r="Q7" s="185"/>
      <c r="R7" s="185"/>
      <c r="S7" s="182"/>
    </row>
    <row r="8" ht="15" customHeight="1" spans="1:19">
      <c r="A8" s="183">
        <v>1</v>
      </c>
      <c r="B8" s="183">
        <v>2</v>
      </c>
      <c r="C8" s="183">
        <v>3</v>
      </c>
      <c r="D8" s="183">
        <v>4</v>
      </c>
      <c r="E8" s="183">
        <v>5</v>
      </c>
      <c r="F8" s="183">
        <v>6</v>
      </c>
      <c r="G8" s="183">
        <v>7</v>
      </c>
      <c r="H8" s="183">
        <v>8</v>
      </c>
      <c r="I8" s="71">
        <v>9</v>
      </c>
      <c r="J8" s="183">
        <v>10</v>
      </c>
      <c r="K8" s="183">
        <v>11</v>
      </c>
      <c r="L8" s="183">
        <v>12</v>
      </c>
      <c r="M8" s="183">
        <v>13</v>
      </c>
      <c r="N8" s="183">
        <v>14</v>
      </c>
      <c r="O8" s="183">
        <v>15</v>
      </c>
      <c r="P8" s="183">
        <v>16</v>
      </c>
      <c r="Q8" s="183">
        <v>17</v>
      </c>
      <c r="R8" s="183">
        <v>18</v>
      </c>
      <c r="S8" s="183">
        <v>19</v>
      </c>
    </row>
    <row r="9" ht="18" customHeight="1" spans="1:19">
      <c r="A9" s="22" t="s">
        <v>69</v>
      </c>
      <c r="B9" s="22" t="s">
        <v>70</v>
      </c>
      <c r="C9" s="77">
        <f>D9+O9</f>
        <v>18914243.77</v>
      </c>
      <c r="D9" s="77">
        <v>18912633.37</v>
      </c>
      <c r="E9" s="77">
        <v>18912633.37</v>
      </c>
      <c r="F9" s="77"/>
      <c r="G9" s="77"/>
      <c r="H9" s="77"/>
      <c r="I9" s="77"/>
      <c r="J9" s="77"/>
      <c r="K9" s="77"/>
      <c r="L9" s="77"/>
      <c r="M9" s="77"/>
      <c r="N9" s="77"/>
      <c r="O9" s="77">
        <f>P9</f>
        <v>1610.4</v>
      </c>
      <c r="P9" s="77">
        <v>1610.4</v>
      </c>
      <c r="Q9" s="77"/>
      <c r="R9" s="77"/>
      <c r="S9" s="77"/>
    </row>
    <row r="10" ht="18" customHeight="1" spans="1:19">
      <c r="A10" s="49" t="s">
        <v>55</v>
      </c>
      <c r="B10" s="184"/>
      <c r="C10" s="77">
        <f>D10+O10</f>
        <v>18914243.77</v>
      </c>
      <c r="D10" s="77">
        <v>18912633.37</v>
      </c>
      <c r="E10" s="77">
        <v>18912633.37</v>
      </c>
      <c r="F10" s="77"/>
      <c r="G10" s="77"/>
      <c r="H10" s="77"/>
      <c r="I10" s="77"/>
      <c r="J10" s="77"/>
      <c r="K10" s="77"/>
      <c r="L10" s="77"/>
      <c r="M10" s="77"/>
      <c r="N10" s="77"/>
      <c r="O10" s="77">
        <f>O9</f>
        <v>1610.4</v>
      </c>
      <c r="P10" s="77">
        <f>P9</f>
        <v>1610.4</v>
      </c>
      <c r="Q10" s="77"/>
      <c r="R10" s="77"/>
      <c r="S10" s="77"/>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workbookViewId="0">
      <pane ySplit="1" topLeftCell="A3" activePane="bottomLeft" state="frozen"/>
      <selection/>
      <selection pane="bottomLeft" activeCell="E34" sqref="E34"/>
    </sheetView>
  </sheetViews>
  <sheetFormatPr defaultColWidth="7.5" defaultRowHeight="12.75" customHeight="1"/>
  <cols>
    <col min="1" max="1" width="12.5" customWidth="1"/>
    <col min="2" max="2" width="32.875" customWidth="1"/>
    <col min="3" max="8" width="21.5" customWidth="1"/>
    <col min="9" max="9" width="23.375" customWidth="1"/>
    <col min="10" max="11" width="21.375" customWidth="1"/>
    <col min="12" max="15" width="21.5" customWidth="1"/>
  </cols>
  <sheetData>
    <row r="1" s="63" customFormat="1" customHeight="1" spans="1:15">
      <c r="A1" s="174"/>
      <c r="B1" s="174"/>
      <c r="C1" s="174"/>
      <c r="D1" s="174"/>
      <c r="E1" s="174"/>
      <c r="F1" s="174"/>
      <c r="G1" s="174"/>
      <c r="H1" s="174"/>
      <c r="I1" s="174"/>
      <c r="J1" s="174"/>
      <c r="K1" s="174"/>
      <c r="L1" s="174"/>
      <c r="M1" s="174"/>
      <c r="N1" s="174"/>
      <c r="O1" s="174"/>
    </row>
    <row r="2" s="1" customFormat="1" ht="17.25" customHeight="1" spans="1:1">
      <c r="A2" s="46" t="s">
        <v>71</v>
      </c>
    </row>
    <row r="3" ht="41.25" customHeight="1" spans="1:1">
      <c r="A3" s="41" t="str">
        <f>"2025"&amp;"年部门支出预算表"</f>
        <v>2025年部门支出预算表</v>
      </c>
    </row>
    <row r="4" s="1" customFormat="1" ht="17.25" customHeight="1" spans="1:15">
      <c r="A4" s="44" t="str">
        <f>"单位名称："&amp;"昆明市呈贡区第四中学"</f>
        <v>单位名称：昆明市呈贡区第四中学</v>
      </c>
      <c r="O4" s="46" t="s">
        <v>1</v>
      </c>
    </row>
    <row r="5" s="173" customFormat="1" ht="27" customHeight="1" spans="1:15">
      <c r="A5" s="28" t="s">
        <v>72</v>
      </c>
      <c r="B5" s="28" t="s">
        <v>73</v>
      </c>
      <c r="C5" s="28" t="s">
        <v>55</v>
      </c>
      <c r="D5" s="155" t="s">
        <v>58</v>
      </c>
      <c r="E5" s="78"/>
      <c r="F5" s="79"/>
      <c r="G5" s="126" t="s">
        <v>59</v>
      </c>
      <c r="H5" s="126" t="s">
        <v>60</v>
      </c>
      <c r="I5" s="126" t="s">
        <v>74</v>
      </c>
      <c r="J5" s="155" t="s">
        <v>62</v>
      </c>
      <c r="K5" s="78"/>
      <c r="L5" s="78"/>
      <c r="M5" s="78"/>
      <c r="N5" s="13"/>
      <c r="O5" s="14"/>
    </row>
    <row r="6" s="173" customFormat="1" ht="42" customHeight="1" spans="1:15">
      <c r="A6" s="18"/>
      <c r="B6" s="18"/>
      <c r="C6" s="80"/>
      <c r="D6" s="36" t="s">
        <v>57</v>
      </c>
      <c r="E6" s="36" t="s">
        <v>75</v>
      </c>
      <c r="F6" s="36" t="s">
        <v>76</v>
      </c>
      <c r="G6" s="80"/>
      <c r="H6" s="80"/>
      <c r="I6" s="178"/>
      <c r="J6" s="36" t="s">
        <v>57</v>
      </c>
      <c r="K6" s="47" t="s">
        <v>77</v>
      </c>
      <c r="L6" s="47" t="s">
        <v>78</v>
      </c>
      <c r="M6" s="47" t="s">
        <v>79</v>
      </c>
      <c r="N6" s="47" t="s">
        <v>80</v>
      </c>
      <c r="O6" s="47" t="s">
        <v>81</v>
      </c>
    </row>
    <row r="7" ht="18" customHeight="1" spans="1:15">
      <c r="A7" s="52" t="s">
        <v>82</v>
      </c>
      <c r="B7" s="52" t="s">
        <v>83</v>
      </c>
      <c r="C7" s="52" t="s">
        <v>84</v>
      </c>
      <c r="D7" s="55" t="s">
        <v>85</v>
      </c>
      <c r="E7" s="55" t="s">
        <v>86</v>
      </c>
      <c r="F7" s="55" t="s">
        <v>87</v>
      </c>
      <c r="G7" s="55" t="s">
        <v>88</v>
      </c>
      <c r="H7" s="55" t="s">
        <v>89</v>
      </c>
      <c r="I7" s="55" t="s">
        <v>90</v>
      </c>
      <c r="J7" s="55" t="s">
        <v>91</v>
      </c>
      <c r="K7" s="55" t="s">
        <v>92</v>
      </c>
      <c r="L7" s="55" t="s">
        <v>93</v>
      </c>
      <c r="M7" s="55" t="s">
        <v>94</v>
      </c>
      <c r="N7" s="52" t="s">
        <v>95</v>
      </c>
      <c r="O7" s="55" t="s">
        <v>96</v>
      </c>
    </row>
    <row r="8" ht="21" customHeight="1" spans="1:15">
      <c r="A8" s="56" t="s">
        <v>97</v>
      </c>
      <c r="B8" s="56" t="s">
        <v>98</v>
      </c>
      <c r="C8" s="77">
        <f>D8</f>
        <v>14507341.84</v>
      </c>
      <c r="D8" s="77">
        <f>E8+F8</f>
        <v>14507341.84</v>
      </c>
      <c r="E8" s="77">
        <v>9480259.44</v>
      </c>
      <c r="F8" s="77">
        <v>5027082.4</v>
      </c>
      <c r="G8" s="77"/>
      <c r="H8" s="77"/>
      <c r="I8" s="77"/>
      <c r="J8" s="77"/>
      <c r="K8" s="77"/>
      <c r="L8" s="77"/>
      <c r="M8" s="77"/>
      <c r="N8" s="77"/>
      <c r="O8" s="77"/>
    </row>
    <row r="9" ht="21" customHeight="1" spans="1:15">
      <c r="A9" s="175" t="s">
        <v>99</v>
      </c>
      <c r="B9" s="175" t="s">
        <v>100</v>
      </c>
      <c r="C9" s="77">
        <f>D9</f>
        <v>14507341.84</v>
      </c>
      <c r="D9" s="77">
        <f>E9+F9</f>
        <v>14507341.84</v>
      </c>
      <c r="E9" s="77">
        <v>9480259.44</v>
      </c>
      <c r="F9" s="77">
        <v>5027082.4</v>
      </c>
      <c r="G9" s="77"/>
      <c r="H9" s="77"/>
      <c r="I9" s="77"/>
      <c r="J9" s="77"/>
      <c r="K9" s="77"/>
      <c r="L9" s="77"/>
      <c r="M9" s="77"/>
      <c r="N9" s="77"/>
      <c r="O9" s="77"/>
    </row>
    <row r="10" ht="21" customHeight="1" spans="1:15">
      <c r="A10" s="176" t="s">
        <v>101</v>
      </c>
      <c r="B10" s="176" t="s">
        <v>102</v>
      </c>
      <c r="C10" s="77">
        <f>D10</f>
        <v>3384029.52</v>
      </c>
      <c r="D10" s="77">
        <f>E10+F10</f>
        <v>3384029.52</v>
      </c>
      <c r="E10" s="77">
        <v>3384029.52</v>
      </c>
      <c r="F10" s="77"/>
      <c r="G10" s="77"/>
      <c r="H10" s="77"/>
      <c r="I10" s="77"/>
      <c r="J10" s="77"/>
      <c r="K10" s="77"/>
      <c r="L10" s="77"/>
      <c r="M10" s="77"/>
      <c r="N10" s="77"/>
      <c r="O10" s="77"/>
    </row>
    <row r="11" ht="21" customHeight="1" spans="1:15">
      <c r="A11" s="176" t="s">
        <v>103</v>
      </c>
      <c r="B11" s="176" t="s">
        <v>104</v>
      </c>
      <c r="C11" s="77">
        <f>D11</f>
        <v>11123312.32</v>
      </c>
      <c r="D11" s="77">
        <f>E11+F11</f>
        <v>11123312.32</v>
      </c>
      <c r="E11" s="77">
        <v>6096229.92</v>
      </c>
      <c r="F11" s="77">
        <v>5027082.4</v>
      </c>
      <c r="G11" s="77"/>
      <c r="H11" s="77"/>
      <c r="I11" s="77"/>
      <c r="J11" s="77"/>
      <c r="K11" s="77"/>
      <c r="L11" s="77"/>
      <c r="M11" s="77"/>
      <c r="N11" s="77"/>
      <c r="O11" s="77"/>
    </row>
    <row r="12" ht="21" customHeight="1" spans="1:15">
      <c r="A12" s="56" t="s">
        <v>105</v>
      </c>
      <c r="B12" s="56" t="s">
        <v>106</v>
      </c>
      <c r="C12" s="77">
        <f t="shared" ref="C12:C24" si="0">D12</f>
        <v>1166960</v>
      </c>
      <c r="D12" s="77">
        <v>1166960</v>
      </c>
      <c r="E12" s="77">
        <v>1166960</v>
      </c>
      <c r="F12" s="77"/>
      <c r="G12" s="77"/>
      <c r="H12" s="77"/>
      <c r="I12" s="77"/>
      <c r="J12" s="77"/>
      <c r="K12" s="77"/>
      <c r="L12" s="77"/>
      <c r="M12" s="77"/>
      <c r="N12" s="77"/>
      <c r="O12" s="77"/>
    </row>
    <row r="13" ht="21" customHeight="1" spans="1:15">
      <c r="A13" s="175" t="s">
        <v>107</v>
      </c>
      <c r="B13" s="175" t="s">
        <v>108</v>
      </c>
      <c r="C13" s="77">
        <f t="shared" si="0"/>
        <v>1166960</v>
      </c>
      <c r="D13" s="77">
        <v>1166960</v>
      </c>
      <c r="E13" s="77">
        <v>1166960</v>
      </c>
      <c r="F13" s="77"/>
      <c r="G13" s="77"/>
      <c r="H13" s="77"/>
      <c r="I13" s="77"/>
      <c r="J13" s="77"/>
      <c r="K13" s="77"/>
      <c r="L13" s="77"/>
      <c r="M13" s="77"/>
      <c r="N13" s="77"/>
      <c r="O13" s="77"/>
    </row>
    <row r="14" ht="21" customHeight="1" spans="1:15">
      <c r="A14" s="176" t="s">
        <v>109</v>
      </c>
      <c r="B14" s="176" t="s">
        <v>110</v>
      </c>
      <c r="C14" s="77">
        <f t="shared" si="0"/>
        <v>1166960</v>
      </c>
      <c r="D14" s="77">
        <v>1166960</v>
      </c>
      <c r="E14" s="77">
        <v>1166960</v>
      </c>
      <c r="F14" s="77"/>
      <c r="G14" s="77"/>
      <c r="H14" s="77"/>
      <c r="I14" s="77"/>
      <c r="J14" s="77"/>
      <c r="K14" s="77"/>
      <c r="L14" s="77"/>
      <c r="M14" s="77"/>
      <c r="N14" s="77"/>
      <c r="O14" s="77"/>
    </row>
    <row r="15" ht="21" customHeight="1" spans="1:15">
      <c r="A15" s="56" t="s">
        <v>111</v>
      </c>
      <c r="B15" s="56" t="s">
        <v>112</v>
      </c>
      <c r="C15" s="77">
        <f t="shared" si="0"/>
        <v>1004270</v>
      </c>
      <c r="D15" s="77">
        <v>1004270</v>
      </c>
      <c r="E15" s="77">
        <v>1004270</v>
      </c>
      <c r="F15" s="77"/>
      <c r="G15" s="77"/>
      <c r="H15" s="77"/>
      <c r="I15" s="77"/>
      <c r="J15" s="77"/>
      <c r="K15" s="77"/>
      <c r="L15" s="77"/>
      <c r="M15" s="77"/>
      <c r="N15" s="77"/>
      <c r="O15" s="77"/>
    </row>
    <row r="16" ht="21" customHeight="1" spans="1:15">
      <c r="A16" s="175" t="s">
        <v>113</v>
      </c>
      <c r="B16" s="175" t="s">
        <v>114</v>
      </c>
      <c r="C16" s="77">
        <f t="shared" si="0"/>
        <v>1004270</v>
      </c>
      <c r="D16" s="77">
        <v>1004270</v>
      </c>
      <c r="E16" s="77">
        <v>1004270</v>
      </c>
      <c r="F16" s="77"/>
      <c r="G16" s="77"/>
      <c r="H16" s="77"/>
      <c r="I16" s="77"/>
      <c r="J16" s="77"/>
      <c r="K16" s="77"/>
      <c r="L16" s="77"/>
      <c r="M16" s="77"/>
      <c r="N16" s="77"/>
      <c r="O16" s="77"/>
    </row>
    <row r="17" ht="21" customHeight="1" spans="1:15">
      <c r="A17" s="176" t="s">
        <v>115</v>
      </c>
      <c r="B17" s="176" t="s">
        <v>116</v>
      </c>
      <c r="C17" s="77">
        <f t="shared" si="0"/>
        <v>575940</v>
      </c>
      <c r="D17" s="77">
        <v>575940</v>
      </c>
      <c r="E17" s="77">
        <v>575940</v>
      </c>
      <c r="F17" s="77"/>
      <c r="G17" s="77"/>
      <c r="H17" s="77"/>
      <c r="I17" s="77"/>
      <c r="J17" s="77"/>
      <c r="K17" s="77"/>
      <c r="L17" s="77"/>
      <c r="M17" s="77"/>
      <c r="N17" s="77"/>
      <c r="O17" s="77"/>
    </row>
    <row r="18" ht="21" customHeight="1" spans="1:15">
      <c r="A18" s="176" t="s">
        <v>117</v>
      </c>
      <c r="B18" s="176" t="s">
        <v>118</v>
      </c>
      <c r="C18" s="77">
        <f t="shared" si="0"/>
        <v>371200</v>
      </c>
      <c r="D18" s="77">
        <v>371200</v>
      </c>
      <c r="E18" s="77">
        <v>371200</v>
      </c>
      <c r="F18" s="77"/>
      <c r="G18" s="77"/>
      <c r="H18" s="77"/>
      <c r="I18" s="77"/>
      <c r="J18" s="77"/>
      <c r="K18" s="77"/>
      <c r="L18" s="77"/>
      <c r="M18" s="77"/>
      <c r="N18" s="77"/>
      <c r="O18" s="77"/>
    </row>
    <row r="19" ht="21" customHeight="1" spans="1:15">
      <c r="A19" s="176" t="s">
        <v>119</v>
      </c>
      <c r="B19" s="176" t="s">
        <v>120</v>
      </c>
      <c r="C19" s="77">
        <f t="shared" si="0"/>
        <v>57130</v>
      </c>
      <c r="D19" s="77">
        <v>57130</v>
      </c>
      <c r="E19" s="77">
        <v>57130</v>
      </c>
      <c r="F19" s="77"/>
      <c r="G19" s="77"/>
      <c r="H19" s="77"/>
      <c r="I19" s="77"/>
      <c r="J19" s="77"/>
      <c r="K19" s="77"/>
      <c r="L19" s="77"/>
      <c r="M19" s="77"/>
      <c r="N19" s="77"/>
      <c r="O19" s="77"/>
    </row>
    <row r="20" ht="21" customHeight="1" spans="1:15">
      <c r="A20" s="56" t="s">
        <v>121</v>
      </c>
      <c r="B20" s="56" t="s">
        <v>122</v>
      </c>
      <c r="C20" s="77">
        <f t="shared" si="0"/>
        <v>2235671.93</v>
      </c>
      <c r="D20" s="77">
        <v>2235671.93</v>
      </c>
      <c r="E20" s="77">
        <v>2235671.93</v>
      </c>
      <c r="F20" s="77"/>
      <c r="G20" s="77"/>
      <c r="H20" s="77"/>
      <c r="I20" s="77"/>
      <c r="J20" s="77"/>
      <c r="K20" s="77"/>
      <c r="L20" s="77"/>
      <c r="M20" s="77"/>
      <c r="N20" s="77"/>
      <c r="O20" s="77"/>
    </row>
    <row r="21" ht="21" customHeight="1" spans="1:15">
      <c r="A21" s="175" t="s">
        <v>123</v>
      </c>
      <c r="B21" s="175" t="s">
        <v>124</v>
      </c>
      <c r="C21" s="77">
        <f t="shared" si="0"/>
        <v>2235671.93</v>
      </c>
      <c r="D21" s="77">
        <v>2235671.93</v>
      </c>
      <c r="E21" s="77">
        <v>2235671.93</v>
      </c>
      <c r="F21" s="77"/>
      <c r="G21" s="77"/>
      <c r="H21" s="77"/>
      <c r="I21" s="77"/>
      <c r="J21" s="77"/>
      <c r="K21" s="77"/>
      <c r="L21" s="77"/>
      <c r="M21" s="77"/>
      <c r="N21" s="77"/>
      <c r="O21" s="77"/>
    </row>
    <row r="22" ht="21" customHeight="1" spans="1:15">
      <c r="A22" s="176" t="s">
        <v>125</v>
      </c>
      <c r="B22" s="176" t="s">
        <v>126</v>
      </c>
      <c r="C22" s="77">
        <f t="shared" si="0"/>
        <v>1042142.4</v>
      </c>
      <c r="D22" s="77">
        <v>1042142.4</v>
      </c>
      <c r="E22" s="77">
        <v>1042142.4</v>
      </c>
      <c r="F22" s="77"/>
      <c r="G22" s="77"/>
      <c r="H22" s="77"/>
      <c r="I22" s="77"/>
      <c r="J22" s="77"/>
      <c r="K22" s="77"/>
      <c r="L22" s="77"/>
      <c r="M22" s="77"/>
      <c r="N22" s="77"/>
      <c r="O22" s="77"/>
    </row>
    <row r="23" ht="21" customHeight="1" spans="1:15">
      <c r="A23" s="176">
        <v>2210203</v>
      </c>
      <c r="B23" s="176" t="s">
        <v>127</v>
      </c>
      <c r="C23" s="77">
        <f t="shared" si="0"/>
        <v>1193529.53</v>
      </c>
      <c r="D23" s="77">
        <v>1193529.53</v>
      </c>
      <c r="E23" s="77">
        <v>1193529.53</v>
      </c>
      <c r="F23" s="77"/>
      <c r="G23" s="77"/>
      <c r="H23" s="77"/>
      <c r="I23" s="77"/>
      <c r="J23" s="77"/>
      <c r="K23" s="77"/>
      <c r="L23" s="77"/>
      <c r="M23" s="77"/>
      <c r="N23" s="77"/>
      <c r="O23" s="77"/>
    </row>
    <row r="24" ht="21" customHeight="1" spans="1:15">
      <c r="A24" s="177" t="s">
        <v>55</v>
      </c>
      <c r="B24" s="35"/>
      <c r="C24" s="77">
        <f t="shared" si="0"/>
        <v>18914243.77</v>
      </c>
      <c r="D24" s="77">
        <f>E24+F24</f>
        <v>18914243.77</v>
      </c>
      <c r="E24" s="77">
        <v>13887161.37</v>
      </c>
      <c r="F24" s="77">
        <v>5027082.4</v>
      </c>
      <c r="G24" s="77"/>
      <c r="H24" s="77"/>
      <c r="I24" s="77"/>
      <c r="J24" s="77"/>
      <c r="K24" s="77"/>
      <c r="L24" s="77"/>
      <c r="M24" s="77"/>
      <c r="N24" s="77"/>
      <c r="O24" s="77"/>
    </row>
  </sheetData>
  <mergeCells count="12">
    <mergeCell ref="A2:O2"/>
    <mergeCell ref="A3:O3"/>
    <mergeCell ref="A4:B4"/>
    <mergeCell ref="D5:F5"/>
    <mergeCell ref="J5:O5"/>
    <mergeCell ref="A24:B2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E34" sqref="E34"/>
    </sheetView>
  </sheetViews>
  <sheetFormatPr defaultColWidth="7.5" defaultRowHeight="12.75" customHeight="1" outlineLevelCol="3"/>
  <cols>
    <col min="1" max="4" width="31.125" customWidth="1"/>
  </cols>
  <sheetData>
    <row r="1" customHeight="1" spans="1:4">
      <c r="A1" s="2"/>
      <c r="B1" s="2"/>
      <c r="C1" s="2"/>
      <c r="D1" s="2"/>
    </row>
    <row r="2" s="165" customFormat="1" ht="15" customHeight="1" spans="1:4">
      <c r="A2" s="81"/>
      <c r="B2" s="46"/>
      <c r="C2" s="46"/>
      <c r="D2" s="46" t="s">
        <v>128</v>
      </c>
    </row>
    <row r="3" ht="41.25" customHeight="1" spans="1:1">
      <c r="A3" s="41" t="str">
        <f>"2025"&amp;"年部门财政拨款收支预算总表"</f>
        <v>2025年部门财政拨款收支预算总表</v>
      </c>
    </row>
    <row r="4" s="1" customFormat="1" ht="17.25" customHeight="1" spans="1:4">
      <c r="A4" s="44" t="str">
        <f>"单位名称："&amp;"昆明市呈贡区第四中学"</f>
        <v>单位名称：昆明市呈贡区第四中学</v>
      </c>
      <c r="B4" s="166"/>
      <c r="D4" s="46" t="s">
        <v>1</v>
      </c>
    </row>
    <row r="5" s="1" customFormat="1" ht="17.25" customHeight="1" spans="1:4">
      <c r="A5" s="167" t="s">
        <v>2</v>
      </c>
      <c r="B5" s="168"/>
      <c r="C5" s="167" t="s">
        <v>3</v>
      </c>
      <c r="D5" s="168"/>
    </row>
    <row r="6" s="1" customFormat="1" ht="18.75" customHeight="1" spans="1:4">
      <c r="A6" s="167" t="s">
        <v>4</v>
      </c>
      <c r="B6" s="167" t="s">
        <v>5</v>
      </c>
      <c r="C6" s="167" t="s">
        <v>6</v>
      </c>
      <c r="D6" s="167" t="s">
        <v>5</v>
      </c>
    </row>
    <row r="7" ht="16.5" customHeight="1" spans="1:4">
      <c r="A7" s="169" t="s">
        <v>129</v>
      </c>
      <c r="B7" s="77">
        <v>18912633.37</v>
      </c>
      <c r="C7" s="169" t="s">
        <v>130</v>
      </c>
      <c r="D7" s="77">
        <f>D12+D15+D16+D26</f>
        <v>18914243.77</v>
      </c>
    </row>
    <row r="8" ht="16.5" customHeight="1" spans="1:4">
      <c r="A8" s="169" t="s">
        <v>131</v>
      </c>
      <c r="B8" s="77">
        <v>18912633.37</v>
      </c>
      <c r="C8" s="169" t="s">
        <v>132</v>
      </c>
      <c r="D8" s="77"/>
    </row>
    <row r="9" ht="16.5" customHeight="1" spans="1:4">
      <c r="A9" s="169" t="s">
        <v>133</v>
      </c>
      <c r="B9" s="77"/>
      <c r="C9" s="169" t="s">
        <v>134</v>
      </c>
      <c r="D9" s="77"/>
    </row>
    <row r="10" ht="16.5" customHeight="1" spans="1:4">
      <c r="A10" s="169" t="s">
        <v>135</v>
      </c>
      <c r="B10" s="77"/>
      <c r="C10" s="169" t="s">
        <v>136</v>
      </c>
      <c r="D10" s="77"/>
    </row>
    <row r="11" ht="16.5" customHeight="1" spans="1:4">
      <c r="A11" s="169" t="s">
        <v>137</v>
      </c>
      <c r="B11" s="77">
        <v>1610.4</v>
      </c>
      <c r="C11" s="169" t="s">
        <v>138</v>
      </c>
      <c r="D11" s="77"/>
    </row>
    <row r="12" ht="16.5" customHeight="1" spans="1:4">
      <c r="A12" s="169" t="s">
        <v>131</v>
      </c>
      <c r="B12" s="77">
        <v>1610.4</v>
      </c>
      <c r="C12" s="169" t="s">
        <v>139</v>
      </c>
      <c r="D12" s="77">
        <v>14507341.84</v>
      </c>
    </row>
    <row r="13" ht="16.5" customHeight="1" spans="1:4">
      <c r="A13" s="150" t="s">
        <v>133</v>
      </c>
      <c r="B13" s="77"/>
      <c r="C13" s="70" t="s">
        <v>140</v>
      </c>
      <c r="D13" s="77"/>
    </row>
    <row r="14" ht="16.5" customHeight="1" spans="1:4">
      <c r="A14" s="150" t="s">
        <v>135</v>
      </c>
      <c r="B14" s="77"/>
      <c r="C14" s="70" t="s">
        <v>141</v>
      </c>
      <c r="D14" s="77"/>
    </row>
    <row r="15" ht="16.5" customHeight="1" spans="1:4">
      <c r="A15" s="170"/>
      <c r="B15" s="77"/>
      <c r="C15" s="70" t="s">
        <v>142</v>
      </c>
      <c r="D15" s="77">
        <v>1166960</v>
      </c>
    </row>
    <row r="16" ht="16.5" customHeight="1" spans="1:4">
      <c r="A16" s="170"/>
      <c r="B16" s="77"/>
      <c r="C16" s="70" t="s">
        <v>143</v>
      </c>
      <c r="D16" s="77">
        <v>1004270</v>
      </c>
    </row>
    <row r="17" ht="16.5" customHeight="1" spans="1:4">
      <c r="A17" s="170"/>
      <c r="B17" s="77"/>
      <c r="C17" s="70" t="s">
        <v>144</v>
      </c>
      <c r="D17" s="77"/>
    </row>
    <row r="18" ht="16.5" customHeight="1" spans="1:4">
      <c r="A18" s="170"/>
      <c r="B18" s="77"/>
      <c r="C18" s="70" t="s">
        <v>145</v>
      </c>
      <c r="D18" s="77"/>
    </row>
    <row r="19" ht="16.5" customHeight="1" spans="1:4">
      <c r="A19" s="170"/>
      <c r="B19" s="77"/>
      <c r="C19" s="70" t="s">
        <v>146</v>
      </c>
      <c r="D19" s="77"/>
    </row>
    <row r="20" ht="16.5" customHeight="1" spans="1:4">
      <c r="A20" s="170"/>
      <c r="B20" s="77"/>
      <c r="C20" s="70" t="s">
        <v>147</v>
      </c>
      <c r="D20" s="77"/>
    </row>
    <row r="21" ht="16.5" customHeight="1" spans="1:4">
      <c r="A21" s="170"/>
      <c r="B21" s="77"/>
      <c r="C21" s="70" t="s">
        <v>148</v>
      </c>
      <c r="D21" s="77"/>
    </row>
    <row r="22" ht="16.5" customHeight="1" spans="1:4">
      <c r="A22" s="170"/>
      <c r="B22" s="77"/>
      <c r="C22" s="70" t="s">
        <v>149</v>
      </c>
      <c r="D22" s="77"/>
    </row>
    <row r="23" ht="16.5" customHeight="1" spans="1:4">
      <c r="A23" s="170"/>
      <c r="B23" s="77"/>
      <c r="C23" s="70" t="s">
        <v>150</v>
      </c>
      <c r="D23" s="77"/>
    </row>
    <row r="24" ht="16.5" customHeight="1" spans="1:4">
      <c r="A24" s="170"/>
      <c r="B24" s="77"/>
      <c r="C24" s="70" t="s">
        <v>151</v>
      </c>
      <c r="D24" s="77"/>
    </row>
    <row r="25" ht="16.5" customHeight="1" spans="1:4">
      <c r="A25" s="170"/>
      <c r="B25" s="77"/>
      <c r="C25" s="70" t="s">
        <v>152</v>
      </c>
      <c r="D25" s="77"/>
    </row>
    <row r="26" ht="16.5" customHeight="1" spans="1:4">
      <c r="A26" s="170"/>
      <c r="B26" s="77"/>
      <c r="C26" s="70" t="s">
        <v>153</v>
      </c>
      <c r="D26" s="77">
        <v>2235671.93</v>
      </c>
    </row>
    <row r="27" ht="16.5" customHeight="1" spans="1:4">
      <c r="A27" s="170"/>
      <c r="B27" s="77"/>
      <c r="C27" s="70" t="s">
        <v>154</v>
      </c>
      <c r="D27" s="77"/>
    </row>
    <row r="28" ht="16.5" customHeight="1" spans="1:4">
      <c r="A28" s="170"/>
      <c r="B28" s="77"/>
      <c r="C28" s="70" t="s">
        <v>155</v>
      </c>
      <c r="D28" s="77"/>
    </row>
    <row r="29" ht="16.5" customHeight="1" spans="1:4">
      <c r="A29" s="170"/>
      <c r="B29" s="77"/>
      <c r="C29" s="70" t="s">
        <v>156</v>
      </c>
      <c r="D29" s="77"/>
    </row>
    <row r="30" ht="16.5" customHeight="1" spans="1:4">
      <c r="A30" s="170"/>
      <c r="B30" s="77"/>
      <c r="C30" s="70" t="s">
        <v>157</v>
      </c>
      <c r="D30" s="77"/>
    </row>
    <row r="31" ht="16.5" customHeight="1" spans="1:4">
      <c r="A31" s="170"/>
      <c r="B31" s="77"/>
      <c r="C31" s="70" t="s">
        <v>158</v>
      </c>
      <c r="D31" s="77"/>
    </row>
    <row r="32" ht="16.5" customHeight="1" spans="1:4">
      <c r="A32" s="170"/>
      <c r="B32" s="77"/>
      <c r="C32" s="150" t="s">
        <v>159</v>
      </c>
      <c r="D32" s="77"/>
    </row>
    <row r="33" ht="16.5" customHeight="1" spans="1:4">
      <c r="A33" s="170"/>
      <c r="B33" s="77"/>
      <c r="C33" s="150" t="s">
        <v>160</v>
      </c>
      <c r="D33" s="77"/>
    </row>
    <row r="34" ht="16.5" customHeight="1" spans="1:4">
      <c r="A34" s="170"/>
      <c r="B34" s="77"/>
      <c r="C34" s="30" t="s">
        <v>161</v>
      </c>
      <c r="D34" s="77"/>
    </row>
    <row r="35" ht="15" customHeight="1" spans="1:4">
      <c r="A35" s="171" t="s">
        <v>50</v>
      </c>
      <c r="B35" s="172">
        <f>B11+B7</f>
        <v>18914243.77</v>
      </c>
      <c r="C35" s="171" t="s">
        <v>51</v>
      </c>
      <c r="D35" s="172">
        <v>18914243.77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3" activePane="bottomLeft" state="frozen"/>
      <selection/>
      <selection pane="bottomLeft" activeCell="E34" sqref="E34"/>
    </sheetView>
  </sheetViews>
  <sheetFormatPr defaultColWidth="8" defaultRowHeight="14.25" customHeight="1" outlineLevelCol="6"/>
  <cols>
    <col min="1" max="1" width="17.625" customWidth="1"/>
    <col min="2" max="2" width="38.5" customWidth="1"/>
    <col min="3" max="7" width="21.125" customWidth="1"/>
  </cols>
  <sheetData>
    <row r="1" customHeight="1" spans="1:7">
      <c r="A1" s="2"/>
      <c r="B1" s="2"/>
      <c r="C1" s="2"/>
      <c r="D1" s="2"/>
      <c r="E1" s="2"/>
      <c r="F1" s="2"/>
      <c r="G1" s="2"/>
    </row>
    <row r="2" customHeight="1" spans="4:7">
      <c r="D2" s="134"/>
      <c r="F2" s="64"/>
      <c r="G2" s="64" t="s">
        <v>162</v>
      </c>
    </row>
    <row r="3" ht="41.25" customHeight="1" spans="1:7">
      <c r="A3" s="125" t="str">
        <f>"2025"&amp;"年一般公共预算支出预算表（按功能科目分类）"</f>
        <v>2025年一般公共预算支出预算表（按功能科目分类）</v>
      </c>
      <c r="B3" s="125"/>
      <c r="C3" s="125"/>
      <c r="D3" s="125"/>
      <c r="E3" s="125"/>
      <c r="F3" s="125"/>
      <c r="G3" s="125"/>
    </row>
    <row r="4" s="1" customFormat="1" ht="18" customHeight="1" spans="1:7">
      <c r="A4" s="6" t="str">
        <f>"单位名称："&amp;"昆明市呈贡区第四中学"</f>
        <v>单位名称：昆明市呈贡区第四中学</v>
      </c>
      <c r="F4" s="120"/>
      <c r="G4" s="64" t="s">
        <v>1</v>
      </c>
    </row>
    <row r="5" s="1" customFormat="1" ht="20.25" customHeight="1" spans="1:7">
      <c r="A5" s="161" t="s">
        <v>163</v>
      </c>
      <c r="B5" s="162"/>
      <c r="C5" s="126" t="s">
        <v>55</v>
      </c>
      <c r="D5" s="155" t="s">
        <v>75</v>
      </c>
      <c r="E5" s="13"/>
      <c r="F5" s="14"/>
      <c r="G5" s="143" t="s">
        <v>76</v>
      </c>
    </row>
    <row r="6" s="1" customFormat="1" ht="20.25" customHeight="1" spans="1:7">
      <c r="A6" s="163" t="s">
        <v>72</v>
      </c>
      <c r="B6" s="163" t="s">
        <v>73</v>
      </c>
      <c r="C6" s="20"/>
      <c r="D6" s="21" t="s">
        <v>57</v>
      </c>
      <c r="E6" s="21" t="s">
        <v>164</v>
      </c>
      <c r="F6" s="21" t="s">
        <v>165</v>
      </c>
      <c r="G6" s="145"/>
    </row>
    <row r="7" ht="15" customHeight="1" spans="1:7">
      <c r="A7" s="59" t="s">
        <v>82</v>
      </c>
      <c r="B7" s="59" t="s">
        <v>83</v>
      </c>
      <c r="C7" s="59" t="s">
        <v>84</v>
      </c>
      <c r="D7" s="59" t="s">
        <v>85</v>
      </c>
      <c r="E7" s="59" t="s">
        <v>86</v>
      </c>
      <c r="F7" s="59" t="s">
        <v>87</v>
      </c>
      <c r="G7" s="59" t="s">
        <v>88</v>
      </c>
    </row>
    <row r="8" ht="18" customHeight="1" spans="1:7">
      <c r="A8" s="30" t="s">
        <v>97</v>
      </c>
      <c r="B8" s="30" t="s">
        <v>98</v>
      </c>
      <c r="C8" s="77">
        <f>D8+G8</f>
        <v>14507341.84</v>
      </c>
      <c r="D8" s="77">
        <v>9480259.44</v>
      </c>
      <c r="E8" s="77">
        <v>9172572</v>
      </c>
      <c r="F8" s="77">
        <v>307687.44</v>
      </c>
      <c r="G8" s="77">
        <v>5027082.4</v>
      </c>
    </row>
    <row r="9" ht="18" customHeight="1" spans="1:7">
      <c r="A9" s="133" t="s">
        <v>99</v>
      </c>
      <c r="B9" s="133" t="s">
        <v>100</v>
      </c>
      <c r="C9" s="77">
        <f>D9+G9</f>
        <v>14507341.84</v>
      </c>
      <c r="D9" s="77">
        <v>9480259.44</v>
      </c>
      <c r="E9" s="77">
        <v>9172572</v>
      </c>
      <c r="F9" s="77">
        <v>307687.44</v>
      </c>
      <c r="G9" s="77">
        <v>5027082.4</v>
      </c>
    </row>
    <row r="10" ht="18" customHeight="1" spans="1:7">
      <c r="A10" s="164" t="s">
        <v>101</v>
      </c>
      <c r="B10" s="164" t="s">
        <v>102</v>
      </c>
      <c r="C10" s="77">
        <v>3384029.52</v>
      </c>
      <c r="D10" s="77">
        <v>3384029.52</v>
      </c>
      <c r="E10" s="77">
        <v>3273576</v>
      </c>
      <c r="F10" s="77">
        <v>110453.52</v>
      </c>
      <c r="G10" s="77"/>
    </row>
    <row r="11" ht="18" customHeight="1" spans="1:7">
      <c r="A11" s="164" t="s">
        <v>103</v>
      </c>
      <c r="B11" s="164" t="s">
        <v>104</v>
      </c>
      <c r="C11" s="77">
        <f>D11+G11</f>
        <v>11123312.32</v>
      </c>
      <c r="D11" s="77">
        <v>6096229.92</v>
      </c>
      <c r="E11" s="77">
        <v>5898996</v>
      </c>
      <c r="F11" s="77">
        <v>197233.92</v>
      </c>
      <c r="G11" s="77">
        <v>5027082.4</v>
      </c>
    </row>
    <row r="12" ht="18" customHeight="1" spans="1:7">
      <c r="A12" s="30" t="s">
        <v>105</v>
      </c>
      <c r="B12" s="30" t="s">
        <v>106</v>
      </c>
      <c r="C12" s="77">
        <v>1166960</v>
      </c>
      <c r="D12" s="77">
        <v>1166960</v>
      </c>
      <c r="E12" s="77">
        <v>1166960</v>
      </c>
      <c r="F12" s="77"/>
      <c r="G12" s="77"/>
    </row>
    <row r="13" ht="18" customHeight="1" spans="1:7">
      <c r="A13" s="133" t="s">
        <v>107</v>
      </c>
      <c r="B13" s="133" t="s">
        <v>108</v>
      </c>
      <c r="C13" s="77">
        <v>1166960</v>
      </c>
      <c r="D13" s="77">
        <v>1166960</v>
      </c>
      <c r="E13" s="77">
        <v>1166960</v>
      </c>
      <c r="F13" s="77"/>
      <c r="G13" s="77"/>
    </row>
    <row r="14" ht="18" customHeight="1" spans="1:7">
      <c r="A14" s="164" t="s">
        <v>109</v>
      </c>
      <c r="B14" s="164" t="s">
        <v>110</v>
      </c>
      <c r="C14" s="77">
        <v>1166960</v>
      </c>
      <c r="D14" s="77">
        <v>1166960</v>
      </c>
      <c r="E14" s="77">
        <v>1166960</v>
      </c>
      <c r="F14" s="77"/>
      <c r="G14" s="77"/>
    </row>
    <row r="15" ht="18" customHeight="1" spans="1:7">
      <c r="A15" s="30" t="s">
        <v>111</v>
      </c>
      <c r="B15" s="30" t="s">
        <v>112</v>
      </c>
      <c r="C15" s="77">
        <v>1004270</v>
      </c>
      <c r="D15" s="77">
        <v>1004270</v>
      </c>
      <c r="E15" s="77">
        <v>1004270</v>
      </c>
      <c r="F15" s="77"/>
      <c r="G15" s="77"/>
    </row>
    <row r="16" ht="18" customHeight="1" spans="1:7">
      <c r="A16" s="133" t="s">
        <v>113</v>
      </c>
      <c r="B16" s="133" t="s">
        <v>114</v>
      </c>
      <c r="C16" s="77">
        <v>1004270</v>
      </c>
      <c r="D16" s="77">
        <v>1004270</v>
      </c>
      <c r="E16" s="77">
        <v>1004270</v>
      </c>
      <c r="F16" s="77"/>
      <c r="G16" s="77"/>
    </row>
    <row r="17" ht="18" customHeight="1" spans="1:7">
      <c r="A17" s="164" t="s">
        <v>115</v>
      </c>
      <c r="B17" s="164" t="s">
        <v>116</v>
      </c>
      <c r="C17" s="77">
        <v>575940</v>
      </c>
      <c r="D17" s="77">
        <v>575940</v>
      </c>
      <c r="E17" s="77">
        <v>575940</v>
      </c>
      <c r="F17" s="77"/>
      <c r="G17" s="77"/>
    </row>
    <row r="18" ht="18" customHeight="1" spans="1:7">
      <c r="A18" s="164" t="s">
        <v>117</v>
      </c>
      <c r="B18" s="164" t="s">
        <v>118</v>
      </c>
      <c r="C18" s="77">
        <v>371200</v>
      </c>
      <c r="D18" s="77">
        <v>371200</v>
      </c>
      <c r="E18" s="77">
        <v>371200</v>
      </c>
      <c r="F18" s="77"/>
      <c r="G18" s="77"/>
    </row>
    <row r="19" ht="18" customHeight="1" spans="1:7">
      <c r="A19" s="164" t="s">
        <v>119</v>
      </c>
      <c r="B19" s="164" t="s">
        <v>120</v>
      </c>
      <c r="C19" s="77">
        <v>57130</v>
      </c>
      <c r="D19" s="77">
        <v>57130</v>
      </c>
      <c r="E19" s="77">
        <v>57130</v>
      </c>
      <c r="F19" s="77"/>
      <c r="G19" s="77"/>
    </row>
    <row r="20" ht="18" customHeight="1" spans="1:7">
      <c r="A20" s="30" t="s">
        <v>121</v>
      </c>
      <c r="B20" s="30" t="s">
        <v>122</v>
      </c>
      <c r="C20" s="77">
        <v>2235671.93</v>
      </c>
      <c r="D20" s="77">
        <v>2235671.93</v>
      </c>
      <c r="E20" s="77">
        <v>2235671.93</v>
      </c>
      <c r="F20" s="77"/>
      <c r="G20" s="77"/>
    </row>
    <row r="21" ht="18" customHeight="1" spans="1:7">
      <c r="A21" s="133" t="s">
        <v>123</v>
      </c>
      <c r="B21" s="133" t="s">
        <v>124</v>
      </c>
      <c r="C21" s="77">
        <v>2235671.93</v>
      </c>
      <c r="D21" s="77">
        <v>2235671.93</v>
      </c>
      <c r="E21" s="77">
        <v>2235671.93</v>
      </c>
      <c r="F21" s="77"/>
      <c r="G21" s="77"/>
    </row>
    <row r="22" ht="18" customHeight="1" spans="1:7">
      <c r="A22" s="164" t="s">
        <v>125</v>
      </c>
      <c r="B22" s="164" t="s">
        <v>126</v>
      </c>
      <c r="C22" s="77">
        <v>1042142.4</v>
      </c>
      <c r="D22" s="77">
        <v>1042142.4</v>
      </c>
      <c r="E22" s="77">
        <v>1042142.4</v>
      </c>
      <c r="F22" s="77"/>
      <c r="G22" s="77"/>
    </row>
    <row r="23" ht="18" customHeight="1" spans="1:7">
      <c r="A23" s="164" t="s">
        <v>166</v>
      </c>
      <c r="B23" s="164" t="s">
        <v>127</v>
      </c>
      <c r="C23" s="77">
        <v>1193529.53</v>
      </c>
      <c r="D23" s="77">
        <v>1193529.53</v>
      </c>
      <c r="E23" s="77">
        <v>1193529.53</v>
      </c>
      <c r="F23" s="77"/>
      <c r="G23" s="77"/>
    </row>
    <row r="24" ht="18" customHeight="1" spans="1:7">
      <c r="A24" s="12" t="s">
        <v>167</v>
      </c>
      <c r="B24" s="14" t="s">
        <v>167</v>
      </c>
      <c r="C24" s="77">
        <f>D24+G24</f>
        <v>18914243.77</v>
      </c>
      <c r="D24" s="77">
        <v>13887161.37</v>
      </c>
      <c r="E24" s="77">
        <v>13579473.93</v>
      </c>
      <c r="F24" s="77">
        <v>307687.44</v>
      </c>
      <c r="G24" s="77">
        <v>5027082.4</v>
      </c>
    </row>
  </sheetData>
  <mergeCells count="6">
    <mergeCell ref="A3:G3"/>
    <mergeCell ref="A5:B5"/>
    <mergeCell ref="D5:F5"/>
    <mergeCell ref="A24:B2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D32" sqref="D32"/>
    </sheetView>
  </sheetViews>
  <sheetFormatPr defaultColWidth="9.125" defaultRowHeight="14.25" customHeight="1" outlineLevelCol="5"/>
  <cols>
    <col min="1" max="6" width="24.625" customWidth="1"/>
  </cols>
  <sheetData>
    <row r="1" customHeight="1" spans="1:6">
      <c r="A1" s="2"/>
      <c r="B1" s="2"/>
      <c r="C1" s="2"/>
      <c r="D1" s="2"/>
      <c r="E1" s="2"/>
      <c r="F1" s="2"/>
    </row>
    <row r="2" customHeight="1" spans="1:6">
      <c r="A2" s="43"/>
      <c r="B2" s="43"/>
      <c r="C2" s="43"/>
      <c r="D2" s="43"/>
      <c r="E2" s="42"/>
      <c r="F2" s="158" t="s">
        <v>168</v>
      </c>
    </row>
    <row r="3" ht="41.25" customHeight="1" spans="1:6">
      <c r="A3" s="159" t="str">
        <f>"2025"&amp;"年一般公共预算“三公”经费支出预算表"</f>
        <v>2025年一般公共预算“三公”经费支出预算表</v>
      </c>
      <c r="B3" s="43"/>
      <c r="C3" s="43"/>
      <c r="D3" s="43"/>
      <c r="E3" s="42"/>
      <c r="F3" s="43"/>
    </row>
    <row r="4" s="1" customFormat="1" customHeight="1" spans="1:6">
      <c r="A4" s="7" t="str">
        <f>"单位名称："&amp;"昆明市呈贡区第四中学"</f>
        <v>单位名称：昆明市呈贡区第四中学</v>
      </c>
      <c r="B4" s="44"/>
      <c r="D4" s="43"/>
      <c r="E4" s="42"/>
      <c r="F4" s="46" t="s">
        <v>1</v>
      </c>
    </row>
    <row r="5" s="1" customFormat="1" ht="27" customHeight="1" spans="1:6">
      <c r="A5" s="47" t="s">
        <v>169</v>
      </c>
      <c r="B5" s="47" t="s">
        <v>170</v>
      </c>
      <c r="C5" s="49" t="s">
        <v>171</v>
      </c>
      <c r="D5" s="47"/>
      <c r="E5" s="48"/>
      <c r="F5" s="47" t="s">
        <v>172</v>
      </c>
    </row>
    <row r="6" s="1" customFormat="1" ht="28.5" customHeight="1" spans="1:6">
      <c r="A6" s="160"/>
      <c r="B6" s="51"/>
      <c r="C6" s="48" t="s">
        <v>57</v>
      </c>
      <c r="D6" s="48" t="s">
        <v>173</v>
      </c>
      <c r="E6" s="48" t="s">
        <v>174</v>
      </c>
      <c r="F6" s="50"/>
    </row>
    <row r="7" ht="17.25" customHeight="1" spans="1:6">
      <c r="A7" s="55" t="s">
        <v>82</v>
      </c>
      <c r="B7" s="55" t="s">
        <v>83</v>
      </c>
      <c r="C7" s="55" t="s">
        <v>84</v>
      </c>
      <c r="D7" s="55" t="s">
        <v>85</v>
      </c>
      <c r="E7" s="55" t="s">
        <v>86</v>
      </c>
      <c r="F7" s="55" t="s">
        <v>87</v>
      </c>
    </row>
    <row r="8" ht="17.25" customHeight="1" spans="1:6">
      <c r="A8" s="77"/>
      <c r="B8" s="77"/>
      <c r="C8" s="77"/>
      <c r="D8" s="77"/>
      <c r="E8" s="77"/>
      <c r="F8" s="77"/>
    </row>
    <row r="9" ht="15" customHeight="1" spans="1:5">
      <c r="A9" s="132" t="s">
        <v>175</v>
      </c>
      <c r="B9" s="132"/>
      <c r="C9" s="132"/>
      <c r="D9" s="132"/>
      <c r="E9" s="132"/>
    </row>
  </sheetData>
  <mergeCells count="7">
    <mergeCell ref="A3:F3"/>
    <mergeCell ref="A4:B4"/>
    <mergeCell ref="C5:E5"/>
    <mergeCell ref="A9:E9"/>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5"/>
  <sheetViews>
    <sheetView showZeros="0" topLeftCell="D1" workbookViewId="0">
      <pane ySplit="1" topLeftCell="A2" activePane="bottomLeft" state="frozen"/>
      <selection/>
      <selection pane="bottomLeft" activeCell="D32" sqref="D32"/>
    </sheetView>
  </sheetViews>
  <sheetFormatPr defaultColWidth="8" defaultRowHeight="14.25" customHeight="1"/>
  <cols>
    <col min="1" max="2" width="28.75" customWidth="1"/>
    <col min="3" max="3" width="18.125" customWidth="1"/>
    <col min="4" max="4" width="27.375" customWidth="1"/>
    <col min="5" max="5" width="8.875" customWidth="1"/>
    <col min="6" max="6" width="15.375" customWidth="1"/>
    <col min="7" max="7" width="9" customWidth="1"/>
    <col min="8" max="8" width="20.125" customWidth="1"/>
    <col min="9" max="24" width="16.375"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34"/>
      <c r="C2" s="146"/>
      <c r="E2" s="147"/>
      <c r="F2" s="147"/>
      <c r="G2" s="147"/>
      <c r="H2" s="147"/>
      <c r="I2" s="81"/>
      <c r="J2" s="81"/>
      <c r="K2" s="81"/>
      <c r="L2" s="81"/>
      <c r="M2" s="81"/>
      <c r="N2" s="81"/>
      <c r="R2" s="81"/>
      <c r="V2" s="146"/>
      <c r="X2" s="4" t="s">
        <v>176</v>
      </c>
    </row>
    <row r="3" ht="45.75" customHeight="1" spans="1:24">
      <c r="A3" s="66" t="str">
        <f>"2025"&amp;"年部门基本支出预算表"</f>
        <v>2025年部门基本支出预算表</v>
      </c>
      <c r="B3" s="5"/>
      <c r="C3" s="66"/>
      <c r="D3" s="66"/>
      <c r="E3" s="66"/>
      <c r="F3" s="66"/>
      <c r="G3" s="66"/>
      <c r="H3" s="66"/>
      <c r="I3" s="66"/>
      <c r="J3" s="66"/>
      <c r="K3" s="66"/>
      <c r="L3" s="66"/>
      <c r="M3" s="66"/>
      <c r="N3" s="66"/>
      <c r="O3" s="5"/>
      <c r="P3" s="5"/>
      <c r="Q3" s="5"/>
      <c r="R3" s="66"/>
      <c r="S3" s="66"/>
      <c r="T3" s="66"/>
      <c r="U3" s="66"/>
      <c r="V3" s="66"/>
      <c r="W3" s="66"/>
      <c r="X3" s="66"/>
    </row>
    <row r="4" ht="18.75" customHeight="1" spans="1:24">
      <c r="A4" s="116" t="str">
        <f>"单位名称："&amp;"昆明市呈贡区第四中学"</f>
        <v>单位名称：昆明市呈贡区第四中学</v>
      </c>
      <c r="B4" s="148"/>
      <c r="C4" s="149"/>
      <c r="D4" s="149"/>
      <c r="E4" s="149"/>
      <c r="F4" s="149"/>
      <c r="G4" s="149"/>
      <c r="H4" s="149"/>
      <c r="I4" s="153"/>
      <c r="J4" s="153"/>
      <c r="K4" s="153"/>
      <c r="L4" s="153"/>
      <c r="M4" s="153"/>
      <c r="N4" s="153"/>
      <c r="O4" s="154"/>
      <c r="P4" s="154"/>
      <c r="Q4" s="154"/>
      <c r="R4" s="153"/>
      <c r="V4" s="146"/>
      <c r="X4" s="119" t="s">
        <v>1</v>
      </c>
    </row>
    <row r="5" s="1" customFormat="1" ht="18" customHeight="1" spans="1:24">
      <c r="A5" s="10" t="s">
        <v>177</v>
      </c>
      <c r="B5" s="10" t="s">
        <v>178</v>
      </c>
      <c r="C5" s="10" t="s">
        <v>179</v>
      </c>
      <c r="D5" s="10" t="s">
        <v>180</v>
      </c>
      <c r="E5" s="10" t="s">
        <v>181</v>
      </c>
      <c r="F5" s="10" t="s">
        <v>182</v>
      </c>
      <c r="G5" s="10" t="s">
        <v>183</v>
      </c>
      <c r="H5" s="10" t="s">
        <v>184</v>
      </c>
      <c r="I5" s="155" t="s">
        <v>185</v>
      </c>
      <c r="J5" s="78" t="s">
        <v>185</v>
      </c>
      <c r="K5" s="78"/>
      <c r="L5" s="78"/>
      <c r="M5" s="78"/>
      <c r="N5" s="78"/>
      <c r="O5" s="13"/>
      <c r="P5" s="13"/>
      <c r="Q5" s="13"/>
      <c r="R5" s="101" t="s">
        <v>61</v>
      </c>
      <c r="S5" s="78" t="s">
        <v>62</v>
      </c>
      <c r="T5" s="78"/>
      <c r="U5" s="78"/>
      <c r="V5" s="78"/>
      <c r="W5" s="78"/>
      <c r="X5" s="79"/>
    </row>
    <row r="6" s="1" customFormat="1" ht="18" customHeight="1" spans="1:24">
      <c r="A6" s="15"/>
      <c r="B6" s="29"/>
      <c r="C6" s="128"/>
      <c r="D6" s="15"/>
      <c r="E6" s="15"/>
      <c r="F6" s="15"/>
      <c r="G6" s="15"/>
      <c r="H6" s="15"/>
      <c r="I6" s="126" t="s">
        <v>186</v>
      </c>
      <c r="J6" s="155" t="s">
        <v>58</v>
      </c>
      <c r="K6" s="78"/>
      <c r="L6" s="78"/>
      <c r="M6" s="78"/>
      <c r="N6" s="79"/>
      <c r="O6" s="12" t="s">
        <v>187</v>
      </c>
      <c r="P6" s="13"/>
      <c r="Q6" s="14"/>
      <c r="R6" s="10" t="s">
        <v>61</v>
      </c>
      <c r="S6" s="155" t="s">
        <v>62</v>
      </c>
      <c r="T6" s="101" t="s">
        <v>64</v>
      </c>
      <c r="U6" s="78" t="s">
        <v>62</v>
      </c>
      <c r="V6" s="101" t="s">
        <v>66</v>
      </c>
      <c r="W6" s="101" t="s">
        <v>67</v>
      </c>
      <c r="X6" s="157" t="s">
        <v>68</v>
      </c>
    </row>
    <row r="7" s="1" customFormat="1" ht="19.5" customHeight="1" spans="1:24">
      <c r="A7" s="29"/>
      <c r="B7" s="29"/>
      <c r="C7" s="29"/>
      <c r="D7" s="29"/>
      <c r="E7" s="29"/>
      <c r="F7" s="29"/>
      <c r="G7" s="29"/>
      <c r="H7" s="29"/>
      <c r="I7" s="29"/>
      <c r="J7" s="33" t="s">
        <v>188</v>
      </c>
      <c r="K7" s="10" t="s">
        <v>189</v>
      </c>
      <c r="L7" s="10" t="s">
        <v>190</v>
      </c>
      <c r="M7" s="10" t="s">
        <v>191</v>
      </c>
      <c r="N7" s="10" t="s">
        <v>192</v>
      </c>
      <c r="O7" s="10" t="s">
        <v>58</v>
      </c>
      <c r="P7" s="10" t="s">
        <v>59</v>
      </c>
      <c r="Q7" s="10" t="s">
        <v>60</v>
      </c>
      <c r="R7" s="29"/>
      <c r="S7" s="10" t="s">
        <v>57</v>
      </c>
      <c r="T7" s="10" t="s">
        <v>64</v>
      </c>
      <c r="U7" s="10" t="s">
        <v>193</v>
      </c>
      <c r="V7" s="10" t="s">
        <v>66</v>
      </c>
      <c r="W7" s="10" t="s">
        <v>67</v>
      </c>
      <c r="X7" s="10" t="s">
        <v>68</v>
      </c>
    </row>
    <row r="8" s="1" customFormat="1" ht="37.5" customHeight="1" spans="1:24">
      <c r="A8" s="80"/>
      <c r="B8" s="20"/>
      <c r="C8" s="80"/>
      <c r="D8" s="80"/>
      <c r="E8" s="80"/>
      <c r="F8" s="80"/>
      <c r="G8" s="80"/>
      <c r="H8" s="80"/>
      <c r="I8" s="80"/>
      <c r="J8" s="47" t="s">
        <v>57</v>
      </c>
      <c r="K8" s="18" t="s">
        <v>194</v>
      </c>
      <c r="L8" s="18" t="s">
        <v>190</v>
      </c>
      <c r="M8" s="18" t="s">
        <v>191</v>
      </c>
      <c r="N8" s="18" t="s">
        <v>192</v>
      </c>
      <c r="O8" s="18" t="s">
        <v>190</v>
      </c>
      <c r="P8" s="18" t="s">
        <v>191</v>
      </c>
      <c r="Q8" s="18" t="s">
        <v>192</v>
      </c>
      <c r="R8" s="18" t="s">
        <v>61</v>
      </c>
      <c r="S8" s="18" t="s">
        <v>57</v>
      </c>
      <c r="T8" s="18" t="s">
        <v>64</v>
      </c>
      <c r="U8" s="18" t="s">
        <v>193</v>
      </c>
      <c r="V8" s="18" t="s">
        <v>66</v>
      </c>
      <c r="W8" s="18" t="s">
        <v>67</v>
      </c>
      <c r="X8" s="18"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50" t="s">
        <v>195</v>
      </c>
      <c r="B10" s="150" t="s">
        <v>70</v>
      </c>
      <c r="C10" s="150" t="s">
        <v>196</v>
      </c>
      <c r="D10" s="150" t="s">
        <v>197</v>
      </c>
      <c r="E10" s="150" t="s">
        <v>101</v>
      </c>
      <c r="F10" s="150" t="s">
        <v>102</v>
      </c>
      <c r="G10" s="150" t="s">
        <v>198</v>
      </c>
      <c r="H10" s="150" t="s">
        <v>199</v>
      </c>
      <c r="I10" s="77">
        <v>984516</v>
      </c>
      <c r="J10" s="77">
        <v>984516</v>
      </c>
      <c r="K10" s="77"/>
      <c r="L10" s="77"/>
      <c r="M10" s="77">
        <v>984516</v>
      </c>
      <c r="N10" s="77"/>
      <c r="O10" s="77"/>
      <c r="P10" s="77"/>
      <c r="Q10" s="77"/>
      <c r="R10" s="77"/>
      <c r="S10" s="77"/>
      <c r="T10" s="77"/>
      <c r="U10" s="77"/>
      <c r="V10" s="77"/>
      <c r="W10" s="77"/>
      <c r="X10" s="77"/>
    </row>
    <row r="11" ht="20.25" customHeight="1" spans="1:24">
      <c r="A11" s="150" t="s">
        <v>195</v>
      </c>
      <c r="B11" s="150" t="s">
        <v>70</v>
      </c>
      <c r="C11" s="150" t="s">
        <v>196</v>
      </c>
      <c r="D11" s="150" t="s">
        <v>197</v>
      </c>
      <c r="E11" s="150" t="s">
        <v>103</v>
      </c>
      <c r="F11" s="150" t="s">
        <v>104</v>
      </c>
      <c r="G11" s="150" t="s">
        <v>198</v>
      </c>
      <c r="H11" s="150" t="s">
        <v>199</v>
      </c>
      <c r="I11" s="77">
        <v>1825752</v>
      </c>
      <c r="J11" s="77">
        <v>1825752</v>
      </c>
      <c r="K11" s="156"/>
      <c r="L11" s="156"/>
      <c r="M11" s="77">
        <v>1825752</v>
      </c>
      <c r="N11" s="156"/>
      <c r="O11" s="77"/>
      <c r="P11" s="77"/>
      <c r="Q11" s="77"/>
      <c r="R11" s="77"/>
      <c r="S11" s="77"/>
      <c r="T11" s="77"/>
      <c r="U11" s="77"/>
      <c r="V11" s="77"/>
      <c r="W11" s="77"/>
      <c r="X11" s="77"/>
    </row>
    <row r="12" ht="20.25" customHeight="1" spans="1:24">
      <c r="A12" s="150" t="s">
        <v>195</v>
      </c>
      <c r="B12" s="150" t="s">
        <v>70</v>
      </c>
      <c r="C12" s="150" t="s">
        <v>196</v>
      </c>
      <c r="D12" s="150" t="s">
        <v>197</v>
      </c>
      <c r="E12" s="150" t="s">
        <v>101</v>
      </c>
      <c r="F12" s="150" t="s">
        <v>102</v>
      </c>
      <c r="G12" s="150" t="s">
        <v>200</v>
      </c>
      <c r="H12" s="150" t="s">
        <v>201</v>
      </c>
      <c r="I12" s="77">
        <v>1644</v>
      </c>
      <c r="J12" s="77">
        <v>1644</v>
      </c>
      <c r="K12" s="156"/>
      <c r="L12" s="156"/>
      <c r="M12" s="77">
        <v>1644</v>
      </c>
      <c r="N12" s="156"/>
      <c r="O12" s="77"/>
      <c r="P12" s="77"/>
      <c r="Q12" s="77"/>
      <c r="R12" s="77"/>
      <c r="S12" s="77"/>
      <c r="T12" s="77"/>
      <c r="U12" s="77"/>
      <c r="V12" s="77"/>
      <c r="W12" s="77"/>
      <c r="X12" s="77"/>
    </row>
    <row r="13" ht="20.25" customHeight="1" spans="1:24">
      <c r="A13" s="150" t="s">
        <v>195</v>
      </c>
      <c r="B13" s="150" t="s">
        <v>70</v>
      </c>
      <c r="C13" s="150" t="s">
        <v>196</v>
      </c>
      <c r="D13" s="150" t="s">
        <v>197</v>
      </c>
      <c r="E13" s="150" t="s">
        <v>103</v>
      </c>
      <c r="F13" s="150" t="s">
        <v>104</v>
      </c>
      <c r="G13" s="150" t="s">
        <v>200</v>
      </c>
      <c r="H13" s="150" t="s">
        <v>201</v>
      </c>
      <c r="I13" s="77">
        <v>2400</v>
      </c>
      <c r="J13" s="77">
        <v>2400</v>
      </c>
      <c r="K13" s="156"/>
      <c r="L13" s="156"/>
      <c r="M13" s="77">
        <v>2400</v>
      </c>
      <c r="N13" s="156"/>
      <c r="O13" s="77"/>
      <c r="P13" s="77"/>
      <c r="Q13" s="77"/>
      <c r="R13" s="77"/>
      <c r="S13" s="77"/>
      <c r="T13" s="77"/>
      <c r="U13" s="77"/>
      <c r="V13" s="77"/>
      <c r="W13" s="77"/>
      <c r="X13" s="77"/>
    </row>
    <row r="14" ht="20.25" customHeight="1" spans="1:24">
      <c r="A14" s="150" t="s">
        <v>195</v>
      </c>
      <c r="B14" s="150" t="s">
        <v>70</v>
      </c>
      <c r="C14" s="150" t="s">
        <v>196</v>
      </c>
      <c r="D14" s="150" t="s">
        <v>197</v>
      </c>
      <c r="E14" s="150" t="s">
        <v>101</v>
      </c>
      <c r="F14" s="150" t="s">
        <v>102</v>
      </c>
      <c r="G14" s="150" t="s">
        <v>202</v>
      </c>
      <c r="H14" s="150" t="s">
        <v>203</v>
      </c>
      <c r="I14" s="77">
        <v>84000</v>
      </c>
      <c r="J14" s="77">
        <v>84000</v>
      </c>
      <c r="K14" s="156"/>
      <c r="L14" s="156"/>
      <c r="M14" s="77">
        <v>84000</v>
      </c>
      <c r="N14" s="156"/>
      <c r="O14" s="77"/>
      <c r="P14" s="77"/>
      <c r="Q14" s="77"/>
      <c r="R14" s="77"/>
      <c r="S14" s="77"/>
      <c r="T14" s="77"/>
      <c r="U14" s="77"/>
      <c r="V14" s="77"/>
      <c r="W14" s="77"/>
      <c r="X14" s="77"/>
    </row>
    <row r="15" ht="20.25" customHeight="1" spans="1:24">
      <c r="A15" s="150" t="s">
        <v>195</v>
      </c>
      <c r="B15" s="150" t="s">
        <v>70</v>
      </c>
      <c r="C15" s="150" t="s">
        <v>196</v>
      </c>
      <c r="D15" s="150" t="s">
        <v>197</v>
      </c>
      <c r="E15" s="150" t="s">
        <v>103</v>
      </c>
      <c r="F15" s="150" t="s">
        <v>104</v>
      </c>
      <c r="G15" s="150" t="s">
        <v>202</v>
      </c>
      <c r="H15" s="150" t="s">
        <v>203</v>
      </c>
      <c r="I15" s="77">
        <v>148000</v>
      </c>
      <c r="J15" s="77">
        <v>148000</v>
      </c>
      <c r="K15" s="156"/>
      <c r="L15" s="156"/>
      <c r="M15" s="77">
        <v>148000</v>
      </c>
      <c r="N15" s="156"/>
      <c r="O15" s="77"/>
      <c r="P15" s="77"/>
      <c r="Q15" s="77"/>
      <c r="R15" s="77"/>
      <c r="S15" s="77"/>
      <c r="T15" s="77"/>
      <c r="U15" s="77"/>
      <c r="V15" s="77"/>
      <c r="W15" s="77"/>
      <c r="X15" s="77"/>
    </row>
    <row r="16" ht="20.25" customHeight="1" spans="1:24">
      <c r="A16" s="150" t="s">
        <v>195</v>
      </c>
      <c r="B16" s="150" t="s">
        <v>70</v>
      </c>
      <c r="C16" s="150" t="s">
        <v>196</v>
      </c>
      <c r="D16" s="150" t="s">
        <v>197</v>
      </c>
      <c r="E16" s="150" t="s">
        <v>101</v>
      </c>
      <c r="F16" s="150" t="s">
        <v>102</v>
      </c>
      <c r="G16" s="150" t="s">
        <v>204</v>
      </c>
      <c r="H16" s="150" t="s">
        <v>205</v>
      </c>
      <c r="I16" s="77">
        <v>798756</v>
      </c>
      <c r="J16" s="77">
        <v>798756</v>
      </c>
      <c r="K16" s="156"/>
      <c r="L16" s="156"/>
      <c r="M16" s="77">
        <v>798756</v>
      </c>
      <c r="N16" s="156"/>
      <c r="O16" s="77"/>
      <c r="P16" s="77"/>
      <c r="Q16" s="77"/>
      <c r="R16" s="77"/>
      <c r="S16" s="77"/>
      <c r="T16" s="77"/>
      <c r="U16" s="77"/>
      <c r="V16" s="77"/>
      <c r="W16" s="77"/>
      <c r="X16" s="77"/>
    </row>
    <row r="17" ht="20.25" customHeight="1" spans="1:24">
      <c r="A17" s="150" t="s">
        <v>195</v>
      </c>
      <c r="B17" s="150" t="s">
        <v>70</v>
      </c>
      <c r="C17" s="150" t="s">
        <v>196</v>
      </c>
      <c r="D17" s="150" t="s">
        <v>197</v>
      </c>
      <c r="E17" s="150" t="s">
        <v>101</v>
      </c>
      <c r="F17" s="150" t="s">
        <v>102</v>
      </c>
      <c r="G17" s="150" t="s">
        <v>204</v>
      </c>
      <c r="H17" s="150" t="s">
        <v>205</v>
      </c>
      <c r="I17" s="77">
        <v>587760</v>
      </c>
      <c r="J17" s="77">
        <v>587760</v>
      </c>
      <c r="K17" s="156"/>
      <c r="L17" s="156"/>
      <c r="M17" s="77">
        <v>587760</v>
      </c>
      <c r="N17" s="156"/>
      <c r="O17" s="77"/>
      <c r="P17" s="77"/>
      <c r="Q17" s="77"/>
      <c r="R17" s="77"/>
      <c r="S17" s="77"/>
      <c r="T17" s="77"/>
      <c r="U17" s="77"/>
      <c r="V17" s="77"/>
      <c r="W17" s="77"/>
      <c r="X17" s="77"/>
    </row>
    <row r="18" ht="20.25" customHeight="1" spans="1:24">
      <c r="A18" s="150" t="s">
        <v>195</v>
      </c>
      <c r="B18" s="150" t="s">
        <v>70</v>
      </c>
      <c r="C18" s="150" t="s">
        <v>196</v>
      </c>
      <c r="D18" s="150" t="s">
        <v>197</v>
      </c>
      <c r="E18" s="150" t="s">
        <v>103</v>
      </c>
      <c r="F18" s="150" t="s">
        <v>104</v>
      </c>
      <c r="G18" s="150" t="s">
        <v>204</v>
      </c>
      <c r="H18" s="150" t="s">
        <v>205</v>
      </c>
      <c r="I18" s="77">
        <v>1431864</v>
      </c>
      <c r="J18" s="77">
        <v>1431864</v>
      </c>
      <c r="K18" s="156"/>
      <c r="L18" s="156"/>
      <c r="M18" s="77">
        <v>1431864</v>
      </c>
      <c r="N18" s="156"/>
      <c r="O18" s="77"/>
      <c r="P18" s="77"/>
      <c r="Q18" s="77"/>
      <c r="R18" s="77"/>
      <c r="S18" s="77"/>
      <c r="T18" s="77"/>
      <c r="U18" s="77"/>
      <c r="V18" s="77"/>
      <c r="W18" s="77"/>
      <c r="X18" s="77"/>
    </row>
    <row r="19" ht="20.25" customHeight="1" spans="1:24">
      <c r="A19" s="150" t="s">
        <v>195</v>
      </c>
      <c r="B19" s="150" t="s">
        <v>70</v>
      </c>
      <c r="C19" s="150" t="s">
        <v>196</v>
      </c>
      <c r="D19" s="150" t="s">
        <v>197</v>
      </c>
      <c r="E19" s="150" t="s">
        <v>103</v>
      </c>
      <c r="F19" s="150" t="s">
        <v>104</v>
      </c>
      <c r="G19" s="150" t="s">
        <v>204</v>
      </c>
      <c r="H19" s="150" t="s">
        <v>205</v>
      </c>
      <c r="I19" s="77">
        <v>1051680</v>
      </c>
      <c r="J19" s="77">
        <v>1051680</v>
      </c>
      <c r="K19" s="156"/>
      <c r="L19" s="156"/>
      <c r="M19" s="77">
        <v>1051680</v>
      </c>
      <c r="N19" s="156"/>
      <c r="O19" s="77"/>
      <c r="P19" s="77"/>
      <c r="Q19" s="77"/>
      <c r="R19" s="77"/>
      <c r="S19" s="77"/>
      <c r="T19" s="77"/>
      <c r="U19" s="77"/>
      <c r="V19" s="77"/>
      <c r="W19" s="77"/>
      <c r="X19" s="77"/>
    </row>
    <row r="20" ht="20.25" customHeight="1" spans="1:24">
      <c r="A20" s="150" t="s">
        <v>195</v>
      </c>
      <c r="B20" s="150" t="s">
        <v>70</v>
      </c>
      <c r="C20" s="150" t="s">
        <v>206</v>
      </c>
      <c r="D20" s="150" t="s">
        <v>207</v>
      </c>
      <c r="E20" s="150" t="s">
        <v>109</v>
      </c>
      <c r="F20" s="150" t="s">
        <v>110</v>
      </c>
      <c r="G20" s="150" t="s">
        <v>208</v>
      </c>
      <c r="H20" s="150" t="s">
        <v>209</v>
      </c>
      <c r="I20" s="77">
        <v>1166960</v>
      </c>
      <c r="J20" s="77">
        <v>1166960</v>
      </c>
      <c r="K20" s="156"/>
      <c r="L20" s="156"/>
      <c r="M20" s="77">
        <v>1166960</v>
      </c>
      <c r="N20" s="156"/>
      <c r="O20" s="77"/>
      <c r="P20" s="77"/>
      <c r="Q20" s="77"/>
      <c r="R20" s="77"/>
      <c r="S20" s="77"/>
      <c r="T20" s="77"/>
      <c r="U20" s="77"/>
      <c r="V20" s="77"/>
      <c r="W20" s="77"/>
      <c r="X20" s="77"/>
    </row>
    <row r="21" ht="20.25" customHeight="1" spans="1:24">
      <c r="A21" s="150" t="s">
        <v>195</v>
      </c>
      <c r="B21" s="150" t="s">
        <v>70</v>
      </c>
      <c r="C21" s="150" t="s">
        <v>206</v>
      </c>
      <c r="D21" s="150" t="s">
        <v>207</v>
      </c>
      <c r="E21" s="150" t="s">
        <v>115</v>
      </c>
      <c r="F21" s="150" t="s">
        <v>116</v>
      </c>
      <c r="G21" s="150" t="s">
        <v>210</v>
      </c>
      <c r="H21" s="150" t="s">
        <v>211</v>
      </c>
      <c r="I21" s="77">
        <v>575940</v>
      </c>
      <c r="J21" s="77">
        <v>575940</v>
      </c>
      <c r="K21" s="156"/>
      <c r="L21" s="156"/>
      <c r="M21" s="77">
        <v>575940</v>
      </c>
      <c r="N21" s="156"/>
      <c r="O21" s="77"/>
      <c r="P21" s="77"/>
      <c r="Q21" s="77"/>
      <c r="R21" s="77"/>
      <c r="S21" s="77"/>
      <c r="T21" s="77"/>
      <c r="U21" s="77"/>
      <c r="V21" s="77"/>
      <c r="W21" s="77"/>
      <c r="X21" s="77"/>
    </row>
    <row r="22" ht="20.25" customHeight="1" spans="1:24">
      <c r="A22" s="150" t="s">
        <v>195</v>
      </c>
      <c r="B22" s="150" t="s">
        <v>70</v>
      </c>
      <c r="C22" s="150" t="s">
        <v>206</v>
      </c>
      <c r="D22" s="150" t="s">
        <v>207</v>
      </c>
      <c r="E22" s="150" t="s">
        <v>117</v>
      </c>
      <c r="F22" s="150" t="s">
        <v>118</v>
      </c>
      <c r="G22" s="150" t="s">
        <v>212</v>
      </c>
      <c r="H22" s="150" t="s">
        <v>213</v>
      </c>
      <c r="I22" s="77">
        <v>371200</v>
      </c>
      <c r="J22" s="77">
        <v>371200</v>
      </c>
      <c r="K22" s="156"/>
      <c r="L22" s="156"/>
      <c r="M22" s="77">
        <v>371200</v>
      </c>
      <c r="N22" s="156"/>
      <c r="O22" s="77"/>
      <c r="P22" s="77"/>
      <c r="Q22" s="77"/>
      <c r="R22" s="77"/>
      <c r="S22" s="77"/>
      <c r="T22" s="77"/>
      <c r="U22" s="77"/>
      <c r="V22" s="77"/>
      <c r="W22" s="77"/>
      <c r="X22" s="77"/>
    </row>
    <row r="23" ht="20.25" customHeight="1" spans="1:24">
      <c r="A23" s="150" t="s">
        <v>195</v>
      </c>
      <c r="B23" s="150" t="s">
        <v>70</v>
      </c>
      <c r="C23" s="150" t="s">
        <v>206</v>
      </c>
      <c r="D23" s="150" t="s">
        <v>207</v>
      </c>
      <c r="E23" s="150" t="s">
        <v>101</v>
      </c>
      <c r="F23" s="150" t="s">
        <v>102</v>
      </c>
      <c r="G23" s="150" t="s">
        <v>214</v>
      </c>
      <c r="H23" s="150" t="s">
        <v>215</v>
      </c>
      <c r="I23" s="77">
        <v>18900</v>
      </c>
      <c r="J23" s="77">
        <v>18900</v>
      </c>
      <c r="K23" s="156"/>
      <c r="L23" s="156"/>
      <c r="M23" s="77">
        <v>18900</v>
      </c>
      <c r="N23" s="156"/>
      <c r="O23" s="77"/>
      <c r="P23" s="77"/>
      <c r="Q23" s="77"/>
      <c r="R23" s="77"/>
      <c r="S23" s="77"/>
      <c r="T23" s="77"/>
      <c r="U23" s="77"/>
      <c r="V23" s="77"/>
      <c r="W23" s="77"/>
      <c r="X23" s="77"/>
    </row>
    <row r="24" ht="20.25" customHeight="1" spans="1:24">
      <c r="A24" s="150" t="s">
        <v>195</v>
      </c>
      <c r="B24" s="150" t="s">
        <v>70</v>
      </c>
      <c r="C24" s="150" t="s">
        <v>206</v>
      </c>
      <c r="D24" s="150" t="s">
        <v>207</v>
      </c>
      <c r="E24" s="150" t="s">
        <v>103</v>
      </c>
      <c r="F24" s="150" t="s">
        <v>104</v>
      </c>
      <c r="G24" s="150" t="s">
        <v>214</v>
      </c>
      <c r="H24" s="150" t="s">
        <v>215</v>
      </c>
      <c r="I24" s="77">
        <v>33300</v>
      </c>
      <c r="J24" s="77">
        <v>33300</v>
      </c>
      <c r="K24" s="156"/>
      <c r="L24" s="156"/>
      <c r="M24" s="77">
        <v>33300</v>
      </c>
      <c r="N24" s="156"/>
      <c r="O24" s="77"/>
      <c r="P24" s="77"/>
      <c r="Q24" s="77"/>
      <c r="R24" s="77"/>
      <c r="S24" s="77"/>
      <c r="T24" s="77"/>
      <c r="U24" s="77"/>
      <c r="V24" s="77"/>
      <c r="W24" s="77"/>
      <c r="X24" s="77"/>
    </row>
    <row r="25" ht="20.25" customHeight="1" spans="1:24">
      <c r="A25" s="150" t="s">
        <v>195</v>
      </c>
      <c r="B25" s="150" t="s">
        <v>70</v>
      </c>
      <c r="C25" s="150" t="s">
        <v>206</v>
      </c>
      <c r="D25" s="150" t="s">
        <v>207</v>
      </c>
      <c r="E25" s="150" t="s">
        <v>119</v>
      </c>
      <c r="F25" s="150" t="s">
        <v>120</v>
      </c>
      <c r="G25" s="150" t="s">
        <v>214</v>
      </c>
      <c r="H25" s="150" t="s">
        <v>215</v>
      </c>
      <c r="I25" s="77">
        <v>29986</v>
      </c>
      <c r="J25" s="77">
        <v>29986</v>
      </c>
      <c r="K25" s="156"/>
      <c r="L25" s="156"/>
      <c r="M25" s="77">
        <v>29986</v>
      </c>
      <c r="N25" s="156"/>
      <c r="O25" s="77"/>
      <c r="P25" s="77"/>
      <c r="Q25" s="77"/>
      <c r="R25" s="77"/>
      <c r="S25" s="77"/>
      <c r="T25" s="77"/>
      <c r="U25" s="77"/>
      <c r="V25" s="77"/>
      <c r="W25" s="77"/>
      <c r="X25" s="77"/>
    </row>
    <row r="26" ht="20.25" customHeight="1" spans="1:24">
      <c r="A26" s="150" t="s">
        <v>195</v>
      </c>
      <c r="B26" s="150" t="s">
        <v>70</v>
      </c>
      <c r="C26" s="150" t="s">
        <v>206</v>
      </c>
      <c r="D26" s="150" t="s">
        <v>207</v>
      </c>
      <c r="E26" s="150" t="s">
        <v>119</v>
      </c>
      <c r="F26" s="150" t="s">
        <v>120</v>
      </c>
      <c r="G26" s="150" t="s">
        <v>214</v>
      </c>
      <c r="H26" s="150" t="s">
        <v>215</v>
      </c>
      <c r="I26" s="77">
        <v>27144</v>
      </c>
      <c r="J26" s="77">
        <v>27144</v>
      </c>
      <c r="K26" s="156"/>
      <c r="L26" s="156"/>
      <c r="M26" s="77">
        <v>27144</v>
      </c>
      <c r="N26" s="156"/>
      <c r="O26" s="77"/>
      <c r="P26" s="77"/>
      <c r="Q26" s="77"/>
      <c r="R26" s="77"/>
      <c r="S26" s="77"/>
      <c r="T26" s="77"/>
      <c r="U26" s="77"/>
      <c r="V26" s="77"/>
      <c r="W26" s="77"/>
      <c r="X26" s="77"/>
    </row>
    <row r="27" ht="20.25" customHeight="1" spans="1:24">
      <c r="A27" s="150" t="s">
        <v>195</v>
      </c>
      <c r="B27" s="150" t="s">
        <v>70</v>
      </c>
      <c r="C27" s="150" t="s">
        <v>216</v>
      </c>
      <c r="D27" s="150" t="s">
        <v>126</v>
      </c>
      <c r="E27" s="150" t="s">
        <v>125</v>
      </c>
      <c r="F27" s="150" t="s">
        <v>126</v>
      </c>
      <c r="G27" s="150" t="s">
        <v>217</v>
      </c>
      <c r="H27" s="150" t="s">
        <v>126</v>
      </c>
      <c r="I27" s="77">
        <v>1042142.4</v>
      </c>
      <c r="J27" s="77">
        <v>1042142.4</v>
      </c>
      <c r="K27" s="156"/>
      <c r="L27" s="156"/>
      <c r="M27" s="77">
        <v>1042142.4</v>
      </c>
      <c r="N27" s="156"/>
      <c r="O27" s="77"/>
      <c r="P27" s="77"/>
      <c r="Q27" s="77"/>
      <c r="R27" s="77"/>
      <c r="S27" s="77"/>
      <c r="T27" s="77"/>
      <c r="U27" s="77"/>
      <c r="V27" s="77"/>
      <c r="W27" s="77"/>
      <c r="X27" s="77"/>
    </row>
    <row r="28" ht="20.25" customHeight="1" spans="1:24">
      <c r="A28" s="150" t="s">
        <v>195</v>
      </c>
      <c r="B28" s="150" t="s">
        <v>70</v>
      </c>
      <c r="C28" s="150" t="s">
        <v>218</v>
      </c>
      <c r="D28" s="150" t="s">
        <v>219</v>
      </c>
      <c r="E28" s="150" t="s">
        <v>101</v>
      </c>
      <c r="F28" s="150" t="s">
        <v>102</v>
      </c>
      <c r="G28" s="150" t="s">
        <v>220</v>
      </c>
      <c r="H28" s="150" t="s">
        <v>219</v>
      </c>
      <c r="I28" s="77">
        <v>47453.52</v>
      </c>
      <c r="J28" s="77">
        <v>47453.52</v>
      </c>
      <c r="K28" s="156"/>
      <c r="L28" s="156"/>
      <c r="M28" s="77">
        <v>47453.52</v>
      </c>
      <c r="N28" s="156"/>
      <c r="O28" s="77"/>
      <c r="P28" s="77"/>
      <c r="Q28" s="77"/>
      <c r="R28" s="77"/>
      <c r="S28" s="77"/>
      <c r="T28" s="77"/>
      <c r="U28" s="77"/>
      <c r="V28" s="77"/>
      <c r="W28" s="77"/>
      <c r="X28" s="77"/>
    </row>
    <row r="29" ht="20.25" customHeight="1" spans="1:24">
      <c r="A29" s="150" t="s">
        <v>195</v>
      </c>
      <c r="B29" s="150" t="s">
        <v>70</v>
      </c>
      <c r="C29" s="150" t="s">
        <v>218</v>
      </c>
      <c r="D29" s="150" t="s">
        <v>219</v>
      </c>
      <c r="E29" s="150" t="s">
        <v>103</v>
      </c>
      <c r="F29" s="150" t="s">
        <v>104</v>
      </c>
      <c r="G29" s="150" t="s">
        <v>220</v>
      </c>
      <c r="H29" s="150" t="s">
        <v>219</v>
      </c>
      <c r="I29" s="77">
        <v>86233.92</v>
      </c>
      <c r="J29" s="77">
        <v>86233.92</v>
      </c>
      <c r="K29" s="156"/>
      <c r="L29" s="156"/>
      <c r="M29" s="77">
        <v>86233.92</v>
      </c>
      <c r="N29" s="156"/>
      <c r="O29" s="77"/>
      <c r="P29" s="77"/>
      <c r="Q29" s="77"/>
      <c r="R29" s="77"/>
      <c r="S29" s="77"/>
      <c r="T29" s="77"/>
      <c r="U29" s="77"/>
      <c r="V29" s="77"/>
      <c r="W29" s="77"/>
      <c r="X29" s="77"/>
    </row>
    <row r="30" ht="20.25" customHeight="1" spans="1:24">
      <c r="A30" s="150" t="s">
        <v>195</v>
      </c>
      <c r="B30" s="150" t="s">
        <v>70</v>
      </c>
      <c r="C30" s="150" t="s">
        <v>221</v>
      </c>
      <c r="D30" s="150" t="s">
        <v>222</v>
      </c>
      <c r="E30" s="150" t="s">
        <v>101</v>
      </c>
      <c r="F30" s="150" t="s">
        <v>102</v>
      </c>
      <c r="G30" s="150" t="s">
        <v>223</v>
      </c>
      <c r="H30" s="150" t="s">
        <v>224</v>
      </c>
      <c r="I30" s="77">
        <v>63000</v>
      </c>
      <c r="J30" s="77">
        <v>63000</v>
      </c>
      <c r="K30" s="156"/>
      <c r="L30" s="156"/>
      <c r="M30" s="77">
        <v>63000</v>
      </c>
      <c r="N30" s="156"/>
      <c r="O30" s="77"/>
      <c r="P30" s="77"/>
      <c r="Q30" s="77"/>
      <c r="R30" s="77"/>
      <c r="S30" s="77"/>
      <c r="T30" s="77"/>
      <c r="U30" s="77"/>
      <c r="V30" s="77"/>
      <c r="W30" s="77"/>
      <c r="X30" s="77"/>
    </row>
    <row r="31" ht="20.25" customHeight="1" spans="1:24">
      <c r="A31" s="150" t="s">
        <v>195</v>
      </c>
      <c r="B31" s="150" t="s">
        <v>70</v>
      </c>
      <c r="C31" s="150" t="s">
        <v>221</v>
      </c>
      <c r="D31" s="150" t="s">
        <v>222</v>
      </c>
      <c r="E31" s="150" t="s">
        <v>103</v>
      </c>
      <c r="F31" s="150" t="s">
        <v>104</v>
      </c>
      <c r="G31" s="150" t="s">
        <v>223</v>
      </c>
      <c r="H31" s="150" t="s">
        <v>224</v>
      </c>
      <c r="I31" s="77">
        <v>111000</v>
      </c>
      <c r="J31" s="77">
        <v>111000</v>
      </c>
      <c r="K31" s="156"/>
      <c r="L31" s="156"/>
      <c r="M31" s="77">
        <v>111000</v>
      </c>
      <c r="N31" s="156"/>
      <c r="O31" s="77"/>
      <c r="P31" s="77"/>
      <c r="Q31" s="77"/>
      <c r="R31" s="77"/>
      <c r="S31" s="77"/>
      <c r="T31" s="77"/>
      <c r="U31" s="77"/>
      <c r="V31" s="77"/>
      <c r="W31" s="77"/>
      <c r="X31" s="77"/>
    </row>
    <row r="32" ht="20.25" customHeight="1" spans="1:24">
      <c r="A32" s="150" t="s">
        <v>195</v>
      </c>
      <c r="B32" s="150" t="s">
        <v>70</v>
      </c>
      <c r="C32" s="150" t="s">
        <v>225</v>
      </c>
      <c r="D32" s="150" t="s">
        <v>226</v>
      </c>
      <c r="E32" s="150" t="s">
        <v>101</v>
      </c>
      <c r="F32" s="150" t="s">
        <v>102</v>
      </c>
      <c r="G32" s="150" t="s">
        <v>202</v>
      </c>
      <c r="H32" s="150" t="s">
        <v>203</v>
      </c>
      <c r="I32" s="77">
        <v>798000</v>
      </c>
      <c r="J32" s="77">
        <v>798000</v>
      </c>
      <c r="K32" s="156"/>
      <c r="L32" s="156"/>
      <c r="M32" s="77">
        <v>798000</v>
      </c>
      <c r="N32" s="156"/>
      <c r="O32" s="77"/>
      <c r="P32" s="77"/>
      <c r="Q32" s="77"/>
      <c r="R32" s="77"/>
      <c r="S32" s="77"/>
      <c r="T32" s="77"/>
      <c r="U32" s="77"/>
      <c r="V32" s="77"/>
      <c r="W32" s="77"/>
      <c r="X32" s="77"/>
    </row>
    <row r="33" ht="20.25" customHeight="1" spans="1:24">
      <c r="A33" s="150" t="s">
        <v>195</v>
      </c>
      <c r="B33" s="150" t="s">
        <v>70</v>
      </c>
      <c r="C33" s="150" t="s">
        <v>225</v>
      </c>
      <c r="D33" s="150" t="s">
        <v>226</v>
      </c>
      <c r="E33" s="150" t="s">
        <v>103</v>
      </c>
      <c r="F33" s="150" t="s">
        <v>104</v>
      </c>
      <c r="G33" s="150" t="s">
        <v>202</v>
      </c>
      <c r="H33" s="150" t="s">
        <v>203</v>
      </c>
      <c r="I33" s="77">
        <v>1406000</v>
      </c>
      <c r="J33" s="77">
        <v>1406000</v>
      </c>
      <c r="K33" s="156"/>
      <c r="L33" s="156"/>
      <c r="M33" s="77">
        <v>1406000</v>
      </c>
      <c r="N33" s="156"/>
      <c r="O33" s="77"/>
      <c r="P33" s="77"/>
      <c r="Q33" s="77"/>
      <c r="R33" s="77"/>
      <c r="S33" s="77"/>
      <c r="T33" s="77"/>
      <c r="U33" s="77"/>
      <c r="V33" s="77"/>
      <c r="W33" s="77"/>
      <c r="X33" s="77"/>
    </row>
    <row r="34" ht="20.25" customHeight="1" spans="1:24">
      <c r="A34" s="150" t="s">
        <v>195</v>
      </c>
      <c r="B34" s="150" t="s">
        <v>70</v>
      </c>
      <c r="C34" s="150" t="s">
        <v>227</v>
      </c>
      <c r="D34" s="150" t="s">
        <v>228</v>
      </c>
      <c r="E34" s="150" t="s">
        <v>166</v>
      </c>
      <c r="F34" s="150" t="s">
        <v>127</v>
      </c>
      <c r="G34" s="150" t="s">
        <v>200</v>
      </c>
      <c r="H34" s="150" t="s">
        <v>201</v>
      </c>
      <c r="I34" s="77">
        <v>1193529.53</v>
      </c>
      <c r="J34" s="77">
        <v>1193529.53</v>
      </c>
      <c r="K34" s="156"/>
      <c r="L34" s="156"/>
      <c r="M34" s="77">
        <v>1193529.53</v>
      </c>
      <c r="N34" s="156"/>
      <c r="O34" s="77"/>
      <c r="P34" s="77"/>
      <c r="Q34" s="77"/>
      <c r="R34" s="77"/>
      <c r="S34" s="77"/>
      <c r="T34" s="77"/>
      <c r="U34" s="77"/>
      <c r="V34" s="77"/>
      <c r="W34" s="77"/>
      <c r="X34" s="77"/>
    </row>
    <row r="35" ht="17.25" customHeight="1" spans="1:24">
      <c r="A35" s="33" t="s">
        <v>167</v>
      </c>
      <c r="B35" s="34"/>
      <c r="C35" s="151"/>
      <c r="D35" s="151"/>
      <c r="E35" s="151"/>
      <c r="F35" s="151"/>
      <c r="G35" s="151"/>
      <c r="H35" s="152"/>
      <c r="I35" s="77">
        <v>13887161.37</v>
      </c>
      <c r="J35" s="77">
        <v>13887161.37</v>
      </c>
      <c r="K35" s="77"/>
      <c r="L35" s="77"/>
      <c r="M35" s="77">
        <v>13887161.37</v>
      </c>
      <c r="N35" s="77"/>
      <c r="O35" s="77"/>
      <c r="P35" s="77"/>
      <c r="Q35" s="77"/>
      <c r="R35" s="77"/>
      <c r="S35" s="77"/>
      <c r="T35" s="77"/>
      <c r="U35" s="77"/>
      <c r="V35" s="77"/>
      <c r="W35" s="77"/>
      <c r="X35" s="77"/>
    </row>
  </sheetData>
  <mergeCells count="31">
    <mergeCell ref="A3:X3"/>
    <mergeCell ref="A4:H4"/>
    <mergeCell ref="I5:X5"/>
    <mergeCell ref="J6:N6"/>
    <mergeCell ref="O6:Q6"/>
    <mergeCell ref="S6:X6"/>
    <mergeCell ref="A35:H3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workbookViewId="0">
      <pane ySplit="1" topLeftCell="A5" activePane="bottomLeft" state="frozen"/>
      <selection/>
      <selection pane="bottomLeft" activeCell="D32" sqref="D32"/>
    </sheetView>
  </sheetViews>
  <sheetFormatPr defaultColWidth="8" defaultRowHeight="14.25" customHeight="1"/>
  <cols>
    <col min="1" max="1" width="9" customWidth="1"/>
    <col min="2" max="2" width="21.375" customWidth="1"/>
    <col min="3" max="3" width="28.75" customWidth="1"/>
    <col min="4" max="4" width="20.875" customWidth="1"/>
    <col min="5" max="5" width="9.75" customWidth="1"/>
    <col min="6" max="6" width="15.5" customWidth="1"/>
    <col min="7" max="7" width="8.625" customWidth="1"/>
    <col min="8" max="8" width="15.5" customWidth="1"/>
    <col min="9" max="13" width="17.5" customWidth="1"/>
    <col min="14" max="14" width="10.75" customWidth="1"/>
    <col min="15" max="15" width="11.125" customWidth="1"/>
    <col min="16" max="16" width="9.75" customWidth="1"/>
    <col min="17" max="21" width="17.375" customWidth="1"/>
    <col min="22" max="22" width="17.5" customWidth="1"/>
    <col min="23" max="23" width="17.375" customWidth="1"/>
  </cols>
  <sheetData>
    <row r="1" s="1" customFormat="1" customHeight="1" spans="1:23">
      <c r="A1" s="27"/>
      <c r="B1" s="27"/>
      <c r="C1" s="27"/>
      <c r="D1" s="27"/>
      <c r="E1" s="27"/>
      <c r="F1" s="27"/>
      <c r="G1" s="27"/>
      <c r="H1" s="27"/>
      <c r="I1" s="27"/>
      <c r="J1" s="27"/>
      <c r="K1" s="27"/>
      <c r="L1" s="27"/>
      <c r="M1" s="27"/>
      <c r="N1" s="27"/>
      <c r="O1" s="27"/>
      <c r="P1" s="27"/>
      <c r="Q1" s="27"/>
      <c r="R1" s="27"/>
      <c r="S1" s="27"/>
      <c r="T1" s="27"/>
      <c r="U1" s="27"/>
      <c r="V1" s="27"/>
      <c r="W1" s="27"/>
    </row>
    <row r="2" s="1" customFormat="1" ht="13.5" customHeight="1" spans="2:23">
      <c r="B2" s="134"/>
      <c r="E2" s="3"/>
      <c r="F2" s="3"/>
      <c r="G2" s="3"/>
      <c r="H2" s="3"/>
      <c r="U2" s="134"/>
      <c r="W2" s="64" t="s">
        <v>229</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s="1" customFormat="1" ht="13.5" customHeight="1" spans="1:23">
      <c r="A4" s="6" t="str">
        <f>"单位名称："&amp;"昆明市呈贡区第四中学"</f>
        <v>单位名称：昆明市呈贡区第四中学</v>
      </c>
      <c r="B4" s="7"/>
      <c r="C4" s="7"/>
      <c r="D4" s="7"/>
      <c r="E4" s="7"/>
      <c r="F4" s="7"/>
      <c r="G4" s="7"/>
      <c r="H4" s="7"/>
      <c r="I4" s="8"/>
      <c r="J4" s="8"/>
      <c r="K4" s="8"/>
      <c r="L4" s="8"/>
      <c r="M4" s="8"/>
      <c r="N4" s="8"/>
      <c r="O4" s="8"/>
      <c r="P4" s="8"/>
      <c r="Q4" s="8"/>
      <c r="U4" s="134"/>
      <c r="W4" s="120" t="s">
        <v>1</v>
      </c>
    </row>
    <row r="5" s="1" customFormat="1" ht="21.75" customHeight="1" spans="1:23">
      <c r="A5" s="10" t="s">
        <v>230</v>
      </c>
      <c r="B5" s="11" t="s">
        <v>179</v>
      </c>
      <c r="C5" s="10" t="s">
        <v>180</v>
      </c>
      <c r="D5" s="10" t="s">
        <v>231</v>
      </c>
      <c r="E5" s="11" t="s">
        <v>181</v>
      </c>
      <c r="F5" s="11" t="s">
        <v>182</v>
      </c>
      <c r="G5" s="11" t="s">
        <v>232</v>
      </c>
      <c r="H5" s="11" t="s">
        <v>233</v>
      </c>
      <c r="I5" s="28" t="s">
        <v>55</v>
      </c>
      <c r="J5" s="12" t="s">
        <v>234</v>
      </c>
      <c r="K5" s="13"/>
      <c r="L5" s="13"/>
      <c r="M5" s="14"/>
      <c r="N5" s="12" t="s">
        <v>187</v>
      </c>
      <c r="O5" s="13"/>
      <c r="P5" s="14"/>
      <c r="Q5" s="11" t="s">
        <v>61</v>
      </c>
      <c r="R5" s="12" t="s">
        <v>62</v>
      </c>
      <c r="S5" s="13"/>
      <c r="T5" s="13"/>
      <c r="U5" s="13"/>
      <c r="V5" s="13"/>
      <c r="W5" s="14"/>
    </row>
    <row r="6" s="1" customFormat="1" ht="21.75" customHeight="1" spans="1:23">
      <c r="A6" s="15"/>
      <c r="B6" s="29"/>
      <c r="C6" s="15"/>
      <c r="D6" s="15"/>
      <c r="E6" s="16"/>
      <c r="F6" s="16"/>
      <c r="G6" s="16"/>
      <c r="H6" s="16"/>
      <c r="I6" s="29"/>
      <c r="J6" s="142" t="s">
        <v>58</v>
      </c>
      <c r="K6" s="143"/>
      <c r="L6" s="11" t="s">
        <v>59</v>
      </c>
      <c r="M6" s="11" t="s">
        <v>60</v>
      </c>
      <c r="N6" s="11" t="s">
        <v>58</v>
      </c>
      <c r="O6" s="11" t="s">
        <v>59</v>
      </c>
      <c r="P6" s="11" t="s">
        <v>60</v>
      </c>
      <c r="Q6" s="16"/>
      <c r="R6" s="11" t="s">
        <v>57</v>
      </c>
      <c r="S6" s="11" t="s">
        <v>64</v>
      </c>
      <c r="T6" s="11" t="s">
        <v>193</v>
      </c>
      <c r="U6" s="11" t="s">
        <v>66</v>
      </c>
      <c r="V6" s="11" t="s">
        <v>67</v>
      </c>
      <c r="W6" s="11" t="s">
        <v>68</v>
      </c>
    </row>
    <row r="7" s="1" customFormat="1" ht="21" customHeight="1" spans="1:23">
      <c r="A7" s="29"/>
      <c r="B7" s="29"/>
      <c r="C7" s="29"/>
      <c r="D7" s="29"/>
      <c r="E7" s="29"/>
      <c r="F7" s="29"/>
      <c r="G7" s="29"/>
      <c r="H7" s="29"/>
      <c r="I7" s="29"/>
      <c r="J7" s="144" t="s">
        <v>57</v>
      </c>
      <c r="K7" s="145"/>
      <c r="L7" s="29"/>
      <c r="M7" s="29"/>
      <c r="N7" s="29"/>
      <c r="O7" s="29"/>
      <c r="P7" s="29"/>
      <c r="Q7" s="29"/>
      <c r="R7" s="29"/>
      <c r="S7" s="29"/>
      <c r="T7" s="29"/>
      <c r="U7" s="29"/>
      <c r="V7" s="29"/>
      <c r="W7" s="29"/>
    </row>
    <row r="8" s="1" customFormat="1" ht="39.75" customHeight="1" spans="1:23">
      <c r="A8" s="18"/>
      <c r="B8" s="20"/>
      <c r="C8" s="18"/>
      <c r="D8" s="18"/>
      <c r="E8" s="19"/>
      <c r="F8" s="19"/>
      <c r="G8" s="19"/>
      <c r="H8" s="19"/>
      <c r="I8" s="20"/>
      <c r="J8" s="67" t="s">
        <v>57</v>
      </c>
      <c r="K8" s="67" t="s">
        <v>235</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6">
        <v>12</v>
      </c>
      <c r="M9" s="36">
        <v>13</v>
      </c>
      <c r="N9" s="36">
        <v>14</v>
      </c>
      <c r="O9" s="36">
        <v>15</v>
      </c>
      <c r="P9" s="36">
        <v>16</v>
      </c>
      <c r="Q9" s="36">
        <v>17</v>
      </c>
      <c r="R9" s="36">
        <v>18</v>
      </c>
      <c r="S9" s="36">
        <v>19</v>
      </c>
      <c r="T9" s="36">
        <v>20</v>
      </c>
      <c r="U9" s="21">
        <v>21</v>
      </c>
      <c r="V9" s="36">
        <v>22</v>
      </c>
      <c r="W9" s="21">
        <v>23</v>
      </c>
    </row>
    <row r="10" ht="21.75" customHeight="1" spans="1:23">
      <c r="A10" s="70" t="s">
        <v>236</v>
      </c>
      <c r="B10" s="70" t="s">
        <v>237</v>
      </c>
      <c r="C10" s="70" t="s">
        <v>238</v>
      </c>
      <c r="D10" s="70" t="s">
        <v>70</v>
      </c>
      <c r="E10" s="70" t="s">
        <v>103</v>
      </c>
      <c r="F10" s="70" t="s">
        <v>104</v>
      </c>
      <c r="G10" s="70" t="s">
        <v>239</v>
      </c>
      <c r="H10" s="70" t="s">
        <v>240</v>
      </c>
      <c r="I10" s="77">
        <v>6400</v>
      </c>
      <c r="J10" s="77">
        <v>6400</v>
      </c>
      <c r="K10" s="77">
        <v>6400</v>
      </c>
      <c r="L10" s="77"/>
      <c r="M10" s="77"/>
      <c r="N10" s="77"/>
      <c r="O10" s="77"/>
      <c r="P10" s="77"/>
      <c r="Q10" s="77"/>
      <c r="R10" s="77"/>
      <c r="S10" s="77"/>
      <c r="T10" s="77"/>
      <c r="U10" s="77"/>
      <c r="V10" s="77"/>
      <c r="W10" s="77"/>
    </row>
    <row r="11" ht="21.75" customHeight="1" spans="1:23">
      <c r="A11" s="70" t="s">
        <v>236</v>
      </c>
      <c r="B11" s="70" t="s">
        <v>241</v>
      </c>
      <c r="C11" s="70" t="s">
        <v>242</v>
      </c>
      <c r="D11" s="70" t="s">
        <v>70</v>
      </c>
      <c r="E11" s="70" t="s">
        <v>103</v>
      </c>
      <c r="F11" s="70" t="s">
        <v>104</v>
      </c>
      <c r="G11" s="70" t="s">
        <v>239</v>
      </c>
      <c r="H11" s="70" t="s">
        <v>240</v>
      </c>
      <c r="I11" s="77">
        <v>3072</v>
      </c>
      <c r="J11" s="77">
        <v>3072</v>
      </c>
      <c r="K11" s="77">
        <v>3072</v>
      </c>
      <c r="L11" s="77"/>
      <c r="M11" s="77"/>
      <c r="N11" s="77"/>
      <c r="O11" s="77"/>
      <c r="P11" s="77"/>
      <c r="Q11" s="77"/>
      <c r="R11" s="77"/>
      <c r="S11" s="77"/>
      <c r="T11" s="77"/>
      <c r="U11" s="77"/>
      <c r="V11" s="77"/>
      <c r="W11" s="77"/>
    </row>
    <row r="12" ht="21.75" customHeight="1" spans="1:23">
      <c r="A12" s="70" t="s">
        <v>236</v>
      </c>
      <c r="B12" s="70" t="s">
        <v>243</v>
      </c>
      <c r="C12" s="70" t="s">
        <v>244</v>
      </c>
      <c r="D12" s="70" t="s">
        <v>70</v>
      </c>
      <c r="E12" s="70" t="s">
        <v>103</v>
      </c>
      <c r="F12" s="70" t="s">
        <v>104</v>
      </c>
      <c r="G12" s="70" t="s">
        <v>239</v>
      </c>
      <c r="H12" s="70" t="s">
        <v>240</v>
      </c>
      <c r="I12" s="77">
        <v>16000</v>
      </c>
      <c r="J12" s="77">
        <v>16000</v>
      </c>
      <c r="K12" s="77">
        <v>16000</v>
      </c>
      <c r="L12" s="77"/>
      <c r="M12" s="77"/>
      <c r="N12" s="77"/>
      <c r="O12" s="77"/>
      <c r="P12" s="77"/>
      <c r="Q12" s="77"/>
      <c r="R12" s="77"/>
      <c r="S12" s="77"/>
      <c r="T12" s="77"/>
      <c r="U12" s="77"/>
      <c r="V12" s="77"/>
      <c r="W12" s="77"/>
    </row>
    <row r="13" ht="21.75" customHeight="1" spans="1:23">
      <c r="A13" s="70" t="s">
        <v>245</v>
      </c>
      <c r="B13" s="70" t="s">
        <v>246</v>
      </c>
      <c r="C13" s="70" t="s">
        <v>247</v>
      </c>
      <c r="D13" s="70" t="s">
        <v>70</v>
      </c>
      <c r="E13" s="70" t="s">
        <v>103</v>
      </c>
      <c r="F13" s="70" t="s">
        <v>104</v>
      </c>
      <c r="G13" s="70" t="s">
        <v>248</v>
      </c>
      <c r="H13" s="70" t="s">
        <v>249</v>
      </c>
      <c r="I13" s="77">
        <v>5000000</v>
      </c>
      <c r="J13" s="77">
        <v>5000000</v>
      </c>
      <c r="K13" s="77">
        <v>5000000</v>
      </c>
      <c r="L13" s="77"/>
      <c r="M13" s="77"/>
      <c r="N13" s="77"/>
      <c r="O13" s="77"/>
      <c r="P13" s="77"/>
      <c r="Q13" s="77"/>
      <c r="R13" s="77"/>
      <c r="S13" s="77"/>
      <c r="T13" s="77"/>
      <c r="U13" s="77"/>
      <c r="V13" s="77"/>
      <c r="W13" s="77"/>
    </row>
    <row r="14" ht="21.75" customHeight="1" spans="1:23">
      <c r="A14" s="135" t="s">
        <v>236</v>
      </c>
      <c r="B14" s="190" t="s">
        <v>250</v>
      </c>
      <c r="C14" s="70" t="s">
        <v>251</v>
      </c>
      <c r="D14" s="70" t="s">
        <v>70</v>
      </c>
      <c r="E14" s="70" t="s">
        <v>103</v>
      </c>
      <c r="F14" s="70" t="s">
        <v>104</v>
      </c>
      <c r="G14" s="135" t="s">
        <v>239</v>
      </c>
      <c r="H14" s="136" t="s">
        <v>240</v>
      </c>
      <c r="I14" s="77">
        <f t="shared" ref="I14:I19" si="0">N14</f>
        <v>200</v>
      </c>
      <c r="J14" s="77"/>
      <c r="K14" s="77"/>
      <c r="L14" s="77"/>
      <c r="M14" s="77"/>
      <c r="N14" s="77">
        <v>200</v>
      </c>
      <c r="O14" s="77"/>
      <c r="P14" s="77"/>
      <c r="Q14" s="77"/>
      <c r="R14" s="77"/>
      <c r="S14" s="77"/>
      <c r="T14" s="77"/>
      <c r="U14" s="77"/>
      <c r="V14" s="77"/>
      <c r="W14" s="77"/>
    </row>
    <row r="15" ht="21.75" customHeight="1" spans="1:23">
      <c r="A15" s="137" t="s">
        <v>236</v>
      </c>
      <c r="B15" s="191" t="s">
        <v>252</v>
      </c>
      <c r="C15" s="70" t="s">
        <v>253</v>
      </c>
      <c r="D15" s="70" t="s">
        <v>70</v>
      </c>
      <c r="E15" s="70" t="s">
        <v>103</v>
      </c>
      <c r="F15" s="70" t="s">
        <v>104</v>
      </c>
      <c r="G15" s="137" t="s">
        <v>239</v>
      </c>
      <c r="H15" s="138" t="s">
        <v>240</v>
      </c>
      <c r="I15" s="77">
        <f t="shared" si="0"/>
        <v>360</v>
      </c>
      <c r="J15" s="77"/>
      <c r="K15" s="77"/>
      <c r="L15" s="77"/>
      <c r="M15" s="77"/>
      <c r="N15" s="77">
        <v>360</v>
      </c>
      <c r="O15" s="77"/>
      <c r="P15" s="77"/>
      <c r="Q15" s="77"/>
      <c r="R15" s="77"/>
      <c r="S15" s="77"/>
      <c r="T15" s="77"/>
      <c r="U15" s="77"/>
      <c r="V15" s="77"/>
      <c r="W15" s="77"/>
    </row>
    <row r="16" ht="21.75" customHeight="1" spans="1:23">
      <c r="A16" s="137" t="s">
        <v>236</v>
      </c>
      <c r="B16" s="191" t="s">
        <v>254</v>
      </c>
      <c r="C16" s="70" t="s">
        <v>255</v>
      </c>
      <c r="D16" s="70" t="s">
        <v>70</v>
      </c>
      <c r="E16" s="70" t="s">
        <v>103</v>
      </c>
      <c r="F16" s="70" t="s">
        <v>104</v>
      </c>
      <c r="G16" s="137" t="s">
        <v>239</v>
      </c>
      <c r="H16" s="138" t="s">
        <v>240</v>
      </c>
      <c r="I16" s="77">
        <f t="shared" si="0"/>
        <v>8</v>
      </c>
      <c r="J16" s="77"/>
      <c r="K16" s="77"/>
      <c r="L16" s="77"/>
      <c r="M16" s="77"/>
      <c r="N16" s="77">
        <v>8</v>
      </c>
      <c r="O16" s="77"/>
      <c r="P16" s="77"/>
      <c r="Q16" s="77"/>
      <c r="R16" s="77"/>
      <c r="S16" s="77"/>
      <c r="T16" s="77"/>
      <c r="U16" s="77"/>
      <c r="V16" s="77"/>
      <c r="W16" s="77"/>
    </row>
    <row r="17" ht="21.75" customHeight="1" spans="1:23">
      <c r="A17" s="135" t="s">
        <v>236</v>
      </c>
      <c r="B17" s="190" t="s">
        <v>256</v>
      </c>
      <c r="C17" s="70" t="s">
        <v>257</v>
      </c>
      <c r="D17" s="70" t="s">
        <v>70</v>
      </c>
      <c r="E17" s="70" t="s">
        <v>103</v>
      </c>
      <c r="F17" s="70" t="s">
        <v>104</v>
      </c>
      <c r="G17" s="135" t="s">
        <v>239</v>
      </c>
      <c r="H17" s="136" t="s">
        <v>240</v>
      </c>
      <c r="I17" s="77">
        <f t="shared" si="0"/>
        <v>96</v>
      </c>
      <c r="J17" s="77"/>
      <c r="K17" s="77"/>
      <c r="L17" s="77"/>
      <c r="M17" s="77"/>
      <c r="N17" s="77">
        <v>96</v>
      </c>
      <c r="O17" s="77"/>
      <c r="P17" s="77"/>
      <c r="Q17" s="77"/>
      <c r="R17" s="77"/>
      <c r="S17" s="77"/>
      <c r="T17" s="77"/>
      <c r="U17" s="77"/>
      <c r="V17" s="77"/>
      <c r="W17" s="77"/>
    </row>
    <row r="18" ht="21.75" customHeight="1" spans="1:23">
      <c r="A18" s="137" t="s">
        <v>236</v>
      </c>
      <c r="B18" s="191" t="s">
        <v>258</v>
      </c>
      <c r="C18" s="70" t="s">
        <v>259</v>
      </c>
      <c r="D18" s="70" t="s">
        <v>70</v>
      </c>
      <c r="E18" s="70" t="s">
        <v>103</v>
      </c>
      <c r="F18" s="70" t="s">
        <v>104</v>
      </c>
      <c r="G18" s="137" t="s">
        <v>239</v>
      </c>
      <c r="H18" s="138" t="s">
        <v>240</v>
      </c>
      <c r="I18" s="77">
        <f t="shared" si="0"/>
        <v>600</v>
      </c>
      <c r="J18" s="77"/>
      <c r="K18" s="77"/>
      <c r="L18" s="77"/>
      <c r="M18" s="77"/>
      <c r="N18" s="77">
        <v>600</v>
      </c>
      <c r="O18" s="77"/>
      <c r="P18" s="77"/>
      <c r="Q18" s="77"/>
      <c r="R18" s="77"/>
      <c r="S18" s="77"/>
      <c r="T18" s="77"/>
      <c r="U18" s="77"/>
      <c r="V18" s="77"/>
      <c r="W18" s="77"/>
    </row>
    <row r="19" ht="21.75" customHeight="1" spans="1:23">
      <c r="A19" s="137" t="s">
        <v>236</v>
      </c>
      <c r="B19" s="191" t="s">
        <v>260</v>
      </c>
      <c r="C19" s="70" t="s">
        <v>261</v>
      </c>
      <c r="D19" s="70" t="s">
        <v>70</v>
      </c>
      <c r="E19" s="70" t="s">
        <v>103</v>
      </c>
      <c r="F19" s="70" t="s">
        <v>104</v>
      </c>
      <c r="G19" s="137" t="s">
        <v>239</v>
      </c>
      <c r="H19" s="138" t="s">
        <v>240</v>
      </c>
      <c r="I19" s="77">
        <f t="shared" si="0"/>
        <v>346.4</v>
      </c>
      <c r="J19" s="77"/>
      <c r="K19" s="77"/>
      <c r="L19" s="77"/>
      <c r="M19" s="77"/>
      <c r="N19" s="77">
        <v>346.4</v>
      </c>
      <c r="O19" s="77"/>
      <c r="P19" s="77"/>
      <c r="Q19" s="77"/>
      <c r="R19" s="77"/>
      <c r="S19" s="77"/>
      <c r="T19" s="77"/>
      <c r="U19" s="77"/>
      <c r="V19" s="77"/>
      <c r="W19" s="77"/>
    </row>
    <row r="20" ht="18.75" customHeight="1" spans="1:23">
      <c r="A20" s="139" t="s">
        <v>167</v>
      </c>
      <c r="B20" s="140"/>
      <c r="C20" s="140"/>
      <c r="D20" s="140"/>
      <c r="E20" s="140"/>
      <c r="F20" s="140"/>
      <c r="G20" s="140"/>
      <c r="H20" s="141"/>
      <c r="I20" s="77">
        <f>SUM(I10:I19)</f>
        <v>5027082.4</v>
      </c>
      <c r="J20" s="77">
        <v>5025472</v>
      </c>
      <c r="K20" s="77">
        <v>5025472</v>
      </c>
      <c r="L20" s="77"/>
      <c r="M20" s="77"/>
      <c r="N20" s="77">
        <f>N14+N15+N16+N17+N18+N19</f>
        <v>1610.4</v>
      </c>
      <c r="O20" s="77"/>
      <c r="P20" s="77"/>
      <c r="Q20" s="77"/>
      <c r="R20" s="77"/>
      <c r="S20" s="77"/>
      <c r="T20" s="77"/>
      <c r="U20" s="77"/>
      <c r="V20" s="77"/>
      <c r="W20" s="77"/>
    </row>
  </sheetData>
  <mergeCells count="28">
    <mergeCell ref="A3:W3"/>
    <mergeCell ref="A4:H4"/>
    <mergeCell ref="J5:M5"/>
    <mergeCell ref="N5:P5"/>
    <mergeCell ref="R5:W5"/>
    <mergeCell ref="A20:H2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9"/>
  <sheetViews>
    <sheetView showZeros="0" workbookViewId="0">
      <pane ySplit="1" topLeftCell="A2" activePane="bottomLeft" state="frozen"/>
      <selection/>
      <selection pane="bottomLeft" activeCell="D13" sqref="D13"/>
    </sheetView>
  </sheetViews>
  <sheetFormatPr defaultColWidth="8" defaultRowHeight="12" customHeight="1"/>
  <cols>
    <col min="1" max="1" width="30" customWidth="1"/>
    <col min="2" max="2" width="25.375" customWidth="1"/>
    <col min="3" max="5" width="20.625" customWidth="1"/>
    <col min="6" max="6" width="9.875" customWidth="1"/>
    <col min="7" max="7" width="22" customWidth="1"/>
    <col min="8" max="8" width="13.625" customWidth="1"/>
    <col min="9" max="9" width="11.75" customWidth="1"/>
    <col min="10" max="10" width="21.5" customWidth="1"/>
  </cols>
  <sheetData>
    <row r="1" s="1" customFormat="1" customHeight="1" spans="1:10">
      <c r="A1" s="27"/>
      <c r="B1" s="27"/>
      <c r="C1" s="27"/>
      <c r="D1" s="27"/>
      <c r="E1" s="27"/>
      <c r="F1" s="27"/>
      <c r="G1" s="27"/>
      <c r="H1" s="27"/>
      <c r="I1" s="27"/>
      <c r="J1" s="27"/>
    </row>
    <row r="2" s="1" customFormat="1" ht="18" customHeight="1" spans="10:10">
      <c r="J2" s="4" t="s">
        <v>262</v>
      </c>
    </row>
    <row r="3" ht="39.75" customHeight="1" spans="1:10">
      <c r="A3" s="65" t="str">
        <f>"2025"&amp;"年部门项目支出绩效目标表"</f>
        <v>2025年部门项目支出绩效目标表</v>
      </c>
      <c r="B3" s="5"/>
      <c r="C3" s="5"/>
      <c r="D3" s="5"/>
      <c r="E3" s="5"/>
      <c r="F3" s="66"/>
      <c r="G3" s="5"/>
      <c r="H3" s="66"/>
      <c r="I3" s="66"/>
      <c r="J3" s="5"/>
    </row>
    <row r="4" s="1" customFormat="1" ht="17.25" customHeight="1" spans="1:1">
      <c r="A4" s="6" t="str">
        <f>"单位名称："&amp;"昆明市呈贡区第四中学"</f>
        <v>单位名称：昆明市呈贡区第四中学</v>
      </c>
    </row>
    <row r="5" s="1" customFormat="1" ht="44.25" customHeight="1" spans="1:10">
      <c r="A5" s="67" t="s">
        <v>180</v>
      </c>
      <c r="B5" s="67" t="s">
        <v>263</v>
      </c>
      <c r="C5" s="67" t="s">
        <v>264</v>
      </c>
      <c r="D5" s="67" t="s">
        <v>265</v>
      </c>
      <c r="E5" s="67" t="s">
        <v>266</v>
      </c>
      <c r="F5" s="36" t="s">
        <v>267</v>
      </c>
      <c r="G5" s="67" t="s">
        <v>268</v>
      </c>
      <c r="H5" s="36" t="s">
        <v>269</v>
      </c>
      <c r="I5" s="36" t="s">
        <v>270</v>
      </c>
      <c r="J5" s="67" t="s">
        <v>271</v>
      </c>
    </row>
    <row r="6" ht="18.75" customHeight="1" spans="1:10">
      <c r="A6" s="67">
        <v>1</v>
      </c>
      <c r="B6" s="67">
        <v>2</v>
      </c>
      <c r="C6" s="67">
        <v>3</v>
      </c>
      <c r="D6" s="67">
        <v>4</v>
      </c>
      <c r="E6" s="67">
        <v>5</v>
      </c>
      <c r="F6" s="36">
        <v>6</v>
      </c>
      <c r="G6" s="67">
        <v>7</v>
      </c>
      <c r="H6" s="36">
        <v>8</v>
      </c>
      <c r="I6" s="36">
        <v>9</v>
      </c>
      <c r="J6" s="67">
        <v>10</v>
      </c>
    </row>
    <row r="7" ht="42" customHeight="1" spans="1:10">
      <c r="A7" s="30" t="s">
        <v>70</v>
      </c>
      <c r="B7" s="70"/>
      <c r="C7" s="70"/>
      <c r="D7" s="70"/>
      <c r="E7" s="54"/>
      <c r="F7" s="71"/>
      <c r="G7" s="54"/>
      <c r="H7" s="71"/>
      <c r="I7" s="71"/>
      <c r="J7" s="54"/>
    </row>
    <row r="8" ht="42" customHeight="1" spans="1:10">
      <c r="A8" s="133" t="s">
        <v>247</v>
      </c>
      <c r="B8" s="22" t="s">
        <v>272</v>
      </c>
      <c r="C8" s="22" t="s">
        <v>273</v>
      </c>
      <c r="D8" s="22" t="s">
        <v>274</v>
      </c>
      <c r="E8" s="30" t="s">
        <v>275</v>
      </c>
      <c r="F8" s="22" t="s">
        <v>276</v>
      </c>
      <c r="G8" s="30" t="s">
        <v>277</v>
      </c>
      <c r="H8" s="22" t="s">
        <v>278</v>
      </c>
      <c r="I8" s="22" t="s">
        <v>279</v>
      </c>
      <c r="J8" s="30" t="s">
        <v>280</v>
      </c>
    </row>
    <row r="9" ht="48" customHeight="1" spans="1:10">
      <c r="A9" s="133" t="s">
        <v>247</v>
      </c>
      <c r="B9" s="22" t="s">
        <v>272</v>
      </c>
      <c r="C9" s="22" t="s">
        <v>273</v>
      </c>
      <c r="D9" s="22" t="s">
        <v>281</v>
      </c>
      <c r="E9" s="30" t="s">
        <v>282</v>
      </c>
      <c r="F9" s="22" t="s">
        <v>276</v>
      </c>
      <c r="G9" s="30" t="s">
        <v>283</v>
      </c>
      <c r="H9" s="22" t="s">
        <v>278</v>
      </c>
      <c r="I9" s="22" t="s">
        <v>279</v>
      </c>
      <c r="J9" s="30" t="s">
        <v>284</v>
      </c>
    </row>
    <row r="10" ht="42" customHeight="1" spans="1:10">
      <c r="A10" s="133" t="s">
        <v>247</v>
      </c>
      <c r="B10" s="22" t="s">
        <v>272</v>
      </c>
      <c r="C10" s="22" t="s">
        <v>285</v>
      </c>
      <c r="D10" s="22" t="s">
        <v>286</v>
      </c>
      <c r="E10" s="30" t="s">
        <v>287</v>
      </c>
      <c r="F10" s="22" t="s">
        <v>288</v>
      </c>
      <c r="G10" s="30" t="s">
        <v>289</v>
      </c>
      <c r="H10" s="22" t="s">
        <v>278</v>
      </c>
      <c r="I10" s="22" t="s">
        <v>290</v>
      </c>
      <c r="J10" s="30" t="s">
        <v>291</v>
      </c>
    </row>
    <row r="11" ht="48" customHeight="1" spans="1:10">
      <c r="A11" s="133" t="s">
        <v>247</v>
      </c>
      <c r="B11" s="22" t="s">
        <v>272</v>
      </c>
      <c r="C11" s="22" t="s">
        <v>292</v>
      </c>
      <c r="D11" s="22" t="s">
        <v>293</v>
      </c>
      <c r="E11" s="30" t="s">
        <v>294</v>
      </c>
      <c r="F11" s="22" t="s">
        <v>276</v>
      </c>
      <c r="G11" s="30" t="s">
        <v>283</v>
      </c>
      <c r="H11" s="22" t="s">
        <v>278</v>
      </c>
      <c r="I11" s="22" t="s">
        <v>279</v>
      </c>
      <c r="J11" s="30" t="s">
        <v>295</v>
      </c>
    </row>
    <row r="12" ht="57" customHeight="1" spans="1:10">
      <c r="A12" s="133" t="s">
        <v>247</v>
      </c>
      <c r="B12" s="22" t="s">
        <v>272</v>
      </c>
      <c r="C12" s="22" t="s">
        <v>292</v>
      </c>
      <c r="D12" s="22" t="s">
        <v>293</v>
      </c>
      <c r="E12" s="30" t="s">
        <v>296</v>
      </c>
      <c r="F12" s="22" t="s">
        <v>276</v>
      </c>
      <c r="G12" s="30" t="s">
        <v>283</v>
      </c>
      <c r="H12" s="22" t="s">
        <v>278</v>
      </c>
      <c r="I12" s="22" t="s">
        <v>279</v>
      </c>
      <c r="J12" s="30" t="s">
        <v>297</v>
      </c>
    </row>
    <row r="13" ht="42" customHeight="1" spans="1:10">
      <c r="A13" s="133" t="s">
        <v>242</v>
      </c>
      <c r="B13" s="22" t="s">
        <v>298</v>
      </c>
      <c r="C13" s="22" t="s">
        <v>273</v>
      </c>
      <c r="D13" s="22" t="s">
        <v>281</v>
      </c>
      <c r="E13" s="30" t="s">
        <v>299</v>
      </c>
      <c r="F13" s="22" t="s">
        <v>288</v>
      </c>
      <c r="G13" s="30" t="s">
        <v>289</v>
      </c>
      <c r="H13" s="22" t="s">
        <v>278</v>
      </c>
      <c r="I13" s="22" t="s">
        <v>279</v>
      </c>
      <c r="J13" s="30" t="s">
        <v>300</v>
      </c>
    </row>
    <row r="14" ht="42" customHeight="1" spans="1:10">
      <c r="A14" s="133" t="s">
        <v>242</v>
      </c>
      <c r="B14" s="22" t="s">
        <v>298</v>
      </c>
      <c r="C14" s="22" t="s">
        <v>273</v>
      </c>
      <c r="D14" s="22" t="s">
        <v>281</v>
      </c>
      <c r="E14" s="30" t="s">
        <v>301</v>
      </c>
      <c r="F14" s="22" t="s">
        <v>288</v>
      </c>
      <c r="G14" s="30" t="s">
        <v>289</v>
      </c>
      <c r="H14" s="22" t="s">
        <v>278</v>
      </c>
      <c r="I14" s="22" t="s">
        <v>290</v>
      </c>
      <c r="J14" s="30" t="s">
        <v>302</v>
      </c>
    </row>
    <row r="15" ht="42" customHeight="1" spans="1:10">
      <c r="A15" s="133" t="s">
        <v>242</v>
      </c>
      <c r="B15" s="22" t="s">
        <v>298</v>
      </c>
      <c r="C15" s="22" t="s">
        <v>273</v>
      </c>
      <c r="D15" s="22" t="s">
        <v>303</v>
      </c>
      <c r="E15" s="30" t="s">
        <v>304</v>
      </c>
      <c r="F15" s="22" t="s">
        <v>288</v>
      </c>
      <c r="G15" s="30" t="s">
        <v>289</v>
      </c>
      <c r="H15" s="22" t="s">
        <v>278</v>
      </c>
      <c r="I15" s="22" t="s">
        <v>290</v>
      </c>
      <c r="J15" s="30" t="s">
        <v>305</v>
      </c>
    </row>
    <row r="16" ht="42" customHeight="1" spans="1:10">
      <c r="A16" s="133" t="s">
        <v>242</v>
      </c>
      <c r="B16" s="22" t="s">
        <v>298</v>
      </c>
      <c r="C16" s="22" t="s">
        <v>285</v>
      </c>
      <c r="D16" s="22" t="s">
        <v>286</v>
      </c>
      <c r="E16" s="30" t="s">
        <v>306</v>
      </c>
      <c r="F16" s="22" t="s">
        <v>276</v>
      </c>
      <c r="G16" s="30" t="s">
        <v>283</v>
      </c>
      <c r="H16" s="22" t="s">
        <v>278</v>
      </c>
      <c r="I16" s="22" t="s">
        <v>279</v>
      </c>
      <c r="J16" s="30" t="s">
        <v>307</v>
      </c>
    </row>
    <row r="17" ht="42" customHeight="1" spans="1:10">
      <c r="A17" s="133" t="s">
        <v>242</v>
      </c>
      <c r="B17" s="22" t="s">
        <v>298</v>
      </c>
      <c r="C17" s="22" t="s">
        <v>285</v>
      </c>
      <c r="D17" s="22" t="s">
        <v>286</v>
      </c>
      <c r="E17" s="30" t="s">
        <v>308</v>
      </c>
      <c r="F17" s="22" t="s">
        <v>288</v>
      </c>
      <c r="G17" s="30" t="s">
        <v>289</v>
      </c>
      <c r="H17" s="22" t="s">
        <v>278</v>
      </c>
      <c r="I17" s="22" t="s">
        <v>290</v>
      </c>
      <c r="J17" s="30" t="s">
        <v>309</v>
      </c>
    </row>
    <row r="18" ht="42" customHeight="1" spans="1:10">
      <c r="A18" s="133" t="s">
        <v>242</v>
      </c>
      <c r="B18" s="22" t="s">
        <v>298</v>
      </c>
      <c r="C18" s="22" t="s">
        <v>292</v>
      </c>
      <c r="D18" s="22" t="s">
        <v>293</v>
      </c>
      <c r="E18" s="30" t="s">
        <v>310</v>
      </c>
      <c r="F18" s="22" t="s">
        <v>276</v>
      </c>
      <c r="G18" s="30" t="s">
        <v>283</v>
      </c>
      <c r="H18" s="22" t="s">
        <v>278</v>
      </c>
      <c r="I18" s="22" t="s">
        <v>279</v>
      </c>
      <c r="J18" s="30" t="s">
        <v>311</v>
      </c>
    </row>
    <row r="19" ht="42" customHeight="1" spans="1:10">
      <c r="A19" s="133" t="s">
        <v>238</v>
      </c>
      <c r="B19" s="22" t="s">
        <v>312</v>
      </c>
      <c r="C19" s="22" t="s">
        <v>273</v>
      </c>
      <c r="D19" s="22" t="s">
        <v>281</v>
      </c>
      <c r="E19" s="30" t="s">
        <v>313</v>
      </c>
      <c r="F19" s="22" t="s">
        <v>288</v>
      </c>
      <c r="G19" s="30" t="s">
        <v>289</v>
      </c>
      <c r="H19" s="22" t="s">
        <v>278</v>
      </c>
      <c r="I19" s="22" t="s">
        <v>290</v>
      </c>
      <c r="J19" s="30" t="s">
        <v>314</v>
      </c>
    </row>
    <row r="20" ht="42" customHeight="1" spans="1:10">
      <c r="A20" s="133" t="s">
        <v>238</v>
      </c>
      <c r="B20" s="22" t="s">
        <v>312</v>
      </c>
      <c r="C20" s="22" t="s">
        <v>273</v>
      </c>
      <c r="D20" s="22" t="s">
        <v>303</v>
      </c>
      <c r="E20" s="30" t="s">
        <v>315</v>
      </c>
      <c r="F20" s="22" t="s">
        <v>288</v>
      </c>
      <c r="G20" s="30" t="s">
        <v>289</v>
      </c>
      <c r="H20" s="22" t="s">
        <v>278</v>
      </c>
      <c r="I20" s="22" t="s">
        <v>290</v>
      </c>
      <c r="J20" s="30" t="s">
        <v>316</v>
      </c>
    </row>
    <row r="21" ht="42" customHeight="1" spans="1:10">
      <c r="A21" s="133" t="s">
        <v>238</v>
      </c>
      <c r="B21" s="22" t="s">
        <v>312</v>
      </c>
      <c r="C21" s="22" t="s">
        <v>273</v>
      </c>
      <c r="D21" s="22" t="s">
        <v>317</v>
      </c>
      <c r="E21" s="30" t="s">
        <v>318</v>
      </c>
      <c r="F21" s="22" t="s">
        <v>288</v>
      </c>
      <c r="G21" s="30" t="s">
        <v>319</v>
      </c>
      <c r="H21" s="22" t="s">
        <v>320</v>
      </c>
      <c r="I21" s="22" t="s">
        <v>279</v>
      </c>
      <c r="J21" s="30" t="s">
        <v>321</v>
      </c>
    </row>
    <row r="22" ht="42" customHeight="1" spans="1:10">
      <c r="A22" s="133" t="s">
        <v>238</v>
      </c>
      <c r="B22" s="22" t="s">
        <v>312</v>
      </c>
      <c r="C22" s="22" t="s">
        <v>285</v>
      </c>
      <c r="D22" s="22" t="s">
        <v>286</v>
      </c>
      <c r="E22" s="30" t="s">
        <v>322</v>
      </c>
      <c r="F22" s="22" t="s">
        <v>288</v>
      </c>
      <c r="G22" s="30" t="s">
        <v>283</v>
      </c>
      <c r="H22" s="22" t="s">
        <v>278</v>
      </c>
      <c r="I22" s="22" t="s">
        <v>279</v>
      </c>
      <c r="J22" s="30" t="s">
        <v>323</v>
      </c>
    </row>
    <row r="23" ht="42" customHeight="1" spans="1:10">
      <c r="A23" s="133" t="s">
        <v>238</v>
      </c>
      <c r="B23" s="22" t="s">
        <v>312</v>
      </c>
      <c r="C23" s="22" t="s">
        <v>292</v>
      </c>
      <c r="D23" s="22" t="s">
        <v>293</v>
      </c>
      <c r="E23" s="30" t="s">
        <v>324</v>
      </c>
      <c r="F23" s="22" t="s">
        <v>276</v>
      </c>
      <c r="G23" s="30" t="s">
        <v>283</v>
      </c>
      <c r="H23" s="22" t="s">
        <v>278</v>
      </c>
      <c r="I23" s="22" t="s">
        <v>279</v>
      </c>
      <c r="J23" s="30" t="s">
        <v>325</v>
      </c>
    </row>
    <row r="24" ht="42" customHeight="1" spans="1:10">
      <c r="A24" s="133" t="s">
        <v>244</v>
      </c>
      <c r="B24" s="22" t="s">
        <v>326</v>
      </c>
      <c r="C24" s="22" t="s">
        <v>273</v>
      </c>
      <c r="D24" s="22" t="s">
        <v>281</v>
      </c>
      <c r="E24" s="30" t="s">
        <v>327</v>
      </c>
      <c r="F24" s="22" t="s">
        <v>288</v>
      </c>
      <c r="G24" s="30" t="s">
        <v>289</v>
      </c>
      <c r="H24" s="22" t="s">
        <v>278</v>
      </c>
      <c r="I24" s="22" t="s">
        <v>290</v>
      </c>
      <c r="J24" s="30" t="s">
        <v>328</v>
      </c>
    </row>
    <row r="25" ht="61" customHeight="1" spans="1:10">
      <c r="A25" s="133" t="s">
        <v>244</v>
      </c>
      <c r="B25" s="22" t="s">
        <v>326</v>
      </c>
      <c r="C25" s="22" t="s">
        <v>273</v>
      </c>
      <c r="D25" s="22" t="s">
        <v>281</v>
      </c>
      <c r="E25" s="30" t="s">
        <v>329</v>
      </c>
      <c r="F25" s="22" t="s">
        <v>288</v>
      </c>
      <c r="G25" s="30" t="s">
        <v>289</v>
      </c>
      <c r="H25" s="22" t="s">
        <v>278</v>
      </c>
      <c r="I25" s="22" t="s">
        <v>279</v>
      </c>
      <c r="J25" s="30" t="s">
        <v>330</v>
      </c>
    </row>
    <row r="26" ht="42" customHeight="1" spans="1:10">
      <c r="A26" s="133" t="s">
        <v>244</v>
      </c>
      <c r="B26" s="22" t="s">
        <v>326</v>
      </c>
      <c r="C26" s="22" t="s">
        <v>273</v>
      </c>
      <c r="D26" s="22" t="s">
        <v>303</v>
      </c>
      <c r="E26" s="30" t="s">
        <v>331</v>
      </c>
      <c r="F26" s="22" t="s">
        <v>288</v>
      </c>
      <c r="G26" s="30" t="s">
        <v>289</v>
      </c>
      <c r="H26" s="22" t="s">
        <v>278</v>
      </c>
      <c r="I26" s="22" t="s">
        <v>290</v>
      </c>
      <c r="J26" s="30" t="s">
        <v>332</v>
      </c>
    </row>
    <row r="27" ht="42" customHeight="1" spans="1:10">
      <c r="A27" s="133" t="s">
        <v>244</v>
      </c>
      <c r="B27" s="22" t="s">
        <v>326</v>
      </c>
      <c r="C27" s="22" t="s">
        <v>285</v>
      </c>
      <c r="D27" s="22" t="s">
        <v>286</v>
      </c>
      <c r="E27" s="30" t="s">
        <v>333</v>
      </c>
      <c r="F27" s="22" t="s">
        <v>288</v>
      </c>
      <c r="G27" s="30" t="s">
        <v>289</v>
      </c>
      <c r="H27" s="22" t="s">
        <v>278</v>
      </c>
      <c r="I27" s="22" t="s">
        <v>290</v>
      </c>
      <c r="J27" s="30" t="s">
        <v>309</v>
      </c>
    </row>
    <row r="28" ht="42" customHeight="1" spans="1:10">
      <c r="A28" s="133" t="s">
        <v>244</v>
      </c>
      <c r="B28" s="22" t="s">
        <v>326</v>
      </c>
      <c r="C28" s="22" t="s">
        <v>285</v>
      </c>
      <c r="D28" s="22" t="s">
        <v>286</v>
      </c>
      <c r="E28" s="30" t="s">
        <v>334</v>
      </c>
      <c r="F28" s="22" t="s">
        <v>276</v>
      </c>
      <c r="G28" s="30" t="s">
        <v>283</v>
      </c>
      <c r="H28" s="22" t="s">
        <v>278</v>
      </c>
      <c r="I28" s="22" t="s">
        <v>279</v>
      </c>
      <c r="J28" s="30" t="s">
        <v>335</v>
      </c>
    </row>
    <row r="29" ht="42" customHeight="1" spans="1:10">
      <c r="A29" s="133" t="s">
        <v>244</v>
      </c>
      <c r="B29" s="22" t="s">
        <v>326</v>
      </c>
      <c r="C29" s="22" t="s">
        <v>292</v>
      </c>
      <c r="D29" s="22" t="s">
        <v>293</v>
      </c>
      <c r="E29" s="30" t="s">
        <v>336</v>
      </c>
      <c r="F29" s="22" t="s">
        <v>276</v>
      </c>
      <c r="G29" s="30" t="s">
        <v>283</v>
      </c>
      <c r="H29" s="22" t="s">
        <v>278</v>
      </c>
      <c r="I29" s="22" t="s">
        <v>279</v>
      </c>
      <c r="J29" s="30" t="s">
        <v>337</v>
      </c>
    </row>
  </sheetData>
  <mergeCells count="10">
    <mergeCell ref="A3:J3"/>
    <mergeCell ref="A4:H4"/>
    <mergeCell ref="A8:A12"/>
    <mergeCell ref="A13:A18"/>
    <mergeCell ref="A19:A23"/>
    <mergeCell ref="A24:A29"/>
    <mergeCell ref="B8:B12"/>
    <mergeCell ref="B13:B18"/>
    <mergeCell ref="B19:B23"/>
    <mergeCell ref="B24:B2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李彤</cp:lastModifiedBy>
  <dcterms:created xsi:type="dcterms:W3CDTF">2025-03-12T08:15:00Z</dcterms:created>
  <dcterms:modified xsi:type="dcterms:W3CDTF">2025-03-17T08:15:12Z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8A9587473E7B4E508718A40353B32230_12</vt:lpwstr>
  </property>
  <property fmtid="{D5CDD505-2E9C-101B-9397-08002B2CF9AE}" pid="3" name="KSOProductBuildVer">
    <vt:lpwstr>2052-12.1.0.19302</vt:lpwstr>
  </property>
</Properties>
</file>