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94"/>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2" hidden="1">'部门支出预算表01-3'!$A$1:$O$47</definedName>
    <definedName name="_xlnm._FilterDatabase" localSheetId="4" hidden="1">'一般公共预算支出预算表02-2'!$A$1:$G$41</definedName>
    <definedName name="_xlnm._FilterDatabase" localSheetId="6" hidden="1">部门基本支出预算表04!$A$1:$X$52</definedName>
    <definedName name="_xlnm._FilterDatabase" localSheetId="16" hidden="1">部门项目中期规划预算表12!$A$1:$G$84</definedName>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<sst xmlns="http://schemas.openxmlformats.org/spreadsheetml/2006/main" count="2668" uniqueCount="643">
  <si>
    <t>预算01-1表</t>
  </si>
  <si>
    <t>单位名称：昆明市呈贡区第一中学</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</si>
  <si>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</si>
  <si>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</si>
  <si>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</si>
  <si>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</si>
  <si>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</si>
  <si>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</si>
  <si>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</si>
  <si>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</si>
  <si>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</si>
  <si>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</si>
  <si>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</si>
  <si>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</si>
  <si>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</si>
  <si>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</si>
  <si>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</si>
  <si>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</si>
  <si>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</si>
  <si>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</si>
  <si>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</si>
  <si>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</si>
  <si>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</si>
  <si>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</si>
  <si>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</si>
  <si>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</si>
  <si>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</si>
  <si>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</si>
  <si>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</si>
  <si>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</si>
  <si>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</si>
  <si>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</si>
  <si>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</si>
  <si>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</si>
  <si>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</si>
  <si>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</si>
  <si>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</si>
  <si>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</si>
  <si>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</si>
  <si>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</si>
  <si>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</si>
  <si>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</si>
  <si>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</si>
  <si>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</si>
  <si>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</si>
  <si>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</si>
  <si>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</si>
  <si>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</si>
  <si>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</si>
  <si>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</si>
  <si>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</si>
  <si>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</si>
  <si>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</si>
  <si>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</si>
  <si>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</si>
  <si>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</si>
  <si>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</si>
  <si>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</si>
  <si>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</si>
  <si>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</si>
  <si>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</si>
  <si>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</si>
  <si>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</si>
  <si>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</si>
  <si>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</si>
  <si>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</si>
  <si>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</si>
  <si>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</si>
  <si>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</si>
  <si>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</si>
  <si>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昆明市呈贡区第一中学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</si>
  <si>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</si>
  <si>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</si>
  <si>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</si>
  <si>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</si>
  <si>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</si>
  <si>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</si>
  <si>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</si>
  <si>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</si>
  <si>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</si>
  <si>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</si>
  <si>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</si>
  <si>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</si>
  <si>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</si>
  <si>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</si>
  <si>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</si>
  <si>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</si>
  <si>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</si>
  <si>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</si>
  <si>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</si>
  <si>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</si>
  <si>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</si>
  <si>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</si>
  <si>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</si>
  <si>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</si>
  <si>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</si>
  <si>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</si>
  <si>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</si>
  <si>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</si>
  <si>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</si>
  <si>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</si>
  <si>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2050203</t>
  </si>
  <si>
    <t>初中教育</t>
  </si>
  <si>
    <t>2050204</t>
  </si>
  <si>
    <t>高中教育</t>
  </si>
  <si>
    <t>2050299</t>
  </si>
  <si>
    <t>其他普通教育支出</t>
  </si>
  <si>
    <t>20507</t>
  </si>
  <si>
    <t>特殊教育</t>
  </si>
  <si>
    <t>2050701</t>
  </si>
  <si>
    <t>特殊学校教育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</si>
  <si>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</si>
  <si>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</si>
  <si>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</si>
  <si>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</si>
  <si>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</si>
  <si>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</si>
  <si>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</si>
  <si>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</si>
  <si>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</si>
  <si>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</si>
  <si>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</si>
  <si>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</si>
  <si>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</si>
  <si>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</si>
  <si>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</si>
  <si>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</si>
  <si>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</si>
  <si>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</si>
  <si>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</si>
  <si>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</si>
  <si>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</si>
  <si>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</si>
  <si>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</si>
  <si>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</si>
  <si>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</si>
  <si>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</si>
  <si>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</si>
  <si>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</si>
  <si>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</si>
  <si>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</si>
  <si>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</si>
  <si>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</si>
  <si>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</si>
  <si>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</si>
  <si>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</si>
  <si>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彩票公益金安排的支出</t>
  </si>
  <si>
    <t>体育事业的彩票公益金支出</t>
  </si>
  <si>
    <t xml:space="preserve"> 城乡社区支出</t>
  </si>
  <si>
    <t xml:space="preserve"> 其他城乡社区支出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</si>
  <si>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</si>
  <si>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</si>
  <si>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</si>
  <si>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</si>
  <si>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</si>
  <si>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</si>
  <si>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</si>
  <si>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</si>
  <si>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</si>
  <si>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</si>
  <si>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</si>
  <si>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</si>
  <si>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</si>
  <si>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</si>
  <si>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</si>
  <si>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</si>
  <si>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</si>
  <si>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</si>
  <si>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</si>
  <si>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</si>
  <si>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</si>
  <si>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</si>
  <si>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</si>
  <si>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</si>
  <si>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</si>
  <si>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</si>
  <si>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</si>
  <si>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</si>
  <si>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</si>
  <si>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</si>
  <si>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</si>
  <si>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</si>
  <si>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</si>
  <si>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</si>
  <si>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</si>
  <si>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</si>
  <si>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</si>
  <si>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</si>
  <si>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</si>
  <si>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</si>
  <si>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</si>
  <si>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</si>
  <si>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</si>
  <si>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</si>
  <si>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</si>
  <si>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</si>
  <si>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备注：本单位无此事项内容公开，故此表为空表。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</si>
  <si>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</si>
  <si>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</si>
  <si>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</si>
  <si>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</si>
  <si>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</si>
  <si>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</si>
  <si>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</si>
  <si>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</si>
  <si>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</si>
  <si>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</si>
  <si>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</si>
  <si>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</si>
  <si>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</si>
  <si>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</si>
  <si>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</si>
  <si>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</si>
  <si>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</si>
  <si>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</si>
  <si>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</si>
  <si>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昆明市呈贡区教育体育局</t>
  </si>
  <si>
    <t>530121210000000002334</t>
  </si>
  <si>
    <t>事业工会经费</t>
  </si>
  <si>
    <t>30228</t>
  </si>
  <si>
    <t>工会经费</t>
  </si>
  <si>
    <t>530121210000000002335</t>
  </si>
  <si>
    <t>退休人员公用经费</t>
  </si>
  <si>
    <t>30201</t>
  </si>
  <si>
    <t>办公费</t>
  </si>
  <si>
    <t>教育部门福利费</t>
  </si>
  <si>
    <t>30229</t>
  </si>
  <si>
    <t>福利费</t>
  </si>
  <si>
    <t>530121221100000479326</t>
  </si>
  <si>
    <t>事业购房补贴</t>
  </si>
  <si>
    <t>30102</t>
  </si>
  <si>
    <t>津贴补贴</t>
  </si>
  <si>
    <t>530121231100001176126</t>
  </si>
  <si>
    <t>遗属补助及抚恤金</t>
  </si>
  <si>
    <t>30305</t>
  </si>
  <si>
    <t>生活补助</t>
  </si>
  <si>
    <t>530121241100002214092</t>
  </si>
  <si>
    <t>办公设备购置</t>
  </si>
  <si>
    <t>水费</t>
  </si>
  <si>
    <t>30205</t>
  </si>
  <si>
    <t>电费</t>
  </si>
  <si>
    <t>30206</t>
  </si>
  <si>
    <t>邮电费</t>
  </si>
  <si>
    <t>30207</t>
  </si>
  <si>
    <t>培训费</t>
  </si>
  <si>
    <t>30216</t>
  </si>
  <si>
    <t>专用材料费</t>
  </si>
  <si>
    <t>30218</t>
  </si>
  <si>
    <t>劳务费</t>
  </si>
  <si>
    <t>30226</t>
  </si>
  <si>
    <t>委托业务费</t>
  </si>
  <si>
    <t>30227</t>
  </si>
  <si>
    <t>530121241100002214116</t>
  </si>
  <si>
    <t>社会化聘用教师工资</t>
  </si>
  <si>
    <t>30199</t>
  </si>
  <si>
    <t>其他工资福利支出</t>
  </si>
  <si>
    <t>530121210000000002328</t>
  </si>
  <si>
    <t>事业养老保险</t>
  </si>
  <si>
    <t>30108</t>
  </si>
  <si>
    <t>机关事业单位基本养老保险缴费</t>
  </si>
  <si>
    <t>职业年金</t>
  </si>
  <si>
    <t>30109</t>
  </si>
  <si>
    <t>职业年金缴费</t>
  </si>
  <si>
    <t>事业基本医疗保险</t>
  </si>
  <si>
    <t>30110</t>
  </si>
  <si>
    <t>职工基本医疗保险缴费</t>
  </si>
  <si>
    <t>事业公务员医疗统筹</t>
  </si>
  <si>
    <t>30111</t>
  </si>
  <si>
    <t>公务员医疗补助缴费</t>
  </si>
  <si>
    <t>事业失业保险</t>
  </si>
  <si>
    <t>30112</t>
  </si>
  <si>
    <t>其他社会保障缴费</t>
  </si>
  <si>
    <t>事业重特病医疗统筹</t>
  </si>
  <si>
    <t>事业工伤保险</t>
  </si>
  <si>
    <t>530121210000000002329</t>
  </si>
  <si>
    <t>事业住房公积金</t>
  </si>
  <si>
    <t>30113</t>
  </si>
  <si>
    <t>530121231100001422205</t>
  </si>
  <si>
    <t>事业政府综合目标奖</t>
  </si>
  <si>
    <t>30103</t>
  </si>
  <si>
    <t>奖金</t>
  </si>
  <si>
    <t>530121231100001176125</t>
  </si>
  <si>
    <t>事业退休人员生活补助</t>
  </si>
  <si>
    <t>530121210000000002327</t>
  </si>
  <si>
    <t>事业基本工资</t>
  </si>
  <si>
    <t>30101</t>
  </si>
  <si>
    <t>基本工资</t>
  </si>
  <si>
    <t>事业津贴补贴</t>
  </si>
  <si>
    <t>事业年终一次性奖金</t>
  </si>
  <si>
    <t>基础性绩效工资</t>
  </si>
  <si>
    <t>30107</t>
  </si>
  <si>
    <t>绩效工资</t>
  </si>
  <si>
    <t>奖励性绩效工资</t>
  </si>
  <si>
    <t>预算05-1表</t>
  </si>
  <si>
    <t>项目分类</t>
  </si>
  <si>
    <t>项目单位</t>
  </si>
  <si>
    <t>经济科目编码</t>
  </si>
  <si>
    <t>经济科目名称</t>
  </si>
  <si>
    <t>本年拨款</t>
  </si>
  <si>
    <t>其中：本次下达</t>
  </si>
  <si>
    <t>312 民生类</t>
  </si>
  <si>
    <t>530121241100002183501</t>
  </si>
  <si>
    <t>普通高中国家助学金区级补助资金</t>
  </si>
  <si>
    <t>30308</t>
  </si>
  <si>
    <t>助学金</t>
  </si>
  <si>
    <t>530121241100002184153</t>
  </si>
  <si>
    <t>普通高家庭经济困难免学杂费区级补助资金</t>
  </si>
  <si>
    <t>530121241100002189647</t>
  </si>
  <si>
    <t>普通高中脱贫家庭家庭经济困难学生生活费区级补助资金</t>
  </si>
  <si>
    <t>530121241100002190488</t>
  </si>
  <si>
    <t>城乡义务教育特殊教育公用经费区级资金</t>
  </si>
  <si>
    <t>530121241100002190582</t>
  </si>
  <si>
    <t>义务教育家庭经济困难学生生活费补助区级资金</t>
  </si>
  <si>
    <t>530121241100002259326</t>
  </si>
  <si>
    <t>城乡义务教育公用经费区级专项资金</t>
  </si>
  <si>
    <t>313 事业发展类</t>
  </si>
  <si>
    <t>530121241100002261079</t>
  </si>
  <si>
    <t>退休支部工作专项经费</t>
  </si>
  <si>
    <t>530121241100003267164</t>
  </si>
  <si>
    <t>引进银龄讲师工作补贴区级资金</t>
  </si>
  <si>
    <t>530121251100003756234</t>
  </si>
  <si>
    <t>后勤服务管理专项经费</t>
  </si>
  <si>
    <t>30213</t>
  </si>
  <si>
    <t>维修（护）费</t>
  </si>
  <si>
    <t>30209</t>
  </si>
  <si>
    <t>物业管理费</t>
  </si>
  <si>
    <t>530121251100003877370</t>
  </si>
  <si>
    <t>呈贡区中小学幼儿园名长基地名师工作室经费</t>
  </si>
  <si>
    <t>530121251100003671319</t>
  </si>
  <si>
    <t>（自有资金)义务教育课后服务专项资金</t>
  </si>
  <si>
    <t>530121241100002888444</t>
  </si>
  <si>
    <t>2024年学生资助普高国家助学金中央直达资金</t>
  </si>
  <si>
    <t>530121241100003034616</t>
  </si>
  <si>
    <t>新型体校建设专项经费</t>
  </si>
  <si>
    <t>530121241100003321321</t>
  </si>
  <si>
    <t>2024年城乡义务教育中央直达综合奖补资金第一批资金</t>
  </si>
  <si>
    <t>530121241100003175832</t>
  </si>
  <si>
    <t>（义教生活费）提前下达2025年义务教育家庭经济困难学生生活补助省级资金</t>
  </si>
  <si>
    <t>530121241100003175884</t>
  </si>
  <si>
    <t>（义教生活费）提前下达2025年义务教育家庭经济困难学生生活补助中央资金</t>
  </si>
  <si>
    <t>530121241100003175822</t>
  </si>
  <si>
    <t>（义教生活费）2024年第二批义务教育家庭经济困难学生生活费补助中央资金</t>
  </si>
  <si>
    <t>530121241100003188287</t>
  </si>
  <si>
    <t>2024年普通高中脱贫家庭子女生活费补助市级专项资金</t>
  </si>
  <si>
    <t>530121241100003188247</t>
  </si>
  <si>
    <t>2024年普通高中脱贫家庭子女生活费补助省级专项资金</t>
  </si>
  <si>
    <t>530121241100003231790</t>
  </si>
  <si>
    <t>2024年第二批学生资助普通高中家庭经济困难学生免学杂费中央直达专项资金</t>
  </si>
  <si>
    <t>530121241100003231818</t>
  </si>
  <si>
    <t>2024年第二批学生资助普通高中家庭经济困难学生免学杂费省级直达专项资金</t>
  </si>
  <si>
    <t>530121241100003290836</t>
  </si>
  <si>
    <t>2024年新增学生义务教育课后服务费省级资金</t>
  </si>
  <si>
    <t>530121241100003290789</t>
  </si>
  <si>
    <t>2025年义务教育课后服务费省级资金</t>
  </si>
  <si>
    <t>530121241100003207083</t>
  </si>
  <si>
    <t>2023年度绿美校园标杆省级资金</t>
  </si>
  <si>
    <t>其他城乡社区支出</t>
  </si>
  <si>
    <t>530121251100004124481</t>
  </si>
  <si>
    <t>呈贡区第一中学提升改造工程项目资金</t>
  </si>
  <si>
    <t>房屋建筑物购建</t>
  </si>
  <si>
    <t>530121241100003320287</t>
  </si>
  <si>
    <t>2024年第二批学生资助脱贫家庭经济困难学生生活费补助市级专项资金</t>
  </si>
  <si>
    <t>530121241100003320299</t>
  </si>
  <si>
    <t>（义教生活费）提前下达2025年义务教育家庭经济困难学生生活费补助市级资金</t>
  </si>
  <si>
    <t>530121241100003320276</t>
  </si>
  <si>
    <t>2024年第二批学生资助普高国家助学金市级专项资金</t>
  </si>
  <si>
    <t>530121241100003320283</t>
  </si>
  <si>
    <t>2024年第二批学生资助普通高中家庭经济困难学生免学杂费市级专项资金</t>
  </si>
  <si>
    <t>530121251100004048599</t>
  </si>
  <si>
    <t>2024年义务教育优质均衡发展奖补资金</t>
  </si>
  <si>
    <t>530121251100004045296</t>
  </si>
  <si>
    <t>2024年春季银龄教师奖补资金</t>
  </si>
  <si>
    <t>预算05-2表</t>
  </si>
  <si>
    <t>项目年度绩效目标</t>
  </si>
  <si>
    <t>一级指标</t>
  </si>
  <si>
    <t>二级指标</t>
  </si>
  <si>
    <t>三级指标</t>
  </si>
  <si>
    <t>指标性质</t>
  </si>
  <si>
    <t>指标值</t>
  </si>
  <si>
    <t>度量单位</t>
  </si>
  <si>
    <t>指标属性</t>
  </si>
  <si>
    <t>指标内容</t>
  </si>
  <si>
    <t>根据《昆明市呈贡区等五部门关于印发呈贡区进一步做好教育课后服务实施方案的通知》（呈教通【2023】6号）文件的通知，每个学生每学期收取不超过400的课后服务费，预计2025年收取学生课后服务费1640人*800元/人.年=1312000元，形成有特色、高质量的课后服务体系，全面育人水平明显提高，减轻家长学生负担。</t>
  </si>
  <si>
    <t>产出指标</t>
  </si>
  <si>
    <t>数量指标</t>
  </si>
  <si>
    <t>接收课后服务费学生人数</t>
  </si>
  <si>
    <t>&lt;=</t>
  </si>
  <si>
    <t>1640</t>
  </si>
  <si>
    <t>人</t>
  </si>
  <si>
    <t>定量指标</t>
  </si>
  <si>
    <t>接收课后服务费补助学生人数评分。</t>
  </si>
  <si>
    <t>时效指标</t>
  </si>
  <si>
    <t>课后服务费完成时限</t>
  </si>
  <si>
    <t>=</t>
  </si>
  <si>
    <t>2025</t>
  </si>
  <si>
    <t>年</t>
  </si>
  <si>
    <t>成本指标</t>
  </si>
  <si>
    <t>经济成本指标</t>
  </si>
  <si>
    <t>1312000</t>
  </si>
  <si>
    <t>元</t>
  </si>
  <si>
    <t>课后服务费实际收取资金</t>
  </si>
  <si>
    <t>效益指标</t>
  </si>
  <si>
    <t>社会效益</t>
  </si>
  <si>
    <t>学生的学历能力提升率</t>
  </si>
  <si>
    <t>&gt;=</t>
  </si>
  <si>
    <t>85</t>
  </si>
  <si>
    <t>%</t>
  </si>
  <si>
    <t>定性指标</t>
  </si>
  <si>
    <t>满意度指标</t>
  </si>
  <si>
    <t>服务对象满意度</t>
  </si>
  <si>
    <t>学生、家长满意度评分。</t>
  </si>
  <si>
    <t>95</t>
  </si>
  <si>
    <t>学生、家长满意度</t>
  </si>
  <si>
    <t>根据《关于呈贡区做好2024年离退休干部党组织工作经费预算工作的通知》（呈老通〔2023〕10号）文件要求，申请退休干部党组织工作经费6000元，退休干部党组书记工作补贴每月300元，副书记和委员每月200元，合计3000元+300元*1人/月*12月+200元*2人*12月=14400元。该经费有效保障退休支部工作的顺利开展。</t>
  </si>
  <si>
    <t>退休党员人数</t>
  </si>
  <si>
    <t>33</t>
  </si>
  <si>
    <t>退休党员人数。</t>
  </si>
  <si>
    <t>14400</t>
  </si>
  <si>
    <t>退休党员经费下达金额</t>
  </si>
  <si>
    <t>退休党员干部政策知晓度</t>
  </si>
  <si>
    <t>98</t>
  </si>
  <si>
    <t>退休党员干部满意度</t>
  </si>
  <si>
    <t>退休党员教师满意度。</t>
  </si>
  <si>
    <t>以2024至2025学年度在校学生人数为依据，城乡义务教育学校生均公用经费拨款标准初中940元/生.年的标准，需要公用经费区级专项资金1632人*940元/生.年*12.8%=196362元。该补助资金能够有效保障学校年初正常运转，不因资金短缺而影响学校正常的教育教学秩序，确保教师培训所需资金得到有效保障。</t>
  </si>
  <si>
    <t>义务教育公用经费测算学生人数</t>
  </si>
  <si>
    <t>1632</t>
  </si>
  <si>
    <t>补助资金当年到位率</t>
  </si>
  <si>
    <t>100</t>
  </si>
  <si>
    <t>940</t>
  </si>
  <si>
    <t>元/学年</t>
  </si>
  <si>
    <t>义务教育公用经费人均测算标准</t>
  </si>
  <si>
    <t>补助对象政策知晓度</t>
  </si>
  <si>
    <t>家长、学生满意度</t>
  </si>
  <si>
    <t>以2024至2025学年教育事业统计报表中特殊教育学校实际在校学生人数、义务教育学校随班就读残疾学生人数、义务教育学校送教上门学生人数为依据，下达特殊教育学校生均公用经费助资金。特殊教育生均公用经费拨款标准按照6000元/生.年,我校特殊教育学生8人*6000元/生.学年*12.8%=6144元。8人*6000元/生.学年*12.8%=6144元。该笔资金主要保证随班就读和送教上门的残疾学生受教育的权利，用于提升特殊教育、普通学校随班就读和送教上门的运行保障能力。</t>
  </si>
  <si>
    <t>特殊教育学生人数</t>
  </si>
  <si>
    <t>质量指标</t>
  </si>
  <si>
    <t>补助标准达标率</t>
  </si>
  <si>
    <t>社会成本指标</t>
  </si>
  <si>
    <t>残疾儿童入学率</t>
  </si>
  <si>
    <t>特殊教育学生对补助政策的知晓率</t>
  </si>
  <si>
    <t>90</t>
  </si>
  <si>
    <t>群众的满意度</t>
  </si>
  <si>
    <t>我校符合普通高家庭经济困难免学杂费条件的学生50人，补助标准1560元/生.学年，所需区级资金50人*1560元/生.学年*12.8%=9984元，该笔资金的发放保障家庭经济困难学生权利，满足家庭经济困难学生基本学习生活需要，学生和家长满意度不断提高，帮助家庭经济困难学生顺利完成学业。</t>
  </si>
  <si>
    <t>受助困难学生人数</t>
  </si>
  <si>
    <t>50</t>
  </si>
  <si>
    <t>免学杂费按规定及时发放率</t>
  </si>
  <si>
    <t>1560</t>
  </si>
  <si>
    <t>免学杂费补助标准</t>
  </si>
  <si>
    <t>困难学生对补助政策的知晓率</t>
  </si>
  <si>
    <t>困难学生、家长满意度</t>
  </si>
  <si>
    <t>困难学生、家长对补助的满意度</t>
  </si>
  <si>
    <t>根据《昆明市呈贡区教育体育局  关于印发昆明市呈贡区中小学幼儿园名校长基地名师工作室实施方案（2022年修订）的通知》（呈教通〔2022〕12号 ）文件的要求，2025年名师工作室需要资金2.5万元，该资金能够保障名师工作室活动的正常开展，提高工作室教师的教育教学水平。</t>
  </si>
  <si>
    <t>工作室数量</t>
  </si>
  <si>
    <t>个</t>
  </si>
  <si>
    <t>资金下达时限</t>
  </si>
  <si>
    <t>25000</t>
  </si>
  <si>
    <t>工作室实际下拨经费</t>
  </si>
  <si>
    <t>教师对政策知晓度</t>
  </si>
  <si>
    <t>工作室教师的满意度</t>
  </si>
  <si>
    <t>后勤服务管理专项经费2303053.00元，其中校园零星修缮和信息化设备维修费981253元，物业管理费用1033800元，学生宿舍劳务派遣管理费288000元。该资金使用能为师生提供一个安全、舒适的学习和生活环境，有助于提高学校设施的使用效率和寿命，能有效保障学校正常运转。</t>
  </si>
  <si>
    <t>设施设备的检查维修次数</t>
  </si>
  <si>
    <t>20</t>
  </si>
  <si>
    <t>次</t>
  </si>
  <si>
    <t>预算执行率</t>
  </si>
  <si>
    <t>2303053</t>
  </si>
  <si>
    <t>后勤服务管理专项资金成本</t>
  </si>
  <si>
    <t>对补助政策的知晓度</t>
  </si>
  <si>
    <t>对政策的知晓度</t>
  </si>
  <si>
    <t>生态效益</t>
  </si>
  <si>
    <t>校园环境美化提升率</t>
  </si>
  <si>
    <t>60</t>
  </si>
  <si>
    <t>老师、学生、家长满意度</t>
  </si>
  <si>
    <t>根据《中共昆明市委办公室  昆明市人民政府办公室  关于印发昆明市银龄讲学三年行动计划（2021—2023年）的通知》（昆办通〔2021〕6号）文件要求，2025年我校计划引进5名银龄讲师，需要银龄教师工作经费49.2万元，该经费有利保障学校教师教育教学能力和科研水平提高，提高教师队伍整体素质。</t>
  </si>
  <si>
    <t>引进银龄讲师数量</t>
  </si>
  <si>
    <t>银龄讲师聘期</t>
  </si>
  <si>
    <t>1.00</t>
  </si>
  <si>
    <t>492000</t>
  </si>
  <si>
    <t>经济成本</t>
  </si>
  <si>
    <t>银龄讲师对政策的知晓度</t>
  </si>
  <si>
    <t>教师满意度</t>
  </si>
  <si>
    <t>普通高中脱贫家庭经济困难学生生活费补助：2人*2500元/生.学年*64%=3200元，该笔资金保障保障家庭经济困难学生权利，完善学生资助体系，做到了家庭经济困难学生资助全覆盖，确保国家各项资助政策落到实处。</t>
  </si>
  <si>
    <t>普通高中边缘易致贫家庭学生、脱贫不稳定家庭学生以及突发严重困难家庭学生补助人数</t>
  </si>
  <si>
    <t>普通高中边缘易致贫家庭学生、脱贫不稳定家庭学生以及突发严重困难家庭补助学生人数</t>
  </si>
  <si>
    <t>补助资金及时发放率</t>
  </si>
  <si>
    <t>3200</t>
  </si>
  <si>
    <t>人实际下达补助资金</t>
  </si>
  <si>
    <t>96</t>
  </si>
  <si>
    <t>补助对象政策知晓度≥96%</t>
  </si>
  <si>
    <t>受助家庭经济困难学生、家长对补助的满意度</t>
  </si>
  <si>
    <t>根据学生资助相关政策我校有100名学生符合条件申请公交助学金条件，二等90人，补助标准1500元/生.学年；一等10人，补助标准为2500元/生.学年，所需区级资金（90人*1500元/生.学年+10人*2500元/生.学年）*12.8%=20480元。满足家庭经济困难学生基本学习生活需要，学生和家长满意度不断提高，帮助家庭经济困难学生顺利完成学业。</t>
  </si>
  <si>
    <t>受助学生人数</t>
  </si>
  <si>
    <t>受助学生人数100人</t>
  </si>
  <si>
    <t>24080</t>
  </si>
  <si>
    <t>普通高中国家助学金区级补助资金24080元</t>
  </si>
  <si>
    <t>我校2024至2025学年统计统计义务教育家庭经济困难学生生活费受助学生210人*750人/年.生*32%=50400元，该笔资金主要用于保障家庭经济困难学生权利，该笔资金主要用于保障家庭经济困难学生权利，不因贫困而失学，有效阻断贫困代际传递，保证学生顺利完成学业。</t>
  </si>
  <si>
    <t>补助困难学生人数</t>
  </si>
  <si>
    <t>四类家庭经济困难学生覆盖率</t>
  </si>
  <si>
    <t>750</t>
  </si>
  <si>
    <t>初中非寄宿四类家庭经济困难学生人均补助标准</t>
  </si>
  <si>
    <t>四类家庭经济困难学生对补助政策的知晓率</t>
  </si>
  <si>
    <t>呈贡区第一中学提升改造工程中央资金</t>
  </si>
  <si>
    <t>为完成学校晋升云南省一级二等学校目标，我校计划对学校局部范围进行环境提升改造，需要中央资金2880.00万元，通过呈贡一中提升改造工程，优化学校办学条件，提升办学环境，满足教育教学的需要，提升学校教育教学质量和社会影响力。</t>
  </si>
  <si>
    <t>2880</t>
  </si>
  <si>
    <t>万元</t>
  </si>
  <si>
    <t>项目持续发挥作用及对教育影响的期限</t>
  </si>
  <si>
    <t>全校师生满意度</t>
  </si>
  <si>
    <t>验收合格率</t>
  </si>
  <si>
    <t>完成时间</t>
  </si>
  <si>
    <t>2024</t>
  </si>
  <si>
    <t>对我校体育事业发展的影响力</t>
  </si>
  <si>
    <t>80</t>
  </si>
  <si>
    <t>参加体育活动人员的满意度</t>
  </si>
  <si>
    <t>根据《昆明市财政局 昆明市教育体育局 关于下达2024年第二批城乡义务教育补助中央和省级直达资金的通知 》（昆财教〔2024〕118号 ）文件的要求，下达2024年义务教育家庭经济困难学生生活费补助第二批中央资金9500元，结余3775元，该资金2024年未使用完，结转到2025年继续使用。该资金能够帮助家庭经济困难学生顺利就学。</t>
  </si>
  <si>
    <t>169</t>
  </si>
  <si>
    <t>根据《昆明市财政局 昆明市教育体育局 关于下达2024年第二批城乡义务教育补助中央和省级直达资金的通知 》（昆财教〔2024〕118号 ）文件的要求，提前下达2025年义务教育家庭经济困难学生生活费补助省级资金11400元，结余10725元，该资金2024年未使用完，结转到2025年继续使用，该资金能够帮助家庭经济困难学生顺利就学。</t>
  </si>
  <si>
    <t>根据《昆明市财政局 昆明市教育体育局 关于下达2024年第二批城乡义务教育补助中央和省级直达资金的通知 》（昆财教〔2024〕118号 ）文件的要求，提前下达2025年义务教育家庭经济困难学生生活费补助中央资金57000元，该资金2024年未使用，结转到2025年继续使用。该资金能够帮助家庭经济困难学生顺利就学。</t>
  </si>
  <si>
    <t>根据《昆明市财政局 昆明市教育体育局 昆明市人力资源和社会保障局关于预下达2024年第二批学生资助市级补助资金的通知》（昆财教〔2024〕204号 ）文件的要求，提前下达2025年义务教育家庭经济困难学生生活费补助市级补助资金10200元，该资金2024年未使用，结转到2025年继续使用。该资金能够帮助家庭经济困难学生顺利完成学业。</t>
  </si>
  <si>
    <t xml:space="preserve">根据《昆明市财政局 昆明市发展和改革委员会 关于下达2023年度城乡绿化美化标杆典型省级财政直接奖补资金的通知》（昆财建〔2024〕123号）文件的要求，下达2023年度绿美校园省级资金20万元，该资金2024年未使用，因此结转到2025年继续使用。该资金使用能够提升校园绿化环境。
</t>
  </si>
  <si>
    <t>新增植树数量</t>
  </si>
  <si>
    <t>颗</t>
  </si>
  <si>
    <t>补资金使用合规率</t>
  </si>
  <si>
    <t>200000</t>
  </si>
  <si>
    <t>可持续影响</t>
  </si>
  <si>
    <t>项目可持续发挥作用的期限</t>
  </si>
  <si>
    <t>长期</t>
  </si>
  <si>
    <t>受益师生的满意度</t>
  </si>
  <si>
    <t>根据《昆明市财政局 昆明市教育体育局 关于下达2024年第二批城乡义务教育补助中央和省级直达资金的通知》（昆财教〔2024〕118号 ）文件的要求，下达2024年城乡义务教育中央直达综合奖补资金第一批资金45万元，因2024年未使用，因此结转到2025年继续使用。该资金能够改善学校食堂环境。</t>
  </si>
  <si>
    <t>项目资金完成时限</t>
  </si>
  <si>
    <t>45</t>
  </si>
  <si>
    <t>师生对补助政策的知晓率</t>
  </si>
  <si>
    <t>师生、家长对食堂改造的满意度</t>
  </si>
  <si>
    <t>2024年春季学期银龄教师补助资金和国家银龄讲学计划补助资金</t>
  </si>
  <si>
    <t>根据《昆明市财政局 昆明市教育体育局 关于下达2024年春季学期银龄教师补助资金和国家银龄讲学计划补助资金的通知》（昆财教〔2024〕239号 ）文件的要求，下达2024年春季学期银龄教师补助资金和国家银龄讲学计划补助资金3.2万元，该资金能够提高我校提高教师队伍整体素质，帮带中青年教师快速成长，促进教师教育教学水平提升。</t>
  </si>
  <si>
    <t>银龄教师聘用人数</t>
  </si>
  <si>
    <t>32000</t>
  </si>
  <si>
    <t>银龄教师有益补充 发挥传帮带作用明显</t>
  </si>
  <si>
    <t>银龄教师满意度</t>
  </si>
  <si>
    <t>根据《昆明市财政局 昆明市教育体育局 关于下达2024年义务教育优质均衡发展奖补资金（县区部分）的通知》（昆财教〔2024〕221号 ）文件的要求，下达2024年义务教育优质均衡发展奖补资金资金20万元，该资金能够支持学校积极创建义务教育优质均衡发展所缺教学仪器设备购置。</t>
  </si>
  <si>
    <t>申请义务教育优质均衡发展县的通过率</t>
  </si>
  <si>
    <t>义务教育优质均衡发展奖补资金下达时限</t>
  </si>
  <si>
    <t>义务教育优质均衡教育质量达标率</t>
  </si>
  <si>
    <t>社会认可度</t>
  </si>
  <si>
    <t>根据《昆明市财政局 昆明市教育体育局关于下达2024年义务教育课后服务资金的通知》（昆财教〔2024〕174号 ）文件的要求，预下达2025年义务教育课后服务资金89360元，该资金保障学校义务教育课后服务正常开展。该资金2024年未使用，因此结转到2025年继续使用。</t>
  </si>
  <si>
    <t>课后服务覆盖率</t>
  </si>
  <si>
    <t>课后服务时间达标率</t>
  </si>
  <si>
    <t>发放及时率</t>
  </si>
  <si>
    <t>89360</t>
  </si>
  <si>
    <t>受益学生数</t>
  </si>
  <si>
    <t>家长满意度</t>
  </si>
  <si>
    <t>根据《昆明市财政局 昆明市教育体育局关于下达2024年义务教育课后服务资金的通知》（昆财教〔2024〕174号 ）文件的要求，下达2024年义务教育课后服务资金13700元，该资金保障学校义务教育课后服务正常开展。该资金2024年未使用，因此结转到2025年继续使用。</t>
  </si>
  <si>
    <t>13700</t>
  </si>
  <si>
    <t>根据《昆明市财政局 昆明市教育体育局关于下达2024年学生资助中央直达资金的通知》 昆财教〔2024〕11号文件要求，下达我校2024年学生资助国家助学金中央直达资金，金额为134800元，结余11798元。因2024年未使用完，结转到2025年继续使用。该资金满足家庭经济困难学生基本学习生活需要，保障家庭经济困难学生顺利完成学业，确保家庭经济困难学生就学。</t>
  </si>
  <si>
    <t>获补对象数</t>
  </si>
  <si>
    <t>180</t>
  </si>
  <si>
    <t>11798</t>
  </si>
  <si>
    <t>政策知晓率</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</si>
  <si>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</si>
  <si>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</si>
  <si>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</si>
  <si>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</si>
  <si>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</si>
  <si>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</si>
  <si>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</si>
  <si>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</si>
  <si>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</si>
  <si>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</si>
  <si>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</si>
  <si>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</si>
  <si>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</si>
  <si>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</si>
  <si>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</si>
  <si>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学校学生公用运转支出</t>
  </si>
  <si>
    <t>办公桌采购</t>
  </si>
  <si>
    <t>办公桌</t>
  </si>
  <si>
    <t>套</t>
  </si>
  <si>
    <t>椅子采购</t>
  </si>
  <si>
    <t>教学、实验椅凳</t>
  </si>
  <si>
    <t>把</t>
  </si>
  <si>
    <t>碎纸机采购</t>
  </si>
  <si>
    <t>碎纸机</t>
  </si>
  <si>
    <t>台</t>
  </si>
  <si>
    <t>文件柜采购</t>
  </si>
  <si>
    <t>文件柜</t>
  </si>
  <si>
    <t>组</t>
  </si>
  <si>
    <t>物业管理服务</t>
  </si>
  <si>
    <t>批</t>
  </si>
  <si>
    <t>阅卷扫描仪</t>
  </si>
  <si>
    <t>多功能复印一体机</t>
  </si>
  <si>
    <t>笔记本电脑采购</t>
  </si>
  <si>
    <t>食堂餐桌椅采购</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</si>
  <si>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</si>
  <si>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</si>
  <si>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</si>
  <si>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</si>
  <si>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</si>
  <si>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</si>
  <si>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</si>
  <si>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</si>
  <si>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</si>
  <si>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</si>
  <si>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</si>
  <si>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</si>
  <si>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</si>
  <si>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</si>
  <si>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</si>
  <si>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</si>
  <si>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</si>
  <si>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</si>
  <si>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</si>
  <si>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</si>
  <si>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</si>
  <si>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</si>
  <si>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</si>
  <si>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</si>
  <si>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</si>
  <si>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</si>
  <si>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</si>
  <si>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</si>
  <si>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</si>
  <si>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</si>
  <si>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</si>
  <si>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</si>
  <si>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</si>
  <si>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</si>
  <si>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</si>
  <si>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</si>
  <si>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</si>
  <si>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</si>
  <si>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</si>
  <si>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</si>
  <si>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</si>
  <si>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</si>
  <si>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</si>
  <si>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经常性项目</t>
  </si>
  <si>
    <t>本级</t>
  </si>
  <si>
    <t>一般公用运转支出</t>
  </si>
  <si>
    <t>其他人员支出</t>
  </si>
  <si>
    <t>社会保障缴费</t>
  </si>
  <si>
    <t>事业人员绩效奖励</t>
  </si>
  <si>
    <t>离退休人员支出</t>
  </si>
  <si>
    <t>事业人员工资支出</t>
  </si>
  <si>
    <t>阶段性项目</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</si>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</sst>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yyyy\-mm\-dd"/>
    <numFmt numFmtId="179" formatCode="hh:mm:ss"/>
    <numFmt numFmtId="180" formatCode="#,##0.00;\-#,##0.00;;@"/>
  </numFmts>
  <fonts count="44">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name val="宋体"/>
      <charset val="134"/>
      <scheme val="minor"/>
    </font>
    <font>
      <sz val="9"/>
      <name val="宋体"/>
      <charset val="134"/>
    </font>
    <font>
      <sz val="1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color indexed="8"/>
      <name val="宋体"/>
      <charset val="134"/>
    </font>
    <font>
      <sz val="12"/>
      <color rgb="FF000000"/>
      <name val="宋体"/>
      <charset val="134"/>
    </font>
    <font>
      <sz val="12"/>
      <name val="宋体"/>
      <charset val="134"/>
    </font>
    <font>
      <sz val="11"/>
      <color theme="1"/>
      <name val="宋体"/>
      <charset val="134"/>
    </font>
    <font>
      <sz val="9"/>
      <color theme="1"/>
      <name val="宋体"/>
      <charset val="134"/>
      <scheme val="minor"/>
    </font>
    <font>
      <sz val="10"/>
      <color theme="1"/>
      <name val="宋体"/>
      <charset val="134"/>
      <scheme val="minor"/>
    </font>
    <font>
      <sz val="10"/>
      <color theme="1"/>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rgb="FF000000"/>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0"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6" fillId="0" borderId="7">
      <alignment horizontal="righ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178" fontId="6" fillId="0" borderId="7">
      <alignment horizontal="right" vertical="center"/>
    </xf>
    <xf numFmtId="0" fontId="30" fillId="0" borderId="0" applyNumberFormat="0" applyFill="0" applyBorder="0" applyAlignment="0" applyProtection="0">
      <alignment vertical="center"/>
    </xf>
    <xf numFmtId="0" fontId="0" fillId="9" borderId="19"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28" fillId="11" borderId="0" applyNumberFormat="0" applyBorder="0" applyAlignment="0" applyProtection="0">
      <alignment vertical="center"/>
    </xf>
    <xf numFmtId="0" fontId="31" fillId="0" borderId="21" applyNumberFormat="0" applyFill="0" applyAlignment="0" applyProtection="0">
      <alignment vertical="center"/>
    </xf>
    <xf numFmtId="0" fontId="28" fillId="12" borderId="0" applyNumberFormat="0" applyBorder="0" applyAlignment="0" applyProtection="0">
      <alignment vertical="center"/>
    </xf>
    <xf numFmtId="0" fontId="37" fillId="13" borderId="22" applyNumberFormat="0" applyAlignment="0" applyProtection="0">
      <alignment vertical="center"/>
    </xf>
    <xf numFmtId="0" fontId="38" fillId="13" borderId="18" applyNumberFormat="0" applyAlignment="0" applyProtection="0">
      <alignment vertical="center"/>
    </xf>
    <xf numFmtId="0" fontId="39" fillId="14" borderId="23"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10" fontId="6" fillId="0" borderId="7">
      <alignment horizontal="righ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17" fillId="0" borderId="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180" fontId="6" fillId="0" borderId="7">
      <alignment horizontal="right" vertical="center"/>
    </xf>
    <xf numFmtId="49" fontId="6" fillId="0" borderId="7">
      <alignment horizontal="left" vertical="center" wrapText="1"/>
    </xf>
    <xf numFmtId="180" fontId="6" fillId="0" borderId="7">
      <alignment horizontal="right" vertical="center"/>
    </xf>
    <xf numFmtId="179" fontId="6" fillId="0" borderId="7">
      <alignment horizontal="right" vertical="center"/>
    </xf>
    <xf numFmtId="176" fontId="6" fillId="0" borderId="7">
      <alignment horizontal="right" vertical="center"/>
    </xf>
    <xf numFmtId="0" fontId="6" fillId="0" borderId="0">
      <alignment vertical="top"/>
      <protection locked="0"/>
    </xf>
    <xf numFmtId="0" fontId="7" fillId="0" borderId="0"/>
  </cellStyleXfs>
  <cellXfs count="305">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58" applyFont="1" applyFill="1" applyBorder="1" applyAlignment="1" applyProtection="1">
      <alignment horizontal="center" vertical="center" wrapText="1"/>
    </xf>
    <xf numFmtId="0" fontId="6" fillId="0" borderId="7" xfId="0" applyFont="1" applyBorder="1" applyAlignment="1" applyProtection="1">
      <alignment horizontal="left" vertical="center"/>
      <protection locked="0"/>
    </xf>
    <xf numFmtId="43" fontId="2" fillId="0" borderId="7" xfId="0" applyNumberFormat="1" applyFont="1" applyBorder="1" applyAlignment="1" applyProtection="1">
      <alignment horizontal="center" vertical="center"/>
      <protection locked="0"/>
    </xf>
    <xf numFmtId="0" fontId="5" fillId="0" borderId="7" xfId="58" applyFont="1" applyFill="1" applyBorder="1" applyAlignment="1" applyProtection="1">
      <alignment horizontal="left" vertical="center"/>
      <protection locked="0"/>
    </xf>
    <xf numFmtId="0" fontId="2" fillId="0" borderId="7" xfId="0" applyFont="1" applyBorder="1" applyAlignment="1" applyProtection="1">
      <alignment horizontal="center" vertical="center"/>
      <protection locked="0"/>
    </xf>
    <xf numFmtId="0" fontId="2" fillId="0" borderId="7" xfId="0" applyFont="1" applyFill="1" applyBorder="1" applyAlignment="1">
      <alignment horizontal="left" vertical="center"/>
    </xf>
    <xf numFmtId="4" fontId="2" fillId="0" borderId="7" xfId="0" applyNumberFormat="1" applyFont="1" applyBorder="1" applyAlignment="1" applyProtection="1">
      <alignment horizontal="right" vertical="center" wrapText="1"/>
      <protection locked="0"/>
    </xf>
    <xf numFmtId="0" fontId="6" fillId="0" borderId="8" xfId="0" applyFont="1" applyFill="1" applyBorder="1" applyAlignment="1">
      <alignment horizontal="left" vertical="center"/>
    </xf>
    <xf numFmtId="0" fontId="6" fillId="0" borderId="7" xfId="0" applyFont="1" applyFill="1" applyBorder="1" applyAlignment="1">
      <alignment horizontal="lef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7" fillId="0" borderId="0" xfId="58" applyFont="1" applyFill="1" applyBorder="1" applyAlignment="1" applyProtection="1"/>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49" fontId="7" fillId="0" borderId="0" xfId="58" applyNumberFormat="1" applyFont="1" applyFill="1" applyBorder="1" applyAlignment="1" applyProtection="1"/>
    <xf numFmtId="0" fontId="1" fillId="0" borderId="7" xfId="0" applyFont="1" applyBorder="1" applyAlignment="1" applyProtection="1">
      <alignment horizontal="center" vertical="center"/>
      <protection locked="0"/>
    </xf>
    <xf numFmtId="4" fontId="8" fillId="0" borderId="7" xfId="55"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9" fillId="0" borderId="0" xfId="0" applyFont="1" applyBorder="1" applyAlignment="1" applyProtection="1">
      <alignment vertical="top"/>
      <protection locked="0"/>
    </xf>
    <xf numFmtId="0" fontId="9" fillId="0" borderId="0" xfId="0" applyFont="1" applyBorder="1" applyAlignment="1">
      <alignment vertical="top"/>
    </xf>
    <xf numFmtId="0" fontId="10" fillId="2" borderId="0" xfId="0" applyFont="1" applyFill="1" applyBorder="1" applyAlignment="1" applyProtection="1">
      <alignment horizontal="center" vertical="center" wrapText="1"/>
      <protection locked="0"/>
    </xf>
    <xf numFmtId="0" fontId="9" fillId="0" borderId="0" xfId="0" applyFont="1" applyBorder="1" applyProtection="1">
      <protection locked="0"/>
    </xf>
    <xf numFmtId="0" fontId="9"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1"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11"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80" fontId="8"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76" fontId="8" fillId="0" borderId="7" xfId="57"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6" xfId="57" applyNumberFormat="1" applyFont="1" applyBorder="1" applyAlignment="1">
      <alignment horizontal="center" vertical="center"/>
    </xf>
    <xf numFmtId="176" fontId="8" fillId="0" borderId="12" xfId="57" applyNumberFormat="1" applyFont="1" applyBorder="1" applyAlignment="1">
      <alignment horizontal="center" vertical="center"/>
    </xf>
    <xf numFmtId="176" fontId="8" fillId="0" borderId="12" xfId="0" applyNumberFormat="1" applyFont="1" applyBorder="1" applyAlignment="1">
      <alignment horizontal="center" vertical="center"/>
    </xf>
    <xf numFmtId="49" fontId="2" fillId="0" borderId="7" xfId="54" applyFont="1" applyAlignment="1">
      <alignment horizontal="center" vertical="center" wrapText="1"/>
    </xf>
    <xf numFmtId="180" fontId="2" fillId="0" borderId="7" xfId="55" applyFont="1" applyAlignment="1">
      <alignment vertical="center"/>
    </xf>
    <xf numFmtId="180" fontId="2" fillId="0" borderId="7" xfId="0" applyNumberFormat="1" applyFont="1" applyBorder="1" applyAlignment="1">
      <alignment vertical="center"/>
    </xf>
    <xf numFmtId="49" fontId="2" fillId="0" borderId="1" xfId="54" applyFont="1" applyBorder="1" applyAlignment="1">
      <alignment horizontal="center" vertical="center" wrapText="1"/>
    </xf>
    <xf numFmtId="180" fontId="2" fillId="0" borderId="1" xfId="55" applyFont="1" applyBorder="1" applyAlignment="1">
      <alignment vertical="center"/>
    </xf>
    <xf numFmtId="180" fontId="2" fillId="0" borderId="1" xfId="0" applyNumberFormat="1" applyFont="1" applyBorder="1" applyAlignment="1">
      <alignmen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horizontal="center"/>
    </xf>
    <xf numFmtId="43" fontId="8" fillId="0" borderId="8" xfId="0" applyNumberFormat="1" applyFont="1" applyBorder="1" applyAlignment="1">
      <alignment vertical="center"/>
    </xf>
    <xf numFmtId="176" fontId="8" fillId="0" borderId="8" xfId="57" applyNumberFormat="1" applyFont="1" applyBorder="1" applyAlignment="1">
      <alignment horizontal="center" vertical="center"/>
    </xf>
    <xf numFmtId="43" fontId="8" fillId="0" borderId="8" xfId="57" applyNumberFormat="1" applyFont="1" applyBorder="1" applyAlignment="1">
      <alignment vertical="center"/>
    </xf>
    <xf numFmtId="43" fontId="8" fillId="0" borderId="12" xfId="57" applyNumberFormat="1" applyFont="1" applyBorder="1" applyAlignment="1">
      <alignment vertical="center"/>
    </xf>
    <xf numFmtId="43" fontId="8" fillId="0" borderId="6" xfId="57" applyNumberFormat="1" applyFont="1" applyBorder="1" applyAlignment="1">
      <alignment vertical="center"/>
    </xf>
    <xf numFmtId="0" fontId="2" fillId="0" borderId="8" xfId="0" applyFont="1" applyFill="1" applyBorder="1" applyAlignment="1">
      <alignment horizontal="center" vertical="center" wrapText="1"/>
    </xf>
    <xf numFmtId="43" fontId="8" fillId="0" borderId="7" xfId="57" applyNumberFormat="1" applyFont="1" applyBorder="1" applyAlignment="1">
      <alignmen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80" fontId="8" fillId="0" borderId="0" xfId="0" applyNumberFormat="1" applyFont="1" applyBorder="1" applyAlignment="1">
      <alignment horizontal="left" vertical="center"/>
    </xf>
    <xf numFmtId="180" fontId="2" fillId="0" borderId="7" xfId="0" applyNumberFormat="1" applyFont="1" applyBorder="1" applyAlignment="1">
      <alignment horizontal="right" vertical="center"/>
    </xf>
    <xf numFmtId="43" fontId="8" fillId="0" borderId="15" xfId="0" applyNumberFormat="1" applyFont="1" applyBorder="1" applyAlignment="1">
      <alignment vertical="center"/>
    </xf>
    <xf numFmtId="43" fontId="2" fillId="0" borderId="7" xfId="0" applyNumberFormat="1" applyFont="1" applyBorder="1" applyAlignment="1">
      <alignment vertical="center"/>
    </xf>
    <xf numFmtId="43" fontId="8" fillId="0" borderId="15" xfId="57" applyNumberFormat="1" applyFont="1" applyBorder="1" applyAlignment="1">
      <alignment vertical="center"/>
    </xf>
    <xf numFmtId="0" fontId="2" fillId="0" borderId="0" xfId="0" applyFont="1" applyBorder="1" applyAlignment="1">
      <alignment horizontal="right"/>
    </xf>
    <xf numFmtId="0" fontId="12" fillId="0" borderId="0" xfId="0" applyFont="1" applyBorder="1" applyAlignment="1" applyProtection="1">
      <alignment horizontal="right"/>
      <protection locked="0"/>
    </xf>
    <xf numFmtId="49" fontId="12" fillId="0" borderId="0" xfId="0" applyNumberFormat="1" applyFont="1" applyBorder="1" applyProtection="1">
      <protection locked="0"/>
    </xf>
    <xf numFmtId="0" fontId="1" fillId="0" borderId="0" xfId="0" applyFont="1" applyBorder="1" applyAlignment="1">
      <alignment horizontal="right"/>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4" fillId="0" borderId="8" xfId="58" applyFont="1" applyFill="1" applyBorder="1" applyAlignment="1" applyProtection="1">
      <alignment horizontal="left"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xf numFmtId="0" fontId="0" fillId="0" borderId="0" xfId="0" applyFill="1"/>
    <xf numFmtId="0" fontId="1" fillId="0" borderId="7" xfId="0" applyFont="1" applyBorder="1" applyAlignment="1">
      <alignment horizontal="center" vertical="center" wrapText="1"/>
    </xf>
    <xf numFmtId="49" fontId="15" fillId="0" borderId="7" xfId="0" applyNumberFormat="1" applyFont="1" applyBorder="1" applyAlignment="1">
      <alignment horizontal="left" vertical="center" wrapText="1"/>
    </xf>
    <xf numFmtId="49" fontId="15" fillId="0" borderId="7" xfId="0" applyNumberFormat="1" applyFont="1" applyFill="1" applyBorder="1" applyAlignment="1">
      <alignment horizontal="left" vertical="center" wrapText="1"/>
    </xf>
    <xf numFmtId="49" fontId="16" fillId="0" borderId="16" xfId="43" applyNumberFormat="1" applyFont="1" applyBorder="1" applyAlignment="1">
      <alignment horizontal="left" vertical="center"/>
    </xf>
    <xf numFmtId="49" fontId="17" fillId="0" borderId="16" xfId="43" applyNumberFormat="1" applyBorder="1" applyAlignment="1">
      <alignment horizontal="left" vertical="center" wrapText="1"/>
    </xf>
    <xf numFmtId="49" fontId="15" fillId="3" borderId="7" xfId="0" applyNumberFormat="1" applyFont="1" applyFill="1" applyBorder="1" applyAlignment="1">
      <alignment horizontal="left" vertical="center" wrapText="1"/>
    </xf>
    <xf numFmtId="0" fontId="18" fillId="0" borderId="0" xfId="0" applyFont="1" applyFill="1" applyBorder="1"/>
    <xf numFmtId="0" fontId="0" fillId="0" borderId="0" xfId="0" applyFont="1" applyBorder="1" applyAlignment="1">
      <alignment horizontal="left"/>
    </xf>
    <xf numFmtId="0" fontId="0" fillId="0" borderId="0" xfId="0" applyFont="1" applyBorder="1" applyAlignment="1">
      <alignment horizontal="left" vertical="center"/>
    </xf>
    <xf numFmtId="0" fontId="1" fillId="0" borderId="0" xfId="0" applyFont="1" applyBorder="1" applyAlignment="1">
      <alignment vertical="top"/>
    </xf>
    <xf numFmtId="0" fontId="3" fillId="0" borderId="0" xfId="0" applyFont="1" applyBorder="1" applyAlignment="1">
      <alignment horizontal="left" vertical="center"/>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5" xfId="0" applyFont="1" applyBorder="1" applyAlignment="1">
      <alignment horizontal="left" vertical="center"/>
    </xf>
    <xf numFmtId="0" fontId="4" fillId="2" borderId="6" xfId="0" applyFont="1" applyFill="1" applyBorder="1" applyAlignment="1" applyProtection="1">
      <alignment horizontal="left" vertical="center" wrapText="1"/>
      <protection locked="0"/>
    </xf>
    <xf numFmtId="0" fontId="1" fillId="0" borderId="7" xfId="0" applyFont="1" applyBorder="1" applyAlignment="1">
      <alignment horizontal="left" vertical="center"/>
    </xf>
    <xf numFmtId="0" fontId="2" fillId="0" borderId="7" xfId="0" applyFont="1" applyFill="1" applyBorder="1" applyAlignment="1" applyProtection="1">
      <alignment horizontal="left" vertical="center"/>
      <protection locked="0"/>
    </xf>
    <xf numFmtId="0" fontId="18" fillId="0" borderId="8" xfId="0" applyFont="1" applyFill="1" applyBorder="1" applyAlignment="1">
      <alignment horizontal="left" vertical="center"/>
    </xf>
    <xf numFmtId="0" fontId="2" fillId="0" borderId="7" xfId="0" applyFont="1" applyFill="1" applyBorder="1" applyAlignment="1">
      <alignment horizontal="center" vertical="center"/>
    </xf>
    <xf numFmtId="0" fontId="5" fillId="0" borderId="7" xfId="58" applyFont="1" applyFill="1" applyBorder="1" applyAlignment="1" applyProtection="1">
      <alignment vertical="center" wrapText="1"/>
    </xf>
    <xf numFmtId="0" fontId="6" fillId="0" borderId="7" xfId="0" applyFont="1" applyFill="1" applyBorder="1" applyAlignment="1" applyProtection="1">
      <alignment horizontal="left" vertical="center"/>
      <protection locked="0"/>
    </xf>
    <xf numFmtId="0" fontId="6" fillId="0" borderId="8" xfId="0" applyFont="1" applyFill="1" applyBorder="1"/>
    <xf numFmtId="0" fontId="5" fillId="0" borderId="7" xfId="58" applyFont="1" applyFill="1" applyBorder="1" applyAlignment="1" applyProtection="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43" fontId="2" fillId="0" borderId="7" xfId="0" applyNumberFormat="1" applyFont="1" applyFill="1" applyBorder="1" applyAlignment="1">
      <alignment horizontal="center" vertical="center"/>
    </xf>
    <xf numFmtId="43" fontId="2" fillId="0" borderId="7" xfId="0" applyNumberFormat="1" applyFont="1" applyFill="1" applyBorder="1" applyAlignment="1" applyProtection="1">
      <alignment horizontal="center" vertical="center"/>
      <protection locked="0"/>
    </xf>
    <xf numFmtId="4" fontId="14" fillId="0" borderId="8" xfId="58" applyNumberFormat="1" applyFont="1" applyFill="1" applyBorder="1" applyAlignment="1" applyProtection="1">
      <alignment horizontal="right" vertical="center"/>
    </xf>
    <xf numFmtId="0" fontId="2" fillId="0" borderId="7" xfId="0" applyFont="1" applyFill="1" applyBorder="1" applyAlignment="1" applyProtection="1">
      <alignment horizontal="center" vertical="center"/>
      <protection locked="0"/>
    </xf>
    <xf numFmtId="43" fontId="14" fillId="0" borderId="8" xfId="58" applyNumberFormat="1" applyFont="1" applyFill="1" applyBorder="1" applyAlignment="1" applyProtection="1">
      <alignment horizontal="right" vertical="center"/>
    </xf>
    <xf numFmtId="43" fontId="18" fillId="0" borderId="0" xfId="0" applyNumberFormat="1" applyFont="1" applyFill="1" applyBorder="1"/>
    <xf numFmtId="43" fontId="8" fillId="0" borderId="7" xfId="0" applyNumberFormat="1" applyFont="1" applyBorder="1" applyAlignment="1">
      <alignment horizontal="right" vertical="center"/>
    </xf>
    <xf numFmtId="0" fontId="2" fillId="0" borderId="0" xfId="0" applyFont="1" applyBorder="1" applyAlignment="1">
      <alignment horizontal="right" vertical="center"/>
    </xf>
    <xf numFmtId="0" fontId="18" fillId="0" borderId="0" xfId="0" applyFont="1" applyBorder="1"/>
    <xf numFmtId="0" fontId="19" fillId="0" borderId="0" xfId="0" applyFont="1" applyBorder="1"/>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8" fillId="0" borderId="8" xfId="0" applyFont="1" applyBorder="1" applyAlignment="1">
      <alignment horizontal="left" vertical="center"/>
    </xf>
    <xf numFmtId="0" fontId="2" fillId="0" borderId="7" xfId="0" applyFont="1" applyBorder="1" applyAlignment="1" applyProtection="1">
      <alignment horizontal="left" vertical="center"/>
      <protection locked="0"/>
    </xf>
    <xf numFmtId="0" fontId="18" fillId="0" borderId="17" xfId="0" applyFont="1" applyBorder="1" applyAlignment="1">
      <alignment horizontal="left" vertical="center"/>
    </xf>
    <xf numFmtId="0" fontId="2" fillId="0" borderId="7" xfId="0" applyNumberFormat="1" applyFont="1" applyBorder="1" applyAlignment="1" applyProtection="1">
      <alignment horizontal="center" vertical="center"/>
      <protection locked="0"/>
    </xf>
    <xf numFmtId="0" fontId="1" fillId="0" borderId="3" xfId="0" applyFont="1" applyBorder="1" applyAlignment="1">
      <alignment horizontal="left" vertical="center"/>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80" fontId="20" fillId="0" borderId="7" xfId="0" applyNumberFormat="1" applyFont="1" applyBorder="1" applyAlignment="1">
      <alignment horizontal="right" vertical="center"/>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2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9" fillId="2" borderId="7" xfId="0" applyFont="1" applyFill="1" applyBorder="1" applyAlignment="1" applyProtection="1">
      <alignment vertical="top" wrapText="1"/>
      <protection locked="0"/>
    </xf>
    <xf numFmtId="43" fontId="0" fillId="0" borderId="0" xfId="0" applyNumberFormat="1" applyFont="1" applyFill="1" applyBorder="1"/>
    <xf numFmtId="43" fontId="0" fillId="0" borderId="0" xfId="0" applyNumberFormat="1" applyFont="1" applyBorder="1"/>
    <xf numFmtId="43" fontId="0" fillId="0" borderId="0" xfId="0" applyNumberFormat="1" applyFont="1" applyFill="1" applyBorder="1" applyAlignment="1">
      <alignment horizontal="center" vertical="center"/>
    </xf>
    <xf numFmtId="43" fontId="0" fillId="0" borderId="0" xfId="0" applyNumberFormat="1" applyFont="1" applyBorder="1" applyAlignment="1">
      <alignment horizontal="center" vertical="center"/>
    </xf>
    <xf numFmtId="43" fontId="1" fillId="0" borderId="0" xfId="0" applyNumberFormat="1" applyFont="1" applyBorder="1" applyAlignment="1">
      <alignment vertical="top"/>
    </xf>
    <xf numFmtId="43" fontId="1" fillId="0" borderId="0" xfId="0" applyNumberFormat="1" applyFont="1" applyBorder="1" applyAlignment="1">
      <alignment horizontal="right" vertical="center"/>
    </xf>
    <xf numFmtId="43" fontId="2" fillId="0" borderId="0" xfId="0" applyNumberFormat="1" applyFont="1" applyBorder="1" applyAlignment="1">
      <alignment horizontal="right" vertical="center"/>
    </xf>
    <xf numFmtId="43" fontId="13" fillId="0" borderId="0" xfId="0" applyNumberFormat="1" applyFont="1" applyFill="1" applyBorder="1" applyAlignment="1">
      <alignment horizontal="center" vertical="center"/>
    </xf>
    <xf numFmtId="43" fontId="13" fillId="0" borderId="0" xfId="0" applyNumberFormat="1" applyFont="1" applyBorder="1" applyAlignment="1">
      <alignment horizontal="center" vertical="center"/>
    </xf>
    <xf numFmtId="43" fontId="1" fillId="0" borderId="0" xfId="0" applyNumberFormat="1" applyFont="1" applyBorder="1" applyAlignment="1">
      <alignment horizontal="right"/>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3" fontId="4" fillId="0" borderId="1" xfId="0" applyNumberFormat="1" applyFont="1" applyFill="1" applyBorder="1" applyAlignment="1" applyProtection="1">
      <alignment horizontal="center" vertical="center"/>
      <protection locked="0"/>
    </xf>
    <xf numFmtId="43" fontId="4" fillId="0" borderId="2" xfId="0" applyNumberFormat="1" applyFont="1" applyBorder="1" applyAlignment="1" applyProtection="1">
      <alignment horizontal="center" vertical="center"/>
      <protection locked="0"/>
    </xf>
    <xf numFmtId="43" fontId="4" fillId="0" borderId="3" xfId="0" applyNumberFormat="1" applyFont="1" applyBorder="1" applyAlignment="1">
      <alignment horizontal="center" vertical="center"/>
    </xf>
    <xf numFmtId="43" fontId="4" fillId="0" borderId="4" xfId="0" applyNumberFormat="1" applyFont="1" applyBorder="1" applyAlignment="1">
      <alignment horizontal="center" vertical="center"/>
    </xf>
    <xf numFmtId="43" fontId="4" fillId="0" borderId="10" xfId="0" applyNumberFormat="1" applyFont="1" applyBorder="1" applyAlignment="1">
      <alignment horizontal="center" vertical="center"/>
    </xf>
    <xf numFmtId="49" fontId="4" fillId="0" borderId="7" xfId="0" applyNumberFormat="1" applyFont="1" applyBorder="1" applyAlignment="1">
      <alignment horizontal="center" vertical="center"/>
    </xf>
    <xf numFmtId="43" fontId="4" fillId="0" borderId="6" xfId="0" applyNumberFormat="1" applyFont="1" applyFill="1" applyBorder="1" applyAlignment="1">
      <alignment horizontal="center" vertical="center"/>
    </xf>
    <xf numFmtId="43" fontId="4" fillId="0" borderId="7" xfId="0" applyNumberFormat="1" applyFont="1" applyBorder="1" applyAlignment="1">
      <alignment horizontal="center" vertical="center"/>
    </xf>
    <xf numFmtId="43" fontId="4" fillId="0" borderId="12" xfId="0" applyNumberFormat="1" applyFont="1" applyBorder="1" applyAlignment="1">
      <alignment horizontal="center" vertical="center"/>
    </xf>
    <xf numFmtId="43" fontId="2" fillId="0" borderId="7" xfId="0" applyNumberFormat="1" applyFont="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lignment horizontal="center" vertical="center" wrapText="1"/>
    </xf>
    <xf numFmtId="43" fontId="2" fillId="0" borderId="7" xfId="0" applyNumberFormat="1" applyFont="1" applyFill="1" applyBorder="1" applyAlignment="1">
      <alignment horizontal="center" vertical="center" wrapText="1"/>
    </xf>
    <xf numFmtId="0" fontId="14" fillId="0" borderId="8" xfId="58" applyFont="1" applyFill="1" applyBorder="1" applyAlignment="1" applyProtection="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43" fontId="8" fillId="0" borderId="7" xfId="0" applyNumberFormat="1" applyFont="1" applyFill="1" applyBorder="1" applyAlignment="1">
      <alignment horizontal="right" vertical="center"/>
    </xf>
    <xf numFmtId="0" fontId="9" fillId="2" borderId="0" xfId="0" applyFont="1" applyFill="1" applyBorder="1" applyAlignment="1">
      <alignment horizontal="left" vertical="center"/>
    </xf>
    <xf numFmtId="0" fontId="22" fillId="0" borderId="7" xfId="0" applyFont="1" applyBorder="1" applyAlignment="1" applyProtection="1">
      <alignment horizontal="center" vertical="center" wrapText="1"/>
      <protection locked="0"/>
    </xf>
    <xf numFmtId="0" fontId="2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180" fontId="8" fillId="0" borderId="7" xfId="0" applyNumberFormat="1" applyFont="1" applyFill="1" applyBorder="1" applyAlignment="1">
      <alignment horizontal="right" vertical="center"/>
    </xf>
    <xf numFmtId="0" fontId="2" fillId="0" borderId="7" xfId="0" applyFont="1" applyBorder="1" applyAlignment="1">
      <alignment horizontal="left" vertical="center"/>
    </xf>
    <xf numFmtId="0" fontId="23" fillId="0" borderId="7" xfId="0" applyFont="1" applyBorder="1" applyAlignment="1">
      <alignment horizontal="center" vertical="center"/>
    </xf>
    <xf numFmtId="0" fontId="23" fillId="0" borderId="7" xfId="0" applyFont="1" applyBorder="1" applyAlignment="1" applyProtection="1">
      <alignment horizontal="center" vertical="center" wrapText="1"/>
      <protection locked="0"/>
    </xf>
    <xf numFmtId="180" fontId="24" fillId="0" borderId="7" xfId="0" applyNumberFormat="1" applyFont="1" applyBorder="1" applyAlignment="1">
      <alignment horizontal="right" vertical="center"/>
    </xf>
    <xf numFmtId="0" fontId="0" fillId="0" borderId="0" xfId="0" applyFont="1" applyFill="1" applyBorder="1"/>
    <xf numFmtId="43" fontId="0" fillId="0" borderId="0" xfId="0" applyNumberFormat="1" applyFont="1" applyBorder="1" applyAlignment="1">
      <alignment horizontal="center"/>
    </xf>
    <xf numFmtId="0" fontId="22" fillId="2" borderId="1" xfId="0" applyFont="1" applyFill="1" applyBorder="1" applyAlignment="1">
      <alignment horizontal="center" vertical="center"/>
    </xf>
    <xf numFmtId="43" fontId="22" fillId="2" borderId="1" xfId="0" applyNumberFormat="1" applyFont="1" applyFill="1" applyBorder="1" applyAlignment="1">
      <alignment horizontal="center" vertical="center"/>
    </xf>
    <xf numFmtId="43" fontId="22" fillId="0" borderId="2" xfId="0" applyNumberFormat="1" applyFont="1" applyBorder="1" applyAlignment="1" applyProtection="1">
      <alignment horizontal="center" vertical="center"/>
      <protection locked="0"/>
    </xf>
    <xf numFmtId="43" fontId="22" fillId="0" borderId="3" xfId="0" applyNumberFormat="1" applyFont="1" applyBorder="1" applyAlignment="1" applyProtection="1">
      <alignment horizontal="center" vertical="center"/>
      <protection locked="0"/>
    </xf>
    <xf numFmtId="43" fontId="22" fillId="0" borderId="4"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2" borderId="6" xfId="0" applyFont="1" applyFill="1" applyBorder="1" applyAlignment="1" applyProtection="1">
      <alignment horizontal="center" vertical="center" wrapText="1"/>
      <protection locked="0"/>
    </xf>
    <xf numFmtId="43" fontId="22" fillId="0" borderId="6" xfId="0" applyNumberFormat="1" applyFont="1" applyBorder="1" applyAlignment="1" applyProtection="1">
      <alignment horizontal="center" vertical="center"/>
      <protection locked="0"/>
    </xf>
    <xf numFmtId="43" fontId="22" fillId="0" borderId="7" xfId="0" applyNumberFormat="1"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43" fontId="2" fillId="2" borderId="7" xfId="0" applyNumberFormat="1" applyFont="1" applyFill="1" applyBorder="1" applyAlignment="1">
      <alignment horizontal="center" vertical="center" wrapText="1"/>
    </xf>
    <xf numFmtId="43" fontId="2" fillId="2" borderId="7" xfId="0" applyNumberFormat="1" applyFont="1" applyFill="1" applyBorder="1" applyAlignment="1" applyProtection="1">
      <alignment horizontal="center" vertical="center" wrapText="1"/>
      <protection locked="0"/>
    </xf>
    <xf numFmtId="43" fontId="2" fillId="0" borderId="7" xfId="0" applyNumberFormat="1" applyFont="1" applyFill="1" applyBorder="1" applyAlignment="1">
      <alignment vertical="center" wrapText="1"/>
    </xf>
    <xf numFmtId="0" fontId="2" fillId="0" borderId="7" xfId="0" applyFont="1" applyFill="1" applyBorder="1" applyAlignment="1" applyProtection="1">
      <alignment horizontal="center" vertical="center" wrapText="1"/>
      <protection locked="0"/>
    </xf>
    <xf numFmtId="43" fontId="2" fillId="0" borderId="7" xfId="0" applyNumberFormat="1" applyFont="1" applyFill="1" applyBorder="1" applyAlignment="1" applyProtection="1">
      <alignment horizontal="center" vertical="center" wrapText="1"/>
      <protection locked="0"/>
    </xf>
    <xf numFmtId="43" fontId="8" fillId="0" borderId="7" xfId="0" applyNumberFormat="1" applyFont="1" applyBorder="1" applyAlignment="1">
      <alignment horizontal="center" vertical="center"/>
    </xf>
    <xf numFmtId="0" fontId="2" fillId="2" borderId="2" xfId="0" applyFont="1" applyFill="1" applyBorder="1" applyAlignment="1">
      <alignment horizontal="center" vertical="center" wrapText="1"/>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9"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umberStyle" xfId="53"/>
    <cellStyle name="TextStyle" xfId="54"/>
    <cellStyle name="MoneyStyle" xfId="55"/>
    <cellStyle name="TimeStyle" xfId="56"/>
    <cellStyle name="IntegralNumberStyle" xfId="57"/>
    <cellStyle name="Normal" xfId="58"/>
    <cellStyle name="常规 5"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B14" sqref="B14"/>
    </sheetView>
  </sheetViews>
  <sheetFormatPr defaultColWidth="8.575" defaultRowHeight="12.75" customHeight="1" outlineLevelCol="3"/>
  <cols>
    <col min="1" max="4" width="41" customWidth="1"/>
  </cols>
  <sheetData>
    <row r="1" customHeight="1" spans="1:4">
      <c r="A1" s="2"/>
      <c r="B1" s="2"/>
      <c r="C1" s="2"/>
      <c r="D1" s="2"/>
    </row>
    <row r="2" ht="15" customHeight="1" spans="1:4">
      <c r="A2" s="57"/>
      <c r="B2" s="57"/>
      <c r="C2" s="57"/>
      <c r="D2" s="75" t="s">
        <v>0</v>
      </c>
    </row>
    <row r="3" ht="41.25" customHeight="1" spans="1:1">
      <c r="A3" s="52" t="str">
        <f>"2025"&amp;"年财务收支预算总表"</f>
        <v>2025年财务收支预算总表</v>
      </c>
    </row>
    <row r="4" ht="17.25" customHeight="1" spans="1:4">
      <c r="A4" s="55" t="s">
        <v>1</v>
      </c>
      <c r="B4" s="256"/>
      <c r="D4" s="204" t="s">
        <v>2</v>
      </c>
    </row>
    <row r="5" ht="23.25" customHeight="1" spans="1:4">
      <c r="A5" s="257" t="s">
        <v>3</v>
      </c>
      <c r="B5" s="258"/>
      <c r="C5" s="257" t="s">
        <v>4</v>
      </c>
      <c r="D5" s="258"/>
    </row>
    <row r="6" ht="24" customHeight="1" spans="1:4">
      <c r="A6" s="257" t="s">
        <v>5</v>
      </c>
      <c r="B6" s="257" t="s">
        <v>6</v>
      </c>
      <c r="C6" s="257" t="s">
        <v>7</v>
      </c>
      <c r="D6" s="257" t="s">
        <v>6</v>
      </c>
    </row>
    <row r="7" ht="17.25" customHeight="1" spans="1:4">
      <c r="A7" s="259" t="s">
        <v>8</v>
      </c>
      <c r="B7" s="91">
        <v>66599665.44</v>
      </c>
      <c r="C7" s="259" t="s">
        <v>9</v>
      </c>
      <c r="D7" s="91"/>
    </row>
    <row r="8" ht="17.25" customHeight="1" spans="1:4">
      <c r="A8" s="259" t="s">
        <v>10</v>
      </c>
      <c r="B8" s="91"/>
      <c r="C8" s="259" t="s">
        <v>11</v>
      </c>
      <c r="D8" s="91"/>
    </row>
    <row r="9" ht="17.25" customHeight="1" spans="1:4">
      <c r="A9" s="259" t="s">
        <v>12</v>
      </c>
      <c r="B9" s="91"/>
      <c r="C9" s="304" t="s">
        <v>13</v>
      </c>
      <c r="D9" s="91"/>
    </row>
    <row r="10" ht="17.25" customHeight="1" spans="1:4">
      <c r="A10" s="259" t="s">
        <v>14</v>
      </c>
      <c r="B10" s="91">
        <v>2303053</v>
      </c>
      <c r="C10" s="304" t="s">
        <v>15</v>
      </c>
      <c r="D10" s="91"/>
    </row>
    <row r="11" ht="17.25" customHeight="1" spans="1:4">
      <c r="A11" s="259" t="s">
        <v>16</v>
      </c>
      <c r="B11" s="91">
        <v>1312000</v>
      </c>
      <c r="C11" s="304" t="s">
        <v>17</v>
      </c>
      <c r="D11" s="91">
        <v>51459096.72</v>
      </c>
    </row>
    <row r="12" ht="17.25" customHeight="1" spans="1:4">
      <c r="A12" s="259" t="s">
        <v>18</v>
      </c>
      <c r="B12" s="91"/>
      <c r="C12" s="304" t="s">
        <v>19</v>
      </c>
      <c r="D12" s="91"/>
    </row>
    <row r="13" ht="17.25" customHeight="1" spans="1:4">
      <c r="A13" s="259" t="s">
        <v>20</v>
      </c>
      <c r="B13" s="91"/>
      <c r="C13" s="42" t="s">
        <v>21</v>
      </c>
      <c r="D13" s="91">
        <v>100000</v>
      </c>
    </row>
    <row r="14" ht="17.25" customHeight="1" spans="1:4">
      <c r="A14" s="259" t="s">
        <v>22</v>
      </c>
      <c r="B14" s="91"/>
      <c r="C14" s="42" t="s">
        <v>23</v>
      </c>
      <c r="D14" s="91">
        <v>9318556.72</v>
      </c>
    </row>
    <row r="15" ht="17.25" customHeight="1" spans="1:4">
      <c r="A15" s="259" t="s">
        <v>24</v>
      </c>
      <c r="B15" s="91"/>
      <c r="C15" s="42" t="s">
        <v>25</v>
      </c>
      <c r="D15" s="91">
        <v>5394148</v>
      </c>
    </row>
    <row r="16" ht="17.25" customHeight="1" spans="1:4">
      <c r="A16" s="259" t="s">
        <v>26</v>
      </c>
      <c r="B16" s="91">
        <v>1312000</v>
      </c>
      <c r="C16" s="42" t="s">
        <v>27</v>
      </c>
      <c r="D16" s="91"/>
    </row>
    <row r="17" ht="17.25" customHeight="1" spans="1:4">
      <c r="A17" s="261"/>
      <c r="B17" s="91"/>
      <c r="C17" s="42" t="s">
        <v>28</v>
      </c>
      <c r="D17" s="91">
        <v>200000</v>
      </c>
    </row>
    <row r="18" ht="17.25" customHeight="1" spans="1:4">
      <c r="A18" s="262"/>
      <c r="B18" s="91"/>
      <c r="C18" s="42" t="s">
        <v>29</v>
      </c>
      <c r="D18" s="91"/>
    </row>
    <row r="19" ht="17.25" customHeight="1" spans="1:4">
      <c r="A19" s="262"/>
      <c r="B19" s="91"/>
      <c r="C19" s="42" t="s">
        <v>30</v>
      </c>
      <c r="D19" s="91"/>
    </row>
    <row r="20" ht="17.25" customHeight="1" spans="1:4">
      <c r="A20" s="262"/>
      <c r="B20" s="91"/>
      <c r="C20" s="42" t="s">
        <v>31</v>
      </c>
      <c r="D20" s="91"/>
    </row>
    <row r="21" ht="17.25" customHeight="1" spans="1:4">
      <c r="A21" s="262"/>
      <c r="B21" s="91"/>
      <c r="C21" s="42" t="s">
        <v>32</v>
      </c>
      <c r="D21" s="91"/>
    </row>
    <row r="22" ht="17.25" customHeight="1" spans="1:4">
      <c r="A22" s="262"/>
      <c r="B22" s="91"/>
      <c r="C22" s="42" t="s">
        <v>33</v>
      </c>
      <c r="D22" s="91"/>
    </row>
    <row r="23" ht="17.25" customHeight="1" spans="1:4">
      <c r="A23" s="262"/>
      <c r="B23" s="91"/>
      <c r="C23" s="42" t="s">
        <v>34</v>
      </c>
      <c r="D23" s="91"/>
    </row>
    <row r="24" ht="17.25" customHeight="1" spans="1:4">
      <c r="A24" s="262"/>
      <c r="B24" s="91"/>
      <c r="C24" s="42" t="s">
        <v>35</v>
      </c>
      <c r="D24" s="91"/>
    </row>
    <row r="25" ht="17.25" customHeight="1" spans="1:4">
      <c r="A25" s="262"/>
      <c r="B25" s="91"/>
      <c r="C25" s="42" t="s">
        <v>36</v>
      </c>
      <c r="D25" s="91">
        <v>4926660</v>
      </c>
    </row>
    <row r="26" ht="17.25" customHeight="1" spans="1:4">
      <c r="A26" s="262"/>
      <c r="B26" s="91"/>
      <c r="C26" s="42" t="s">
        <v>37</v>
      </c>
      <c r="D26" s="91"/>
    </row>
    <row r="27" ht="17.25" customHeight="1" spans="1:4">
      <c r="A27" s="262"/>
      <c r="B27" s="91"/>
      <c r="C27" s="261" t="s">
        <v>38</v>
      </c>
      <c r="D27" s="91"/>
    </row>
    <row r="28" ht="17.25" customHeight="1" spans="1:4">
      <c r="A28" s="262"/>
      <c r="B28" s="91"/>
      <c r="C28" s="42" t="s">
        <v>39</v>
      </c>
      <c r="D28" s="91"/>
    </row>
    <row r="29" ht="16.5" customHeight="1" spans="1:4">
      <c r="A29" s="262"/>
      <c r="B29" s="91"/>
      <c r="C29" s="42" t="s">
        <v>40</v>
      </c>
      <c r="D29" s="91"/>
    </row>
    <row r="30" ht="16.5" customHeight="1" spans="1:4">
      <c r="A30" s="262"/>
      <c r="B30" s="91"/>
      <c r="C30" s="261" t="s">
        <v>41</v>
      </c>
      <c r="D30" s="91">
        <v>28800000</v>
      </c>
    </row>
    <row r="31" ht="17.25" customHeight="1" spans="1:4">
      <c r="A31" s="262"/>
      <c r="B31" s="91"/>
      <c r="C31" s="261" t="s">
        <v>42</v>
      </c>
      <c r="D31" s="91"/>
    </row>
    <row r="32" ht="17.25" customHeight="1" spans="1:4">
      <c r="A32" s="262"/>
      <c r="B32" s="91"/>
      <c r="C32" s="42" t="s">
        <v>43</v>
      </c>
      <c r="D32" s="91"/>
    </row>
    <row r="33" ht="16.5" customHeight="1" spans="1:4">
      <c r="A33" s="262" t="s">
        <v>44</v>
      </c>
      <c r="B33" s="91">
        <v>70214718.44</v>
      </c>
      <c r="C33" s="262" t="s">
        <v>45</v>
      </c>
      <c r="D33" s="91">
        <v>100198461.44</v>
      </c>
    </row>
    <row r="34" ht="16.5" customHeight="1" spans="1:4">
      <c r="A34" s="261" t="s">
        <v>46</v>
      </c>
      <c r="B34" s="91">
        <v>29983743</v>
      </c>
      <c r="C34" s="261" t="s">
        <v>47</v>
      </c>
      <c r="D34" s="91"/>
    </row>
    <row r="35" ht="16.5" customHeight="1" spans="1:4">
      <c r="A35" s="42" t="s">
        <v>48</v>
      </c>
      <c r="B35" s="91">
        <v>29983743</v>
      </c>
      <c r="C35" s="42" t="s">
        <v>48</v>
      </c>
      <c r="D35" s="91"/>
    </row>
    <row r="36" ht="16.5" customHeight="1" spans="1:4">
      <c r="A36" s="42" t="s">
        <v>49</v>
      </c>
      <c r="B36" s="91"/>
      <c r="C36" s="42" t="s">
        <v>50</v>
      </c>
      <c r="D36" s="91"/>
    </row>
    <row r="37" ht="16.5" customHeight="1" spans="1:4">
      <c r="A37" s="263" t="s">
        <v>51</v>
      </c>
      <c r="B37" s="91">
        <v>100198461.44</v>
      </c>
      <c r="C37" s="263" t="s">
        <v>52</v>
      </c>
      <c r="D37" s="91">
        <v>100198461.44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10" sqref="A10:C10"/>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 customWidth="1"/>
  </cols>
  <sheetData>
    <row r="1" customHeight="1" spans="1:6">
      <c r="A1" s="2"/>
      <c r="B1" s="2"/>
      <c r="C1" s="2"/>
      <c r="D1" s="2"/>
      <c r="E1" s="2"/>
      <c r="F1" s="2"/>
    </row>
    <row r="2" ht="12" customHeight="1" spans="1:6">
      <c r="A2" s="153">
        <v>1</v>
      </c>
      <c r="B2" s="154">
        <v>0</v>
      </c>
      <c r="C2" s="153">
        <v>1</v>
      </c>
      <c r="D2" s="155"/>
      <c r="E2" s="155"/>
      <c r="F2" s="152" t="s">
        <v>556</v>
      </c>
    </row>
    <row r="3" ht="42" customHeight="1" spans="1:6">
      <c r="A3" s="156" t="str">
        <f>"2025"&amp;"年部门政府性基金预算支出预算表"</f>
        <v>2025年部门政府性基金预算支出预算表</v>
      </c>
      <c r="B3" s="156" t="s">
        <v>557</v>
      </c>
      <c r="C3" s="157"/>
      <c r="D3" s="158"/>
      <c r="E3" s="158"/>
      <c r="F3" s="158"/>
    </row>
    <row r="4" ht="13.5" customHeight="1" spans="1:6">
      <c r="A4" s="6" t="s">
        <v>1</v>
      </c>
      <c r="B4" s="6" t="s">
        <v>558</v>
      </c>
      <c r="C4" s="153"/>
      <c r="D4" s="155"/>
      <c r="E4" s="155"/>
      <c r="F4" s="152" t="s">
        <v>2</v>
      </c>
    </row>
    <row r="5" ht="19.5" customHeight="1" spans="1:6">
      <c r="A5" s="159" t="s">
        <v>199</v>
      </c>
      <c r="B5" s="160" t="s">
        <v>72</v>
      </c>
      <c r="C5" s="159" t="s">
        <v>73</v>
      </c>
      <c r="D5" s="13" t="s">
        <v>559</v>
      </c>
      <c r="E5" s="14"/>
      <c r="F5" s="15"/>
    </row>
    <row r="6" ht="18.75" customHeight="1" spans="1:6">
      <c r="A6" s="161"/>
      <c r="B6" s="162"/>
      <c r="C6" s="161"/>
      <c r="D6" s="18" t="s">
        <v>56</v>
      </c>
      <c r="E6" s="13" t="s">
        <v>75</v>
      </c>
      <c r="F6" s="18" t="s">
        <v>76</v>
      </c>
    </row>
    <row r="7" ht="18.75" customHeight="1" spans="1:6">
      <c r="A7" s="79">
        <v>1</v>
      </c>
      <c r="B7" s="163" t="s">
        <v>83</v>
      </c>
      <c r="C7" s="79">
        <v>3</v>
      </c>
      <c r="D7" s="164">
        <v>4</v>
      </c>
      <c r="E7" s="164">
        <v>5</v>
      </c>
      <c r="F7" s="164">
        <v>6</v>
      </c>
    </row>
    <row r="8" ht="21" customHeight="1" spans="1:6">
      <c r="A8" s="40" t="s">
        <v>70</v>
      </c>
      <c r="B8" s="165">
        <v>2296003</v>
      </c>
      <c r="C8" s="165" t="s">
        <v>147</v>
      </c>
      <c r="D8" s="91">
        <v>100000</v>
      </c>
      <c r="E8" s="91"/>
      <c r="F8" s="91">
        <v>100000</v>
      </c>
    </row>
    <row r="9" ht="21" customHeight="1" spans="1:6">
      <c r="A9" s="40" t="s">
        <v>70</v>
      </c>
      <c r="B9" s="165">
        <v>2299899</v>
      </c>
      <c r="C9" s="165" t="s">
        <v>81</v>
      </c>
      <c r="D9" s="91">
        <v>28800000</v>
      </c>
      <c r="E9" s="91"/>
      <c r="F9" s="91">
        <v>28800000</v>
      </c>
    </row>
    <row r="10" ht="18.75" customHeight="1" spans="1:6">
      <c r="A10" s="166" t="s">
        <v>188</v>
      </c>
      <c r="B10" s="166" t="s">
        <v>188</v>
      </c>
      <c r="C10" s="167" t="s">
        <v>188</v>
      </c>
      <c r="D10" s="91">
        <v>28900000</v>
      </c>
      <c r="E10" s="91"/>
      <c r="F10" s="91">
        <v>28900000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workbookViewId="0">
      <pane ySplit="1" topLeftCell="A2" activePane="bottomLeft" state="frozen"/>
      <selection/>
      <selection pane="bottomLeft" activeCell="H18" sqref="H18"/>
    </sheetView>
  </sheetViews>
  <sheetFormatPr defaultColWidth="9.14166666666667" defaultRowHeight="14.25" customHeight="1"/>
  <cols>
    <col min="1" max="2" width="32.575" customWidth="1"/>
    <col min="3" max="3" width="41.1416666666667" customWidth="1"/>
    <col min="4" max="4" width="21.7166666666667" customWidth="1"/>
    <col min="5" max="5" width="35.2833333333333" customWidth="1"/>
    <col min="6" max="6" width="7.71666666666667" customWidth="1"/>
    <col min="7" max="7" width="11.1416666666667" customWidth="1"/>
    <col min="8" max="8" width="15.775"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95"/>
      <c r="C2" s="95"/>
      <c r="R2" s="4"/>
      <c r="S2" s="4" t="s">
        <v>560</v>
      </c>
    </row>
    <row r="3" ht="41.25" customHeight="1" spans="1:19">
      <c r="A3" s="84" t="str">
        <f>"2025"&amp;"年部门政府采购预算表"</f>
        <v>2025年部门政府采购预算表</v>
      </c>
      <c r="B3" s="77"/>
      <c r="C3" s="77"/>
      <c r="D3" s="5"/>
      <c r="E3" s="5"/>
      <c r="F3" s="5"/>
      <c r="G3" s="5"/>
      <c r="H3" s="5"/>
      <c r="I3" s="5"/>
      <c r="J3" s="5"/>
      <c r="K3" s="5"/>
      <c r="L3" s="5"/>
      <c r="M3" s="77"/>
      <c r="N3" s="5"/>
      <c r="O3" s="5"/>
      <c r="P3" s="77"/>
      <c r="Q3" s="5"/>
      <c r="R3" s="77"/>
      <c r="S3" s="77"/>
    </row>
    <row r="4" ht="18.75" customHeight="1" spans="1:19">
      <c r="A4" s="122" t="s">
        <v>1</v>
      </c>
      <c r="B4" s="97"/>
      <c r="C4" s="97"/>
      <c r="D4" s="9"/>
      <c r="E4" s="9"/>
      <c r="F4" s="9"/>
      <c r="G4" s="9"/>
      <c r="H4" s="9"/>
      <c r="I4" s="9"/>
      <c r="J4" s="9"/>
      <c r="K4" s="9"/>
      <c r="L4" s="9"/>
      <c r="R4" s="10"/>
      <c r="S4" s="152" t="s">
        <v>2</v>
      </c>
    </row>
    <row r="5" ht="15.75" customHeight="1" spans="1:19">
      <c r="A5" s="12" t="s">
        <v>198</v>
      </c>
      <c r="B5" s="98" t="s">
        <v>199</v>
      </c>
      <c r="C5" s="98" t="s">
        <v>561</v>
      </c>
      <c r="D5" s="99" t="s">
        <v>562</v>
      </c>
      <c r="E5" s="99" t="s">
        <v>563</v>
      </c>
      <c r="F5" s="99" t="s">
        <v>564</v>
      </c>
      <c r="G5" s="99" t="s">
        <v>565</v>
      </c>
      <c r="H5" s="99" t="s">
        <v>566</v>
      </c>
      <c r="I5" s="112" t="s">
        <v>206</v>
      </c>
      <c r="J5" s="112"/>
      <c r="K5" s="112"/>
      <c r="L5" s="112"/>
      <c r="M5" s="113"/>
      <c r="N5" s="112"/>
      <c r="O5" s="112"/>
      <c r="P5" s="92"/>
      <c r="Q5" s="112"/>
      <c r="R5" s="113"/>
      <c r="S5" s="93"/>
    </row>
    <row r="6" ht="17.25" customHeight="1" spans="1:19">
      <c r="A6" s="17"/>
      <c r="B6" s="100"/>
      <c r="C6" s="100"/>
      <c r="D6" s="101"/>
      <c r="E6" s="101"/>
      <c r="F6" s="101"/>
      <c r="G6" s="101"/>
      <c r="H6" s="101"/>
      <c r="I6" s="101" t="s">
        <v>56</v>
      </c>
      <c r="J6" s="101" t="s">
        <v>59</v>
      </c>
      <c r="K6" s="101" t="s">
        <v>567</v>
      </c>
      <c r="L6" s="101" t="s">
        <v>568</v>
      </c>
      <c r="M6" s="114" t="s">
        <v>569</v>
      </c>
      <c r="N6" s="115" t="s">
        <v>570</v>
      </c>
      <c r="O6" s="115"/>
      <c r="P6" s="120"/>
      <c r="Q6" s="115"/>
      <c r="R6" s="121"/>
      <c r="S6" s="102"/>
    </row>
    <row r="7" ht="54" customHeight="1" spans="1:19">
      <c r="A7" s="20"/>
      <c r="B7" s="102"/>
      <c r="C7" s="102"/>
      <c r="D7" s="103"/>
      <c r="E7" s="103"/>
      <c r="F7" s="103"/>
      <c r="G7" s="103"/>
      <c r="H7" s="103"/>
      <c r="I7" s="103"/>
      <c r="J7" s="103" t="s">
        <v>58</v>
      </c>
      <c r="K7" s="103"/>
      <c r="L7" s="103"/>
      <c r="M7" s="116"/>
      <c r="N7" s="103" t="s">
        <v>58</v>
      </c>
      <c r="O7" s="103" t="s">
        <v>65</v>
      </c>
      <c r="P7" s="102" t="s">
        <v>66</v>
      </c>
      <c r="Q7" s="103" t="s">
        <v>67</v>
      </c>
      <c r="R7" s="116" t="s">
        <v>68</v>
      </c>
      <c r="S7" s="102" t="s">
        <v>69</v>
      </c>
    </row>
    <row r="8" ht="18" customHeight="1" spans="1:19">
      <c r="A8" s="123">
        <v>1</v>
      </c>
      <c r="B8" s="123" t="s">
        <v>83</v>
      </c>
      <c r="C8" s="124">
        <v>3</v>
      </c>
      <c r="D8" s="124">
        <v>4</v>
      </c>
      <c r="E8" s="123">
        <v>5</v>
      </c>
      <c r="F8" s="123">
        <v>6</v>
      </c>
      <c r="G8" s="123">
        <v>7</v>
      </c>
      <c r="H8" s="123">
        <v>8</v>
      </c>
      <c r="I8" s="123">
        <v>9</v>
      </c>
      <c r="J8" s="123">
        <v>10</v>
      </c>
      <c r="K8" s="123">
        <v>11</v>
      </c>
      <c r="L8" s="123">
        <v>12</v>
      </c>
      <c r="M8" s="123">
        <v>13</v>
      </c>
      <c r="N8" s="123">
        <v>14</v>
      </c>
      <c r="O8" s="123">
        <v>15</v>
      </c>
      <c r="P8" s="123">
        <v>16</v>
      </c>
      <c r="Q8" s="123">
        <v>17</v>
      </c>
      <c r="R8" s="123">
        <v>18</v>
      </c>
      <c r="S8" s="123">
        <v>19</v>
      </c>
    </row>
    <row r="9" ht="18" customHeight="1" spans="1:19">
      <c r="A9" s="125" t="s">
        <v>216</v>
      </c>
      <c r="B9" s="126" t="s">
        <v>70</v>
      </c>
      <c r="C9" s="127" t="s">
        <v>571</v>
      </c>
      <c r="D9" s="128" t="s">
        <v>572</v>
      </c>
      <c r="E9" s="128" t="s">
        <v>573</v>
      </c>
      <c r="F9" s="128" t="s">
        <v>574</v>
      </c>
      <c r="G9" s="129">
        <v>5</v>
      </c>
      <c r="H9" s="130">
        <v>22000</v>
      </c>
      <c r="I9" s="130">
        <v>22000</v>
      </c>
      <c r="J9" s="130">
        <v>22000</v>
      </c>
      <c r="K9" s="123"/>
      <c r="L9" s="123"/>
      <c r="M9" s="123"/>
      <c r="N9" s="123"/>
      <c r="O9" s="123"/>
      <c r="P9" s="123"/>
      <c r="Q9" s="123"/>
      <c r="R9" s="123"/>
      <c r="S9" s="123"/>
    </row>
    <row r="10" ht="18" customHeight="1" spans="1:19">
      <c r="A10" s="123" t="s">
        <v>216</v>
      </c>
      <c r="B10" s="123" t="s">
        <v>70</v>
      </c>
      <c r="C10" s="127" t="s">
        <v>571</v>
      </c>
      <c r="D10" s="128" t="s">
        <v>575</v>
      </c>
      <c r="E10" s="128" t="s">
        <v>576</v>
      </c>
      <c r="F10" s="128" t="s">
        <v>577</v>
      </c>
      <c r="G10" s="129">
        <v>120</v>
      </c>
      <c r="H10" s="130">
        <v>15600</v>
      </c>
      <c r="I10" s="130">
        <v>15600</v>
      </c>
      <c r="J10" s="130">
        <v>15600</v>
      </c>
      <c r="K10" s="123"/>
      <c r="L10" s="123"/>
      <c r="M10" s="123"/>
      <c r="N10" s="123"/>
      <c r="O10" s="123"/>
      <c r="P10" s="123"/>
      <c r="Q10" s="123"/>
      <c r="R10" s="123"/>
      <c r="S10" s="123"/>
    </row>
    <row r="11" ht="18" customHeight="1" spans="1:19">
      <c r="A11" s="123" t="s">
        <v>216</v>
      </c>
      <c r="B11" s="123" t="s">
        <v>70</v>
      </c>
      <c r="C11" s="127" t="s">
        <v>571</v>
      </c>
      <c r="D11" s="128" t="s">
        <v>578</v>
      </c>
      <c r="E11" s="128" t="s">
        <v>579</v>
      </c>
      <c r="F11" s="128" t="s">
        <v>580</v>
      </c>
      <c r="G11" s="129">
        <v>5</v>
      </c>
      <c r="H11" s="130">
        <v>5000</v>
      </c>
      <c r="I11" s="130">
        <v>5000</v>
      </c>
      <c r="J11" s="130">
        <v>5000</v>
      </c>
      <c r="K11" s="123"/>
      <c r="L11" s="123"/>
      <c r="M11" s="123"/>
      <c r="N11" s="123"/>
      <c r="O11" s="123"/>
      <c r="P11" s="123"/>
      <c r="Q11" s="123"/>
      <c r="R11" s="123"/>
      <c r="S11" s="123"/>
    </row>
    <row r="12" ht="18" customHeight="1" spans="1:19">
      <c r="A12" s="123" t="s">
        <v>216</v>
      </c>
      <c r="B12" s="123" t="s">
        <v>70</v>
      </c>
      <c r="C12" s="127" t="s">
        <v>571</v>
      </c>
      <c r="D12" s="128" t="s">
        <v>581</v>
      </c>
      <c r="E12" s="128" t="s">
        <v>582</v>
      </c>
      <c r="F12" s="128" t="s">
        <v>583</v>
      </c>
      <c r="G12" s="129">
        <v>2</v>
      </c>
      <c r="H12" s="130">
        <v>2000</v>
      </c>
      <c r="I12" s="130">
        <v>2000</v>
      </c>
      <c r="J12" s="130">
        <v>2000</v>
      </c>
      <c r="K12" s="123"/>
      <c r="L12" s="123"/>
      <c r="M12" s="123"/>
      <c r="N12" s="123"/>
      <c r="O12" s="123"/>
      <c r="P12" s="123"/>
      <c r="Q12" s="123"/>
      <c r="R12" s="123"/>
      <c r="S12" s="123"/>
    </row>
    <row r="13" ht="18" customHeight="1" spans="1:19">
      <c r="A13" s="123" t="s">
        <v>216</v>
      </c>
      <c r="B13" s="123" t="s">
        <v>70</v>
      </c>
      <c r="C13" s="127" t="s">
        <v>321</v>
      </c>
      <c r="D13" s="131" t="s">
        <v>325</v>
      </c>
      <c r="E13" s="131" t="s">
        <v>584</v>
      </c>
      <c r="F13" s="131" t="s">
        <v>585</v>
      </c>
      <c r="G13" s="132">
        <v>1</v>
      </c>
      <c r="H13" s="133">
        <v>1033800</v>
      </c>
      <c r="I13" s="130">
        <v>1033800</v>
      </c>
      <c r="J13" s="130"/>
      <c r="K13" s="123"/>
      <c r="L13" s="123"/>
      <c r="M13" s="148">
        <v>1033800</v>
      </c>
      <c r="N13" s="123"/>
      <c r="O13" s="123"/>
      <c r="P13" s="123"/>
      <c r="Q13" s="123"/>
      <c r="R13" s="123"/>
      <c r="S13" s="123"/>
    </row>
    <row r="14" ht="18" customHeight="1" spans="1:19">
      <c r="A14" s="123" t="s">
        <v>216</v>
      </c>
      <c r="B14" s="123" t="s">
        <v>70</v>
      </c>
      <c r="C14" s="134" t="s">
        <v>369</v>
      </c>
      <c r="D14" s="135" t="s">
        <v>586</v>
      </c>
      <c r="E14" s="136" t="s">
        <v>586</v>
      </c>
      <c r="F14" s="137" t="s">
        <v>580</v>
      </c>
      <c r="G14" s="138">
        <v>2</v>
      </c>
      <c r="H14" s="138">
        <v>59800</v>
      </c>
      <c r="I14" s="149">
        <v>59800</v>
      </c>
      <c r="J14" s="150">
        <v>59800</v>
      </c>
      <c r="K14" s="123"/>
      <c r="L14" s="123"/>
      <c r="M14" s="123"/>
      <c r="N14" s="123"/>
      <c r="O14" s="123"/>
      <c r="P14" s="123"/>
      <c r="Q14" s="123"/>
      <c r="R14" s="123"/>
      <c r="S14" s="123"/>
    </row>
    <row r="15" ht="18" customHeight="1" spans="1:19">
      <c r="A15" s="123" t="s">
        <v>216</v>
      </c>
      <c r="B15" s="123" t="s">
        <v>70</v>
      </c>
      <c r="C15" s="134" t="s">
        <v>369</v>
      </c>
      <c r="D15" s="135" t="s">
        <v>587</v>
      </c>
      <c r="E15" s="139" t="s">
        <v>587</v>
      </c>
      <c r="F15" s="137" t="s">
        <v>580</v>
      </c>
      <c r="G15" s="140">
        <v>1</v>
      </c>
      <c r="H15" s="140">
        <v>27500</v>
      </c>
      <c r="I15" s="151">
        <v>27500</v>
      </c>
      <c r="J15" s="144">
        <v>67800</v>
      </c>
      <c r="K15" s="123"/>
      <c r="L15" s="123"/>
      <c r="M15" s="123"/>
      <c r="N15" s="123"/>
      <c r="O15" s="123"/>
      <c r="P15" s="123"/>
      <c r="Q15" s="123"/>
      <c r="R15" s="123"/>
      <c r="S15" s="123"/>
    </row>
    <row r="16" ht="18" customHeight="1" spans="1:19">
      <c r="A16" s="123" t="s">
        <v>216</v>
      </c>
      <c r="B16" s="123" t="s">
        <v>70</v>
      </c>
      <c r="C16" s="134" t="s">
        <v>369</v>
      </c>
      <c r="D16" s="135" t="s">
        <v>588</v>
      </c>
      <c r="E16" s="126" t="s">
        <v>588</v>
      </c>
      <c r="F16" s="137" t="s">
        <v>580</v>
      </c>
      <c r="G16" s="141">
        <v>10</v>
      </c>
      <c r="H16" s="142">
        <v>67800</v>
      </c>
      <c r="I16" s="142">
        <v>67800</v>
      </c>
      <c r="J16" s="144">
        <v>67800</v>
      </c>
      <c r="K16" s="123"/>
      <c r="L16" s="123"/>
      <c r="M16" s="123"/>
      <c r="N16" s="123"/>
      <c r="O16" s="123"/>
      <c r="P16" s="123"/>
      <c r="Q16" s="123"/>
      <c r="R16" s="123"/>
      <c r="S16" s="123"/>
    </row>
    <row r="17" ht="18" customHeight="1" spans="1:19">
      <c r="A17" s="123" t="s">
        <v>216</v>
      </c>
      <c r="B17" s="123" t="s">
        <v>70</v>
      </c>
      <c r="C17" s="134" t="s">
        <v>335</v>
      </c>
      <c r="D17" s="143" t="s">
        <v>589</v>
      </c>
      <c r="E17" s="126" t="s">
        <v>589</v>
      </c>
      <c r="F17" s="137" t="s">
        <v>585</v>
      </c>
      <c r="G17" s="141">
        <v>1</v>
      </c>
      <c r="H17" s="144">
        <v>175000</v>
      </c>
      <c r="I17" s="144">
        <v>175000</v>
      </c>
      <c r="J17" s="144">
        <v>175000</v>
      </c>
      <c r="K17" s="123"/>
      <c r="L17" s="123"/>
      <c r="M17" s="123"/>
      <c r="N17" s="123"/>
      <c r="O17" s="123"/>
      <c r="P17" s="123"/>
      <c r="Q17" s="123"/>
      <c r="R17" s="123"/>
      <c r="S17" s="123"/>
    </row>
    <row r="18" ht="21" customHeight="1" spans="1:19">
      <c r="A18" s="107" t="s">
        <v>188</v>
      </c>
      <c r="B18" s="108"/>
      <c r="C18" s="108"/>
      <c r="D18" s="109"/>
      <c r="E18" s="109"/>
      <c r="F18" s="109"/>
      <c r="G18" s="145"/>
      <c r="H18" s="91">
        <v>1408500</v>
      </c>
      <c r="I18" s="91">
        <v>1408500</v>
      </c>
      <c r="J18" s="91">
        <v>415000</v>
      </c>
      <c r="K18" s="91">
        <v>0</v>
      </c>
      <c r="L18" s="91">
        <v>0</v>
      </c>
      <c r="M18" s="91">
        <v>1033800</v>
      </c>
      <c r="N18" s="91"/>
      <c r="O18" s="91"/>
      <c r="P18" s="91"/>
      <c r="Q18" s="91"/>
      <c r="R18" s="91"/>
      <c r="S18" s="91"/>
    </row>
    <row r="19" ht="21" customHeight="1" spans="1:19">
      <c r="A19" s="122"/>
      <c r="B19" s="6"/>
      <c r="C19" s="6"/>
      <c r="D19" s="122"/>
      <c r="E19" s="122"/>
      <c r="F19" s="122"/>
      <c r="G19" s="146"/>
      <c r="H19" s="147"/>
      <c r="I19" s="147"/>
      <c r="J19" s="147"/>
      <c r="K19" s="147"/>
      <c r="L19" s="147"/>
      <c r="M19" s="147"/>
      <c r="N19" s="147"/>
      <c r="O19" s="147"/>
      <c r="P19" s="147"/>
      <c r="Q19" s="147"/>
      <c r="R19" s="147"/>
      <c r="S19" s="147"/>
    </row>
  </sheetData>
  <mergeCells count="19">
    <mergeCell ref="A3:S3"/>
    <mergeCell ref="A4:H4"/>
    <mergeCell ref="I5:S5"/>
    <mergeCell ref="N6:S6"/>
    <mergeCell ref="A18:G18"/>
    <mergeCell ref="A19:S1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A12" sqref="$A12:$XFD1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88"/>
      <c r="B2" s="95"/>
      <c r="C2" s="95"/>
      <c r="D2" s="95"/>
      <c r="E2" s="95"/>
      <c r="F2" s="95"/>
      <c r="G2" s="95"/>
      <c r="H2" s="88"/>
      <c r="I2" s="88"/>
      <c r="J2" s="88"/>
      <c r="K2" s="88"/>
      <c r="L2" s="88"/>
      <c r="M2" s="88"/>
      <c r="N2" s="110"/>
      <c r="O2" s="88"/>
      <c r="P2" s="88"/>
      <c r="Q2" s="95"/>
      <c r="R2" s="88"/>
      <c r="S2" s="118"/>
      <c r="T2" s="118" t="s">
        <v>590</v>
      </c>
    </row>
    <row r="3" ht="41.25" customHeight="1" spans="1:20">
      <c r="A3" s="84" t="str">
        <f>"2025"&amp;"年部门政府购买服务预算表"</f>
        <v>2025年部门政府购买服务预算表</v>
      </c>
      <c r="B3" s="77"/>
      <c r="C3" s="77"/>
      <c r="D3" s="77"/>
      <c r="E3" s="77"/>
      <c r="F3" s="77"/>
      <c r="G3" s="77"/>
      <c r="H3" s="96"/>
      <c r="I3" s="96"/>
      <c r="J3" s="96"/>
      <c r="K3" s="96"/>
      <c r="L3" s="96"/>
      <c r="M3" s="96"/>
      <c r="N3" s="111"/>
      <c r="O3" s="96"/>
      <c r="P3" s="96"/>
      <c r="Q3" s="77"/>
      <c r="R3" s="96"/>
      <c r="S3" s="111"/>
      <c r="T3" s="77"/>
    </row>
    <row r="4" ht="22.5" customHeight="1" spans="1:20">
      <c r="A4" s="85" t="s">
        <v>1</v>
      </c>
      <c r="B4" s="97"/>
      <c r="C4" s="97"/>
      <c r="D4" s="97"/>
      <c r="E4" s="97"/>
      <c r="F4" s="97"/>
      <c r="G4" s="97"/>
      <c r="H4" s="86"/>
      <c r="I4" s="86"/>
      <c r="J4" s="86"/>
      <c r="K4" s="86"/>
      <c r="L4" s="86"/>
      <c r="M4" s="86"/>
      <c r="N4" s="110"/>
      <c r="O4" s="88"/>
      <c r="P4" s="88"/>
      <c r="Q4" s="95"/>
      <c r="R4" s="88"/>
      <c r="S4" s="119"/>
      <c r="T4" s="118" t="s">
        <v>2</v>
      </c>
    </row>
    <row r="5" ht="24" customHeight="1" spans="1:20">
      <c r="A5" s="12" t="s">
        <v>198</v>
      </c>
      <c r="B5" s="98" t="s">
        <v>199</v>
      </c>
      <c r="C5" s="98" t="s">
        <v>561</v>
      </c>
      <c r="D5" s="98" t="s">
        <v>591</v>
      </c>
      <c r="E5" s="98" t="s">
        <v>592</v>
      </c>
      <c r="F5" s="98" t="s">
        <v>593</v>
      </c>
      <c r="G5" s="98" t="s">
        <v>594</v>
      </c>
      <c r="H5" s="99" t="s">
        <v>595</v>
      </c>
      <c r="I5" s="99" t="s">
        <v>596</v>
      </c>
      <c r="J5" s="112" t="s">
        <v>206</v>
      </c>
      <c r="K5" s="112"/>
      <c r="L5" s="112"/>
      <c r="M5" s="112"/>
      <c r="N5" s="113"/>
      <c r="O5" s="112"/>
      <c r="P5" s="112"/>
      <c r="Q5" s="92"/>
      <c r="R5" s="112"/>
      <c r="S5" s="113"/>
      <c r="T5" s="93"/>
    </row>
    <row r="6" ht="24" customHeight="1" spans="1:20">
      <c r="A6" s="17"/>
      <c r="B6" s="100"/>
      <c r="C6" s="100"/>
      <c r="D6" s="100"/>
      <c r="E6" s="100"/>
      <c r="F6" s="100"/>
      <c r="G6" s="100"/>
      <c r="H6" s="101"/>
      <c r="I6" s="101"/>
      <c r="J6" s="101" t="s">
        <v>56</v>
      </c>
      <c r="K6" s="101" t="s">
        <v>59</v>
      </c>
      <c r="L6" s="101" t="s">
        <v>567</v>
      </c>
      <c r="M6" s="101" t="s">
        <v>568</v>
      </c>
      <c r="N6" s="114" t="s">
        <v>569</v>
      </c>
      <c r="O6" s="115" t="s">
        <v>570</v>
      </c>
      <c r="P6" s="115"/>
      <c r="Q6" s="120"/>
      <c r="R6" s="115"/>
      <c r="S6" s="121"/>
      <c r="T6" s="102"/>
    </row>
    <row r="7" ht="54" customHeight="1" spans="1:20">
      <c r="A7" s="20"/>
      <c r="B7" s="102"/>
      <c r="C7" s="102"/>
      <c r="D7" s="102"/>
      <c r="E7" s="102"/>
      <c r="F7" s="102"/>
      <c r="G7" s="102"/>
      <c r="H7" s="103"/>
      <c r="I7" s="103"/>
      <c r="J7" s="103"/>
      <c r="K7" s="103" t="s">
        <v>58</v>
      </c>
      <c r="L7" s="103"/>
      <c r="M7" s="103"/>
      <c r="N7" s="116"/>
      <c r="O7" s="103" t="s">
        <v>58</v>
      </c>
      <c r="P7" s="103" t="s">
        <v>65</v>
      </c>
      <c r="Q7" s="102" t="s">
        <v>66</v>
      </c>
      <c r="R7" s="103" t="s">
        <v>67</v>
      </c>
      <c r="S7" s="116" t="s">
        <v>68</v>
      </c>
      <c r="T7" s="102" t="s">
        <v>69</v>
      </c>
    </row>
    <row r="8" ht="17.25" customHeight="1" spans="1:20">
      <c r="A8" s="21">
        <v>1</v>
      </c>
      <c r="B8" s="102">
        <v>2</v>
      </c>
      <c r="C8" s="21">
        <v>3</v>
      </c>
      <c r="D8" s="21">
        <v>4</v>
      </c>
      <c r="E8" s="102">
        <v>5</v>
      </c>
      <c r="F8" s="21">
        <v>6</v>
      </c>
      <c r="G8" s="21">
        <v>7</v>
      </c>
      <c r="H8" s="102">
        <v>8</v>
      </c>
      <c r="I8" s="21">
        <v>9</v>
      </c>
      <c r="J8" s="21">
        <v>10</v>
      </c>
      <c r="K8" s="102">
        <v>11</v>
      </c>
      <c r="L8" s="21">
        <v>12</v>
      </c>
      <c r="M8" s="21">
        <v>13</v>
      </c>
      <c r="N8" s="102">
        <v>14</v>
      </c>
      <c r="O8" s="21">
        <v>15</v>
      </c>
      <c r="P8" s="21">
        <v>16</v>
      </c>
      <c r="Q8" s="102">
        <v>17</v>
      </c>
      <c r="R8" s="21">
        <v>18</v>
      </c>
      <c r="S8" s="21">
        <v>19</v>
      </c>
      <c r="T8" s="21">
        <v>20</v>
      </c>
    </row>
    <row r="9" ht="21" customHeight="1" spans="1:20">
      <c r="A9" s="104"/>
      <c r="B9" s="105"/>
      <c r="C9" s="105"/>
      <c r="D9" s="105"/>
      <c r="E9" s="105"/>
      <c r="F9" s="105"/>
      <c r="G9" s="105"/>
      <c r="H9" s="106"/>
      <c r="I9" s="106"/>
      <c r="J9" s="91"/>
      <c r="K9" s="91"/>
      <c r="L9" s="91"/>
      <c r="M9" s="91"/>
      <c r="N9" s="91"/>
      <c r="O9" s="91"/>
      <c r="P9" s="91"/>
      <c r="Q9" s="91"/>
      <c r="R9" s="91"/>
      <c r="S9" s="91"/>
      <c r="T9" s="91"/>
    </row>
    <row r="10" ht="21" customHeight="1" spans="1:20">
      <c r="A10" s="107" t="s">
        <v>188</v>
      </c>
      <c r="B10" s="108"/>
      <c r="C10" s="108"/>
      <c r="D10" s="108"/>
      <c r="E10" s="108"/>
      <c r="F10" s="108"/>
      <c r="G10" s="108"/>
      <c r="H10" s="109"/>
      <c r="I10" s="117"/>
      <c r="J10" s="91"/>
      <c r="K10" s="91"/>
      <c r="L10" s="91"/>
      <c r="M10" s="91"/>
      <c r="N10" s="91"/>
      <c r="O10" s="91"/>
      <c r="P10" s="91"/>
      <c r="Q10" s="91"/>
      <c r="R10" s="91"/>
      <c r="S10" s="91"/>
      <c r="T10" s="91"/>
    </row>
    <row r="12" s="36" customFormat="1" customHeight="1" spans="1:2">
      <c r="A12" s="46" t="s">
        <v>196</v>
      </c>
      <c r="B12" s="46"/>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B17" sqref="B17"/>
    </sheetView>
  </sheetViews>
  <sheetFormatPr defaultColWidth="9.14166666666667" defaultRowHeight="14.25" customHeight="1"/>
  <cols>
    <col min="1" max="1" width="37.7"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83"/>
      <c r="W2" s="4"/>
      <c r="X2" s="4" t="s">
        <v>597</v>
      </c>
    </row>
    <row r="3" ht="41.25" customHeight="1" spans="1:24">
      <c r="A3" s="84" t="str">
        <f>"2025"&amp;"年对下转移支付预算表"</f>
        <v>2025年对下转移支付预算表</v>
      </c>
      <c r="B3" s="5"/>
      <c r="C3" s="5"/>
      <c r="D3" s="5"/>
      <c r="E3" s="5"/>
      <c r="F3" s="5"/>
      <c r="G3" s="5"/>
      <c r="H3" s="5"/>
      <c r="I3" s="5"/>
      <c r="J3" s="5"/>
      <c r="K3" s="5"/>
      <c r="L3" s="5"/>
      <c r="M3" s="5"/>
      <c r="N3" s="5"/>
      <c r="O3" s="5"/>
      <c r="P3" s="5"/>
      <c r="Q3" s="5"/>
      <c r="R3" s="5"/>
      <c r="S3" s="5"/>
      <c r="T3" s="5"/>
      <c r="U3" s="5"/>
      <c r="V3" s="5"/>
      <c r="W3" s="77"/>
      <c r="X3" s="77"/>
    </row>
    <row r="4" ht="18" customHeight="1" spans="1:24">
      <c r="A4" s="85" t="s">
        <v>1</v>
      </c>
      <c r="B4" s="86"/>
      <c r="C4" s="86"/>
      <c r="D4" s="87"/>
      <c r="E4" s="88"/>
      <c r="F4" s="88"/>
      <c r="G4" s="88"/>
      <c r="H4" s="88"/>
      <c r="I4" s="88"/>
      <c r="W4" s="10"/>
      <c r="X4" s="10" t="s">
        <v>2</v>
      </c>
    </row>
    <row r="5" ht="19.5" customHeight="1" spans="1:24">
      <c r="A5" s="37" t="s">
        <v>598</v>
      </c>
      <c r="B5" s="13" t="s">
        <v>206</v>
      </c>
      <c r="C5" s="14"/>
      <c r="D5" s="14"/>
      <c r="E5" s="13" t="s">
        <v>599</v>
      </c>
      <c r="F5" s="14"/>
      <c r="G5" s="14"/>
      <c r="H5" s="14"/>
      <c r="I5" s="14"/>
      <c r="J5" s="14"/>
      <c r="K5" s="14"/>
      <c r="L5" s="14"/>
      <c r="M5" s="14"/>
      <c r="N5" s="14"/>
      <c r="O5" s="14"/>
      <c r="P5" s="14"/>
      <c r="Q5" s="14"/>
      <c r="R5" s="14"/>
      <c r="S5" s="14"/>
      <c r="T5" s="14"/>
      <c r="U5" s="14"/>
      <c r="V5" s="14"/>
      <c r="W5" s="92"/>
      <c r="X5" s="93"/>
    </row>
    <row r="6" ht="40.5" customHeight="1" spans="1:24">
      <c r="A6" s="21"/>
      <c r="B6" s="38" t="s">
        <v>56</v>
      </c>
      <c r="C6" s="12" t="s">
        <v>59</v>
      </c>
      <c r="D6" s="89" t="s">
        <v>567</v>
      </c>
      <c r="E6" s="59" t="s">
        <v>600</v>
      </c>
      <c r="F6" s="59" t="s">
        <v>601</v>
      </c>
      <c r="G6" s="59" t="s">
        <v>602</v>
      </c>
      <c r="H6" s="59" t="s">
        <v>603</v>
      </c>
      <c r="I6" s="59" t="s">
        <v>604</v>
      </c>
      <c r="J6" s="59" t="s">
        <v>605</v>
      </c>
      <c r="K6" s="59" t="s">
        <v>606</v>
      </c>
      <c r="L6" s="59" t="s">
        <v>607</v>
      </c>
      <c r="M6" s="59" t="s">
        <v>608</v>
      </c>
      <c r="N6" s="59" t="s">
        <v>609</v>
      </c>
      <c r="O6" s="59" t="s">
        <v>610</v>
      </c>
      <c r="P6" s="59" t="s">
        <v>611</v>
      </c>
      <c r="Q6" s="59" t="s">
        <v>612</v>
      </c>
      <c r="R6" s="59" t="s">
        <v>613</v>
      </c>
      <c r="S6" s="59" t="s">
        <v>614</v>
      </c>
      <c r="T6" s="59" t="s">
        <v>615</v>
      </c>
      <c r="U6" s="59" t="s">
        <v>616</v>
      </c>
      <c r="V6" s="59" t="s">
        <v>617</v>
      </c>
      <c r="W6" s="59" t="s">
        <v>618</v>
      </c>
      <c r="X6" s="94" t="s">
        <v>619</v>
      </c>
    </row>
    <row r="7" ht="19.5" customHeight="1" spans="1:24">
      <c r="A7" s="22">
        <v>1</v>
      </c>
      <c r="B7" s="22">
        <v>2</v>
      </c>
      <c r="C7" s="22">
        <v>3</v>
      </c>
      <c r="D7" s="90">
        <v>4</v>
      </c>
      <c r="E7" s="47">
        <v>5</v>
      </c>
      <c r="F7" s="22">
        <v>6</v>
      </c>
      <c r="G7" s="22">
        <v>7</v>
      </c>
      <c r="H7" s="90">
        <v>8</v>
      </c>
      <c r="I7" s="22">
        <v>9</v>
      </c>
      <c r="J7" s="22">
        <v>10</v>
      </c>
      <c r="K7" s="22">
        <v>11</v>
      </c>
      <c r="L7" s="90">
        <v>12</v>
      </c>
      <c r="M7" s="22">
        <v>13</v>
      </c>
      <c r="N7" s="22">
        <v>14</v>
      </c>
      <c r="O7" s="22">
        <v>15</v>
      </c>
      <c r="P7" s="90">
        <v>16</v>
      </c>
      <c r="Q7" s="22">
        <v>17</v>
      </c>
      <c r="R7" s="22">
        <v>18</v>
      </c>
      <c r="S7" s="22">
        <v>19</v>
      </c>
      <c r="T7" s="90">
        <v>20</v>
      </c>
      <c r="U7" s="90">
        <v>21</v>
      </c>
      <c r="V7" s="90">
        <v>22</v>
      </c>
      <c r="W7" s="47">
        <v>23</v>
      </c>
      <c r="X7" s="47">
        <v>24</v>
      </c>
    </row>
    <row r="8" ht="19.5" customHeight="1" spans="1:24">
      <c r="A8" s="39"/>
      <c r="B8" s="91"/>
      <c r="C8" s="91"/>
      <c r="D8" s="91"/>
      <c r="E8" s="91"/>
      <c r="F8" s="91"/>
      <c r="G8" s="91"/>
      <c r="H8" s="91"/>
      <c r="I8" s="91"/>
      <c r="J8" s="91"/>
      <c r="K8" s="91"/>
      <c r="L8" s="91"/>
      <c r="M8" s="91"/>
      <c r="N8" s="91"/>
      <c r="O8" s="91"/>
      <c r="P8" s="91"/>
      <c r="Q8" s="91"/>
      <c r="R8" s="91"/>
      <c r="S8" s="91"/>
      <c r="T8" s="91"/>
      <c r="U8" s="91"/>
      <c r="V8" s="91"/>
      <c r="W8" s="91"/>
      <c r="X8" s="91"/>
    </row>
    <row r="9" ht="19.5" customHeight="1" spans="1:24">
      <c r="A9" s="80"/>
      <c r="B9" s="91"/>
      <c r="C9" s="91"/>
      <c r="D9" s="91"/>
      <c r="E9" s="91"/>
      <c r="F9" s="91"/>
      <c r="G9" s="91"/>
      <c r="H9" s="91"/>
      <c r="I9" s="91"/>
      <c r="J9" s="91"/>
      <c r="K9" s="91"/>
      <c r="L9" s="91"/>
      <c r="M9" s="91"/>
      <c r="N9" s="91"/>
      <c r="O9" s="91"/>
      <c r="P9" s="91"/>
      <c r="Q9" s="91"/>
      <c r="R9" s="91"/>
      <c r="S9" s="91"/>
      <c r="T9" s="91"/>
      <c r="U9" s="91"/>
      <c r="V9" s="91"/>
      <c r="W9" s="91"/>
      <c r="X9" s="91"/>
    </row>
    <row r="11" s="36" customFormat="1" customHeight="1" spans="1:2">
      <c r="A11" s="46" t="s">
        <v>196</v>
      </c>
      <c r="B11" s="46"/>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C17" sqref="C1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4" t="s">
        <v>620</v>
      </c>
    </row>
    <row r="3" ht="41.25" customHeight="1" spans="1:10">
      <c r="A3" s="76" t="str">
        <f>"2025"&amp;"年对下转移支付绩效目标表"</f>
        <v>2025年对下转移支付绩效目标表</v>
      </c>
      <c r="B3" s="5"/>
      <c r="C3" s="5"/>
      <c r="D3" s="5"/>
      <c r="E3" s="5"/>
      <c r="F3" s="77"/>
      <c r="G3" s="5"/>
      <c r="H3" s="77"/>
      <c r="I3" s="77"/>
      <c r="J3" s="5"/>
    </row>
    <row r="4" ht="17.25" customHeight="1" spans="1:1">
      <c r="A4" s="6" t="s">
        <v>1</v>
      </c>
    </row>
    <row r="5" ht="44.25" customHeight="1" spans="1:10">
      <c r="A5" s="78" t="s">
        <v>598</v>
      </c>
      <c r="B5" s="78" t="s">
        <v>373</v>
      </c>
      <c r="C5" s="78" t="s">
        <v>374</v>
      </c>
      <c r="D5" s="78" t="s">
        <v>375</v>
      </c>
      <c r="E5" s="78" t="s">
        <v>376</v>
      </c>
      <c r="F5" s="79" t="s">
        <v>377</v>
      </c>
      <c r="G5" s="78" t="s">
        <v>378</v>
      </c>
      <c r="H5" s="79" t="s">
        <v>379</v>
      </c>
      <c r="I5" s="79" t="s">
        <v>380</v>
      </c>
      <c r="J5" s="78" t="s">
        <v>381</v>
      </c>
    </row>
    <row r="6" ht="14.25" customHeight="1" spans="1:10">
      <c r="A6" s="78">
        <v>1</v>
      </c>
      <c r="B6" s="78">
        <v>2</v>
      </c>
      <c r="C6" s="78">
        <v>3</v>
      </c>
      <c r="D6" s="78">
        <v>4</v>
      </c>
      <c r="E6" s="78">
        <v>5</v>
      </c>
      <c r="F6" s="79">
        <v>6</v>
      </c>
      <c r="G6" s="78">
        <v>7</v>
      </c>
      <c r="H6" s="79">
        <v>8</v>
      </c>
      <c r="I6" s="79">
        <v>9</v>
      </c>
      <c r="J6" s="78">
        <v>10</v>
      </c>
    </row>
    <row r="7" ht="42" customHeight="1" spans="1:10">
      <c r="A7" s="39"/>
      <c r="B7" s="80"/>
      <c r="C7" s="80"/>
      <c r="D7" s="80"/>
      <c r="E7" s="81"/>
      <c r="F7" s="82"/>
      <c r="G7" s="81"/>
      <c r="H7" s="82"/>
      <c r="I7" s="82"/>
      <c r="J7" s="81"/>
    </row>
    <row r="8" ht="42" customHeight="1" spans="1:10">
      <c r="A8" s="39"/>
      <c r="B8" s="40"/>
      <c r="C8" s="40"/>
      <c r="D8" s="40"/>
      <c r="E8" s="39"/>
      <c r="F8" s="40"/>
      <c r="G8" s="39"/>
      <c r="H8" s="40"/>
      <c r="I8" s="40"/>
      <c r="J8" s="39"/>
    </row>
    <row r="10" s="36" customFormat="1" ht="14.25" customHeight="1" spans="1:2">
      <c r="A10" s="46" t="s">
        <v>196</v>
      </c>
      <c r="B10" s="46"/>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2"/>
  <sheetViews>
    <sheetView showZeros="0" workbookViewId="0">
      <pane ySplit="1" topLeftCell="A2" activePane="bottomLeft" state="frozen"/>
      <selection/>
      <selection pane="bottomLeft" activeCell="A12" sqref="$A12:$XFD12"/>
    </sheetView>
  </sheetViews>
  <sheetFormatPr defaultColWidth="10.425" defaultRowHeight="14.25" customHeight="1"/>
  <cols>
    <col min="1" max="3" width="33.7" customWidth="1"/>
    <col min="4" max="4" width="45.575" customWidth="1"/>
    <col min="5" max="5" width="27.575" customWidth="1"/>
    <col min="6" max="6" width="21.7166666666667" customWidth="1"/>
    <col min="7" max="9" width="26.2833333333333" customWidth="1"/>
  </cols>
  <sheetData>
    <row r="1" customHeight="1" spans="1:9">
      <c r="A1" s="2"/>
      <c r="B1" s="2"/>
      <c r="C1" s="2"/>
      <c r="D1" s="2"/>
      <c r="E1" s="2"/>
      <c r="F1" s="2"/>
      <c r="G1" s="2"/>
      <c r="H1" s="2"/>
      <c r="I1" s="2"/>
    </row>
    <row r="2" customHeight="1" spans="1:9">
      <c r="A2" s="49" t="s">
        <v>621</v>
      </c>
      <c r="B2" s="50"/>
      <c r="C2" s="50"/>
      <c r="D2" s="51"/>
      <c r="E2" s="51"/>
      <c r="F2" s="51"/>
      <c r="G2" s="50"/>
      <c r="H2" s="50"/>
      <c r="I2" s="51"/>
    </row>
    <row r="3" ht="41.25" customHeight="1" spans="1:9">
      <c r="A3" s="52" t="str">
        <f>"2025"&amp;"年新增资产配置预算表"</f>
        <v>2025年新增资产配置预算表</v>
      </c>
      <c r="B3" s="53"/>
      <c r="C3" s="53"/>
      <c r="D3" s="54"/>
      <c r="E3" s="54"/>
      <c r="F3" s="54"/>
      <c r="G3" s="53"/>
      <c r="H3" s="53"/>
      <c r="I3" s="54"/>
    </row>
    <row r="4" customHeight="1" spans="1:9">
      <c r="A4" s="55" t="s">
        <v>1</v>
      </c>
      <c r="B4" s="56"/>
      <c r="C4" s="56"/>
      <c r="D4" s="57"/>
      <c r="F4" s="54"/>
      <c r="G4" s="53"/>
      <c r="H4" s="53"/>
      <c r="I4" s="75" t="s">
        <v>2</v>
      </c>
    </row>
    <row r="5" ht="28.5" customHeight="1" spans="1:9">
      <c r="A5" s="58" t="s">
        <v>198</v>
      </c>
      <c r="B5" s="59" t="s">
        <v>199</v>
      </c>
      <c r="C5" s="60" t="s">
        <v>622</v>
      </c>
      <c r="D5" s="58" t="s">
        <v>623</v>
      </c>
      <c r="E5" s="58" t="s">
        <v>624</v>
      </c>
      <c r="F5" s="58" t="s">
        <v>625</v>
      </c>
      <c r="G5" s="59" t="s">
        <v>626</v>
      </c>
      <c r="H5" s="47"/>
      <c r="I5" s="58"/>
    </row>
    <row r="6" ht="21" customHeight="1" spans="1:9">
      <c r="A6" s="60"/>
      <c r="B6" s="61"/>
      <c r="C6" s="61"/>
      <c r="D6" s="62"/>
      <c r="E6" s="61"/>
      <c r="F6" s="61"/>
      <c r="G6" s="59" t="s">
        <v>565</v>
      </c>
      <c r="H6" s="59" t="s">
        <v>627</v>
      </c>
      <c r="I6" s="59" t="s">
        <v>628</v>
      </c>
    </row>
    <row r="7" ht="17.25" customHeight="1" spans="1:9">
      <c r="A7" s="63" t="s">
        <v>82</v>
      </c>
      <c r="B7" s="64"/>
      <c r="C7" s="65" t="s">
        <v>83</v>
      </c>
      <c r="D7" s="63" t="s">
        <v>84</v>
      </c>
      <c r="E7" s="66" t="s">
        <v>85</v>
      </c>
      <c r="F7" s="63" t="s">
        <v>86</v>
      </c>
      <c r="G7" s="65" t="s">
        <v>87</v>
      </c>
      <c r="H7" s="67" t="s">
        <v>88</v>
      </c>
      <c r="I7" s="66" t="s">
        <v>89</v>
      </c>
    </row>
    <row r="8" ht="19.5" customHeight="1" spans="1:9">
      <c r="A8" s="68"/>
      <c r="B8" s="42"/>
      <c r="C8" s="42"/>
      <c r="D8" s="39"/>
      <c r="E8" s="40"/>
      <c r="F8" s="67"/>
      <c r="G8" s="69"/>
      <c r="H8" s="70"/>
      <c r="I8" s="70"/>
    </row>
    <row r="9" ht="19.5" customHeight="1" spans="1:9">
      <c r="A9" s="71" t="s">
        <v>56</v>
      </c>
      <c r="B9" s="72"/>
      <c r="C9" s="72"/>
      <c r="D9" s="73"/>
      <c r="E9" s="74"/>
      <c r="F9" s="74"/>
      <c r="G9" s="69"/>
      <c r="H9" s="70"/>
      <c r="I9" s="70"/>
    </row>
    <row r="12" s="36" customFormat="1" customHeight="1" spans="1:2">
      <c r="A12" s="46" t="s">
        <v>196</v>
      </c>
      <c r="B12" s="46"/>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4"/>
  <sheetViews>
    <sheetView showZeros="0" workbookViewId="0">
      <pane ySplit="1" topLeftCell="A2" activePane="bottomLeft" state="frozen"/>
      <selection/>
      <selection pane="bottomLeft" activeCell="B19" sqref="B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2"/>
      <c r="B1" s="2"/>
      <c r="C1" s="2"/>
      <c r="D1" s="2"/>
      <c r="E1" s="2"/>
      <c r="F1" s="2"/>
      <c r="G1" s="2"/>
      <c r="H1" s="2"/>
      <c r="I1" s="2"/>
      <c r="J1" s="2"/>
      <c r="K1" s="2"/>
    </row>
    <row r="2" customHeight="1" spans="4:11">
      <c r="D2" s="3"/>
      <c r="E2" s="3"/>
      <c r="F2" s="3"/>
      <c r="G2" s="3"/>
      <c r="K2" s="4" t="s">
        <v>629</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8"/>
      <c r="C4" s="8"/>
      <c r="D4" s="8"/>
      <c r="E4" s="8"/>
      <c r="F4" s="8"/>
      <c r="G4" s="8"/>
      <c r="H4" s="9"/>
      <c r="I4" s="9"/>
      <c r="J4" s="9"/>
      <c r="K4" s="10" t="s">
        <v>2</v>
      </c>
    </row>
    <row r="5" ht="21.75" customHeight="1" spans="1:11">
      <c r="A5" s="11" t="s">
        <v>294</v>
      </c>
      <c r="B5" s="11" t="s">
        <v>201</v>
      </c>
      <c r="C5" s="11" t="s">
        <v>295</v>
      </c>
      <c r="D5" s="12" t="s">
        <v>202</v>
      </c>
      <c r="E5" s="12" t="s">
        <v>203</v>
      </c>
      <c r="F5" s="12" t="s">
        <v>296</v>
      </c>
      <c r="G5" s="12" t="s">
        <v>297</v>
      </c>
      <c r="H5" s="37" t="s">
        <v>56</v>
      </c>
      <c r="I5" s="13" t="s">
        <v>630</v>
      </c>
      <c r="J5" s="14"/>
      <c r="K5" s="15"/>
    </row>
    <row r="6" ht="21.75" customHeight="1" spans="1:11">
      <c r="A6" s="16"/>
      <c r="B6" s="16"/>
      <c r="C6" s="16"/>
      <c r="D6" s="17"/>
      <c r="E6" s="17"/>
      <c r="F6" s="17"/>
      <c r="G6" s="17"/>
      <c r="H6" s="38"/>
      <c r="I6" s="12" t="s">
        <v>59</v>
      </c>
      <c r="J6" s="12" t="s">
        <v>60</v>
      </c>
      <c r="K6" s="12" t="s">
        <v>61</v>
      </c>
    </row>
    <row r="7" ht="40.5" customHeight="1" spans="1:11">
      <c r="A7" s="19"/>
      <c r="B7" s="19"/>
      <c r="C7" s="19"/>
      <c r="D7" s="20"/>
      <c r="E7" s="20"/>
      <c r="F7" s="20"/>
      <c r="G7" s="20"/>
      <c r="H7" s="21"/>
      <c r="I7" s="20" t="s">
        <v>58</v>
      </c>
      <c r="J7" s="20"/>
      <c r="K7" s="20"/>
    </row>
    <row r="8" ht="15" customHeight="1" spans="1:11">
      <c r="A8" s="22">
        <v>1</v>
      </c>
      <c r="B8" s="22">
        <v>2</v>
      </c>
      <c r="C8" s="22">
        <v>3</v>
      </c>
      <c r="D8" s="22">
        <v>4</v>
      </c>
      <c r="E8" s="22">
        <v>5</v>
      </c>
      <c r="F8" s="22">
        <v>6</v>
      </c>
      <c r="G8" s="22">
        <v>7</v>
      </c>
      <c r="H8" s="22">
        <v>8</v>
      </c>
      <c r="I8" s="22">
        <v>9</v>
      </c>
      <c r="J8" s="47">
        <v>10</v>
      </c>
      <c r="K8" s="47">
        <v>11</v>
      </c>
    </row>
    <row r="9" ht="18.75" customHeight="1" spans="1:11">
      <c r="A9" s="39"/>
      <c r="B9" s="40"/>
      <c r="C9" s="39"/>
      <c r="D9" s="39"/>
      <c r="E9" s="39"/>
      <c r="F9" s="39"/>
      <c r="G9" s="39"/>
      <c r="H9" s="41"/>
      <c r="I9" s="48"/>
      <c r="J9" s="48"/>
      <c r="K9" s="41"/>
    </row>
    <row r="10" ht="18.75" customHeight="1" spans="1:11">
      <c r="A10" s="42"/>
      <c r="B10" s="40"/>
      <c r="C10" s="40"/>
      <c r="D10" s="40"/>
      <c r="E10" s="40"/>
      <c r="F10" s="40"/>
      <c r="G10" s="40"/>
      <c r="H10" s="29"/>
      <c r="I10" s="29"/>
      <c r="J10" s="29"/>
      <c r="K10" s="41"/>
    </row>
    <row r="11" ht="18.75" customHeight="1" spans="1:11">
      <c r="A11" s="43" t="s">
        <v>188</v>
      </c>
      <c r="B11" s="44"/>
      <c r="C11" s="44"/>
      <c r="D11" s="44"/>
      <c r="E11" s="44"/>
      <c r="F11" s="44"/>
      <c r="G11" s="45"/>
      <c r="H11" s="29"/>
      <c r="I11" s="29"/>
      <c r="J11" s="29"/>
      <c r="K11" s="41"/>
    </row>
    <row r="14" s="36" customFormat="1" customHeight="1" spans="1:2">
      <c r="A14" s="46" t="s">
        <v>196</v>
      </c>
      <c r="B14" s="46"/>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84"/>
  <sheetViews>
    <sheetView showZeros="0" topLeftCell="B1" workbookViewId="0">
      <pane ySplit="1" topLeftCell="A61" activePane="bottomLeft" state="frozen"/>
      <selection/>
      <selection pane="bottomLeft" activeCell="F85" sqref="F85"/>
    </sheetView>
  </sheetViews>
  <sheetFormatPr defaultColWidth="9.14166666666667" defaultRowHeight="14.25" customHeight="1" outlineLevelCol="6"/>
  <cols>
    <col min="1" max="1" width="23.4416666666667" customWidth="1"/>
    <col min="2" max="2" width="14.8916666666667" style="1" customWidth="1"/>
    <col min="3" max="3" width="59" customWidth="1"/>
    <col min="4" max="4" width="16.5583333333333" customWidth="1"/>
    <col min="5" max="7" width="23.85" customWidth="1"/>
  </cols>
  <sheetData>
    <row r="1" customHeight="1" spans="1:7">
      <c r="A1" s="2"/>
      <c r="B1" s="2"/>
      <c r="C1" s="2"/>
      <c r="D1" s="2"/>
      <c r="E1" s="2"/>
      <c r="F1" s="2"/>
      <c r="G1" s="2"/>
    </row>
    <row r="2" ht="13.5" customHeight="1" spans="4:7">
      <c r="D2" s="3"/>
      <c r="G2" s="4" t="s">
        <v>631</v>
      </c>
    </row>
    <row r="3" ht="41.25" customHeight="1" spans="1:7">
      <c r="A3" s="5" t="str">
        <f>"2025"&amp;"年部门项目中期规划预算表"</f>
        <v>2025年部门项目中期规划预算表</v>
      </c>
      <c r="B3" s="5"/>
      <c r="C3" s="5"/>
      <c r="D3" s="5"/>
      <c r="E3" s="5"/>
      <c r="F3" s="5"/>
      <c r="G3" s="5"/>
    </row>
    <row r="4" ht="13.5" customHeight="1" spans="1:7">
      <c r="A4" s="6" t="s">
        <v>1</v>
      </c>
      <c r="B4" s="7"/>
      <c r="C4" s="8"/>
      <c r="D4" s="8"/>
      <c r="E4" s="9"/>
      <c r="F4" s="9"/>
      <c r="G4" s="10" t="s">
        <v>2</v>
      </c>
    </row>
    <row r="5" ht="21.75" customHeight="1" spans="1:7">
      <c r="A5" s="11" t="s">
        <v>295</v>
      </c>
      <c r="B5" s="11" t="s">
        <v>294</v>
      </c>
      <c r="C5" s="11" t="s">
        <v>201</v>
      </c>
      <c r="D5" s="12" t="s">
        <v>632</v>
      </c>
      <c r="E5" s="13" t="s">
        <v>59</v>
      </c>
      <c r="F5" s="14"/>
      <c r="G5" s="15"/>
    </row>
    <row r="6" ht="21.75" customHeight="1" spans="1:7">
      <c r="A6" s="16"/>
      <c r="B6" s="16"/>
      <c r="C6" s="16"/>
      <c r="D6" s="17"/>
      <c r="E6" s="18" t="str">
        <f>"2025"&amp;"年"</f>
        <v>2025年</v>
      </c>
      <c r="F6" s="12" t="str">
        <f>("2025"+1)&amp;"年"</f>
        <v>2026年</v>
      </c>
      <c r="G6" s="12" t="str">
        <f>("2025"+2)&amp;"年"</f>
        <v>2027年</v>
      </c>
    </row>
    <row r="7" ht="40.5" customHeight="1" spans="1:7">
      <c r="A7" s="19"/>
      <c r="B7" s="19"/>
      <c r="C7" s="19"/>
      <c r="D7" s="20"/>
      <c r="E7" s="21"/>
      <c r="F7" s="20" t="s">
        <v>58</v>
      </c>
      <c r="G7" s="20"/>
    </row>
    <row r="8" ht="15" customHeight="1" spans="1:7">
      <c r="A8" s="22">
        <v>1</v>
      </c>
      <c r="B8" s="22">
        <v>2</v>
      </c>
      <c r="C8" s="22">
        <v>3</v>
      </c>
      <c r="D8" s="22">
        <v>4</v>
      </c>
      <c r="E8" s="22">
        <v>5</v>
      </c>
      <c r="F8" s="22">
        <v>6</v>
      </c>
      <c r="G8" s="22">
        <v>7</v>
      </c>
    </row>
    <row r="9" ht="15" customHeight="1" spans="1:7">
      <c r="A9" s="22" t="s">
        <v>70</v>
      </c>
      <c r="B9" s="23" t="s">
        <v>633</v>
      </c>
      <c r="C9" s="24" t="s">
        <v>218</v>
      </c>
      <c r="D9" s="22" t="s">
        <v>634</v>
      </c>
      <c r="E9" s="25">
        <v>232522.32</v>
      </c>
      <c r="F9" s="25">
        <v>232522.32</v>
      </c>
      <c r="G9" s="25">
        <v>232522.32</v>
      </c>
    </row>
    <row r="10" ht="15" customHeight="1" spans="1:7">
      <c r="A10" s="22" t="s">
        <v>70</v>
      </c>
      <c r="B10" s="23" t="s">
        <v>633</v>
      </c>
      <c r="C10" s="24" t="s">
        <v>218</v>
      </c>
      <c r="D10" s="22" t="s">
        <v>634</v>
      </c>
      <c r="E10" s="25">
        <v>386576.4</v>
      </c>
      <c r="F10" s="25">
        <v>386576.4</v>
      </c>
      <c r="G10" s="25">
        <v>386576.4</v>
      </c>
    </row>
    <row r="11" ht="15" customHeight="1" spans="1:7">
      <c r="A11" s="22" t="s">
        <v>70</v>
      </c>
      <c r="B11" s="23" t="s">
        <v>633</v>
      </c>
      <c r="C11" s="26" t="s">
        <v>635</v>
      </c>
      <c r="D11" s="22" t="s">
        <v>634</v>
      </c>
      <c r="E11" s="25">
        <v>80400</v>
      </c>
      <c r="F11" s="25">
        <v>80400</v>
      </c>
      <c r="G11" s="25">
        <v>80400</v>
      </c>
    </row>
    <row r="12" ht="15" customHeight="1" spans="1:7">
      <c r="A12" s="22" t="s">
        <v>70</v>
      </c>
      <c r="B12" s="23" t="s">
        <v>633</v>
      </c>
      <c r="C12" s="26" t="s">
        <v>635</v>
      </c>
      <c r="D12" s="22" t="s">
        <v>634</v>
      </c>
      <c r="E12" s="25">
        <v>261000</v>
      </c>
      <c r="F12" s="25">
        <v>261000</v>
      </c>
      <c r="G12" s="25">
        <v>261000</v>
      </c>
    </row>
    <row r="13" ht="15" customHeight="1" spans="1:7">
      <c r="A13" s="22" t="s">
        <v>70</v>
      </c>
      <c r="B13" s="23" t="s">
        <v>633</v>
      </c>
      <c r="C13" s="26" t="s">
        <v>635</v>
      </c>
      <c r="D13" s="22" t="s">
        <v>634</v>
      </c>
      <c r="E13" s="25">
        <v>513000</v>
      </c>
      <c r="F13" s="25">
        <v>513000</v>
      </c>
      <c r="G13" s="25">
        <v>513000</v>
      </c>
    </row>
    <row r="14" ht="15" customHeight="1" spans="1:7">
      <c r="A14" s="22" t="s">
        <v>70</v>
      </c>
      <c r="B14" s="23" t="s">
        <v>633</v>
      </c>
      <c r="C14" s="24" t="s">
        <v>229</v>
      </c>
      <c r="D14" s="22" t="s">
        <v>634</v>
      </c>
      <c r="E14" s="25">
        <v>159600</v>
      </c>
      <c r="F14" s="25">
        <v>159600</v>
      </c>
      <c r="G14" s="25">
        <v>159600</v>
      </c>
    </row>
    <row r="15" ht="15" customHeight="1" spans="1:7">
      <c r="A15" s="22" t="s">
        <v>70</v>
      </c>
      <c r="B15" s="23" t="s">
        <v>633</v>
      </c>
      <c r="C15" s="24" t="s">
        <v>233</v>
      </c>
      <c r="D15" s="22" t="s">
        <v>634</v>
      </c>
      <c r="E15" s="25">
        <v>13596.72</v>
      </c>
      <c r="F15" s="25">
        <v>13596.72</v>
      </c>
      <c r="G15" s="25">
        <v>13596.72</v>
      </c>
    </row>
    <row r="16" ht="15" customHeight="1" spans="1:7">
      <c r="A16" s="22" t="s">
        <v>70</v>
      </c>
      <c r="B16" s="23" t="s">
        <v>633</v>
      </c>
      <c r="C16" s="26" t="s">
        <v>571</v>
      </c>
      <c r="D16" s="22" t="s">
        <v>634</v>
      </c>
      <c r="E16" s="25">
        <v>359200</v>
      </c>
      <c r="F16" s="25">
        <v>359200</v>
      </c>
      <c r="G16" s="25">
        <v>359200</v>
      </c>
    </row>
    <row r="17" ht="15" customHeight="1" spans="1:7">
      <c r="A17" s="22" t="s">
        <v>70</v>
      </c>
      <c r="B17" s="23" t="s">
        <v>633</v>
      </c>
      <c r="C17" s="26" t="s">
        <v>571</v>
      </c>
      <c r="D17" s="22" t="s">
        <v>634</v>
      </c>
      <c r="E17" s="25">
        <v>1078000</v>
      </c>
      <c r="F17" s="25">
        <v>1078000</v>
      </c>
      <c r="G17" s="25">
        <v>1078000</v>
      </c>
    </row>
    <row r="18" ht="15" customHeight="1" spans="1:7">
      <c r="A18" s="22" t="s">
        <v>70</v>
      </c>
      <c r="B18" s="23" t="s">
        <v>633</v>
      </c>
      <c r="C18" s="26" t="s">
        <v>571</v>
      </c>
      <c r="D18" s="22" t="s">
        <v>634</v>
      </c>
      <c r="E18" s="25">
        <v>44600</v>
      </c>
      <c r="F18" s="25">
        <v>44600</v>
      </c>
      <c r="G18" s="25">
        <v>44600</v>
      </c>
    </row>
    <row r="19" ht="15" customHeight="1" spans="1:7">
      <c r="A19" s="22" t="s">
        <v>70</v>
      </c>
      <c r="B19" s="23" t="s">
        <v>633</v>
      </c>
      <c r="C19" s="26" t="s">
        <v>571</v>
      </c>
      <c r="D19" s="22" t="s">
        <v>634</v>
      </c>
      <c r="E19" s="25">
        <v>150000</v>
      </c>
      <c r="F19" s="25">
        <v>150000</v>
      </c>
      <c r="G19" s="25">
        <v>150000</v>
      </c>
    </row>
    <row r="20" ht="15" customHeight="1" spans="1:7">
      <c r="A20" s="22" t="s">
        <v>70</v>
      </c>
      <c r="B20" s="23" t="s">
        <v>633</v>
      </c>
      <c r="C20" s="26" t="s">
        <v>571</v>
      </c>
      <c r="D20" s="22" t="s">
        <v>634</v>
      </c>
      <c r="E20" s="25">
        <v>150000</v>
      </c>
      <c r="F20" s="25">
        <v>150000</v>
      </c>
      <c r="G20" s="25">
        <v>150000</v>
      </c>
    </row>
    <row r="21" ht="15" customHeight="1" spans="1:7">
      <c r="A21" s="22" t="s">
        <v>70</v>
      </c>
      <c r="B21" s="23" t="s">
        <v>633</v>
      </c>
      <c r="C21" s="26" t="s">
        <v>571</v>
      </c>
      <c r="D21" s="22" t="s">
        <v>634</v>
      </c>
      <c r="E21" s="25">
        <v>15000</v>
      </c>
      <c r="F21" s="25">
        <v>15000</v>
      </c>
      <c r="G21" s="25">
        <v>15000</v>
      </c>
    </row>
    <row r="22" ht="15" customHeight="1" spans="1:7">
      <c r="A22" s="22" t="s">
        <v>70</v>
      </c>
      <c r="B22" s="23" t="s">
        <v>633</v>
      </c>
      <c r="C22" s="26" t="s">
        <v>571</v>
      </c>
      <c r="D22" s="22" t="s">
        <v>634</v>
      </c>
      <c r="E22" s="25">
        <v>50000</v>
      </c>
      <c r="F22" s="25">
        <v>50000</v>
      </c>
      <c r="G22" s="25">
        <v>50000</v>
      </c>
    </row>
    <row r="23" ht="15" customHeight="1" spans="1:7">
      <c r="A23" s="22" t="s">
        <v>70</v>
      </c>
      <c r="B23" s="23" t="s">
        <v>633</v>
      </c>
      <c r="C23" s="26" t="s">
        <v>571</v>
      </c>
      <c r="D23" s="22" t="s">
        <v>634</v>
      </c>
      <c r="E23" s="25">
        <v>400000</v>
      </c>
      <c r="F23" s="25">
        <v>400000</v>
      </c>
      <c r="G23" s="25">
        <v>400000</v>
      </c>
    </row>
    <row r="24" ht="15" customHeight="1" spans="1:7">
      <c r="A24" s="22" t="s">
        <v>70</v>
      </c>
      <c r="B24" s="23" t="s">
        <v>633</v>
      </c>
      <c r="C24" s="26" t="s">
        <v>571</v>
      </c>
      <c r="D24" s="22" t="s">
        <v>634</v>
      </c>
      <c r="E24" s="25">
        <v>61000</v>
      </c>
      <c r="F24" s="25">
        <v>61000</v>
      </c>
      <c r="G24" s="25">
        <v>61000</v>
      </c>
    </row>
    <row r="25" ht="15" customHeight="1" spans="1:7">
      <c r="A25" s="22" t="s">
        <v>70</v>
      </c>
      <c r="B25" s="23" t="s">
        <v>633</v>
      </c>
      <c r="C25" s="26" t="s">
        <v>571</v>
      </c>
      <c r="D25" s="22" t="s">
        <v>634</v>
      </c>
      <c r="E25" s="25">
        <v>50000</v>
      </c>
      <c r="F25" s="25">
        <v>50000</v>
      </c>
      <c r="G25" s="25">
        <v>50000</v>
      </c>
    </row>
    <row r="26" ht="15" customHeight="1" spans="1:7">
      <c r="A26" s="22" t="s">
        <v>70</v>
      </c>
      <c r="B26" s="23" t="s">
        <v>633</v>
      </c>
      <c r="C26" s="26" t="s">
        <v>571</v>
      </c>
      <c r="D26" s="22" t="s">
        <v>634</v>
      </c>
      <c r="E26" s="25">
        <v>106400</v>
      </c>
      <c r="F26" s="25">
        <v>106400</v>
      </c>
      <c r="G26" s="25">
        <v>106400</v>
      </c>
    </row>
    <row r="27" ht="15" customHeight="1" spans="1:7">
      <c r="A27" s="22" t="s">
        <v>70</v>
      </c>
      <c r="B27" s="23" t="s">
        <v>633</v>
      </c>
      <c r="C27" s="26" t="s">
        <v>571</v>
      </c>
      <c r="D27" s="22" t="s">
        <v>634</v>
      </c>
      <c r="E27" s="25">
        <v>5000</v>
      </c>
      <c r="F27" s="25">
        <v>5000</v>
      </c>
      <c r="G27" s="25">
        <v>5000</v>
      </c>
    </row>
    <row r="28" ht="15" customHeight="1" spans="1:7">
      <c r="A28" s="22" t="s">
        <v>70</v>
      </c>
      <c r="B28" s="23" t="s">
        <v>633</v>
      </c>
      <c r="C28" s="26" t="s">
        <v>636</v>
      </c>
      <c r="D28" s="22" t="s">
        <v>634</v>
      </c>
      <c r="E28" s="25">
        <v>256896</v>
      </c>
      <c r="F28" s="25">
        <v>256896</v>
      </c>
      <c r="G28" s="25">
        <v>256896</v>
      </c>
    </row>
    <row r="29" ht="15" customHeight="1" spans="1:7">
      <c r="A29" s="22" t="s">
        <v>70</v>
      </c>
      <c r="B29" s="23" t="s">
        <v>633</v>
      </c>
      <c r="C29" s="26" t="s">
        <v>637</v>
      </c>
      <c r="D29" s="22" t="s">
        <v>634</v>
      </c>
      <c r="E29" s="25">
        <v>5190960</v>
      </c>
      <c r="F29" s="25">
        <v>5190960</v>
      </c>
      <c r="G29" s="25">
        <v>5190960</v>
      </c>
    </row>
    <row r="30" ht="15" customHeight="1" spans="1:7">
      <c r="A30" s="22" t="s">
        <v>70</v>
      </c>
      <c r="B30" s="23" t="s">
        <v>633</v>
      </c>
      <c r="C30" s="26" t="s">
        <v>637</v>
      </c>
      <c r="D30" s="22" t="s">
        <v>634</v>
      </c>
      <c r="E30" s="25">
        <v>1300000</v>
      </c>
      <c r="F30" s="25">
        <v>1300000</v>
      </c>
      <c r="G30" s="25">
        <v>1300000</v>
      </c>
    </row>
    <row r="31" ht="15" customHeight="1" spans="1:7">
      <c r="A31" s="22" t="s">
        <v>70</v>
      </c>
      <c r="B31" s="23" t="s">
        <v>633</v>
      </c>
      <c r="C31" s="26" t="s">
        <v>637</v>
      </c>
      <c r="D31" s="22" t="s">
        <v>634</v>
      </c>
      <c r="E31" s="25">
        <v>2561940</v>
      </c>
      <c r="F31" s="25">
        <v>2561940</v>
      </c>
      <c r="G31" s="25">
        <v>2561940</v>
      </c>
    </row>
    <row r="32" ht="15" customHeight="1" spans="1:7">
      <c r="A32" s="22" t="s">
        <v>70</v>
      </c>
      <c r="B32" s="23" t="s">
        <v>633</v>
      </c>
      <c r="C32" s="26" t="s">
        <v>637</v>
      </c>
      <c r="D32" s="22" t="s">
        <v>634</v>
      </c>
      <c r="E32" s="25">
        <v>2508800</v>
      </c>
      <c r="F32" s="25">
        <v>2508800</v>
      </c>
      <c r="G32" s="25">
        <v>2508800</v>
      </c>
    </row>
    <row r="33" ht="15" customHeight="1" spans="1:7">
      <c r="A33" s="22" t="s">
        <v>70</v>
      </c>
      <c r="B33" s="23" t="s">
        <v>633</v>
      </c>
      <c r="C33" s="26" t="s">
        <v>637</v>
      </c>
      <c r="D33" s="22" t="s">
        <v>634</v>
      </c>
      <c r="E33" s="25">
        <v>78300</v>
      </c>
      <c r="F33" s="25">
        <v>78300</v>
      </c>
      <c r="G33" s="25">
        <v>78300</v>
      </c>
    </row>
    <row r="34" ht="15" customHeight="1" spans="1:7">
      <c r="A34" s="22" t="s">
        <v>70</v>
      </c>
      <c r="B34" s="23" t="s">
        <v>633</v>
      </c>
      <c r="C34" s="26" t="s">
        <v>637</v>
      </c>
      <c r="D34" s="22" t="s">
        <v>634</v>
      </c>
      <c r="E34" s="25">
        <v>153900</v>
      </c>
      <c r="F34" s="25">
        <v>153900</v>
      </c>
      <c r="G34" s="25">
        <v>153900</v>
      </c>
    </row>
    <row r="35" ht="15" customHeight="1" spans="1:7">
      <c r="A35" s="22" t="s">
        <v>70</v>
      </c>
      <c r="B35" s="23" t="s">
        <v>633</v>
      </c>
      <c r="C35" s="26" t="s">
        <v>637</v>
      </c>
      <c r="D35" s="22" t="s">
        <v>634</v>
      </c>
      <c r="E35" s="25">
        <v>202664</v>
      </c>
      <c r="F35" s="25">
        <v>202664</v>
      </c>
      <c r="G35" s="25">
        <v>202664</v>
      </c>
    </row>
    <row r="36" ht="15" customHeight="1" spans="1:7">
      <c r="A36" s="22" t="s">
        <v>70</v>
      </c>
      <c r="B36" s="23" t="s">
        <v>633</v>
      </c>
      <c r="C36" s="26" t="s">
        <v>637</v>
      </c>
      <c r="D36" s="22" t="s">
        <v>634</v>
      </c>
      <c r="E36" s="25">
        <v>120744</v>
      </c>
      <c r="F36" s="25">
        <v>120744</v>
      </c>
      <c r="G36" s="25">
        <v>120744</v>
      </c>
    </row>
    <row r="37" ht="15" customHeight="1" spans="1:7">
      <c r="A37" s="22" t="s">
        <v>70</v>
      </c>
      <c r="B37" s="23" t="s">
        <v>633</v>
      </c>
      <c r="C37" s="26" t="s">
        <v>143</v>
      </c>
      <c r="D37" s="22" t="s">
        <v>634</v>
      </c>
      <c r="E37" s="25">
        <v>4767060</v>
      </c>
      <c r="F37" s="25">
        <v>4767060</v>
      </c>
      <c r="G37" s="25">
        <v>4767060</v>
      </c>
    </row>
    <row r="38" ht="15" customHeight="1" spans="1:7">
      <c r="A38" s="22" t="s">
        <v>70</v>
      </c>
      <c r="B38" s="23" t="s">
        <v>633</v>
      </c>
      <c r="C38" s="26" t="s">
        <v>638</v>
      </c>
      <c r="D38" s="22" t="s">
        <v>634</v>
      </c>
      <c r="E38" s="25">
        <v>3306000</v>
      </c>
      <c r="F38" s="25">
        <v>3306000</v>
      </c>
      <c r="G38" s="25">
        <v>3306000</v>
      </c>
    </row>
    <row r="39" ht="15" customHeight="1" spans="1:7">
      <c r="A39" s="22" t="s">
        <v>70</v>
      </c>
      <c r="B39" s="23" t="s">
        <v>633</v>
      </c>
      <c r="C39" s="26" t="s">
        <v>638</v>
      </c>
      <c r="D39" s="22" t="s">
        <v>634</v>
      </c>
      <c r="E39" s="25">
        <v>6498000</v>
      </c>
      <c r="F39" s="25">
        <v>6498000</v>
      </c>
      <c r="G39" s="25">
        <v>6498000</v>
      </c>
    </row>
    <row r="40" ht="15" customHeight="1" spans="1:7">
      <c r="A40" s="22" t="s">
        <v>70</v>
      </c>
      <c r="B40" s="23" t="s">
        <v>633</v>
      </c>
      <c r="C40" s="26" t="s">
        <v>639</v>
      </c>
      <c r="D40" s="22" t="s">
        <v>634</v>
      </c>
      <c r="E40" s="25">
        <v>2733600</v>
      </c>
      <c r="F40" s="25">
        <v>2733600</v>
      </c>
      <c r="G40" s="25">
        <v>2733600</v>
      </c>
    </row>
    <row r="41" ht="15" customHeight="1" spans="1:7">
      <c r="A41" s="22" t="s">
        <v>70</v>
      </c>
      <c r="B41" s="23" t="s">
        <v>633</v>
      </c>
      <c r="C41" s="26" t="s">
        <v>640</v>
      </c>
      <c r="D41" s="22" t="s">
        <v>634</v>
      </c>
      <c r="E41" s="25">
        <v>5521332</v>
      </c>
      <c r="F41" s="25">
        <v>5521332</v>
      </c>
      <c r="G41" s="25">
        <v>5521332</v>
      </c>
    </row>
    <row r="42" ht="15" customHeight="1" spans="1:7">
      <c r="A42" s="22" t="s">
        <v>70</v>
      </c>
      <c r="B42" s="23" t="s">
        <v>633</v>
      </c>
      <c r="C42" s="26" t="s">
        <v>640</v>
      </c>
      <c r="D42" s="22" t="s">
        <v>634</v>
      </c>
      <c r="E42" s="25">
        <v>7955388</v>
      </c>
      <c r="F42" s="25">
        <v>7955388</v>
      </c>
      <c r="G42" s="25">
        <v>7955388</v>
      </c>
    </row>
    <row r="43" ht="15" customHeight="1" spans="1:7">
      <c r="A43" s="22" t="s">
        <v>70</v>
      </c>
      <c r="B43" s="23" t="s">
        <v>633</v>
      </c>
      <c r="C43" s="26" t="s">
        <v>640</v>
      </c>
      <c r="D43" s="22" t="s">
        <v>634</v>
      </c>
      <c r="E43" s="25">
        <v>9420</v>
      </c>
      <c r="F43" s="25">
        <v>9420</v>
      </c>
      <c r="G43" s="25">
        <v>9420</v>
      </c>
    </row>
    <row r="44" ht="15" customHeight="1" spans="1:7">
      <c r="A44" s="22" t="s">
        <v>70</v>
      </c>
      <c r="B44" s="23" t="s">
        <v>633</v>
      </c>
      <c r="C44" s="26" t="s">
        <v>640</v>
      </c>
      <c r="D44" s="22" t="s">
        <v>634</v>
      </c>
      <c r="E44" s="25">
        <v>10020</v>
      </c>
      <c r="F44" s="25">
        <v>10020</v>
      </c>
      <c r="G44" s="25">
        <v>10020</v>
      </c>
    </row>
    <row r="45" ht="15" customHeight="1" spans="1:7">
      <c r="A45" s="22" t="s">
        <v>70</v>
      </c>
      <c r="B45" s="23" t="s">
        <v>633</v>
      </c>
      <c r="C45" s="26" t="s">
        <v>640</v>
      </c>
      <c r="D45" s="22" t="s">
        <v>634</v>
      </c>
      <c r="E45" s="25">
        <v>348000</v>
      </c>
      <c r="F45" s="25">
        <v>348000</v>
      </c>
      <c r="G45" s="25">
        <v>348000</v>
      </c>
    </row>
    <row r="46" ht="15" customHeight="1" spans="1:7">
      <c r="A46" s="22" t="s">
        <v>70</v>
      </c>
      <c r="B46" s="23" t="s">
        <v>633</v>
      </c>
      <c r="C46" s="26" t="s">
        <v>640</v>
      </c>
      <c r="D46" s="22" t="s">
        <v>634</v>
      </c>
      <c r="E46" s="25">
        <v>684000</v>
      </c>
      <c r="F46" s="25">
        <v>684000</v>
      </c>
      <c r="G46" s="25">
        <v>684000</v>
      </c>
    </row>
    <row r="47" ht="15" customHeight="1" spans="1:7">
      <c r="A47" s="22" t="s">
        <v>70</v>
      </c>
      <c r="B47" s="23" t="s">
        <v>633</v>
      </c>
      <c r="C47" s="26" t="s">
        <v>640</v>
      </c>
      <c r="D47" s="22" t="s">
        <v>634</v>
      </c>
      <c r="E47" s="25">
        <v>3567684</v>
      </c>
      <c r="F47" s="25">
        <v>3567684</v>
      </c>
      <c r="G47" s="25">
        <v>3567684</v>
      </c>
    </row>
    <row r="48" ht="15" customHeight="1" spans="1:7">
      <c r="A48" s="22" t="s">
        <v>70</v>
      </c>
      <c r="B48" s="23" t="s">
        <v>633</v>
      </c>
      <c r="C48" s="26" t="s">
        <v>640</v>
      </c>
      <c r="D48" s="22" t="s">
        <v>634</v>
      </c>
      <c r="E48" s="25">
        <v>2527680</v>
      </c>
      <c r="F48" s="25">
        <v>2527680</v>
      </c>
      <c r="G48" s="25">
        <v>2527680</v>
      </c>
    </row>
    <row r="49" ht="15" customHeight="1" spans="1:7">
      <c r="A49" s="22" t="s">
        <v>70</v>
      </c>
      <c r="B49" s="23" t="s">
        <v>633</v>
      </c>
      <c r="C49" s="26" t="s">
        <v>640</v>
      </c>
      <c r="D49" s="22" t="s">
        <v>634</v>
      </c>
      <c r="E49" s="25">
        <v>6558372</v>
      </c>
      <c r="F49" s="25">
        <v>6558372</v>
      </c>
      <c r="G49" s="25">
        <v>6558372</v>
      </c>
    </row>
    <row r="50" ht="17.25" customHeight="1" spans="1:7">
      <c r="A50" s="22" t="s">
        <v>70</v>
      </c>
      <c r="B50" s="23" t="s">
        <v>633</v>
      </c>
      <c r="C50" s="26" t="s">
        <v>640</v>
      </c>
      <c r="D50" s="22" t="s">
        <v>634</v>
      </c>
      <c r="E50" s="25">
        <v>4805040</v>
      </c>
      <c r="F50" s="25">
        <v>4805040</v>
      </c>
      <c r="G50" s="25">
        <v>4805040</v>
      </c>
    </row>
    <row r="51" ht="17.25" customHeight="1" spans="1:7">
      <c r="A51" s="22" t="s">
        <v>70</v>
      </c>
      <c r="B51" s="27" t="s">
        <v>641</v>
      </c>
      <c r="C51" s="28" t="s">
        <v>302</v>
      </c>
      <c r="D51" s="22" t="s">
        <v>634</v>
      </c>
      <c r="E51" s="29">
        <v>20480</v>
      </c>
      <c r="F51" s="29"/>
      <c r="G51" s="29"/>
    </row>
    <row r="52" ht="17.25" customHeight="1" spans="1:7">
      <c r="A52" s="22" t="s">
        <v>70</v>
      </c>
      <c r="B52" s="27" t="s">
        <v>641</v>
      </c>
      <c r="C52" s="28" t="s">
        <v>306</v>
      </c>
      <c r="D52" s="22" t="s">
        <v>634</v>
      </c>
      <c r="E52" s="29">
        <v>9984</v>
      </c>
      <c r="F52" s="29"/>
      <c r="G52" s="29"/>
    </row>
    <row r="53" ht="17.25" customHeight="1" spans="1:7">
      <c r="A53" s="22" t="s">
        <v>70</v>
      </c>
      <c r="B53" s="27" t="s">
        <v>641</v>
      </c>
      <c r="C53" s="28" t="s">
        <v>308</v>
      </c>
      <c r="D53" s="22" t="s">
        <v>634</v>
      </c>
      <c r="E53" s="29">
        <v>3200</v>
      </c>
      <c r="F53" s="29"/>
      <c r="G53" s="29"/>
    </row>
    <row r="54" ht="17.25" customHeight="1" spans="1:7">
      <c r="A54" s="22" t="s">
        <v>70</v>
      </c>
      <c r="B54" s="27" t="s">
        <v>641</v>
      </c>
      <c r="C54" s="28" t="s">
        <v>310</v>
      </c>
      <c r="D54" s="22" t="s">
        <v>634</v>
      </c>
      <c r="E54" s="29">
        <v>6144</v>
      </c>
      <c r="F54" s="29"/>
      <c r="G54" s="29"/>
    </row>
    <row r="55" ht="17.25" customHeight="1" spans="1:7">
      <c r="A55" s="22" t="s">
        <v>70</v>
      </c>
      <c r="B55" s="27" t="s">
        <v>641</v>
      </c>
      <c r="C55" s="28" t="s">
        <v>312</v>
      </c>
      <c r="D55" s="22" t="s">
        <v>634</v>
      </c>
      <c r="E55" s="29">
        <v>50400</v>
      </c>
      <c r="F55" s="29"/>
      <c r="G55" s="29"/>
    </row>
    <row r="56" ht="17.25" customHeight="1" spans="1:7">
      <c r="A56" s="22" t="s">
        <v>70</v>
      </c>
      <c r="B56" s="27" t="s">
        <v>641</v>
      </c>
      <c r="C56" s="28" t="s">
        <v>314</v>
      </c>
      <c r="D56" s="22" t="s">
        <v>634</v>
      </c>
      <c r="E56" s="29">
        <v>196362</v>
      </c>
      <c r="F56" s="29"/>
      <c r="G56" s="29"/>
    </row>
    <row r="57" ht="17.25" customHeight="1" spans="1:7">
      <c r="A57" s="22" t="s">
        <v>70</v>
      </c>
      <c r="B57" s="27" t="s">
        <v>641</v>
      </c>
      <c r="C57" s="28" t="s">
        <v>317</v>
      </c>
      <c r="D57" s="22" t="s">
        <v>634</v>
      </c>
      <c r="E57" s="29">
        <v>6000</v>
      </c>
      <c r="F57" s="29"/>
      <c r="G57" s="29"/>
    </row>
    <row r="58" ht="17.25" customHeight="1" spans="1:7">
      <c r="A58" s="22" t="s">
        <v>70</v>
      </c>
      <c r="B58" s="27" t="s">
        <v>641</v>
      </c>
      <c r="C58" s="28" t="s">
        <v>317</v>
      </c>
      <c r="D58" s="22" t="s">
        <v>634</v>
      </c>
      <c r="E58" s="29">
        <v>8400</v>
      </c>
      <c r="F58" s="29"/>
      <c r="G58" s="29"/>
    </row>
    <row r="59" ht="17.25" customHeight="1" spans="1:7">
      <c r="A59" s="22" t="s">
        <v>70</v>
      </c>
      <c r="B59" s="27" t="s">
        <v>641</v>
      </c>
      <c r="C59" s="28" t="s">
        <v>319</v>
      </c>
      <c r="D59" s="22" t="s">
        <v>634</v>
      </c>
      <c r="E59" s="29">
        <v>492000</v>
      </c>
      <c r="F59" s="29"/>
      <c r="G59" s="29"/>
    </row>
    <row r="60" ht="17.25" customHeight="1" spans="1:7">
      <c r="A60" s="22" t="s">
        <v>70</v>
      </c>
      <c r="B60" s="27" t="s">
        <v>641</v>
      </c>
      <c r="C60" s="28" t="s">
        <v>321</v>
      </c>
      <c r="D60" s="22" t="s">
        <v>634</v>
      </c>
      <c r="E60" s="29">
        <v>981253</v>
      </c>
      <c r="F60" s="29"/>
      <c r="G60" s="29"/>
    </row>
    <row r="61" ht="17.25" customHeight="1" spans="1:7">
      <c r="A61" s="22" t="s">
        <v>70</v>
      </c>
      <c r="B61" s="27" t="s">
        <v>641</v>
      </c>
      <c r="C61" s="28" t="s">
        <v>321</v>
      </c>
      <c r="D61" s="22" t="s">
        <v>634</v>
      </c>
      <c r="E61" s="29">
        <v>1321800</v>
      </c>
      <c r="F61" s="29"/>
      <c r="G61" s="29"/>
    </row>
    <row r="62" ht="17.25" customHeight="1" spans="1:7">
      <c r="A62" s="22" t="s">
        <v>70</v>
      </c>
      <c r="B62" s="27" t="s">
        <v>641</v>
      </c>
      <c r="C62" s="28" t="s">
        <v>327</v>
      </c>
      <c r="D62" s="22" t="s">
        <v>634</v>
      </c>
      <c r="E62" s="29">
        <v>25000</v>
      </c>
      <c r="F62" s="29"/>
      <c r="G62" s="29"/>
    </row>
    <row r="63" ht="17.25" customHeight="1" spans="1:7">
      <c r="A63" s="22" t="s">
        <v>70</v>
      </c>
      <c r="B63" s="27" t="s">
        <v>641</v>
      </c>
      <c r="C63" s="30" t="s">
        <v>329</v>
      </c>
      <c r="D63" s="22" t="s">
        <v>634</v>
      </c>
      <c r="E63" s="29">
        <v>1312000</v>
      </c>
      <c r="F63" s="29"/>
      <c r="G63" s="29"/>
    </row>
    <row r="64" ht="17.25" customHeight="1" spans="1:7">
      <c r="A64" s="22" t="s">
        <v>70</v>
      </c>
      <c r="B64" s="27" t="s">
        <v>641</v>
      </c>
      <c r="C64" s="31" t="s">
        <v>331</v>
      </c>
      <c r="D64" s="22" t="s">
        <v>634</v>
      </c>
      <c r="E64" s="29">
        <v>11798</v>
      </c>
      <c r="F64" s="29"/>
      <c r="G64" s="29"/>
    </row>
    <row r="65" ht="17.25" customHeight="1" spans="1:7">
      <c r="A65" s="22" t="s">
        <v>70</v>
      </c>
      <c r="B65" s="27" t="s">
        <v>641</v>
      </c>
      <c r="C65" s="31" t="s">
        <v>333</v>
      </c>
      <c r="D65" s="22" t="s">
        <v>634</v>
      </c>
      <c r="E65" s="29">
        <v>100000</v>
      </c>
      <c r="F65" s="29"/>
      <c r="G65" s="29"/>
    </row>
    <row r="66" ht="17.25" customHeight="1" spans="1:7">
      <c r="A66" s="22" t="s">
        <v>70</v>
      </c>
      <c r="B66" s="27" t="s">
        <v>641</v>
      </c>
      <c r="C66" s="31" t="s">
        <v>335</v>
      </c>
      <c r="D66" s="22" t="s">
        <v>634</v>
      </c>
      <c r="E66" s="29">
        <v>450000</v>
      </c>
      <c r="F66" s="29"/>
      <c r="G66" s="29"/>
    </row>
    <row r="67" ht="17.25" customHeight="1" spans="1:7">
      <c r="A67" s="22" t="s">
        <v>70</v>
      </c>
      <c r="B67" s="27" t="s">
        <v>641</v>
      </c>
      <c r="C67" s="31" t="s">
        <v>337</v>
      </c>
      <c r="D67" s="22" t="s">
        <v>634</v>
      </c>
      <c r="E67" s="29">
        <v>10725</v>
      </c>
      <c r="F67" s="29"/>
      <c r="G67" s="29"/>
    </row>
    <row r="68" ht="17.25" customHeight="1" spans="1:7">
      <c r="A68" s="22" t="s">
        <v>70</v>
      </c>
      <c r="B68" s="27" t="s">
        <v>641</v>
      </c>
      <c r="C68" s="31" t="s">
        <v>339</v>
      </c>
      <c r="D68" s="22" t="s">
        <v>634</v>
      </c>
      <c r="E68" s="29">
        <v>57000</v>
      </c>
      <c r="F68" s="29"/>
      <c r="G68" s="29"/>
    </row>
    <row r="69" ht="17.25" customHeight="1" spans="1:7">
      <c r="A69" s="22" t="s">
        <v>70</v>
      </c>
      <c r="B69" s="27" t="s">
        <v>641</v>
      </c>
      <c r="C69" s="31" t="s">
        <v>341</v>
      </c>
      <c r="D69" s="22" t="s">
        <v>634</v>
      </c>
      <c r="E69" s="29">
        <v>3775</v>
      </c>
      <c r="F69" s="29"/>
      <c r="G69" s="29"/>
    </row>
    <row r="70" ht="17.25" customHeight="1" spans="1:7">
      <c r="A70" s="22" t="s">
        <v>70</v>
      </c>
      <c r="B70" s="27" t="s">
        <v>641</v>
      </c>
      <c r="C70" s="31" t="s">
        <v>343</v>
      </c>
      <c r="D70" s="22" t="s">
        <v>634</v>
      </c>
      <c r="E70" s="29">
        <v>100</v>
      </c>
      <c r="F70" s="29"/>
      <c r="G70" s="29"/>
    </row>
    <row r="71" ht="17.25" customHeight="1" spans="1:7">
      <c r="A71" s="22" t="s">
        <v>70</v>
      </c>
      <c r="B71" s="27" t="s">
        <v>641</v>
      </c>
      <c r="C71" s="31" t="s">
        <v>345</v>
      </c>
      <c r="D71" s="22" t="s">
        <v>634</v>
      </c>
      <c r="E71" s="29">
        <v>50</v>
      </c>
      <c r="F71" s="29"/>
      <c r="G71" s="29"/>
    </row>
    <row r="72" ht="17.25" customHeight="1" spans="1:7">
      <c r="A72" s="22" t="s">
        <v>70</v>
      </c>
      <c r="B72" s="27" t="s">
        <v>641</v>
      </c>
      <c r="C72" s="31" t="s">
        <v>347</v>
      </c>
      <c r="D72" s="22" t="s">
        <v>634</v>
      </c>
      <c r="E72" s="29">
        <v>1600</v>
      </c>
      <c r="F72" s="29"/>
      <c r="G72" s="29"/>
    </row>
    <row r="73" ht="17.25" customHeight="1" spans="1:7">
      <c r="A73" s="22" t="s">
        <v>70</v>
      </c>
      <c r="B73" s="27" t="s">
        <v>641</v>
      </c>
      <c r="C73" s="31" t="s">
        <v>349</v>
      </c>
      <c r="D73" s="22" t="s">
        <v>634</v>
      </c>
      <c r="E73" s="29">
        <v>704</v>
      </c>
      <c r="F73" s="29"/>
      <c r="G73" s="29"/>
    </row>
    <row r="74" ht="17.25" customHeight="1" spans="1:7">
      <c r="A74" s="22" t="s">
        <v>70</v>
      </c>
      <c r="B74" s="27" t="s">
        <v>641</v>
      </c>
      <c r="C74" s="31" t="s">
        <v>351</v>
      </c>
      <c r="D74" s="22" t="s">
        <v>634</v>
      </c>
      <c r="E74" s="29">
        <v>13700</v>
      </c>
      <c r="F74" s="29"/>
      <c r="G74" s="29"/>
    </row>
    <row r="75" ht="17.25" customHeight="1" spans="1:7">
      <c r="A75" s="22" t="s">
        <v>70</v>
      </c>
      <c r="B75" s="27" t="s">
        <v>641</v>
      </c>
      <c r="C75" s="31" t="s">
        <v>353</v>
      </c>
      <c r="D75" s="22" t="s">
        <v>634</v>
      </c>
      <c r="E75" s="29">
        <v>89360</v>
      </c>
      <c r="F75" s="29"/>
      <c r="G75" s="29"/>
    </row>
    <row r="76" ht="17.25" customHeight="1" spans="1:7">
      <c r="A76" s="22" t="s">
        <v>70</v>
      </c>
      <c r="B76" s="27" t="s">
        <v>641</v>
      </c>
      <c r="C76" s="31" t="s">
        <v>355</v>
      </c>
      <c r="D76" s="22" t="s">
        <v>634</v>
      </c>
      <c r="E76" s="29">
        <v>200000</v>
      </c>
      <c r="F76" s="29"/>
      <c r="G76" s="29"/>
    </row>
    <row r="77" ht="17.25" customHeight="1" spans="1:7">
      <c r="A77" s="22" t="s">
        <v>70</v>
      </c>
      <c r="B77" s="27" t="s">
        <v>641</v>
      </c>
      <c r="C77" s="31" t="s">
        <v>358</v>
      </c>
      <c r="D77" s="22" t="s">
        <v>634</v>
      </c>
      <c r="E77" s="29">
        <v>28800000</v>
      </c>
      <c r="F77" s="29"/>
      <c r="G77" s="29"/>
    </row>
    <row r="78" ht="17.25" customHeight="1" spans="1:7">
      <c r="A78" s="22" t="s">
        <v>70</v>
      </c>
      <c r="B78" s="27" t="s">
        <v>641</v>
      </c>
      <c r="C78" s="31" t="s">
        <v>361</v>
      </c>
      <c r="D78" s="22" t="s">
        <v>634</v>
      </c>
      <c r="E78" s="29">
        <v>600</v>
      </c>
      <c r="F78" s="29"/>
      <c r="G78" s="29"/>
    </row>
    <row r="79" ht="17.25" customHeight="1" spans="1:7">
      <c r="A79" s="22" t="s">
        <v>70</v>
      </c>
      <c r="B79" s="27" t="s">
        <v>641</v>
      </c>
      <c r="C79" s="31" t="s">
        <v>363</v>
      </c>
      <c r="D79" s="22" t="s">
        <v>634</v>
      </c>
      <c r="E79" s="29">
        <v>10200</v>
      </c>
      <c r="F79" s="29"/>
      <c r="G79" s="29"/>
    </row>
    <row r="80" ht="17.25" customHeight="1" spans="1:7">
      <c r="A80" s="22" t="s">
        <v>70</v>
      </c>
      <c r="B80" s="27" t="s">
        <v>641</v>
      </c>
      <c r="C80" s="31" t="s">
        <v>365</v>
      </c>
      <c r="D80" s="22" t="s">
        <v>634</v>
      </c>
      <c r="E80" s="29">
        <v>1224</v>
      </c>
      <c r="F80" s="29"/>
      <c r="G80" s="29"/>
    </row>
    <row r="81" ht="17.25" customHeight="1" spans="1:7">
      <c r="A81" s="22" t="s">
        <v>70</v>
      </c>
      <c r="B81" s="27" t="s">
        <v>641</v>
      </c>
      <c r="C81" s="31" t="s">
        <v>367</v>
      </c>
      <c r="D81" s="22" t="s">
        <v>634</v>
      </c>
      <c r="E81" s="29">
        <v>907</v>
      </c>
      <c r="F81" s="29"/>
      <c r="G81" s="29"/>
    </row>
    <row r="82" ht="17.25" customHeight="1" spans="1:7">
      <c r="A82" s="22" t="s">
        <v>70</v>
      </c>
      <c r="B82" s="27" t="s">
        <v>641</v>
      </c>
      <c r="C82" s="31" t="s">
        <v>369</v>
      </c>
      <c r="D82" s="22" t="s">
        <v>634</v>
      </c>
      <c r="E82" s="29">
        <v>200000</v>
      </c>
      <c r="F82" s="29"/>
      <c r="G82" s="29"/>
    </row>
    <row r="83" ht="17.25" customHeight="1" spans="1:7">
      <c r="A83" s="22" t="s">
        <v>70</v>
      </c>
      <c r="B83" s="27" t="s">
        <v>641</v>
      </c>
      <c r="C83" s="31" t="s">
        <v>371</v>
      </c>
      <c r="D83" s="22" t="s">
        <v>634</v>
      </c>
      <c r="E83" s="29">
        <v>32000</v>
      </c>
      <c r="F83" s="29"/>
      <c r="G83" s="29"/>
    </row>
    <row r="84" ht="18.75" customHeight="1" spans="1:7">
      <c r="A84" s="32" t="s">
        <v>56</v>
      </c>
      <c r="B84" s="33" t="s">
        <v>642</v>
      </c>
      <c r="C84" s="34"/>
      <c r="D84" s="35"/>
      <c r="E84" s="29">
        <v>100198461.44</v>
      </c>
      <c r="F84" s="29">
        <v>65781695.44</v>
      </c>
      <c r="G84" s="29">
        <v>65781695.44</v>
      </c>
    </row>
  </sheetData>
  <autoFilter ref="A1:G84">
    <extLst/>
  </autoFilter>
  <mergeCells count="11">
    <mergeCell ref="A3:G3"/>
    <mergeCell ref="A4:D4"/>
    <mergeCell ref="E5:G5"/>
    <mergeCell ref="A84:D8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P20" sqref="P20"/>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75" t="s">
        <v>53</v>
      </c>
    </row>
    <row r="3" ht="41.25" customHeight="1" spans="1:1">
      <c r="A3" s="52" t="str">
        <f>"2025"&amp;"年部门收入预算表"</f>
        <v>2025年部门收入预算表</v>
      </c>
    </row>
    <row r="4" ht="17.25" customHeight="1" spans="1:19">
      <c r="A4" s="55" t="s">
        <v>1</v>
      </c>
      <c r="S4" s="57" t="s">
        <v>2</v>
      </c>
    </row>
    <row r="5" ht="21.75" customHeight="1" spans="1:19">
      <c r="A5" s="290" t="s">
        <v>54</v>
      </c>
      <c r="B5" s="291" t="s">
        <v>55</v>
      </c>
      <c r="C5" s="291" t="s">
        <v>56</v>
      </c>
      <c r="D5" s="292" t="s">
        <v>57</v>
      </c>
      <c r="E5" s="292"/>
      <c r="F5" s="292"/>
      <c r="G5" s="292"/>
      <c r="H5" s="292"/>
      <c r="I5" s="166"/>
      <c r="J5" s="292"/>
      <c r="K5" s="292"/>
      <c r="L5" s="292"/>
      <c r="M5" s="292"/>
      <c r="N5" s="299"/>
      <c r="O5" s="292" t="s">
        <v>46</v>
      </c>
      <c r="P5" s="292"/>
      <c r="Q5" s="292"/>
      <c r="R5" s="292"/>
      <c r="S5" s="299"/>
    </row>
    <row r="6" ht="27" customHeight="1" spans="1:19">
      <c r="A6" s="293"/>
      <c r="B6" s="294"/>
      <c r="C6" s="294"/>
      <c r="D6" s="294" t="s">
        <v>58</v>
      </c>
      <c r="E6" s="294" t="s">
        <v>59</v>
      </c>
      <c r="F6" s="294" t="s">
        <v>60</v>
      </c>
      <c r="G6" s="294" t="s">
        <v>61</v>
      </c>
      <c r="H6" s="294" t="s">
        <v>62</v>
      </c>
      <c r="I6" s="300" t="s">
        <v>63</v>
      </c>
      <c r="J6" s="301"/>
      <c r="K6" s="301"/>
      <c r="L6" s="301"/>
      <c r="M6" s="301"/>
      <c r="N6" s="302"/>
      <c r="O6" s="294" t="s">
        <v>58</v>
      </c>
      <c r="P6" s="294" t="s">
        <v>59</v>
      </c>
      <c r="Q6" s="294" t="s">
        <v>60</v>
      </c>
      <c r="R6" s="294" t="s">
        <v>61</v>
      </c>
      <c r="S6" s="294" t="s">
        <v>64</v>
      </c>
    </row>
    <row r="7" ht="30" customHeight="1" spans="1:19">
      <c r="A7" s="295"/>
      <c r="B7" s="117"/>
      <c r="C7" s="145"/>
      <c r="D7" s="145"/>
      <c r="E7" s="145"/>
      <c r="F7" s="145"/>
      <c r="G7" s="145"/>
      <c r="H7" s="145"/>
      <c r="I7" s="82" t="s">
        <v>58</v>
      </c>
      <c r="J7" s="302" t="s">
        <v>65</v>
      </c>
      <c r="K7" s="302" t="s">
        <v>66</v>
      </c>
      <c r="L7" s="302" t="s">
        <v>67</v>
      </c>
      <c r="M7" s="302" t="s">
        <v>68</v>
      </c>
      <c r="N7" s="302" t="s">
        <v>69</v>
      </c>
      <c r="O7" s="303"/>
      <c r="P7" s="303"/>
      <c r="Q7" s="303"/>
      <c r="R7" s="303"/>
      <c r="S7" s="145"/>
    </row>
    <row r="8" ht="15" customHeight="1" spans="1:19">
      <c r="A8" s="296">
        <v>1</v>
      </c>
      <c r="B8" s="296">
        <v>2</v>
      </c>
      <c r="C8" s="296">
        <v>3</v>
      </c>
      <c r="D8" s="296">
        <v>4</v>
      </c>
      <c r="E8" s="296">
        <v>5</v>
      </c>
      <c r="F8" s="296">
        <v>6</v>
      </c>
      <c r="G8" s="296">
        <v>7</v>
      </c>
      <c r="H8" s="296">
        <v>8</v>
      </c>
      <c r="I8" s="82">
        <v>9</v>
      </c>
      <c r="J8" s="296">
        <v>10</v>
      </c>
      <c r="K8" s="296">
        <v>11</v>
      </c>
      <c r="L8" s="296">
        <v>12</v>
      </c>
      <c r="M8" s="296">
        <v>13</v>
      </c>
      <c r="N8" s="296">
        <v>14</v>
      </c>
      <c r="O8" s="296">
        <v>15</v>
      </c>
      <c r="P8" s="296">
        <v>16</v>
      </c>
      <c r="Q8" s="296">
        <v>17</v>
      </c>
      <c r="R8" s="296">
        <v>18</v>
      </c>
      <c r="S8" s="296">
        <v>19</v>
      </c>
    </row>
    <row r="9" ht="18" customHeight="1" spans="1:19">
      <c r="A9" s="67">
        <v>105027</v>
      </c>
      <c r="B9" s="67" t="s">
        <v>70</v>
      </c>
      <c r="C9" s="91">
        <v>100198461.44</v>
      </c>
      <c r="D9" s="91">
        <v>70214718.44</v>
      </c>
      <c r="E9" s="91">
        <v>66599665.44</v>
      </c>
      <c r="F9" s="91"/>
      <c r="G9" s="91"/>
      <c r="H9" s="91">
        <v>2303053</v>
      </c>
      <c r="I9" s="91">
        <v>1312000</v>
      </c>
      <c r="J9" s="91"/>
      <c r="K9" s="91"/>
      <c r="L9" s="91"/>
      <c r="M9" s="91"/>
      <c r="N9" s="91">
        <v>1312000</v>
      </c>
      <c r="O9" s="91">
        <v>29983743</v>
      </c>
      <c r="P9" s="91">
        <v>1083743</v>
      </c>
      <c r="Q9" s="91">
        <v>28900000</v>
      </c>
      <c r="R9" s="91"/>
      <c r="S9" s="91"/>
    </row>
    <row r="10" ht="18" customHeight="1" spans="1:19">
      <c r="A10" s="297"/>
      <c r="B10" s="297"/>
      <c r="C10" s="91"/>
      <c r="D10" s="91"/>
      <c r="E10" s="91"/>
      <c r="F10" s="91"/>
      <c r="G10" s="91"/>
      <c r="H10" s="91"/>
      <c r="I10" s="91"/>
      <c r="J10" s="91"/>
      <c r="K10" s="91"/>
      <c r="L10" s="91"/>
      <c r="M10" s="91"/>
      <c r="N10" s="91"/>
      <c r="O10" s="91"/>
      <c r="P10" s="91"/>
      <c r="Q10" s="91"/>
      <c r="R10" s="91"/>
      <c r="S10" s="91"/>
    </row>
    <row r="11" ht="18" customHeight="1" spans="1:19">
      <c r="A11" s="297"/>
      <c r="B11" s="297"/>
      <c r="C11" s="91"/>
      <c r="D11" s="91"/>
      <c r="E11" s="91"/>
      <c r="F11" s="91"/>
      <c r="G11" s="91"/>
      <c r="H11" s="91"/>
      <c r="I11" s="91"/>
      <c r="J11" s="91"/>
      <c r="K11" s="91"/>
      <c r="L11" s="91"/>
      <c r="M11" s="91"/>
      <c r="N11" s="91"/>
      <c r="O11" s="91"/>
      <c r="P11" s="91"/>
      <c r="Q11" s="91"/>
      <c r="R11" s="91"/>
      <c r="S11" s="91"/>
    </row>
    <row r="12" ht="18" customHeight="1" spans="1:19">
      <c r="A12" s="297"/>
      <c r="B12" s="297"/>
      <c r="C12" s="91"/>
      <c r="D12" s="91"/>
      <c r="E12" s="91"/>
      <c r="F12" s="91"/>
      <c r="G12" s="91"/>
      <c r="H12" s="91"/>
      <c r="I12" s="91"/>
      <c r="J12" s="91"/>
      <c r="K12" s="91"/>
      <c r="L12" s="91"/>
      <c r="M12" s="91"/>
      <c r="N12" s="91"/>
      <c r="O12" s="91"/>
      <c r="P12" s="91"/>
      <c r="Q12" s="91"/>
      <c r="R12" s="91"/>
      <c r="S12" s="91"/>
    </row>
    <row r="13" ht="18" customHeight="1" spans="1:19">
      <c r="A13" s="60" t="s">
        <v>56</v>
      </c>
      <c r="B13" s="298"/>
      <c r="C13" s="91">
        <v>100198461.44</v>
      </c>
      <c r="D13" s="91">
        <v>70214718.44</v>
      </c>
      <c r="E13" s="91">
        <v>66599665.44</v>
      </c>
      <c r="F13" s="91"/>
      <c r="G13" s="91"/>
      <c r="H13" s="91">
        <v>2303053</v>
      </c>
      <c r="I13" s="91">
        <v>1312000</v>
      </c>
      <c r="J13" s="91"/>
      <c r="K13" s="91"/>
      <c r="L13" s="91"/>
      <c r="M13" s="91"/>
      <c r="N13" s="91">
        <v>1312000</v>
      </c>
      <c r="O13" s="91">
        <v>29983743</v>
      </c>
      <c r="P13" s="91">
        <v>1083743</v>
      </c>
      <c r="Q13" s="91">
        <v>28900000</v>
      </c>
      <c r="R13" s="91"/>
      <c r="S13" s="91"/>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7"/>
  <sheetViews>
    <sheetView showGridLines="0" showZeros="0" topLeftCell="A29" workbookViewId="0">
      <pane xSplit="2" topLeftCell="D1" activePane="topRight" state="frozen"/>
      <selection/>
      <selection pane="topRight" activeCell="I12" sqref="I12"/>
    </sheetView>
  </sheetViews>
  <sheetFormatPr defaultColWidth="8.575" defaultRowHeight="12.75" customHeight="1"/>
  <cols>
    <col min="1" max="1" width="14.2833333333333" customWidth="1"/>
    <col min="2" max="2" width="37.575" customWidth="1"/>
    <col min="3" max="6" width="24.575" style="266" customWidth="1"/>
    <col min="7" max="8" width="24.575" customWidth="1"/>
    <col min="9" max="9" width="17.4416666666667" customWidth="1"/>
    <col min="10" max="11" width="24.425" customWidth="1"/>
    <col min="12" max="15" width="24.575" customWidth="1"/>
  </cols>
  <sheetData>
    <row r="1" customHeight="1" spans="1:15">
      <c r="A1" s="2"/>
      <c r="B1" s="2"/>
      <c r="C1" s="230"/>
      <c r="D1" s="230"/>
      <c r="E1" s="230"/>
      <c r="F1" s="230"/>
      <c r="G1" s="2"/>
      <c r="H1" s="2"/>
      <c r="I1" s="2"/>
      <c r="J1" s="2"/>
      <c r="K1" s="2"/>
      <c r="L1" s="2"/>
      <c r="M1" s="2"/>
      <c r="N1" s="2"/>
      <c r="O1" s="2"/>
    </row>
    <row r="2" ht="17.25" customHeight="1" spans="1:1">
      <c r="A2" s="57" t="s">
        <v>71</v>
      </c>
    </row>
    <row r="3" ht="41.25" customHeight="1" spans="1:1">
      <c r="A3" s="52" t="str">
        <f>"2025"&amp;"年部门支出预算表"</f>
        <v>2025年部门支出预算表</v>
      </c>
    </row>
    <row r="4" ht="17.25" customHeight="1" spans="1:15">
      <c r="A4" s="55" t="s">
        <v>1</v>
      </c>
      <c r="O4" s="57" t="s">
        <v>2</v>
      </c>
    </row>
    <row r="5" ht="27" customHeight="1" spans="1:15">
      <c r="A5" s="267" t="s">
        <v>72</v>
      </c>
      <c r="B5" s="267" t="s">
        <v>73</v>
      </c>
      <c r="C5" s="268" t="s">
        <v>56</v>
      </c>
      <c r="D5" s="269" t="s">
        <v>59</v>
      </c>
      <c r="E5" s="270"/>
      <c r="F5" s="271"/>
      <c r="G5" s="272" t="s">
        <v>60</v>
      </c>
      <c r="H5" s="272" t="s">
        <v>61</v>
      </c>
      <c r="I5" s="272" t="s">
        <v>74</v>
      </c>
      <c r="J5" s="284" t="s">
        <v>63</v>
      </c>
      <c r="K5" s="285"/>
      <c r="L5" s="285"/>
      <c r="M5" s="285"/>
      <c r="N5" s="286"/>
      <c r="O5" s="287"/>
    </row>
    <row r="6" ht="42" customHeight="1" spans="1:15">
      <c r="A6" s="273"/>
      <c r="B6" s="273"/>
      <c r="C6" s="274"/>
      <c r="D6" s="275" t="s">
        <v>58</v>
      </c>
      <c r="E6" s="275" t="s">
        <v>75</v>
      </c>
      <c r="F6" s="275" t="s">
        <v>76</v>
      </c>
      <c r="G6" s="276"/>
      <c r="H6" s="276"/>
      <c r="I6" s="288"/>
      <c r="J6" s="289" t="s">
        <v>58</v>
      </c>
      <c r="K6" s="257" t="s">
        <v>77</v>
      </c>
      <c r="L6" s="257" t="s">
        <v>78</v>
      </c>
      <c r="M6" s="257" t="s">
        <v>79</v>
      </c>
      <c r="N6" s="257" t="s">
        <v>80</v>
      </c>
      <c r="O6" s="257" t="s">
        <v>81</v>
      </c>
    </row>
    <row r="7" ht="18" customHeight="1" spans="1:15">
      <c r="A7" s="63" t="s">
        <v>82</v>
      </c>
      <c r="B7" s="63" t="s">
        <v>83</v>
      </c>
      <c r="C7" s="277" t="s">
        <v>84</v>
      </c>
      <c r="D7" s="278" t="s">
        <v>85</v>
      </c>
      <c r="E7" s="278" t="s">
        <v>86</v>
      </c>
      <c r="F7" s="278" t="s">
        <v>87</v>
      </c>
      <c r="G7" s="67" t="s">
        <v>88</v>
      </c>
      <c r="H7" s="67" t="s">
        <v>89</v>
      </c>
      <c r="I7" s="67" t="s">
        <v>90</v>
      </c>
      <c r="J7" s="67" t="s">
        <v>91</v>
      </c>
      <c r="K7" s="67" t="s">
        <v>92</v>
      </c>
      <c r="L7" s="67" t="s">
        <v>93</v>
      </c>
      <c r="M7" s="67" t="s">
        <v>94</v>
      </c>
      <c r="N7" s="63" t="s">
        <v>95</v>
      </c>
      <c r="O7" s="67" t="s">
        <v>96</v>
      </c>
    </row>
    <row r="8" s="265" customFormat="1" ht="18" customHeight="1" spans="1:15">
      <c r="A8" s="249" t="s">
        <v>97</v>
      </c>
      <c r="B8" s="250" t="s">
        <v>98</v>
      </c>
      <c r="C8" s="251">
        <f>C9+C13+C15</f>
        <v>51459096.72</v>
      </c>
      <c r="D8" s="251">
        <f>D9+D13+D15</f>
        <v>51459096.72</v>
      </c>
      <c r="E8" s="279">
        <f>E9+E13+E15</f>
        <v>46142330.72</v>
      </c>
      <c r="F8" s="251">
        <f>F9+F13+F15</f>
        <v>5316766</v>
      </c>
      <c r="G8" s="280"/>
      <c r="H8" s="280"/>
      <c r="I8" s="280"/>
      <c r="J8" s="280"/>
      <c r="K8" s="280"/>
      <c r="L8" s="280"/>
      <c r="M8" s="280"/>
      <c r="N8" s="250"/>
      <c r="O8" s="280"/>
    </row>
    <row r="9" s="265" customFormat="1" ht="18" customHeight="1" spans="1:15">
      <c r="A9" s="250" t="s">
        <v>99</v>
      </c>
      <c r="B9" s="250" t="s">
        <v>100</v>
      </c>
      <c r="C9" s="251">
        <v>50914552.72</v>
      </c>
      <c r="D9" s="281">
        <v>50914552.72</v>
      </c>
      <c r="E9" s="281">
        <v>46142330.72</v>
      </c>
      <c r="F9" s="281">
        <v>4772222</v>
      </c>
      <c r="G9" s="280"/>
      <c r="H9" s="280"/>
      <c r="I9" s="280"/>
      <c r="J9" s="280"/>
      <c r="K9" s="280"/>
      <c r="L9" s="280"/>
      <c r="M9" s="280"/>
      <c r="N9" s="250"/>
      <c r="O9" s="280"/>
    </row>
    <row r="10" s="265" customFormat="1" ht="18" customHeight="1" spans="1:15">
      <c r="A10" s="250" t="s">
        <v>101</v>
      </c>
      <c r="B10" s="250" t="s">
        <v>102</v>
      </c>
      <c r="C10" s="251">
        <v>18704660.32</v>
      </c>
      <c r="D10" s="281">
        <v>18704660.32</v>
      </c>
      <c r="E10" s="281">
        <v>16311138.32</v>
      </c>
      <c r="F10" s="281">
        <v>2393522</v>
      </c>
      <c r="G10" s="280"/>
      <c r="H10" s="280"/>
      <c r="I10" s="280"/>
      <c r="J10" s="280"/>
      <c r="K10" s="280"/>
      <c r="L10" s="280"/>
      <c r="M10" s="280"/>
      <c r="N10" s="250"/>
      <c r="O10" s="281"/>
    </row>
    <row r="11" s="265" customFormat="1" ht="18" customHeight="1" spans="1:15">
      <c r="A11" s="250" t="s">
        <v>103</v>
      </c>
      <c r="B11" s="250" t="s">
        <v>104</v>
      </c>
      <c r="C11" s="251">
        <v>32184892.4</v>
      </c>
      <c r="D11" s="281">
        <v>32184892.4</v>
      </c>
      <c r="E11" s="281">
        <v>29831192.4</v>
      </c>
      <c r="F11" s="281">
        <v>2353700</v>
      </c>
      <c r="G11" s="280"/>
      <c r="H11" s="280"/>
      <c r="I11" s="281"/>
      <c r="J11" s="280"/>
      <c r="K11" s="280"/>
      <c r="L11" s="280"/>
      <c r="M11" s="280"/>
      <c r="N11" s="250"/>
      <c r="O11" s="280"/>
    </row>
    <row r="12" s="265" customFormat="1" ht="18" customHeight="1" spans="1:15">
      <c r="A12" s="250" t="s">
        <v>105</v>
      </c>
      <c r="B12" s="250" t="s">
        <v>106</v>
      </c>
      <c r="C12" s="251">
        <v>25000</v>
      </c>
      <c r="D12" s="281">
        <v>25000</v>
      </c>
      <c r="E12" s="281"/>
      <c r="F12" s="281">
        <v>25000</v>
      </c>
      <c r="G12" s="280"/>
      <c r="H12" s="280"/>
      <c r="I12" s="280"/>
      <c r="J12" s="280"/>
      <c r="K12" s="280"/>
      <c r="L12" s="280"/>
      <c r="M12" s="280"/>
      <c r="N12" s="250"/>
      <c r="O12" s="280"/>
    </row>
    <row r="13" s="265" customFormat="1" ht="18" customHeight="1" spans="1:15">
      <c r="A13" s="250" t="s">
        <v>107</v>
      </c>
      <c r="B13" s="250" t="s">
        <v>108</v>
      </c>
      <c r="C13" s="251">
        <v>6144</v>
      </c>
      <c r="D13" s="281">
        <v>6144</v>
      </c>
      <c r="E13" s="281"/>
      <c r="F13" s="281">
        <v>6144</v>
      </c>
      <c r="G13" s="280"/>
      <c r="H13" s="280"/>
      <c r="I13" s="280"/>
      <c r="J13" s="280"/>
      <c r="K13" s="280"/>
      <c r="L13" s="280"/>
      <c r="M13" s="280"/>
      <c r="N13" s="250"/>
      <c r="O13" s="280"/>
    </row>
    <row r="14" s="265" customFormat="1" ht="18" customHeight="1" spans="1:15">
      <c r="A14" s="250" t="s">
        <v>109</v>
      </c>
      <c r="B14" s="250" t="s">
        <v>110</v>
      </c>
      <c r="C14" s="251">
        <v>6144</v>
      </c>
      <c r="D14" s="281">
        <v>6144</v>
      </c>
      <c r="E14" s="281"/>
      <c r="F14" s="281">
        <v>6144</v>
      </c>
      <c r="G14" s="280"/>
      <c r="H14" s="280"/>
      <c r="I14" s="280"/>
      <c r="J14" s="280"/>
      <c r="K14" s="280"/>
      <c r="L14" s="280"/>
      <c r="M14" s="280"/>
      <c r="N14" s="250"/>
      <c r="O14" s="280"/>
    </row>
    <row r="15" s="265" customFormat="1" ht="18" customHeight="1" spans="1:15">
      <c r="A15" s="250" t="s">
        <v>111</v>
      </c>
      <c r="B15" s="250" t="s">
        <v>112</v>
      </c>
      <c r="C15" s="251">
        <v>538400</v>
      </c>
      <c r="D15" s="281">
        <v>538400</v>
      </c>
      <c r="E15" s="281"/>
      <c r="F15" s="281">
        <v>538400</v>
      </c>
      <c r="G15" s="280"/>
      <c r="H15" s="280"/>
      <c r="I15" s="280"/>
      <c r="J15" s="280"/>
      <c r="K15" s="280"/>
      <c r="L15" s="280"/>
      <c r="M15" s="280"/>
      <c r="N15" s="250"/>
      <c r="O15" s="280"/>
    </row>
    <row r="16" s="265" customFormat="1" ht="18" customHeight="1" spans="1:15">
      <c r="A16" s="250" t="s">
        <v>113</v>
      </c>
      <c r="B16" s="250" t="s">
        <v>112</v>
      </c>
      <c r="C16" s="251">
        <v>538400</v>
      </c>
      <c r="D16" s="281">
        <v>538400</v>
      </c>
      <c r="E16" s="281"/>
      <c r="F16" s="281">
        <v>538400</v>
      </c>
      <c r="G16" s="280"/>
      <c r="H16" s="280"/>
      <c r="I16" s="280"/>
      <c r="J16" s="280"/>
      <c r="K16" s="280"/>
      <c r="L16" s="280"/>
      <c r="M16" s="280"/>
      <c r="N16" s="250"/>
      <c r="O16" s="280"/>
    </row>
    <row r="17" s="265" customFormat="1" ht="18" customHeight="1" spans="1:15">
      <c r="A17" s="249" t="s">
        <v>114</v>
      </c>
      <c r="B17" s="250" t="s">
        <v>115</v>
      </c>
      <c r="C17" s="251">
        <v>9318556.72</v>
      </c>
      <c r="D17" s="281">
        <v>9318556.72</v>
      </c>
      <c r="E17" s="281">
        <v>9318556.72</v>
      </c>
      <c r="F17" s="281"/>
      <c r="G17" s="280"/>
      <c r="H17" s="280"/>
      <c r="I17" s="280"/>
      <c r="J17" s="280"/>
      <c r="K17" s="280"/>
      <c r="L17" s="280"/>
      <c r="M17" s="280"/>
      <c r="N17" s="250"/>
      <c r="O17" s="280"/>
    </row>
    <row r="18" s="265" customFormat="1" ht="18" customHeight="1" spans="1:15">
      <c r="A18" s="250" t="s">
        <v>116</v>
      </c>
      <c r="B18" s="250" t="s">
        <v>117</v>
      </c>
      <c r="C18" s="251">
        <v>9304960</v>
      </c>
      <c r="D18" s="281">
        <v>9304960</v>
      </c>
      <c r="E18" s="281">
        <v>9304960</v>
      </c>
      <c r="F18" s="281"/>
      <c r="G18" s="280"/>
      <c r="H18" s="280"/>
      <c r="I18" s="280"/>
      <c r="J18" s="280"/>
      <c r="K18" s="280"/>
      <c r="L18" s="280"/>
      <c r="M18" s="280"/>
      <c r="N18" s="250"/>
      <c r="O18" s="280"/>
    </row>
    <row r="19" s="265" customFormat="1" ht="18" customHeight="1" spans="1:15">
      <c r="A19" s="250" t="s">
        <v>118</v>
      </c>
      <c r="B19" s="250" t="s">
        <v>119</v>
      </c>
      <c r="C19" s="251">
        <v>2814000</v>
      </c>
      <c r="D19" s="281">
        <v>2814000</v>
      </c>
      <c r="E19" s="281">
        <v>2814000</v>
      </c>
      <c r="F19" s="281"/>
      <c r="G19" s="280"/>
      <c r="H19" s="280"/>
      <c r="I19" s="280"/>
      <c r="J19" s="280"/>
      <c r="K19" s="280"/>
      <c r="L19" s="280"/>
      <c r="M19" s="280"/>
      <c r="N19" s="250"/>
      <c r="O19" s="280"/>
    </row>
    <row r="20" s="265" customFormat="1" ht="18" customHeight="1" spans="1:15">
      <c r="A20" s="250" t="s">
        <v>120</v>
      </c>
      <c r="B20" s="250" t="s">
        <v>121</v>
      </c>
      <c r="C20" s="251">
        <v>5190960</v>
      </c>
      <c r="D20" s="281">
        <v>5190960</v>
      </c>
      <c r="E20" s="281">
        <v>5190960</v>
      </c>
      <c r="F20" s="281"/>
      <c r="G20" s="280"/>
      <c r="H20" s="280"/>
      <c r="I20" s="280"/>
      <c r="J20" s="280"/>
      <c r="K20" s="280"/>
      <c r="L20" s="280"/>
      <c r="M20" s="280"/>
      <c r="N20" s="250"/>
      <c r="O20" s="280"/>
    </row>
    <row r="21" s="265" customFormat="1" ht="18" customHeight="1" spans="1:15">
      <c r="A21" s="250" t="s">
        <v>122</v>
      </c>
      <c r="B21" s="250" t="s">
        <v>123</v>
      </c>
      <c r="C21" s="251">
        <v>1300000</v>
      </c>
      <c r="D21" s="281">
        <v>1300000</v>
      </c>
      <c r="E21" s="281">
        <v>1300000</v>
      </c>
      <c r="F21" s="281"/>
      <c r="G21" s="280"/>
      <c r="H21" s="280"/>
      <c r="I21" s="280"/>
      <c r="J21" s="280"/>
      <c r="K21" s="280"/>
      <c r="L21" s="280"/>
      <c r="M21" s="280"/>
      <c r="N21" s="250"/>
      <c r="O21" s="280"/>
    </row>
    <row r="22" s="265" customFormat="1" ht="18" customHeight="1" spans="1:15">
      <c r="A22" s="250" t="s">
        <v>124</v>
      </c>
      <c r="B22" s="250" t="s">
        <v>125</v>
      </c>
      <c r="C22" s="251">
        <v>13596.72</v>
      </c>
      <c r="D22" s="281">
        <v>13596.72</v>
      </c>
      <c r="E22" s="281">
        <v>13596.72</v>
      </c>
      <c r="F22" s="281"/>
      <c r="G22" s="280"/>
      <c r="H22" s="280"/>
      <c r="I22" s="280"/>
      <c r="J22" s="280"/>
      <c r="K22" s="280"/>
      <c r="L22" s="280"/>
      <c r="M22" s="280"/>
      <c r="N22" s="250"/>
      <c r="O22" s="280"/>
    </row>
    <row r="23" s="265" customFormat="1" ht="18" customHeight="1" spans="1:15">
      <c r="A23" s="250" t="s">
        <v>126</v>
      </c>
      <c r="B23" s="250" t="s">
        <v>127</v>
      </c>
      <c r="C23" s="251">
        <v>13596.72</v>
      </c>
      <c r="D23" s="281">
        <v>13596.72</v>
      </c>
      <c r="E23" s="281">
        <v>13596.72</v>
      </c>
      <c r="F23" s="281"/>
      <c r="G23" s="280"/>
      <c r="H23" s="280"/>
      <c r="I23" s="280"/>
      <c r="J23" s="280"/>
      <c r="K23" s="280"/>
      <c r="L23" s="280"/>
      <c r="M23" s="280"/>
      <c r="N23" s="250"/>
      <c r="O23" s="280"/>
    </row>
    <row r="24" s="265" customFormat="1" ht="18" customHeight="1" spans="1:15">
      <c r="A24" s="249" t="s">
        <v>128</v>
      </c>
      <c r="B24" s="250" t="s">
        <v>129</v>
      </c>
      <c r="C24" s="251">
        <v>5394148</v>
      </c>
      <c r="D24" s="281">
        <v>5394148</v>
      </c>
      <c r="E24" s="281">
        <v>5394148</v>
      </c>
      <c r="F24" s="281"/>
      <c r="G24" s="280"/>
      <c r="H24" s="280"/>
      <c r="I24" s="280"/>
      <c r="J24" s="280"/>
      <c r="K24" s="280"/>
      <c r="L24" s="280"/>
      <c r="M24" s="280"/>
      <c r="N24" s="250"/>
      <c r="O24" s="280"/>
    </row>
    <row r="25" s="265" customFormat="1" ht="18" customHeight="1" spans="1:15">
      <c r="A25" s="250" t="s">
        <v>130</v>
      </c>
      <c r="B25" s="250" t="s">
        <v>131</v>
      </c>
      <c r="C25" s="251">
        <v>5394148</v>
      </c>
      <c r="D25" s="281">
        <v>5394148</v>
      </c>
      <c r="E25" s="281">
        <v>5394148</v>
      </c>
      <c r="F25" s="281"/>
      <c r="G25" s="280"/>
      <c r="H25" s="280"/>
      <c r="I25" s="280"/>
      <c r="J25" s="280"/>
      <c r="K25" s="280"/>
      <c r="L25" s="280"/>
      <c r="M25" s="280"/>
      <c r="N25" s="250"/>
      <c r="O25" s="280"/>
    </row>
    <row r="26" s="265" customFormat="1" ht="18" customHeight="1" spans="1:15">
      <c r="A26" s="250" t="s">
        <v>132</v>
      </c>
      <c r="B26" s="250" t="s">
        <v>133</v>
      </c>
      <c r="C26" s="251">
        <v>2561940</v>
      </c>
      <c r="D26" s="281">
        <v>2561940</v>
      </c>
      <c r="E26" s="281">
        <v>2561940</v>
      </c>
      <c r="F26" s="281"/>
      <c r="G26" s="280"/>
      <c r="H26" s="280"/>
      <c r="I26" s="280"/>
      <c r="J26" s="280"/>
      <c r="K26" s="280"/>
      <c r="L26" s="280"/>
      <c r="M26" s="280"/>
      <c r="N26" s="250"/>
      <c r="O26" s="280"/>
    </row>
    <row r="27" s="265" customFormat="1" ht="18" customHeight="1" spans="1:15">
      <c r="A27" s="250" t="s">
        <v>134</v>
      </c>
      <c r="B27" s="250" t="s">
        <v>135</v>
      </c>
      <c r="C27" s="251">
        <v>2508800</v>
      </c>
      <c r="D27" s="281">
        <v>2508800</v>
      </c>
      <c r="E27" s="281">
        <v>2508800</v>
      </c>
      <c r="F27" s="281"/>
      <c r="G27" s="280"/>
      <c r="H27" s="280"/>
      <c r="I27" s="280"/>
      <c r="J27" s="280"/>
      <c r="K27" s="280"/>
      <c r="L27" s="280"/>
      <c r="M27" s="280"/>
      <c r="N27" s="250"/>
      <c r="O27" s="280"/>
    </row>
    <row r="28" s="265" customFormat="1" ht="18" customHeight="1" spans="1:15">
      <c r="A28" s="250" t="s">
        <v>136</v>
      </c>
      <c r="B28" s="250" t="s">
        <v>137</v>
      </c>
      <c r="C28" s="251">
        <v>323408</v>
      </c>
      <c r="D28" s="281">
        <v>323408</v>
      </c>
      <c r="E28" s="281">
        <v>323408</v>
      </c>
      <c r="F28" s="281"/>
      <c r="G28" s="280"/>
      <c r="H28" s="280"/>
      <c r="I28" s="280"/>
      <c r="J28" s="280"/>
      <c r="K28" s="280"/>
      <c r="L28" s="280"/>
      <c r="M28" s="280"/>
      <c r="N28" s="250"/>
      <c r="O28" s="280"/>
    </row>
    <row r="29" s="265" customFormat="1" ht="18" customHeight="1" spans="1:15">
      <c r="A29" s="249" t="s">
        <v>138</v>
      </c>
      <c r="B29" s="250" t="s">
        <v>139</v>
      </c>
      <c r="C29" s="251">
        <v>4926660</v>
      </c>
      <c r="D29" s="281">
        <v>4926660</v>
      </c>
      <c r="E29" s="281">
        <v>4926660</v>
      </c>
      <c r="F29" s="281"/>
      <c r="G29" s="280"/>
      <c r="H29" s="280"/>
      <c r="I29" s="280"/>
      <c r="J29" s="280"/>
      <c r="K29" s="280"/>
      <c r="L29" s="280"/>
      <c r="M29" s="280"/>
      <c r="N29" s="250"/>
      <c r="O29" s="280"/>
    </row>
    <row r="30" s="265" customFormat="1" ht="18" customHeight="1" spans="1:15">
      <c r="A30" s="250" t="s">
        <v>140</v>
      </c>
      <c r="B30" s="250" t="s">
        <v>141</v>
      </c>
      <c r="C30" s="251">
        <v>4926660</v>
      </c>
      <c r="D30" s="281">
        <v>4926660</v>
      </c>
      <c r="E30" s="281">
        <v>4926660</v>
      </c>
      <c r="F30" s="281"/>
      <c r="G30" s="280"/>
      <c r="H30" s="280"/>
      <c r="I30" s="280"/>
      <c r="J30" s="280"/>
      <c r="K30" s="280"/>
      <c r="L30" s="280"/>
      <c r="M30" s="280"/>
      <c r="N30" s="250"/>
      <c r="O30" s="280"/>
    </row>
    <row r="31" s="265" customFormat="1" ht="18" customHeight="1" spans="1:15">
      <c r="A31" s="250" t="s">
        <v>142</v>
      </c>
      <c r="B31" s="250" t="s">
        <v>143</v>
      </c>
      <c r="C31" s="251">
        <v>4767060</v>
      </c>
      <c r="D31" s="281">
        <v>4767060</v>
      </c>
      <c r="E31" s="281">
        <v>4767060</v>
      </c>
      <c r="F31" s="281"/>
      <c r="G31" s="280"/>
      <c r="H31" s="280"/>
      <c r="I31" s="280"/>
      <c r="J31" s="280"/>
      <c r="K31" s="280"/>
      <c r="L31" s="280"/>
      <c r="M31" s="280"/>
      <c r="N31" s="250"/>
      <c r="O31" s="280"/>
    </row>
    <row r="32" s="265" customFormat="1" ht="18" customHeight="1" spans="1:15">
      <c r="A32" s="250" t="s">
        <v>144</v>
      </c>
      <c r="B32" s="250" t="s">
        <v>145</v>
      </c>
      <c r="C32" s="251">
        <v>159600</v>
      </c>
      <c r="D32" s="281">
        <v>159600</v>
      </c>
      <c r="E32" s="281">
        <v>159600</v>
      </c>
      <c r="F32" s="281"/>
      <c r="G32" s="280"/>
      <c r="H32" s="280"/>
      <c r="I32" s="280"/>
      <c r="J32" s="280"/>
      <c r="K32" s="280"/>
      <c r="L32" s="280"/>
      <c r="M32" s="280"/>
      <c r="N32" s="250"/>
      <c r="O32" s="280"/>
    </row>
    <row r="33" s="265" customFormat="1" ht="18" customHeight="1" spans="1:15">
      <c r="A33" s="249">
        <v>229</v>
      </c>
      <c r="B33" s="250" t="s">
        <v>81</v>
      </c>
      <c r="C33" s="251">
        <v>28900000</v>
      </c>
      <c r="D33" s="281">
        <v>28900000</v>
      </c>
      <c r="E33" s="281"/>
      <c r="F33" s="281">
        <v>28900000</v>
      </c>
      <c r="G33" s="280"/>
      <c r="H33" s="280"/>
      <c r="I33" s="280"/>
      <c r="J33" s="280"/>
      <c r="K33" s="280"/>
      <c r="L33" s="280"/>
      <c r="M33" s="280"/>
      <c r="N33" s="250"/>
      <c r="O33" s="280"/>
    </row>
    <row r="34" s="265" customFormat="1" ht="18" customHeight="1" spans="1:15">
      <c r="A34" s="250">
        <v>22960</v>
      </c>
      <c r="B34" s="250" t="s">
        <v>146</v>
      </c>
      <c r="C34" s="251">
        <v>100000</v>
      </c>
      <c r="D34" s="281">
        <v>100000</v>
      </c>
      <c r="E34" s="281"/>
      <c r="F34" s="281">
        <v>100000</v>
      </c>
      <c r="G34" s="280"/>
      <c r="H34" s="280"/>
      <c r="I34" s="280"/>
      <c r="J34" s="280"/>
      <c r="K34" s="280"/>
      <c r="L34" s="280"/>
      <c r="M34" s="280"/>
      <c r="N34" s="250"/>
      <c r="O34" s="280"/>
    </row>
    <row r="35" s="265" customFormat="1" ht="18" customHeight="1" spans="1:15">
      <c r="A35" s="250">
        <v>2296003</v>
      </c>
      <c r="B35" s="250" t="s">
        <v>147</v>
      </c>
      <c r="C35" s="251">
        <v>100000</v>
      </c>
      <c r="D35" s="281">
        <v>100000</v>
      </c>
      <c r="E35" s="281"/>
      <c r="F35" s="281">
        <v>100000</v>
      </c>
      <c r="G35" s="280"/>
      <c r="H35" s="280"/>
      <c r="I35" s="280"/>
      <c r="J35" s="280"/>
      <c r="K35" s="280"/>
      <c r="L35" s="280"/>
      <c r="M35" s="280"/>
      <c r="N35" s="250"/>
      <c r="O35" s="280"/>
    </row>
    <row r="36" s="265" customFormat="1" ht="18" customHeight="1" spans="1:15">
      <c r="A36" s="143">
        <v>22999</v>
      </c>
      <c r="B36" s="250" t="s">
        <v>81</v>
      </c>
      <c r="C36" s="251">
        <v>28800000</v>
      </c>
      <c r="D36" s="281">
        <v>28800000</v>
      </c>
      <c r="E36" s="281"/>
      <c r="F36" s="281">
        <v>28800000</v>
      </c>
      <c r="G36" s="280"/>
      <c r="H36" s="280"/>
      <c r="I36" s="280"/>
      <c r="J36" s="280"/>
      <c r="K36" s="280"/>
      <c r="L36" s="280"/>
      <c r="M36" s="280"/>
      <c r="N36" s="250"/>
      <c r="O36" s="280"/>
    </row>
    <row r="37" s="265" customFormat="1" ht="18" customHeight="1" spans="1:15">
      <c r="A37" s="143">
        <v>2299899</v>
      </c>
      <c r="B37" s="250" t="s">
        <v>81</v>
      </c>
      <c r="C37" s="251">
        <v>28800000</v>
      </c>
      <c r="D37" s="281">
        <v>28800000</v>
      </c>
      <c r="E37" s="281"/>
      <c r="F37" s="281">
        <v>28800000</v>
      </c>
      <c r="G37" s="280"/>
      <c r="H37" s="280"/>
      <c r="I37" s="280"/>
      <c r="J37" s="280"/>
      <c r="K37" s="280"/>
      <c r="L37" s="280"/>
      <c r="M37" s="280"/>
      <c r="N37" s="250"/>
      <c r="O37" s="280"/>
    </row>
    <row r="38" s="265" customFormat="1" ht="18" customHeight="1" spans="1:15">
      <c r="A38" s="165">
        <v>212</v>
      </c>
      <c r="B38" s="250" t="s">
        <v>148</v>
      </c>
      <c r="C38" s="251">
        <v>200000</v>
      </c>
      <c r="D38" s="281">
        <v>200000</v>
      </c>
      <c r="E38" s="281"/>
      <c r="F38" s="281">
        <v>200000</v>
      </c>
      <c r="G38" s="280"/>
      <c r="H38" s="280"/>
      <c r="I38" s="280"/>
      <c r="J38" s="280"/>
      <c r="K38" s="280"/>
      <c r="L38" s="280"/>
      <c r="M38" s="280"/>
      <c r="N38" s="250"/>
      <c r="O38" s="280"/>
    </row>
    <row r="39" s="265" customFormat="1" ht="18" customHeight="1" spans="1:15">
      <c r="A39" s="165">
        <v>21299</v>
      </c>
      <c r="B39" s="250" t="s">
        <v>149</v>
      </c>
      <c r="C39" s="251">
        <v>200000</v>
      </c>
      <c r="D39" s="281">
        <v>200000</v>
      </c>
      <c r="E39" s="281"/>
      <c r="F39" s="281">
        <v>200000</v>
      </c>
      <c r="G39" s="280"/>
      <c r="H39" s="280"/>
      <c r="I39" s="280"/>
      <c r="J39" s="280"/>
      <c r="K39" s="280"/>
      <c r="L39" s="280"/>
      <c r="M39" s="280"/>
      <c r="N39" s="250"/>
      <c r="O39" s="280"/>
    </row>
    <row r="40" s="265" customFormat="1" ht="18" customHeight="1" spans="1:15">
      <c r="A40" s="165">
        <v>2129999</v>
      </c>
      <c r="B40" s="250" t="s">
        <v>149</v>
      </c>
      <c r="C40" s="251">
        <v>200000</v>
      </c>
      <c r="D40" s="281">
        <v>200000</v>
      </c>
      <c r="E40" s="281"/>
      <c r="F40" s="281">
        <v>200000</v>
      </c>
      <c r="G40" s="280"/>
      <c r="H40" s="280"/>
      <c r="I40" s="280"/>
      <c r="J40" s="280"/>
      <c r="K40" s="280"/>
      <c r="L40" s="280"/>
      <c r="M40" s="280"/>
      <c r="N40" s="250"/>
      <c r="O40" s="280"/>
    </row>
    <row r="41" s="265" customFormat="1" ht="18" customHeight="1" spans="1:15">
      <c r="A41" s="250"/>
      <c r="B41" s="250"/>
      <c r="C41" s="251"/>
      <c r="D41" s="281"/>
      <c r="E41" s="281"/>
      <c r="F41" s="281"/>
      <c r="G41" s="280"/>
      <c r="H41" s="280"/>
      <c r="I41" s="280"/>
      <c r="J41" s="280"/>
      <c r="K41" s="280"/>
      <c r="L41" s="280"/>
      <c r="M41" s="280"/>
      <c r="N41" s="250"/>
      <c r="O41" s="280"/>
    </row>
    <row r="42" s="265" customFormat="1" ht="18" customHeight="1" spans="1:15">
      <c r="A42" s="250"/>
      <c r="B42" s="250"/>
      <c r="C42" s="251"/>
      <c r="D42" s="281"/>
      <c r="E42" s="281"/>
      <c r="F42" s="281"/>
      <c r="G42" s="280"/>
      <c r="H42" s="280"/>
      <c r="I42" s="280"/>
      <c r="J42" s="280"/>
      <c r="K42" s="280"/>
      <c r="L42" s="280"/>
      <c r="M42" s="280"/>
      <c r="N42" s="250"/>
      <c r="O42" s="280"/>
    </row>
    <row r="43" s="265" customFormat="1" ht="18" customHeight="1" spans="1:15">
      <c r="A43" s="250"/>
      <c r="B43" s="250"/>
      <c r="C43" s="251"/>
      <c r="D43" s="281"/>
      <c r="E43" s="281"/>
      <c r="F43" s="281"/>
      <c r="G43" s="280"/>
      <c r="H43" s="280"/>
      <c r="I43" s="280"/>
      <c r="J43" s="280"/>
      <c r="K43" s="280"/>
      <c r="L43" s="280"/>
      <c r="M43" s="280"/>
      <c r="N43" s="250"/>
      <c r="O43" s="280"/>
    </row>
    <row r="44" ht="18" customHeight="1" spans="1:15">
      <c r="A44" s="63"/>
      <c r="B44" s="63"/>
      <c r="C44" s="277"/>
      <c r="D44" s="278"/>
      <c r="E44" s="278"/>
      <c r="F44" s="278"/>
      <c r="G44" s="67"/>
      <c r="H44" s="67"/>
      <c r="I44" s="67"/>
      <c r="J44" s="67"/>
      <c r="K44" s="67"/>
      <c r="L44" s="67"/>
      <c r="M44" s="67"/>
      <c r="N44" s="63"/>
      <c r="O44" s="67"/>
    </row>
    <row r="45" ht="18" customHeight="1" spans="1:15">
      <c r="A45" s="63"/>
      <c r="B45" s="63"/>
      <c r="C45" s="277"/>
      <c r="D45" s="278"/>
      <c r="E45" s="278"/>
      <c r="F45" s="278"/>
      <c r="G45" s="67"/>
      <c r="H45" s="67"/>
      <c r="I45" s="67"/>
      <c r="J45" s="67"/>
      <c r="K45" s="67"/>
      <c r="L45" s="67"/>
      <c r="M45" s="67"/>
      <c r="N45" s="63"/>
      <c r="O45" s="67"/>
    </row>
    <row r="46" ht="21" customHeight="1" spans="1:15">
      <c r="A46" s="68"/>
      <c r="B46" s="68"/>
      <c r="C46" s="282"/>
      <c r="D46" s="282"/>
      <c r="E46" s="282"/>
      <c r="F46" s="282"/>
      <c r="G46" s="91"/>
      <c r="H46" s="91"/>
      <c r="I46" s="91"/>
      <c r="J46" s="91"/>
      <c r="K46" s="91"/>
      <c r="L46" s="91"/>
      <c r="M46" s="91"/>
      <c r="N46" s="91"/>
      <c r="O46" s="91"/>
    </row>
    <row r="47" ht="21" customHeight="1" spans="1:15">
      <c r="A47" s="283" t="s">
        <v>56</v>
      </c>
      <c r="B47" s="45"/>
      <c r="C47" s="282">
        <v>100198461.44</v>
      </c>
      <c r="D47" s="282">
        <v>100198461.44</v>
      </c>
      <c r="E47" s="282">
        <v>65781695.44</v>
      </c>
      <c r="F47" s="282">
        <v>34416766</v>
      </c>
      <c r="G47" s="91"/>
      <c r="H47" s="91"/>
      <c r="I47" s="91"/>
      <c r="J47" s="91"/>
      <c r="K47" s="91"/>
      <c r="L47" s="91"/>
      <c r="M47" s="91"/>
      <c r="N47" s="91"/>
      <c r="O47" s="91"/>
    </row>
  </sheetData>
  <autoFilter ref="A1:O47">
    <extLst/>
  </autoFilter>
  <mergeCells count="12">
    <mergeCell ref="A2:O2"/>
    <mergeCell ref="A3:O3"/>
    <mergeCell ref="A4:B4"/>
    <mergeCell ref="D5:F5"/>
    <mergeCell ref="J5:O5"/>
    <mergeCell ref="A47:B4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1" activePane="bottomLeft" state="frozen"/>
      <selection/>
      <selection pane="bottomLeft" activeCell="B13" sqref="B13"/>
    </sheetView>
  </sheetViews>
  <sheetFormatPr defaultColWidth="8.575" defaultRowHeight="12.75" customHeight="1" outlineLevelCol="3"/>
  <cols>
    <col min="1" max="4" width="35.575" customWidth="1"/>
  </cols>
  <sheetData>
    <row r="1" customHeight="1" spans="1:4">
      <c r="A1" s="2"/>
      <c r="B1" s="2"/>
      <c r="C1" s="2"/>
      <c r="D1" s="2"/>
    </row>
    <row r="2" ht="15" customHeight="1" spans="1:4">
      <c r="A2" s="53"/>
      <c r="B2" s="57"/>
      <c r="C2" s="57"/>
      <c r="D2" s="57" t="s">
        <v>150</v>
      </c>
    </row>
    <row r="3" ht="41.25" customHeight="1" spans="1:1">
      <c r="A3" s="52" t="str">
        <f>"2025"&amp;"年部门财政拨款收支预算总表"</f>
        <v>2025年部门财政拨款收支预算总表</v>
      </c>
    </row>
    <row r="4" ht="17.25" customHeight="1" spans="1:4">
      <c r="A4" s="55" t="s">
        <v>1</v>
      </c>
      <c r="B4" s="256"/>
      <c r="D4" s="57" t="s">
        <v>2</v>
      </c>
    </row>
    <row r="5" ht="17.25" customHeight="1" spans="1:4">
      <c r="A5" s="257" t="s">
        <v>3</v>
      </c>
      <c r="B5" s="258"/>
      <c r="C5" s="257" t="s">
        <v>4</v>
      </c>
      <c r="D5" s="258"/>
    </row>
    <row r="6" ht="18.75" customHeight="1" spans="1:4">
      <c r="A6" s="257" t="s">
        <v>5</v>
      </c>
      <c r="B6" s="257" t="s">
        <v>6</v>
      </c>
      <c r="C6" s="257" t="s">
        <v>7</v>
      </c>
      <c r="D6" s="257" t="s">
        <v>6</v>
      </c>
    </row>
    <row r="7" ht="16.5" customHeight="1" spans="1:4">
      <c r="A7" s="259" t="s">
        <v>151</v>
      </c>
      <c r="B7" s="91">
        <v>66599665.44</v>
      </c>
      <c r="C7" s="259" t="s">
        <v>152</v>
      </c>
      <c r="D7" s="91">
        <v>96583408.44</v>
      </c>
    </row>
    <row r="8" ht="16.5" customHeight="1" spans="1:4">
      <c r="A8" s="259" t="s">
        <v>153</v>
      </c>
      <c r="B8" s="91">
        <v>66599665.44</v>
      </c>
      <c r="C8" s="259" t="s">
        <v>154</v>
      </c>
      <c r="D8" s="91"/>
    </row>
    <row r="9" ht="16.5" customHeight="1" spans="1:4">
      <c r="A9" s="259" t="s">
        <v>155</v>
      </c>
      <c r="B9" s="91"/>
      <c r="C9" s="259" t="s">
        <v>156</v>
      </c>
      <c r="D9" s="91"/>
    </row>
    <row r="10" ht="16.5" customHeight="1" spans="1:4">
      <c r="A10" s="259" t="s">
        <v>157</v>
      </c>
      <c r="B10" s="91"/>
      <c r="C10" s="259" t="s">
        <v>158</v>
      </c>
      <c r="D10" s="91"/>
    </row>
    <row r="11" ht="16.5" customHeight="1" spans="1:4">
      <c r="A11" s="259" t="s">
        <v>159</v>
      </c>
      <c r="B11" s="91">
        <v>29983743</v>
      </c>
      <c r="C11" s="259" t="s">
        <v>160</v>
      </c>
      <c r="D11" s="91"/>
    </row>
    <row r="12" ht="16.5" customHeight="1" spans="1:4">
      <c r="A12" s="259" t="s">
        <v>153</v>
      </c>
      <c r="B12" s="91">
        <v>1083743</v>
      </c>
      <c r="C12" s="259" t="s">
        <v>161</v>
      </c>
      <c r="D12" s="260">
        <v>47844043.72</v>
      </c>
    </row>
    <row r="13" ht="16.5" customHeight="1" spans="1:4">
      <c r="A13" s="261" t="s">
        <v>155</v>
      </c>
      <c r="B13" s="91">
        <v>28900000</v>
      </c>
      <c r="C13" s="80" t="s">
        <v>162</v>
      </c>
      <c r="D13" s="91"/>
    </row>
    <row r="14" ht="16.5" customHeight="1" spans="1:4">
      <c r="A14" s="261" t="s">
        <v>157</v>
      </c>
      <c r="B14" s="91"/>
      <c r="C14" s="80" t="s">
        <v>163</v>
      </c>
      <c r="D14" s="91">
        <v>100000</v>
      </c>
    </row>
    <row r="15" ht="16.5" customHeight="1" spans="1:4">
      <c r="A15" s="262"/>
      <c r="B15" s="91"/>
      <c r="C15" s="80" t="s">
        <v>164</v>
      </c>
      <c r="D15" s="91">
        <v>9318556.72</v>
      </c>
    </row>
    <row r="16" ht="16.5" customHeight="1" spans="1:4">
      <c r="A16" s="262"/>
      <c r="B16" s="91"/>
      <c r="C16" s="80" t="s">
        <v>165</v>
      </c>
      <c r="D16" s="91">
        <v>5394148</v>
      </c>
    </row>
    <row r="17" ht="16.5" customHeight="1" spans="1:4">
      <c r="A17" s="262"/>
      <c r="B17" s="91"/>
      <c r="C17" s="80" t="s">
        <v>166</v>
      </c>
      <c r="D17" s="91"/>
    </row>
    <row r="18" ht="16.5" customHeight="1" spans="1:4">
      <c r="A18" s="262"/>
      <c r="B18" s="91"/>
      <c r="C18" s="80" t="s">
        <v>167</v>
      </c>
      <c r="D18" s="91">
        <v>200000</v>
      </c>
    </row>
    <row r="19" ht="16.5" customHeight="1" spans="1:4">
      <c r="A19" s="262"/>
      <c r="B19" s="91"/>
      <c r="C19" s="80" t="s">
        <v>168</v>
      </c>
      <c r="D19" s="91"/>
    </row>
    <row r="20" ht="16.5" customHeight="1" spans="1:4">
      <c r="A20" s="262"/>
      <c r="B20" s="91"/>
      <c r="C20" s="80" t="s">
        <v>169</v>
      </c>
      <c r="D20" s="91"/>
    </row>
    <row r="21" ht="16.5" customHeight="1" spans="1:4">
      <c r="A21" s="262"/>
      <c r="B21" s="91"/>
      <c r="C21" s="80" t="s">
        <v>170</v>
      </c>
      <c r="D21" s="91"/>
    </row>
    <row r="22" ht="16.5" customHeight="1" spans="1:4">
      <c r="A22" s="262"/>
      <c r="B22" s="91"/>
      <c r="C22" s="80" t="s">
        <v>171</v>
      </c>
      <c r="D22" s="91"/>
    </row>
    <row r="23" ht="16.5" customHeight="1" spans="1:4">
      <c r="A23" s="262"/>
      <c r="B23" s="91"/>
      <c r="C23" s="80" t="s">
        <v>172</v>
      </c>
      <c r="D23" s="91"/>
    </row>
    <row r="24" ht="16.5" customHeight="1" spans="1:4">
      <c r="A24" s="262"/>
      <c r="B24" s="91"/>
      <c r="C24" s="80" t="s">
        <v>173</v>
      </c>
      <c r="D24" s="91"/>
    </row>
    <row r="25" ht="16.5" customHeight="1" spans="1:4">
      <c r="A25" s="262"/>
      <c r="B25" s="91"/>
      <c r="C25" s="80" t="s">
        <v>174</v>
      </c>
      <c r="D25" s="91"/>
    </row>
    <row r="26" ht="16.5" customHeight="1" spans="1:4">
      <c r="A26" s="262"/>
      <c r="B26" s="91"/>
      <c r="C26" s="80" t="s">
        <v>175</v>
      </c>
      <c r="D26" s="91">
        <v>4926660</v>
      </c>
    </row>
    <row r="27" ht="16.5" customHeight="1" spans="1:4">
      <c r="A27" s="262"/>
      <c r="B27" s="91"/>
      <c r="C27" s="80" t="s">
        <v>176</v>
      </c>
      <c r="D27" s="91"/>
    </row>
    <row r="28" ht="16.5" customHeight="1" spans="1:4">
      <c r="A28" s="262"/>
      <c r="B28" s="91"/>
      <c r="C28" s="80" t="s">
        <v>177</v>
      </c>
      <c r="D28" s="91"/>
    </row>
    <row r="29" ht="16.5" customHeight="1" spans="1:4">
      <c r="A29" s="262"/>
      <c r="B29" s="91"/>
      <c r="C29" s="80" t="s">
        <v>178</v>
      </c>
      <c r="D29" s="91"/>
    </row>
    <row r="30" ht="16.5" customHeight="1" spans="1:4">
      <c r="A30" s="262"/>
      <c r="B30" s="91"/>
      <c r="C30" s="80" t="s">
        <v>179</v>
      </c>
      <c r="D30" s="91"/>
    </row>
    <row r="31" ht="16.5" customHeight="1" spans="1:4">
      <c r="A31" s="262"/>
      <c r="B31" s="91"/>
      <c r="C31" s="80" t="s">
        <v>180</v>
      </c>
      <c r="D31" s="91">
        <v>28800000</v>
      </c>
    </row>
    <row r="32" ht="16.5" customHeight="1" spans="1:4">
      <c r="A32" s="262"/>
      <c r="B32" s="91"/>
      <c r="C32" s="261" t="s">
        <v>181</v>
      </c>
      <c r="D32" s="91"/>
    </row>
    <row r="33" ht="16.5" customHeight="1" spans="1:4">
      <c r="A33" s="262"/>
      <c r="B33" s="91"/>
      <c r="C33" s="261" t="s">
        <v>182</v>
      </c>
      <c r="D33" s="91"/>
    </row>
    <row r="34" ht="16.5" customHeight="1" spans="1:4">
      <c r="A34" s="262"/>
      <c r="B34" s="91"/>
      <c r="C34" s="39" t="s">
        <v>183</v>
      </c>
      <c r="D34" s="91"/>
    </row>
    <row r="35" ht="15" customHeight="1" spans="1:4">
      <c r="A35" s="263" t="s">
        <v>51</v>
      </c>
      <c r="B35" s="264">
        <v>96583408.44</v>
      </c>
      <c r="C35" s="263" t="s">
        <v>52</v>
      </c>
      <c r="D35" s="264">
        <v>96583408.44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workbookViewId="0">
      <pane ySplit="1" topLeftCell="A16" activePane="bottomLeft" state="frozen"/>
      <selection/>
      <selection pane="bottomLeft" activeCell="E41" sqref="E41:F41"/>
    </sheetView>
  </sheetViews>
  <sheetFormatPr defaultColWidth="9.14166666666667" defaultRowHeight="14.25" customHeight="1" outlineLevelCol="6"/>
  <cols>
    <col min="1" max="1" width="20.1416666666667" customWidth="1"/>
    <col min="2" max="2" width="44" customWidth="1"/>
    <col min="3" max="3" width="24.1416666666667" style="227" customWidth="1"/>
    <col min="4" max="7" width="24.1416666666667" style="228" customWidth="1"/>
  </cols>
  <sheetData>
    <row r="1" customHeight="1" spans="1:7">
      <c r="A1" s="2"/>
      <c r="B1" s="2"/>
      <c r="C1" s="229"/>
      <c r="D1" s="230"/>
      <c r="E1" s="230"/>
      <c r="F1" s="230"/>
      <c r="G1" s="230"/>
    </row>
    <row r="2" customHeight="1" spans="4:7">
      <c r="D2" s="231"/>
      <c r="F2" s="232"/>
      <c r="G2" s="233" t="s">
        <v>184</v>
      </c>
    </row>
    <row r="3" ht="41.25" customHeight="1" spans="1:7">
      <c r="A3" s="158" t="str">
        <f>"2025"&amp;"年一般公共预算支出预算表（按功能科目分类）"</f>
        <v>2025年一般公共预算支出预算表（按功能科目分类）</v>
      </c>
      <c r="B3" s="158"/>
      <c r="C3" s="234"/>
      <c r="D3" s="235"/>
      <c r="E3" s="235"/>
      <c r="F3" s="235"/>
      <c r="G3" s="235"/>
    </row>
    <row r="4" ht="18" customHeight="1" spans="1:7">
      <c r="A4" s="6" t="s">
        <v>1</v>
      </c>
      <c r="F4" s="236"/>
      <c r="G4" s="233" t="s">
        <v>2</v>
      </c>
    </row>
    <row r="5" ht="20.25" customHeight="1" spans="1:7">
      <c r="A5" s="237" t="s">
        <v>185</v>
      </c>
      <c r="B5" s="238"/>
      <c r="C5" s="239" t="s">
        <v>56</v>
      </c>
      <c r="D5" s="240" t="s">
        <v>75</v>
      </c>
      <c r="E5" s="241"/>
      <c r="F5" s="242"/>
      <c r="G5" s="243" t="s">
        <v>76</v>
      </c>
    </row>
    <row r="6" ht="20.25" customHeight="1" spans="1:7">
      <c r="A6" s="244" t="s">
        <v>72</v>
      </c>
      <c r="B6" s="244" t="s">
        <v>73</v>
      </c>
      <c r="C6" s="245"/>
      <c r="D6" s="246" t="s">
        <v>58</v>
      </c>
      <c r="E6" s="246" t="s">
        <v>186</v>
      </c>
      <c r="F6" s="246" t="s">
        <v>187</v>
      </c>
      <c r="G6" s="247"/>
    </row>
    <row r="7" ht="15" customHeight="1" spans="1:7">
      <c r="A7" s="71" t="s">
        <v>82</v>
      </c>
      <c r="B7" s="71" t="s">
        <v>83</v>
      </c>
      <c r="C7" s="197" t="s">
        <v>84</v>
      </c>
      <c r="D7" s="248" t="s">
        <v>85</v>
      </c>
      <c r="E7" s="248" t="s">
        <v>86</v>
      </c>
      <c r="F7" s="248" t="s">
        <v>87</v>
      </c>
      <c r="G7" s="248" t="s">
        <v>88</v>
      </c>
    </row>
    <row r="8" s="176" customFormat="1" ht="15" customHeight="1" spans="1:7">
      <c r="A8" s="28" t="s">
        <v>97</v>
      </c>
      <c r="B8" s="188" t="s">
        <v>98</v>
      </c>
      <c r="C8" s="197">
        <f>D8+G8</f>
        <v>51459096.72</v>
      </c>
      <c r="D8" s="197">
        <v>46142330.72</v>
      </c>
      <c r="E8" s="197">
        <v>42280032</v>
      </c>
      <c r="F8" s="197">
        <v>3862298.72</v>
      </c>
      <c r="G8" s="197">
        <v>5316766</v>
      </c>
    </row>
    <row r="9" s="176" customFormat="1" ht="15" customHeight="1" spans="1:7">
      <c r="A9" s="188" t="s">
        <v>99</v>
      </c>
      <c r="B9" s="188" t="s">
        <v>100</v>
      </c>
      <c r="C9" s="197">
        <f t="shared" ref="C9:C16" si="0">D9+G9</f>
        <v>50914552.72</v>
      </c>
      <c r="D9" s="197">
        <v>46142330.72</v>
      </c>
      <c r="E9" s="197">
        <v>42280032</v>
      </c>
      <c r="F9" s="197">
        <v>3862298.72</v>
      </c>
      <c r="G9" s="197">
        <v>4772222</v>
      </c>
    </row>
    <row r="10" s="176" customFormat="1" ht="15" customHeight="1" spans="1:7">
      <c r="A10" s="188" t="s">
        <v>101</v>
      </c>
      <c r="B10" s="188" t="s">
        <v>102</v>
      </c>
      <c r="C10" s="197">
        <f t="shared" si="0"/>
        <v>18704660.32</v>
      </c>
      <c r="D10" s="197">
        <v>16311138.32</v>
      </c>
      <c r="E10" s="197">
        <v>15358416</v>
      </c>
      <c r="F10" s="197">
        <v>952722.32</v>
      </c>
      <c r="G10" s="197">
        <v>2393522</v>
      </c>
    </row>
    <row r="11" s="176" customFormat="1" ht="15" customHeight="1" spans="1:7">
      <c r="A11" s="188" t="s">
        <v>103</v>
      </c>
      <c r="B11" s="188" t="s">
        <v>104</v>
      </c>
      <c r="C11" s="197">
        <f t="shared" si="0"/>
        <v>32184892.4</v>
      </c>
      <c r="D11" s="197">
        <v>29831192.4</v>
      </c>
      <c r="E11" s="197">
        <v>26921616</v>
      </c>
      <c r="F11" s="197">
        <v>2909576.4</v>
      </c>
      <c r="G11" s="197">
        <v>2353700</v>
      </c>
    </row>
    <row r="12" s="176" customFormat="1" ht="15" customHeight="1" spans="1:7">
      <c r="A12" s="188" t="s">
        <v>105</v>
      </c>
      <c r="B12" s="188" t="s">
        <v>106</v>
      </c>
      <c r="C12" s="197">
        <f t="shared" si="0"/>
        <v>25000</v>
      </c>
      <c r="D12" s="197"/>
      <c r="E12" s="197"/>
      <c r="F12" s="197"/>
      <c r="G12" s="197">
        <v>25000</v>
      </c>
    </row>
    <row r="13" s="176" customFormat="1" ht="15" customHeight="1" spans="1:7">
      <c r="A13" s="188" t="s">
        <v>107</v>
      </c>
      <c r="B13" s="188" t="s">
        <v>108</v>
      </c>
      <c r="C13" s="197">
        <f t="shared" si="0"/>
        <v>6144</v>
      </c>
      <c r="D13" s="197"/>
      <c r="E13" s="197"/>
      <c r="F13" s="197"/>
      <c r="G13" s="197">
        <v>6144</v>
      </c>
    </row>
    <row r="14" s="176" customFormat="1" ht="15" customHeight="1" spans="1:7">
      <c r="A14" s="188" t="s">
        <v>109</v>
      </c>
      <c r="B14" s="188" t="s">
        <v>110</v>
      </c>
      <c r="C14" s="197">
        <f t="shared" si="0"/>
        <v>6144</v>
      </c>
      <c r="D14" s="197"/>
      <c r="E14" s="197"/>
      <c r="F14" s="197"/>
      <c r="G14" s="197">
        <v>6144</v>
      </c>
    </row>
    <row r="15" s="176" customFormat="1" ht="15" customHeight="1" spans="1:7">
      <c r="A15" s="188" t="s">
        <v>111</v>
      </c>
      <c r="B15" s="188" t="s">
        <v>112</v>
      </c>
      <c r="C15" s="197">
        <f t="shared" si="0"/>
        <v>538400</v>
      </c>
      <c r="D15" s="197"/>
      <c r="E15" s="197"/>
      <c r="F15" s="197"/>
      <c r="G15" s="197">
        <v>538400</v>
      </c>
    </row>
    <row r="16" s="176" customFormat="1" ht="15" customHeight="1" spans="1:7">
      <c r="A16" s="188" t="s">
        <v>113</v>
      </c>
      <c r="B16" s="188" t="s">
        <v>112</v>
      </c>
      <c r="C16" s="197">
        <f t="shared" si="0"/>
        <v>538400</v>
      </c>
      <c r="D16" s="197"/>
      <c r="E16" s="197"/>
      <c r="F16" s="197"/>
      <c r="G16" s="197">
        <v>538400</v>
      </c>
    </row>
    <row r="17" s="176" customFormat="1" ht="15" customHeight="1" spans="1:7">
      <c r="A17" s="28" t="s">
        <v>114</v>
      </c>
      <c r="B17" s="188" t="s">
        <v>115</v>
      </c>
      <c r="C17" s="197">
        <v>9318556.72</v>
      </c>
      <c r="D17" s="197">
        <v>9318556.72</v>
      </c>
      <c r="E17" s="197">
        <v>9238156.72</v>
      </c>
      <c r="F17" s="197">
        <v>80400</v>
      </c>
      <c r="G17" s="197"/>
    </row>
    <row r="18" s="176" customFormat="1" ht="15" customHeight="1" spans="1:7">
      <c r="A18" s="188" t="s">
        <v>116</v>
      </c>
      <c r="B18" s="188" t="s">
        <v>117</v>
      </c>
      <c r="C18" s="197">
        <v>9304960</v>
      </c>
      <c r="D18" s="197">
        <v>9304960</v>
      </c>
      <c r="E18" s="197">
        <v>9224560</v>
      </c>
      <c r="F18" s="197">
        <v>80400</v>
      </c>
      <c r="G18" s="197"/>
    </row>
    <row r="19" s="176" customFormat="1" ht="15" customHeight="1" spans="1:7">
      <c r="A19" s="188" t="s">
        <v>118</v>
      </c>
      <c r="B19" s="188" t="s">
        <v>119</v>
      </c>
      <c r="C19" s="197">
        <v>2814000</v>
      </c>
      <c r="D19" s="197">
        <v>2814000</v>
      </c>
      <c r="E19" s="197">
        <v>2733600</v>
      </c>
      <c r="F19" s="197">
        <v>80400</v>
      </c>
      <c r="G19" s="197"/>
    </row>
    <row r="20" s="176" customFormat="1" ht="15" customHeight="1" spans="1:7">
      <c r="A20" s="188" t="s">
        <v>120</v>
      </c>
      <c r="B20" s="188" t="s">
        <v>121</v>
      </c>
      <c r="C20" s="197">
        <v>5190960</v>
      </c>
      <c r="D20" s="197">
        <v>5190960</v>
      </c>
      <c r="E20" s="197">
        <v>5190960</v>
      </c>
      <c r="F20" s="197"/>
      <c r="G20" s="197"/>
    </row>
    <row r="21" s="176" customFormat="1" ht="15" customHeight="1" spans="1:7">
      <c r="A21" s="188" t="s">
        <v>122</v>
      </c>
      <c r="B21" s="188" t="s">
        <v>123</v>
      </c>
      <c r="C21" s="197">
        <v>1300000</v>
      </c>
      <c r="D21" s="197">
        <v>1300000</v>
      </c>
      <c r="E21" s="197">
        <v>1300000</v>
      </c>
      <c r="F21" s="197"/>
      <c r="G21" s="197"/>
    </row>
    <row r="22" s="176" customFormat="1" ht="15" customHeight="1" spans="1:7">
      <c r="A22" s="188" t="s">
        <v>124</v>
      </c>
      <c r="B22" s="188" t="s">
        <v>125</v>
      </c>
      <c r="C22" s="197">
        <v>13596.72</v>
      </c>
      <c r="D22" s="197">
        <v>13596.72</v>
      </c>
      <c r="E22" s="197">
        <v>13596.72</v>
      </c>
      <c r="F22" s="197"/>
      <c r="G22" s="197"/>
    </row>
    <row r="23" s="176" customFormat="1" ht="15" customHeight="1" spans="1:7">
      <c r="A23" s="188" t="s">
        <v>126</v>
      </c>
      <c r="B23" s="188" t="s">
        <v>127</v>
      </c>
      <c r="C23" s="197">
        <v>13596.72</v>
      </c>
      <c r="D23" s="197">
        <v>13596.72</v>
      </c>
      <c r="E23" s="197">
        <v>13596.72</v>
      </c>
      <c r="F23" s="197"/>
      <c r="G23" s="197"/>
    </row>
    <row r="24" s="176" customFormat="1" ht="15" customHeight="1" spans="1:7">
      <c r="A24" s="28" t="s">
        <v>128</v>
      </c>
      <c r="B24" s="188" t="s">
        <v>129</v>
      </c>
      <c r="C24" s="197">
        <v>5394148</v>
      </c>
      <c r="D24" s="197">
        <v>5394148</v>
      </c>
      <c r="E24" s="197">
        <v>5394148</v>
      </c>
      <c r="F24" s="197"/>
      <c r="G24" s="197"/>
    </row>
    <row r="25" s="176" customFormat="1" ht="15" customHeight="1" spans="1:7">
      <c r="A25" s="188" t="s">
        <v>130</v>
      </c>
      <c r="B25" s="188" t="s">
        <v>131</v>
      </c>
      <c r="C25" s="197">
        <v>5394148</v>
      </c>
      <c r="D25" s="197">
        <v>5394148</v>
      </c>
      <c r="E25" s="197">
        <v>5394148</v>
      </c>
      <c r="F25" s="197"/>
      <c r="G25" s="197"/>
    </row>
    <row r="26" s="176" customFormat="1" ht="15" customHeight="1" spans="1:7">
      <c r="A26" s="188" t="s">
        <v>132</v>
      </c>
      <c r="B26" s="188" t="s">
        <v>133</v>
      </c>
      <c r="C26" s="197">
        <v>2561940</v>
      </c>
      <c r="D26" s="197">
        <v>2561940</v>
      </c>
      <c r="E26" s="197">
        <v>2561940</v>
      </c>
      <c r="F26" s="197"/>
      <c r="G26" s="197"/>
    </row>
    <row r="27" s="176" customFormat="1" ht="15" customHeight="1" spans="1:7">
      <c r="A27" s="188" t="s">
        <v>134</v>
      </c>
      <c r="B27" s="188" t="s">
        <v>135</v>
      </c>
      <c r="C27" s="197">
        <v>2508800</v>
      </c>
      <c r="D27" s="197">
        <v>2508800</v>
      </c>
      <c r="E27" s="197">
        <v>2508800</v>
      </c>
      <c r="F27" s="197"/>
      <c r="G27" s="197"/>
    </row>
    <row r="28" s="176" customFormat="1" ht="15" customHeight="1" spans="1:7">
      <c r="A28" s="188" t="s">
        <v>136</v>
      </c>
      <c r="B28" s="188" t="s">
        <v>137</v>
      </c>
      <c r="C28" s="197">
        <v>323408</v>
      </c>
      <c r="D28" s="197">
        <v>323408</v>
      </c>
      <c r="E28" s="197">
        <v>323408</v>
      </c>
      <c r="F28" s="197"/>
      <c r="G28" s="197"/>
    </row>
    <row r="29" s="176" customFormat="1" ht="15" customHeight="1" spans="1:7">
      <c r="A29" s="28" t="s">
        <v>138</v>
      </c>
      <c r="B29" s="188" t="s">
        <v>139</v>
      </c>
      <c r="C29" s="197">
        <v>4926660</v>
      </c>
      <c r="D29" s="197">
        <v>4926660</v>
      </c>
      <c r="E29" s="197">
        <v>4926660</v>
      </c>
      <c r="F29" s="197"/>
      <c r="G29" s="197"/>
    </row>
    <row r="30" s="176" customFormat="1" ht="15" customHeight="1" spans="1:7">
      <c r="A30" s="188" t="s">
        <v>140</v>
      </c>
      <c r="B30" s="188" t="s">
        <v>141</v>
      </c>
      <c r="C30" s="197">
        <v>4926660</v>
      </c>
      <c r="D30" s="197">
        <v>4926660</v>
      </c>
      <c r="E30" s="197">
        <v>4926660</v>
      </c>
      <c r="F30" s="197"/>
      <c r="G30" s="197"/>
    </row>
    <row r="31" s="176" customFormat="1" ht="15" customHeight="1" spans="1:7">
      <c r="A31" s="188" t="s">
        <v>142</v>
      </c>
      <c r="B31" s="188" t="s">
        <v>143</v>
      </c>
      <c r="C31" s="197">
        <v>4767060</v>
      </c>
      <c r="D31" s="197">
        <v>4767060</v>
      </c>
      <c r="E31" s="197">
        <v>4767060</v>
      </c>
      <c r="F31" s="197"/>
      <c r="G31" s="197"/>
    </row>
    <row r="32" s="176" customFormat="1" ht="15" customHeight="1" spans="1:7">
      <c r="A32" s="188" t="s">
        <v>144</v>
      </c>
      <c r="B32" s="188" t="s">
        <v>145</v>
      </c>
      <c r="C32" s="197">
        <v>159600</v>
      </c>
      <c r="D32" s="197">
        <v>159600</v>
      </c>
      <c r="E32" s="197">
        <v>159600</v>
      </c>
      <c r="F32" s="197"/>
      <c r="G32" s="197"/>
    </row>
    <row r="33" s="176" customFormat="1" ht="15" customHeight="1" spans="1:7">
      <c r="A33" s="249">
        <v>229</v>
      </c>
      <c r="B33" s="250" t="s">
        <v>81</v>
      </c>
      <c r="C33" s="251">
        <v>28900000</v>
      </c>
      <c r="D33" s="197"/>
      <c r="E33" s="197"/>
      <c r="F33" s="197"/>
      <c r="G33" s="251">
        <v>28900000</v>
      </c>
    </row>
    <row r="34" s="205" customFormat="1" ht="15" customHeight="1" spans="1:7">
      <c r="A34" s="250">
        <v>22960</v>
      </c>
      <c r="B34" s="250" t="s">
        <v>146</v>
      </c>
      <c r="C34" s="251">
        <v>100000</v>
      </c>
      <c r="D34" s="248"/>
      <c r="E34" s="248"/>
      <c r="F34" s="248"/>
      <c r="G34" s="251">
        <v>100000</v>
      </c>
    </row>
    <row r="35" s="205" customFormat="1" ht="15" customHeight="1" spans="1:7">
      <c r="A35" s="250">
        <v>2296003</v>
      </c>
      <c r="B35" s="250" t="s">
        <v>147</v>
      </c>
      <c r="C35" s="251">
        <v>100000</v>
      </c>
      <c r="D35" s="248"/>
      <c r="E35" s="248"/>
      <c r="F35" s="248"/>
      <c r="G35" s="251">
        <v>100000</v>
      </c>
    </row>
    <row r="36" s="205" customFormat="1" ht="15" customHeight="1" spans="1:7">
      <c r="A36" s="143">
        <v>22999</v>
      </c>
      <c r="B36" s="250" t="s">
        <v>81</v>
      </c>
      <c r="C36" s="251">
        <v>28800000</v>
      </c>
      <c r="D36" s="248"/>
      <c r="E36" s="248"/>
      <c r="F36" s="248"/>
      <c r="G36" s="251">
        <v>28800000</v>
      </c>
    </row>
    <row r="37" s="205" customFormat="1" ht="15" customHeight="1" spans="1:7">
      <c r="A37" s="143">
        <v>2299899</v>
      </c>
      <c r="B37" s="250" t="s">
        <v>81</v>
      </c>
      <c r="C37" s="251">
        <v>28800000</v>
      </c>
      <c r="D37" s="248"/>
      <c r="E37" s="248"/>
      <c r="F37" s="248"/>
      <c r="G37" s="251">
        <v>28800000</v>
      </c>
    </row>
    <row r="38" s="176" customFormat="1" ht="15" customHeight="1" spans="1:7">
      <c r="A38" s="165">
        <v>212</v>
      </c>
      <c r="B38" s="250" t="s">
        <v>148</v>
      </c>
      <c r="C38" s="251">
        <v>200000</v>
      </c>
      <c r="D38" s="197"/>
      <c r="E38" s="197"/>
      <c r="F38" s="197"/>
      <c r="G38" s="251">
        <v>200000</v>
      </c>
    </row>
    <row r="39" s="205" customFormat="1" ht="15" customHeight="1" spans="1:7">
      <c r="A39" s="252">
        <v>21299</v>
      </c>
      <c r="B39" s="250" t="s">
        <v>149</v>
      </c>
      <c r="C39" s="251">
        <v>200000</v>
      </c>
      <c r="D39" s="248"/>
      <c r="E39" s="248"/>
      <c r="F39" s="248"/>
      <c r="G39" s="251">
        <v>200000</v>
      </c>
    </row>
    <row r="40" s="205" customFormat="1" ht="15" customHeight="1" spans="1:7">
      <c r="A40" s="252">
        <v>2129999</v>
      </c>
      <c r="B40" s="250" t="s">
        <v>149</v>
      </c>
      <c r="C40" s="251">
        <v>200000</v>
      </c>
      <c r="D40" s="248"/>
      <c r="E40" s="248"/>
      <c r="F40" s="248"/>
      <c r="G40" s="251">
        <v>200000</v>
      </c>
    </row>
    <row r="41" s="205" customFormat="1" ht="18" customHeight="1" spans="1:7">
      <c r="A41" s="253" t="s">
        <v>188</v>
      </c>
      <c r="B41" s="254" t="s">
        <v>188</v>
      </c>
      <c r="C41" s="255">
        <f>C8+C17+C24+C29+C33+C38</f>
        <v>100198461.44</v>
      </c>
      <c r="D41" s="203">
        <f>D8+D17+D24+D29+D33+D38</f>
        <v>65781695.44</v>
      </c>
      <c r="E41" s="203">
        <f>E8+E17+E24+E29+E33+E38</f>
        <v>61838996.72</v>
      </c>
      <c r="F41" s="203">
        <f>F8+F17+F24+F29+F33+F38</f>
        <v>3942698.72</v>
      </c>
      <c r="G41" s="203">
        <f>G8+G17+G24+G29+G33+G38</f>
        <v>34416766</v>
      </c>
    </row>
  </sheetData>
  <autoFilter ref="A1:G41">
    <extLst/>
  </autoFilter>
  <mergeCells count="6">
    <mergeCell ref="A3:G3"/>
    <mergeCell ref="A5:B5"/>
    <mergeCell ref="D5:F5"/>
    <mergeCell ref="A41:B41"/>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C8" sqref="C8"/>
    </sheetView>
  </sheetViews>
  <sheetFormatPr defaultColWidth="10.425" defaultRowHeight="14.25" customHeight="1" outlineLevelCol="5"/>
  <cols>
    <col min="1" max="6" width="28.1416666666667" customWidth="1"/>
  </cols>
  <sheetData>
    <row r="1" customHeight="1" spans="1:6">
      <c r="A1" s="2"/>
      <c r="B1" s="2"/>
      <c r="C1" s="2"/>
      <c r="D1" s="2"/>
      <c r="E1" s="2"/>
      <c r="F1" s="2"/>
    </row>
    <row r="2" customHeight="1" spans="1:6">
      <c r="A2" s="54"/>
      <c r="B2" s="54"/>
      <c r="C2" s="54"/>
      <c r="D2" s="54"/>
      <c r="E2" s="53"/>
      <c r="F2" s="223" t="s">
        <v>189</v>
      </c>
    </row>
    <row r="3" ht="41.25" customHeight="1" spans="1:6">
      <c r="A3" s="224" t="str">
        <f>"2025"&amp;"年一般公共预算“三公”经费支出预算表"</f>
        <v>2025年一般公共预算“三公”经费支出预算表</v>
      </c>
      <c r="B3" s="54"/>
      <c r="C3" s="54"/>
      <c r="D3" s="54"/>
      <c r="E3" s="53"/>
      <c r="F3" s="54"/>
    </row>
    <row r="4" customHeight="1" spans="1:6">
      <c r="A4" s="122" t="s">
        <v>1</v>
      </c>
      <c r="B4" s="225"/>
      <c r="D4" s="54"/>
      <c r="E4" s="53"/>
      <c r="F4" s="75" t="s">
        <v>2</v>
      </c>
    </row>
    <row r="5" ht="27" customHeight="1" spans="1:6">
      <c r="A5" s="58" t="s">
        <v>190</v>
      </c>
      <c r="B5" s="58" t="s">
        <v>191</v>
      </c>
      <c r="C5" s="60" t="s">
        <v>192</v>
      </c>
      <c r="D5" s="58"/>
      <c r="E5" s="59"/>
      <c r="F5" s="58" t="s">
        <v>193</v>
      </c>
    </row>
    <row r="6" ht="28.5" customHeight="1" spans="1:6">
      <c r="A6" s="226"/>
      <c r="B6" s="62"/>
      <c r="C6" s="59" t="s">
        <v>58</v>
      </c>
      <c r="D6" s="59" t="s">
        <v>194</v>
      </c>
      <c r="E6" s="59" t="s">
        <v>195</v>
      </c>
      <c r="F6" s="61"/>
    </row>
    <row r="7" ht="17.25" customHeight="1" spans="1:6">
      <c r="A7" s="67" t="s">
        <v>82</v>
      </c>
      <c r="B7" s="67" t="s">
        <v>83</v>
      </c>
      <c r="C7" s="67" t="s">
        <v>84</v>
      </c>
      <c r="D7" s="67" t="s">
        <v>85</v>
      </c>
      <c r="E7" s="67" t="s">
        <v>86</v>
      </c>
      <c r="F7" s="67" t="s">
        <v>87</v>
      </c>
    </row>
    <row r="8" ht="17.25" customHeight="1" spans="1:6">
      <c r="A8" s="91"/>
      <c r="B8" s="91"/>
      <c r="C8" s="91"/>
      <c r="D8" s="91"/>
      <c r="E8" s="91"/>
      <c r="F8" s="91"/>
    </row>
    <row r="10" s="36" customFormat="1" customHeight="1" spans="1:2">
      <c r="A10" s="46" t="s">
        <v>196</v>
      </c>
      <c r="B10" s="46"/>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2"/>
  <sheetViews>
    <sheetView showZeros="0" topLeftCell="D23" workbookViewId="0">
      <selection activeCell="I51" sqref="I10:I51"/>
    </sheetView>
  </sheetViews>
  <sheetFormatPr defaultColWidth="9.14166666666667" defaultRowHeight="14.25" customHeight="1"/>
  <cols>
    <col min="1" max="1" width="30.5583333333333" customWidth="1"/>
    <col min="2" max="2" width="26.1083333333333" customWidth="1"/>
    <col min="3" max="3" width="23.6666666666667" customWidth="1"/>
    <col min="4" max="4" width="31.2833333333333" customWidth="1"/>
    <col min="5" max="5" width="10.1416666666667" customWidth="1"/>
    <col min="6" max="6" width="17.575" customWidth="1"/>
    <col min="7" max="7" width="10.2833333333333" customWidth="1"/>
    <col min="8" max="8" width="23" customWidth="1"/>
    <col min="9" max="24" width="18.7166666666667"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79"/>
      <c r="C2" s="207"/>
      <c r="E2" s="208"/>
      <c r="F2" s="208"/>
      <c r="G2" s="208"/>
      <c r="H2" s="208"/>
      <c r="I2" s="95"/>
      <c r="J2" s="95"/>
      <c r="K2" s="95"/>
      <c r="L2" s="95"/>
      <c r="M2" s="95"/>
      <c r="N2" s="95"/>
      <c r="R2" s="95"/>
      <c r="V2" s="207"/>
      <c r="X2" s="4" t="s">
        <v>197</v>
      </c>
    </row>
    <row r="3" ht="45.75" customHeight="1" spans="1:24">
      <c r="A3" s="77" t="str">
        <f>"2025"&amp;"年部门基本支出预算表"</f>
        <v>2025年部门基本支出预算表</v>
      </c>
      <c r="B3" s="5"/>
      <c r="C3" s="77"/>
      <c r="D3" s="77"/>
      <c r="E3" s="77"/>
      <c r="F3" s="77"/>
      <c r="G3" s="77"/>
      <c r="H3" s="77"/>
      <c r="I3" s="77"/>
      <c r="J3" s="77"/>
      <c r="K3" s="77"/>
      <c r="L3" s="77"/>
      <c r="M3" s="77"/>
      <c r="N3" s="77"/>
      <c r="O3" s="5"/>
      <c r="P3" s="5"/>
      <c r="Q3" s="5"/>
      <c r="R3" s="77"/>
      <c r="S3" s="77"/>
      <c r="T3" s="77"/>
      <c r="U3" s="77"/>
      <c r="V3" s="77"/>
      <c r="W3" s="77"/>
      <c r="X3" s="77"/>
    </row>
    <row r="4" ht="18.75" customHeight="1" spans="1:24">
      <c r="A4" s="6" t="s">
        <v>1</v>
      </c>
      <c r="B4" s="8"/>
      <c r="C4" s="209"/>
      <c r="D4" s="209"/>
      <c r="E4" s="209"/>
      <c r="F4" s="209"/>
      <c r="G4" s="209"/>
      <c r="H4" s="209"/>
      <c r="I4" s="97"/>
      <c r="J4" s="97"/>
      <c r="K4" s="97"/>
      <c r="L4" s="97"/>
      <c r="M4" s="97"/>
      <c r="N4" s="97"/>
      <c r="O4" s="9"/>
      <c r="P4" s="9"/>
      <c r="Q4" s="9"/>
      <c r="R4" s="97"/>
      <c r="V4" s="207"/>
      <c r="X4" s="4" t="s">
        <v>2</v>
      </c>
    </row>
    <row r="5" ht="18" customHeight="1" spans="1:24">
      <c r="A5" s="11" t="s">
        <v>198</v>
      </c>
      <c r="B5" s="11" t="s">
        <v>199</v>
      </c>
      <c r="C5" s="11" t="s">
        <v>200</v>
      </c>
      <c r="D5" s="11" t="s">
        <v>201</v>
      </c>
      <c r="E5" s="11" t="s">
        <v>202</v>
      </c>
      <c r="F5" s="11" t="s">
        <v>203</v>
      </c>
      <c r="G5" s="11" t="s">
        <v>204</v>
      </c>
      <c r="H5" s="11" t="s">
        <v>205</v>
      </c>
      <c r="I5" s="218" t="s">
        <v>206</v>
      </c>
      <c r="J5" s="92" t="s">
        <v>206</v>
      </c>
      <c r="K5" s="92"/>
      <c r="L5" s="92"/>
      <c r="M5" s="92"/>
      <c r="N5" s="92"/>
      <c r="O5" s="14"/>
      <c r="P5" s="14"/>
      <c r="Q5" s="14"/>
      <c r="R5" s="113" t="s">
        <v>62</v>
      </c>
      <c r="S5" s="92" t="s">
        <v>63</v>
      </c>
      <c r="T5" s="92"/>
      <c r="U5" s="92"/>
      <c r="V5" s="92"/>
      <c r="W5" s="92"/>
      <c r="X5" s="93"/>
    </row>
    <row r="6" ht="18" customHeight="1" spans="1:24">
      <c r="A6" s="16"/>
      <c r="B6" s="38"/>
      <c r="C6" s="161"/>
      <c r="D6" s="16"/>
      <c r="E6" s="16"/>
      <c r="F6" s="16"/>
      <c r="G6" s="16"/>
      <c r="H6" s="16"/>
      <c r="I6" s="159" t="s">
        <v>207</v>
      </c>
      <c r="J6" s="218" t="s">
        <v>59</v>
      </c>
      <c r="K6" s="92"/>
      <c r="L6" s="92"/>
      <c r="M6" s="92"/>
      <c r="N6" s="93"/>
      <c r="O6" s="13" t="s">
        <v>208</v>
      </c>
      <c r="P6" s="14"/>
      <c r="Q6" s="15"/>
      <c r="R6" s="11" t="s">
        <v>62</v>
      </c>
      <c r="S6" s="218" t="s">
        <v>63</v>
      </c>
      <c r="T6" s="113" t="s">
        <v>65</v>
      </c>
      <c r="U6" s="92" t="s">
        <v>63</v>
      </c>
      <c r="V6" s="113" t="s">
        <v>67</v>
      </c>
      <c r="W6" s="113" t="s">
        <v>68</v>
      </c>
      <c r="X6" s="222" t="s">
        <v>69</v>
      </c>
    </row>
    <row r="7" ht="19.5" customHeight="1" spans="1:24">
      <c r="A7" s="38"/>
      <c r="B7" s="38"/>
      <c r="C7" s="38"/>
      <c r="D7" s="38"/>
      <c r="E7" s="38"/>
      <c r="F7" s="38"/>
      <c r="G7" s="38"/>
      <c r="H7" s="38"/>
      <c r="I7" s="38"/>
      <c r="J7" s="219" t="s">
        <v>209</v>
      </c>
      <c r="K7" s="11" t="s">
        <v>210</v>
      </c>
      <c r="L7" s="11" t="s">
        <v>211</v>
      </c>
      <c r="M7" s="11" t="s">
        <v>212</v>
      </c>
      <c r="N7" s="11" t="s">
        <v>213</v>
      </c>
      <c r="O7" s="11" t="s">
        <v>59</v>
      </c>
      <c r="P7" s="11" t="s">
        <v>60</v>
      </c>
      <c r="Q7" s="11" t="s">
        <v>61</v>
      </c>
      <c r="R7" s="38"/>
      <c r="S7" s="11" t="s">
        <v>58</v>
      </c>
      <c r="T7" s="11" t="s">
        <v>65</v>
      </c>
      <c r="U7" s="11" t="s">
        <v>214</v>
      </c>
      <c r="V7" s="11" t="s">
        <v>67</v>
      </c>
      <c r="W7" s="11" t="s">
        <v>68</v>
      </c>
      <c r="X7" s="11" t="s">
        <v>69</v>
      </c>
    </row>
    <row r="8" ht="37.5" customHeight="1" spans="1:24">
      <c r="A8" s="210"/>
      <c r="B8" s="21"/>
      <c r="C8" s="210"/>
      <c r="D8" s="210"/>
      <c r="E8" s="210"/>
      <c r="F8" s="210"/>
      <c r="G8" s="210"/>
      <c r="H8" s="210"/>
      <c r="I8" s="210"/>
      <c r="J8" s="220" t="s">
        <v>58</v>
      </c>
      <c r="K8" s="19" t="s">
        <v>215</v>
      </c>
      <c r="L8" s="19" t="s">
        <v>211</v>
      </c>
      <c r="M8" s="19" t="s">
        <v>212</v>
      </c>
      <c r="N8" s="19" t="s">
        <v>213</v>
      </c>
      <c r="O8" s="19" t="s">
        <v>211</v>
      </c>
      <c r="P8" s="19" t="s">
        <v>212</v>
      </c>
      <c r="Q8" s="19" t="s">
        <v>213</v>
      </c>
      <c r="R8" s="19" t="s">
        <v>62</v>
      </c>
      <c r="S8" s="19" t="s">
        <v>58</v>
      </c>
      <c r="T8" s="19" t="s">
        <v>65</v>
      </c>
      <c r="U8" s="19" t="s">
        <v>214</v>
      </c>
      <c r="V8" s="19" t="s">
        <v>67</v>
      </c>
      <c r="W8" s="19" t="s">
        <v>68</v>
      </c>
      <c r="X8" s="19" t="s">
        <v>69</v>
      </c>
    </row>
    <row r="9" customHeight="1" spans="1:24">
      <c r="A9" s="47">
        <v>1</v>
      </c>
      <c r="B9" s="47">
        <v>2</v>
      </c>
      <c r="C9" s="47">
        <v>3</v>
      </c>
      <c r="D9" s="47">
        <v>4</v>
      </c>
      <c r="E9" s="47">
        <v>5</v>
      </c>
      <c r="F9" s="47">
        <v>6</v>
      </c>
      <c r="G9" s="47">
        <v>7</v>
      </c>
      <c r="H9" s="47">
        <v>8</v>
      </c>
      <c r="I9" s="47">
        <v>9</v>
      </c>
      <c r="J9" s="47">
        <v>10</v>
      </c>
      <c r="K9" s="47">
        <v>11</v>
      </c>
      <c r="L9" s="47">
        <v>12</v>
      </c>
      <c r="M9" s="47">
        <v>13</v>
      </c>
      <c r="N9" s="47">
        <v>14</v>
      </c>
      <c r="O9" s="47">
        <v>15</v>
      </c>
      <c r="P9" s="47">
        <v>16</v>
      </c>
      <c r="Q9" s="47">
        <v>17</v>
      </c>
      <c r="R9" s="47">
        <v>18</v>
      </c>
      <c r="S9" s="47">
        <v>19</v>
      </c>
      <c r="T9" s="47">
        <v>20</v>
      </c>
      <c r="U9" s="47">
        <v>21</v>
      </c>
      <c r="V9" s="47">
        <v>22</v>
      </c>
      <c r="W9" s="47">
        <v>23</v>
      </c>
      <c r="X9" s="47">
        <v>24</v>
      </c>
    </row>
    <row r="10" s="205" customFormat="1" customHeight="1" spans="1:24">
      <c r="A10" s="27" t="s">
        <v>216</v>
      </c>
      <c r="B10" s="27" t="s">
        <v>70</v>
      </c>
      <c r="C10" s="211" t="s">
        <v>217</v>
      </c>
      <c r="D10" s="24" t="s">
        <v>218</v>
      </c>
      <c r="E10" s="24" t="s">
        <v>101</v>
      </c>
      <c r="F10" s="24" t="s">
        <v>102</v>
      </c>
      <c r="G10" s="24" t="s">
        <v>219</v>
      </c>
      <c r="H10" s="24" t="s">
        <v>220</v>
      </c>
      <c r="I10" s="25">
        <v>232522.32</v>
      </c>
      <c r="J10" s="25">
        <v>232522.32</v>
      </c>
      <c r="K10" s="25">
        <v>232522.32</v>
      </c>
      <c r="L10" s="27"/>
      <c r="M10" s="27"/>
      <c r="N10" s="27"/>
      <c r="O10" s="27"/>
      <c r="P10" s="27"/>
      <c r="Q10" s="27"/>
      <c r="R10" s="27"/>
      <c r="S10" s="27"/>
      <c r="T10" s="27"/>
      <c r="U10" s="27"/>
      <c r="V10" s="27"/>
      <c r="W10" s="27"/>
      <c r="X10" s="27"/>
    </row>
    <row r="11" s="205" customFormat="1" customHeight="1" spans="1:24">
      <c r="A11" s="27" t="s">
        <v>216</v>
      </c>
      <c r="B11" s="27" t="s">
        <v>70</v>
      </c>
      <c r="C11" s="211" t="s">
        <v>217</v>
      </c>
      <c r="D11" s="24" t="s">
        <v>218</v>
      </c>
      <c r="E11" s="24" t="s">
        <v>103</v>
      </c>
      <c r="F11" s="24" t="s">
        <v>104</v>
      </c>
      <c r="G11" s="24" t="s">
        <v>219</v>
      </c>
      <c r="H11" s="24" t="s">
        <v>220</v>
      </c>
      <c r="I11" s="25">
        <v>386576.4</v>
      </c>
      <c r="J11" s="25">
        <v>386576.4</v>
      </c>
      <c r="K11" s="25">
        <v>386576.4</v>
      </c>
      <c r="L11" s="27"/>
      <c r="M11" s="27"/>
      <c r="N11" s="27"/>
      <c r="O11" s="27"/>
      <c r="P11" s="27"/>
      <c r="Q11" s="27"/>
      <c r="R11" s="27"/>
      <c r="S11" s="27"/>
      <c r="T11" s="27"/>
      <c r="U11" s="27"/>
      <c r="V11" s="27"/>
      <c r="W11" s="27"/>
      <c r="X11" s="27"/>
    </row>
    <row r="12" s="205" customFormat="1" customHeight="1" spans="1:24">
      <c r="A12" s="27" t="s">
        <v>216</v>
      </c>
      <c r="B12" s="27" t="s">
        <v>70</v>
      </c>
      <c r="C12" s="211" t="s">
        <v>221</v>
      </c>
      <c r="D12" s="24" t="s">
        <v>222</v>
      </c>
      <c r="E12" s="24" t="s">
        <v>118</v>
      </c>
      <c r="F12" s="24" t="s">
        <v>119</v>
      </c>
      <c r="G12" s="24" t="s">
        <v>223</v>
      </c>
      <c r="H12" s="24" t="s">
        <v>224</v>
      </c>
      <c r="I12" s="25">
        <v>80400</v>
      </c>
      <c r="J12" s="25">
        <v>80400</v>
      </c>
      <c r="K12" s="25">
        <v>80400</v>
      </c>
      <c r="L12" s="27"/>
      <c r="M12" s="27"/>
      <c r="N12" s="27"/>
      <c r="O12" s="27"/>
      <c r="P12" s="27"/>
      <c r="Q12" s="27"/>
      <c r="R12" s="27"/>
      <c r="S12" s="27"/>
      <c r="T12" s="27"/>
      <c r="U12" s="27"/>
      <c r="V12" s="27"/>
      <c r="W12" s="27"/>
      <c r="X12" s="27"/>
    </row>
    <row r="13" s="205" customFormat="1" customHeight="1" spans="1:24">
      <c r="A13" s="27" t="s">
        <v>216</v>
      </c>
      <c r="B13" s="27" t="s">
        <v>70</v>
      </c>
      <c r="C13" s="211" t="s">
        <v>221</v>
      </c>
      <c r="D13" s="24" t="s">
        <v>225</v>
      </c>
      <c r="E13" s="24" t="s">
        <v>101</v>
      </c>
      <c r="F13" s="24" t="s">
        <v>102</v>
      </c>
      <c r="G13" s="24" t="s">
        <v>226</v>
      </c>
      <c r="H13" s="24" t="s">
        <v>227</v>
      </c>
      <c r="I13" s="25">
        <v>261000</v>
      </c>
      <c r="J13" s="25">
        <v>261000</v>
      </c>
      <c r="K13" s="25">
        <v>261000</v>
      </c>
      <c r="L13" s="27"/>
      <c r="M13" s="27"/>
      <c r="N13" s="27"/>
      <c r="O13" s="27"/>
      <c r="P13" s="27"/>
      <c r="Q13" s="27"/>
      <c r="R13" s="27"/>
      <c r="S13" s="27"/>
      <c r="T13" s="27"/>
      <c r="U13" s="27"/>
      <c r="V13" s="27"/>
      <c r="W13" s="27"/>
      <c r="X13" s="27"/>
    </row>
    <row r="14" s="205" customFormat="1" customHeight="1" spans="1:24">
      <c r="A14" s="27" t="s">
        <v>216</v>
      </c>
      <c r="B14" s="27" t="s">
        <v>70</v>
      </c>
      <c r="C14" s="211" t="s">
        <v>221</v>
      </c>
      <c r="D14" s="24" t="s">
        <v>225</v>
      </c>
      <c r="E14" s="24" t="s">
        <v>103</v>
      </c>
      <c r="F14" s="24" t="s">
        <v>104</v>
      </c>
      <c r="G14" s="24" t="s">
        <v>226</v>
      </c>
      <c r="H14" s="24" t="s">
        <v>227</v>
      </c>
      <c r="I14" s="25">
        <v>513000</v>
      </c>
      <c r="J14" s="25">
        <v>513000</v>
      </c>
      <c r="K14" s="25">
        <v>513000</v>
      </c>
      <c r="L14" s="27"/>
      <c r="M14" s="27"/>
      <c r="N14" s="27"/>
      <c r="O14" s="27"/>
      <c r="P14" s="27"/>
      <c r="Q14" s="27"/>
      <c r="R14" s="27"/>
      <c r="S14" s="27"/>
      <c r="T14" s="27"/>
      <c r="U14" s="27"/>
      <c r="V14" s="27"/>
      <c r="W14" s="27"/>
      <c r="X14" s="27"/>
    </row>
    <row r="15" s="205" customFormat="1" customHeight="1" spans="1:24">
      <c r="A15" s="27" t="s">
        <v>216</v>
      </c>
      <c r="B15" s="27" t="s">
        <v>70</v>
      </c>
      <c r="C15" s="211" t="s">
        <v>228</v>
      </c>
      <c r="D15" s="24" t="s">
        <v>229</v>
      </c>
      <c r="E15" s="24" t="s">
        <v>144</v>
      </c>
      <c r="F15" s="24" t="s">
        <v>145</v>
      </c>
      <c r="G15" s="24" t="s">
        <v>230</v>
      </c>
      <c r="H15" s="24" t="s">
        <v>231</v>
      </c>
      <c r="I15" s="25">
        <v>159600</v>
      </c>
      <c r="J15" s="25">
        <v>159600</v>
      </c>
      <c r="K15" s="25">
        <v>159600</v>
      </c>
      <c r="L15" s="27"/>
      <c r="M15" s="27"/>
      <c r="N15" s="27"/>
      <c r="O15" s="27"/>
      <c r="P15" s="27"/>
      <c r="Q15" s="27"/>
      <c r="R15" s="27"/>
      <c r="S15" s="27"/>
      <c r="T15" s="27"/>
      <c r="U15" s="27"/>
      <c r="V15" s="27"/>
      <c r="W15" s="27"/>
      <c r="X15" s="27"/>
    </row>
    <row r="16" s="205" customFormat="1" customHeight="1" spans="1:24">
      <c r="A16" s="27" t="s">
        <v>216</v>
      </c>
      <c r="B16" s="27" t="s">
        <v>70</v>
      </c>
      <c r="C16" s="212" t="s">
        <v>232</v>
      </c>
      <c r="D16" s="24" t="s">
        <v>233</v>
      </c>
      <c r="E16" s="24" t="s">
        <v>126</v>
      </c>
      <c r="F16" s="24" t="s">
        <v>127</v>
      </c>
      <c r="G16" s="24" t="s">
        <v>234</v>
      </c>
      <c r="H16" s="24" t="s">
        <v>235</v>
      </c>
      <c r="I16" s="25">
        <v>13596.72</v>
      </c>
      <c r="J16" s="25">
        <v>13596.72</v>
      </c>
      <c r="K16" s="25">
        <v>13596.72</v>
      </c>
      <c r="L16" s="27"/>
      <c r="M16" s="27"/>
      <c r="N16" s="27"/>
      <c r="O16" s="27"/>
      <c r="P16" s="27"/>
      <c r="Q16" s="27"/>
      <c r="R16" s="27"/>
      <c r="S16" s="27"/>
      <c r="T16" s="27"/>
      <c r="U16" s="27"/>
      <c r="V16" s="27"/>
      <c r="W16" s="27"/>
      <c r="X16" s="27"/>
    </row>
    <row r="17" s="205" customFormat="1" customHeight="1" spans="1:24">
      <c r="A17" s="27" t="s">
        <v>216</v>
      </c>
      <c r="B17" s="27" t="s">
        <v>70</v>
      </c>
      <c r="C17" s="211" t="s">
        <v>236</v>
      </c>
      <c r="D17" s="24" t="s">
        <v>224</v>
      </c>
      <c r="E17" s="24" t="s">
        <v>101</v>
      </c>
      <c r="F17" s="24" t="s">
        <v>102</v>
      </c>
      <c r="G17" s="24" t="s">
        <v>223</v>
      </c>
      <c r="H17" s="24" t="s">
        <v>224</v>
      </c>
      <c r="I17" s="25">
        <v>359200</v>
      </c>
      <c r="J17" s="25">
        <v>359200</v>
      </c>
      <c r="K17" s="25">
        <v>359200</v>
      </c>
      <c r="L17" s="27"/>
      <c r="M17" s="27"/>
      <c r="N17" s="27"/>
      <c r="O17" s="27"/>
      <c r="P17" s="27"/>
      <c r="Q17" s="27"/>
      <c r="R17" s="27"/>
      <c r="S17" s="27"/>
      <c r="T17" s="27"/>
      <c r="U17" s="27"/>
      <c r="V17" s="27"/>
      <c r="W17" s="27"/>
      <c r="X17" s="27"/>
    </row>
    <row r="18" s="205" customFormat="1" customHeight="1" spans="1:24">
      <c r="A18" s="27" t="s">
        <v>216</v>
      </c>
      <c r="B18" s="27" t="s">
        <v>70</v>
      </c>
      <c r="C18" s="211" t="s">
        <v>236</v>
      </c>
      <c r="D18" s="24" t="s">
        <v>224</v>
      </c>
      <c r="E18" s="24" t="s">
        <v>103</v>
      </c>
      <c r="F18" s="24" t="s">
        <v>104</v>
      </c>
      <c r="G18" s="24" t="s">
        <v>223</v>
      </c>
      <c r="H18" s="24" t="s">
        <v>224</v>
      </c>
      <c r="I18" s="25">
        <v>1078000</v>
      </c>
      <c r="J18" s="25">
        <v>1078000</v>
      </c>
      <c r="K18" s="25">
        <v>1078000</v>
      </c>
      <c r="L18" s="27"/>
      <c r="M18" s="27"/>
      <c r="N18" s="27"/>
      <c r="O18" s="27"/>
      <c r="P18" s="27"/>
      <c r="Q18" s="27"/>
      <c r="R18" s="27"/>
      <c r="S18" s="27"/>
      <c r="T18" s="27"/>
      <c r="U18" s="27"/>
      <c r="V18" s="27"/>
      <c r="W18" s="27"/>
      <c r="X18" s="27"/>
    </row>
    <row r="19" s="205" customFormat="1" customHeight="1" spans="1:24">
      <c r="A19" s="27" t="s">
        <v>216</v>
      </c>
      <c r="B19" s="27" t="s">
        <v>70</v>
      </c>
      <c r="C19" s="211" t="s">
        <v>236</v>
      </c>
      <c r="D19" s="24" t="s">
        <v>237</v>
      </c>
      <c r="E19" s="24" t="s">
        <v>103</v>
      </c>
      <c r="F19" s="24" t="s">
        <v>104</v>
      </c>
      <c r="G19" s="24" t="s">
        <v>223</v>
      </c>
      <c r="H19" s="24" t="s">
        <v>224</v>
      </c>
      <c r="I19" s="25">
        <v>44600</v>
      </c>
      <c r="J19" s="25">
        <v>44600</v>
      </c>
      <c r="K19" s="25">
        <v>44600</v>
      </c>
      <c r="L19" s="27"/>
      <c r="M19" s="27"/>
      <c r="N19" s="27"/>
      <c r="O19" s="27"/>
      <c r="P19" s="27"/>
      <c r="Q19" s="27"/>
      <c r="R19" s="27"/>
      <c r="S19" s="27"/>
      <c r="T19" s="27"/>
      <c r="U19" s="27"/>
      <c r="V19" s="27"/>
      <c r="W19" s="27"/>
      <c r="X19" s="27"/>
    </row>
    <row r="20" s="205" customFormat="1" customHeight="1" spans="1:24">
      <c r="A20" s="27" t="s">
        <v>216</v>
      </c>
      <c r="B20" s="27" t="s">
        <v>70</v>
      </c>
      <c r="C20" s="211" t="s">
        <v>236</v>
      </c>
      <c r="D20" s="24" t="s">
        <v>238</v>
      </c>
      <c r="E20" s="24" t="s">
        <v>103</v>
      </c>
      <c r="F20" s="24" t="s">
        <v>104</v>
      </c>
      <c r="G20" s="24" t="s">
        <v>239</v>
      </c>
      <c r="H20" s="24" t="s">
        <v>238</v>
      </c>
      <c r="I20" s="25">
        <v>150000</v>
      </c>
      <c r="J20" s="25">
        <v>150000</v>
      </c>
      <c r="K20" s="25">
        <v>150000</v>
      </c>
      <c r="L20" s="27"/>
      <c r="M20" s="27"/>
      <c r="N20" s="27"/>
      <c r="O20" s="27"/>
      <c r="P20" s="27"/>
      <c r="Q20" s="27"/>
      <c r="R20" s="27"/>
      <c r="S20" s="27"/>
      <c r="T20" s="27"/>
      <c r="U20" s="27"/>
      <c r="V20" s="27"/>
      <c r="W20" s="27"/>
      <c r="X20" s="27"/>
    </row>
    <row r="21" s="205" customFormat="1" customHeight="1" spans="1:24">
      <c r="A21" s="27" t="s">
        <v>216</v>
      </c>
      <c r="B21" s="27" t="s">
        <v>70</v>
      </c>
      <c r="C21" s="211" t="s">
        <v>236</v>
      </c>
      <c r="D21" s="24" t="s">
        <v>240</v>
      </c>
      <c r="E21" s="24" t="s">
        <v>103</v>
      </c>
      <c r="F21" s="24" t="s">
        <v>104</v>
      </c>
      <c r="G21" s="24" t="s">
        <v>241</v>
      </c>
      <c r="H21" s="24" t="s">
        <v>240</v>
      </c>
      <c r="I21" s="25">
        <v>150000</v>
      </c>
      <c r="J21" s="25">
        <v>150000</v>
      </c>
      <c r="K21" s="25">
        <v>150000</v>
      </c>
      <c r="L21" s="27"/>
      <c r="M21" s="27"/>
      <c r="N21" s="27"/>
      <c r="O21" s="27"/>
      <c r="P21" s="27"/>
      <c r="Q21" s="27"/>
      <c r="R21" s="27"/>
      <c r="S21" s="27"/>
      <c r="T21" s="27"/>
      <c r="U21" s="27"/>
      <c r="V21" s="27"/>
      <c r="W21" s="27"/>
      <c r="X21" s="27"/>
    </row>
    <row r="22" s="205" customFormat="1" customHeight="1" spans="1:24">
      <c r="A22" s="27" t="s">
        <v>216</v>
      </c>
      <c r="B22" s="27" t="s">
        <v>70</v>
      </c>
      <c r="C22" s="211" t="s">
        <v>236</v>
      </c>
      <c r="D22" s="24" t="s">
        <v>242</v>
      </c>
      <c r="E22" s="24" t="s">
        <v>103</v>
      </c>
      <c r="F22" s="24" t="s">
        <v>104</v>
      </c>
      <c r="G22" s="24" t="s">
        <v>243</v>
      </c>
      <c r="H22" s="24" t="s">
        <v>242</v>
      </c>
      <c r="I22" s="25">
        <v>15000</v>
      </c>
      <c r="J22" s="25">
        <v>15000</v>
      </c>
      <c r="K22" s="25">
        <v>15000</v>
      </c>
      <c r="L22" s="27"/>
      <c r="M22" s="27"/>
      <c r="N22" s="27"/>
      <c r="O22" s="27"/>
      <c r="P22" s="27"/>
      <c r="Q22" s="27"/>
      <c r="R22" s="27"/>
      <c r="S22" s="27"/>
      <c r="T22" s="27"/>
      <c r="U22" s="27"/>
      <c r="V22" s="27"/>
      <c r="W22" s="27"/>
      <c r="X22" s="27"/>
    </row>
    <row r="23" s="205" customFormat="1" customHeight="1" spans="1:24">
      <c r="A23" s="27" t="s">
        <v>216</v>
      </c>
      <c r="B23" s="27" t="s">
        <v>70</v>
      </c>
      <c r="C23" s="211" t="s">
        <v>236</v>
      </c>
      <c r="D23" s="24" t="s">
        <v>244</v>
      </c>
      <c r="E23" s="24" t="s">
        <v>101</v>
      </c>
      <c r="F23" s="24" t="s">
        <v>102</v>
      </c>
      <c r="G23" s="24" t="s">
        <v>245</v>
      </c>
      <c r="H23" s="24" t="s">
        <v>244</v>
      </c>
      <c r="I23" s="25">
        <v>50000</v>
      </c>
      <c r="J23" s="25">
        <v>50000</v>
      </c>
      <c r="K23" s="25">
        <v>50000</v>
      </c>
      <c r="L23" s="27"/>
      <c r="M23" s="27"/>
      <c r="N23" s="27"/>
      <c r="O23" s="27"/>
      <c r="P23" s="27"/>
      <c r="Q23" s="27"/>
      <c r="R23" s="27"/>
      <c r="S23" s="27"/>
      <c r="T23" s="27"/>
      <c r="U23" s="27"/>
      <c r="V23" s="27"/>
      <c r="W23" s="27"/>
      <c r="X23" s="27"/>
    </row>
    <row r="24" s="205" customFormat="1" customHeight="1" spans="1:24">
      <c r="A24" s="27" t="s">
        <v>216</v>
      </c>
      <c r="B24" s="27" t="s">
        <v>70</v>
      </c>
      <c r="C24" s="211" t="s">
        <v>236</v>
      </c>
      <c r="D24" s="24" t="s">
        <v>244</v>
      </c>
      <c r="E24" s="24" t="s">
        <v>103</v>
      </c>
      <c r="F24" s="24" t="s">
        <v>104</v>
      </c>
      <c r="G24" s="24" t="s">
        <v>245</v>
      </c>
      <c r="H24" s="24" t="s">
        <v>244</v>
      </c>
      <c r="I24" s="25">
        <v>400000</v>
      </c>
      <c r="J24" s="25">
        <v>400000</v>
      </c>
      <c r="K24" s="25">
        <v>400000</v>
      </c>
      <c r="L24" s="27"/>
      <c r="M24" s="27"/>
      <c r="N24" s="27"/>
      <c r="O24" s="27"/>
      <c r="P24" s="27"/>
      <c r="Q24" s="27"/>
      <c r="R24" s="27"/>
      <c r="S24" s="27"/>
      <c r="T24" s="27"/>
      <c r="U24" s="27"/>
      <c r="V24" s="27"/>
      <c r="W24" s="27"/>
      <c r="X24" s="27"/>
    </row>
    <row r="25" s="205" customFormat="1" customHeight="1" spans="1:24">
      <c r="A25" s="27" t="s">
        <v>216</v>
      </c>
      <c r="B25" s="27" t="s">
        <v>70</v>
      </c>
      <c r="C25" s="211" t="s">
        <v>236</v>
      </c>
      <c r="D25" s="24" t="s">
        <v>246</v>
      </c>
      <c r="E25" s="24" t="s">
        <v>103</v>
      </c>
      <c r="F25" s="24" t="s">
        <v>104</v>
      </c>
      <c r="G25" s="24" t="s">
        <v>247</v>
      </c>
      <c r="H25" s="24" t="s">
        <v>246</v>
      </c>
      <c r="I25" s="25">
        <v>61000</v>
      </c>
      <c r="J25" s="25">
        <v>61000</v>
      </c>
      <c r="K25" s="25">
        <v>61000</v>
      </c>
      <c r="L25" s="27"/>
      <c r="M25" s="27"/>
      <c r="N25" s="27"/>
      <c r="O25" s="27"/>
      <c r="P25" s="27"/>
      <c r="Q25" s="27"/>
      <c r="R25" s="27"/>
      <c r="S25" s="27"/>
      <c r="T25" s="27"/>
      <c r="U25" s="27"/>
      <c r="V25" s="27"/>
      <c r="W25" s="27"/>
      <c r="X25" s="27"/>
    </row>
    <row r="26" s="205" customFormat="1" customHeight="1" spans="1:24">
      <c r="A26" s="27" t="s">
        <v>216</v>
      </c>
      <c r="B26" s="27" t="s">
        <v>70</v>
      </c>
      <c r="C26" s="211" t="s">
        <v>236</v>
      </c>
      <c r="D26" s="24" t="s">
        <v>248</v>
      </c>
      <c r="E26" s="24" t="s">
        <v>101</v>
      </c>
      <c r="F26" s="24" t="s">
        <v>102</v>
      </c>
      <c r="G26" s="24" t="s">
        <v>249</v>
      </c>
      <c r="H26" s="24" t="s">
        <v>248</v>
      </c>
      <c r="I26" s="25">
        <v>50000</v>
      </c>
      <c r="J26" s="25">
        <v>50000</v>
      </c>
      <c r="K26" s="25">
        <v>50000</v>
      </c>
      <c r="L26" s="27"/>
      <c r="M26" s="27"/>
      <c r="N26" s="27"/>
      <c r="O26" s="27"/>
      <c r="P26" s="27"/>
      <c r="Q26" s="27"/>
      <c r="R26" s="27"/>
      <c r="S26" s="27"/>
      <c r="T26" s="27"/>
      <c r="U26" s="27"/>
      <c r="V26" s="27"/>
      <c r="W26" s="27"/>
      <c r="X26" s="27"/>
    </row>
    <row r="27" s="205" customFormat="1" customHeight="1" spans="1:24">
      <c r="A27" s="27" t="s">
        <v>216</v>
      </c>
      <c r="B27" s="27" t="s">
        <v>70</v>
      </c>
      <c r="C27" s="211" t="s">
        <v>236</v>
      </c>
      <c r="D27" s="24" t="s">
        <v>248</v>
      </c>
      <c r="E27" s="24" t="s">
        <v>103</v>
      </c>
      <c r="F27" s="24" t="s">
        <v>104</v>
      </c>
      <c r="G27" s="24" t="s">
        <v>249</v>
      </c>
      <c r="H27" s="24" t="s">
        <v>248</v>
      </c>
      <c r="I27" s="25">
        <v>106400</v>
      </c>
      <c r="J27" s="25">
        <v>106400</v>
      </c>
      <c r="K27" s="25">
        <v>106400</v>
      </c>
      <c r="L27" s="27"/>
      <c r="M27" s="27"/>
      <c r="N27" s="27"/>
      <c r="O27" s="27"/>
      <c r="P27" s="27"/>
      <c r="Q27" s="27"/>
      <c r="R27" s="27"/>
      <c r="S27" s="27"/>
      <c r="T27" s="27"/>
      <c r="U27" s="27"/>
      <c r="V27" s="27"/>
      <c r="W27" s="27"/>
      <c r="X27" s="27"/>
    </row>
    <row r="28" s="205" customFormat="1" customHeight="1" spans="1:24">
      <c r="A28" s="27" t="s">
        <v>216</v>
      </c>
      <c r="B28" s="27" t="s">
        <v>70</v>
      </c>
      <c r="C28" s="211" t="s">
        <v>236</v>
      </c>
      <c r="D28" s="24" t="s">
        <v>250</v>
      </c>
      <c r="E28" s="24" t="s">
        <v>103</v>
      </c>
      <c r="F28" s="24" t="s">
        <v>104</v>
      </c>
      <c r="G28" s="24" t="s">
        <v>251</v>
      </c>
      <c r="H28" s="24" t="s">
        <v>250</v>
      </c>
      <c r="I28" s="25">
        <v>5000</v>
      </c>
      <c r="J28" s="25">
        <v>5000</v>
      </c>
      <c r="K28" s="25">
        <v>5000</v>
      </c>
      <c r="L28" s="27"/>
      <c r="M28" s="27"/>
      <c r="N28" s="27"/>
      <c r="O28" s="27"/>
      <c r="P28" s="27"/>
      <c r="Q28" s="27"/>
      <c r="R28" s="27"/>
      <c r="S28" s="27"/>
      <c r="T28" s="27"/>
      <c r="U28" s="27"/>
      <c r="V28" s="27"/>
      <c r="W28" s="27"/>
      <c r="X28" s="27"/>
    </row>
    <row r="29" s="205" customFormat="1" customHeight="1" spans="1:24">
      <c r="A29" s="27" t="s">
        <v>216</v>
      </c>
      <c r="B29" s="27" t="s">
        <v>70</v>
      </c>
      <c r="C29" s="213" t="s">
        <v>252</v>
      </c>
      <c r="D29" s="24" t="s">
        <v>253</v>
      </c>
      <c r="E29" s="24" t="s">
        <v>103</v>
      </c>
      <c r="F29" s="24" t="s">
        <v>104</v>
      </c>
      <c r="G29" s="24" t="s">
        <v>254</v>
      </c>
      <c r="H29" s="24" t="s">
        <v>255</v>
      </c>
      <c r="I29" s="25">
        <v>256896</v>
      </c>
      <c r="J29" s="25">
        <v>256896</v>
      </c>
      <c r="K29" s="25">
        <v>256896</v>
      </c>
      <c r="L29" s="27"/>
      <c r="M29" s="27"/>
      <c r="N29" s="27"/>
      <c r="O29" s="27"/>
      <c r="P29" s="27"/>
      <c r="Q29" s="27"/>
      <c r="R29" s="27"/>
      <c r="S29" s="27"/>
      <c r="T29" s="27"/>
      <c r="U29" s="27"/>
      <c r="V29" s="27"/>
      <c r="W29" s="27"/>
      <c r="X29" s="27"/>
    </row>
    <row r="30" s="205" customFormat="1" customHeight="1" spans="1:24">
      <c r="A30" s="27" t="s">
        <v>216</v>
      </c>
      <c r="B30" s="27" t="s">
        <v>70</v>
      </c>
      <c r="C30" s="214" t="s">
        <v>256</v>
      </c>
      <c r="D30" s="24" t="s">
        <v>257</v>
      </c>
      <c r="E30" s="24" t="s">
        <v>120</v>
      </c>
      <c r="F30" s="24" t="s">
        <v>121</v>
      </c>
      <c r="G30" s="24" t="s">
        <v>258</v>
      </c>
      <c r="H30" s="24" t="s">
        <v>259</v>
      </c>
      <c r="I30" s="25">
        <v>5190960</v>
      </c>
      <c r="J30" s="25">
        <v>5190960</v>
      </c>
      <c r="K30" s="25">
        <v>5190960</v>
      </c>
      <c r="L30" s="27"/>
      <c r="M30" s="27"/>
      <c r="N30" s="27"/>
      <c r="O30" s="27"/>
      <c r="P30" s="27"/>
      <c r="Q30" s="27"/>
      <c r="R30" s="27"/>
      <c r="S30" s="27"/>
      <c r="T30" s="27"/>
      <c r="U30" s="27"/>
      <c r="V30" s="27"/>
      <c r="W30" s="27"/>
      <c r="X30" s="27"/>
    </row>
    <row r="31" s="205" customFormat="1" customHeight="1" spans="1:24">
      <c r="A31" s="27" t="s">
        <v>216</v>
      </c>
      <c r="B31" s="27" t="s">
        <v>70</v>
      </c>
      <c r="C31" s="214" t="s">
        <v>256</v>
      </c>
      <c r="D31" s="24" t="s">
        <v>260</v>
      </c>
      <c r="E31" s="24" t="s">
        <v>122</v>
      </c>
      <c r="F31" s="24" t="s">
        <v>123</v>
      </c>
      <c r="G31" s="24" t="s">
        <v>261</v>
      </c>
      <c r="H31" s="24" t="s">
        <v>262</v>
      </c>
      <c r="I31" s="25">
        <v>1300000</v>
      </c>
      <c r="J31" s="25">
        <v>1300000</v>
      </c>
      <c r="K31" s="25">
        <v>1300000</v>
      </c>
      <c r="L31" s="27"/>
      <c r="M31" s="27"/>
      <c r="N31" s="27"/>
      <c r="O31" s="27"/>
      <c r="P31" s="27"/>
      <c r="Q31" s="27"/>
      <c r="R31" s="27"/>
      <c r="S31" s="27"/>
      <c r="T31" s="27"/>
      <c r="U31" s="27"/>
      <c r="V31" s="27"/>
      <c r="W31" s="27"/>
      <c r="X31" s="27"/>
    </row>
    <row r="32" s="205" customFormat="1" customHeight="1" spans="1:24">
      <c r="A32" s="27" t="s">
        <v>216</v>
      </c>
      <c r="B32" s="27" t="s">
        <v>70</v>
      </c>
      <c r="C32" s="214" t="s">
        <v>256</v>
      </c>
      <c r="D32" s="24" t="s">
        <v>263</v>
      </c>
      <c r="E32" s="24" t="s">
        <v>132</v>
      </c>
      <c r="F32" s="24" t="s">
        <v>133</v>
      </c>
      <c r="G32" s="24" t="s">
        <v>264</v>
      </c>
      <c r="H32" s="24" t="s">
        <v>265</v>
      </c>
      <c r="I32" s="25">
        <v>2561940</v>
      </c>
      <c r="J32" s="25">
        <v>2561940</v>
      </c>
      <c r="K32" s="25">
        <v>2561940</v>
      </c>
      <c r="L32" s="27"/>
      <c r="M32" s="27"/>
      <c r="N32" s="27"/>
      <c r="O32" s="27"/>
      <c r="P32" s="27"/>
      <c r="Q32" s="27"/>
      <c r="R32" s="27"/>
      <c r="S32" s="27"/>
      <c r="T32" s="27"/>
      <c r="U32" s="27"/>
      <c r="V32" s="27"/>
      <c r="W32" s="27"/>
      <c r="X32" s="27"/>
    </row>
    <row r="33" s="205" customFormat="1" customHeight="1" spans="1:24">
      <c r="A33" s="27" t="s">
        <v>216</v>
      </c>
      <c r="B33" s="27" t="s">
        <v>70</v>
      </c>
      <c r="C33" s="214" t="s">
        <v>256</v>
      </c>
      <c r="D33" s="24" t="s">
        <v>266</v>
      </c>
      <c r="E33" s="24" t="s">
        <v>134</v>
      </c>
      <c r="F33" s="24" t="s">
        <v>135</v>
      </c>
      <c r="G33" s="24" t="s">
        <v>267</v>
      </c>
      <c r="H33" s="24" t="s">
        <v>268</v>
      </c>
      <c r="I33" s="25">
        <v>2508800</v>
      </c>
      <c r="J33" s="25">
        <v>2508800</v>
      </c>
      <c r="K33" s="25">
        <v>2508800</v>
      </c>
      <c r="L33" s="27"/>
      <c r="M33" s="27"/>
      <c r="N33" s="27"/>
      <c r="O33" s="27"/>
      <c r="P33" s="27"/>
      <c r="Q33" s="27"/>
      <c r="R33" s="27"/>
      <c r="S33" s="27"/>
      <c r="T33" s="27"/>
      <c r="U33" s="27"/>
      <c r="V33" s="27"/>
      <c r="W33" s="27"/>
      <c r="X33" s="27"/>
    </row>
    <row r="34" s="205" customFormat="1" customHeight="1" spans="1:24">
      <c r="A34" s="27" t="s">
        <v>216</v>
      </c>
      <c r="B34" s="27" t="s">
        <v>70</v>
      </c>
      <c r="C34" s="214" t="s">
        <v>256</v>
      </c>
      <c r="D34" s="24" t="s">
        <v>269</v>
      </c>
      <c r="E34" s="24" t="s">
        <v>101</v>
      </c>
      <c r="F34" s="24" t="s">
        <v>102</v>
      </c>
      <c r="G34" s="24" t="s">
        <v>270</v>
      </c>
      <c r="H34" s="24" t="s">
        <v>271</v>
      </c>
      <c r="I34" s="25">
        <v>78300</v>
      </c>
      <c r="J34" s="25">
        <v>78300</v>
      </c>
      <c r="K34" s="25">
        <v>78300</v>
      </c>
      <c r="L34" s="27"/>
      <c r="M34" s="27"/>
      <c r="N34" s="27"/>
      <c r="O34" s="27"/>
      <c r="P34" s="27"/>
      <c r="Q34" s="27"/>
      <c r="R34" s="27"/>
      <c r="S34" s="27"/>
      <c r="T34" s="27"/>
      <c r="U34" s="27"/>
      <c r="V34" s="27"/>
      <c r="W34" s="27"/>
      <c r="X34" s="27"/>
    </row>
    <row r="35" s="205" customFormat="1" customHeight="1" spans="1:24">
      <c r="A35" s="27" t="s">
        <v>216</v>
      </c>
      <c r="B35" s="27" t="s">
        <v>70</v>
      </c>
      <c r="C35" s="214" t="s">
        <v>256</v>
      </c>
      <c r="D35" s="24" t="s">
        <v>269</v>
      </c>
      <c r="E35" s="24" t="s">
        <v>103</v>
      </c>
      <c r="F35" s="24" t="s">
        <v>104</v>
      </c>
      <c r="G35" s="24" t="s">
        <v>270</v>
      </c>
      <c r="H35" s="24" t="s">
        <v>271</v>
      </c>
      <c r="I35" s="25">
        <v>153900</v>
      </c>
      <c r="J35" s="25">
        <v>153900</v>
      </c>
      <c r="K35" s="25">
        <v>153900</v>
      </c>
      <c r="L35" s="27"/>
      <c r="M35" s="27"/>
      <c r="N35" s="27"/>
      <c r="O35" s="27"/>
      <c r="P35" s="27"/>
      <c r="Q35" s="27"/>
      <c r="R35" s="27"/>
      <c r="S35" s="27"/>
      <c r="T35" s="27"/>
      <c r="U35" s="27"/>
      <c r="V35" s="27"/>
      <c r="W35" s="27"/>
      <c r="X35" s="27"/>
    </row>
    <row r="36" s="205" customFormat="1" customHeight="1" spans="1:24">
      <c r="A36" s="27" t="s">
        <v>216</v>
      </c>
      <c r="B36" s="27" t="s">
        <v>70</v>
      </c>
      <c r="C36" s="214" t="s">
        <v>256</v>
      </c>
      <c r="D36" s="24" t="s">
        <v>272</v>
      </c>
      <c r="E36" s="24" t="s">
        <v>136</v>
      </c>
      <c r="F36" s="24" t="s">
        <v>137</v>
      </c>
      <c r="G36" s="24" t="s">
        <v>270</v>
      </c>
      <c r="H36" s="24" t="s">
        <v>271</v>
      </c>
      <c r="I36" s="25">
        <v>202664</v>
      </c>
      <c r="J36" s="25">
        <v>202664</v>
      </c>
      <c r="K36" s="25">
        <v>202664</v>
      </c>
      <c r="L36" s="27"/>
      <c r="M36" s="27"/>
      <c r="N36" s="27"/>
      <c r="O36" s="27"/>
      <c r="P36" s="27"/>
      <c r="Q36" s="27"/>
      <c r="R36" s="27"/>
      <c r="S36" s="27"/>
      <c r="T36" s="27"/>
      <c r="U36" s="27"/>
      <c r="V36" s="27"/>
      <c r="W36" s="27"/>
      <c r="X36" s="27"/>
    </row>
    <row r="37" s="205" customFormat="1" customHeight="1" spans="1:24">
      <c r="A37" s="27" t="s">
        <v>216</v>
      </c>
      <c r="B37" s="27" t="s">
        <v>70</v>
      </c>
      <c r="C37" s="214" t="s">
        <v>256</v>
      </c>
      <c r="D37" s="24" t="s">
        <v>273</v>
      </c>
      <c r="E37" s="24" t="s">
        <v>136</v>
      </c>
      <c r="F37" s="24" t="s">
        <v>137</v>
      </c>
      <c r="G37" s="24" t="s">
        <v>270</v>
      </c>
      <c r="H37" s="24" t="s">
        <v>271</v>
      </c>
      <c r="I37" s="25">
        <v>120744</v>
      </c>
      <c r="J37" s="25">
        <v>120744</v>
      </c>
      <c r="K37" s="25">
        <v>120744</v>
      </c>
      <c r="L37" s="27"/>
      <c r="M37" s="27"/>
      <c r="N37" s="27"/>
      <c r="O37" s="27"/>
      <c r="P37" s="27"/>
      <c r="Q37" s="27"/>
      <c r="R37" s="27"/>
      <c r="S37" s="27"/>
      <c r="T37" s="27"/>
      <c r="U37" s="27"/>
      <c r="V37" s="27"/>
      <c r="W37" s="27"/>
      <c r="X37" s="27"/>
    </row>
    <row r="38" s="205" customFormat="1" customHeight="1" spans="1:24">
      <c r="A38" s="27" t="s">
        <v>216</v>
      </c>
      <c r="B38" s="27" t="s">
        <v>70</v>
      </c>
      <c r="C38" s="214" t="s">
        <v>274</v>
      </c>
      <c r="D38" s="24" t="s">
        <v>275</v>
      </c>
      <c r="E38" s="24" t="s">
        <v>142</v>
      </c>
      <c r="F38" s="24" t="s">
        <v>143</v>
      </c>
      <c r="G38" s="24" t="s">
        <v>276</v>
      </c>
      <c r="H38" s="24" t="s">
        <v>143</v>
      </c>
      <c r="I38" s="25">
        <v>4767060</v>
      </c>
      <c r="J38" s="25">
        <v>4767060</v>
      </c>
      <c r="K38" s="25">
        <v>4767060</v>
      </c>
      <c r="L38" s="27"/>
      <c r="M38" s="27"/>
      <c r="N38" s="27"/>
      <c r="O38" s="27"/>
      <c r="P38" s="27"/>
      <c r="Q38" s="27"/>
      <c r="R38" s="27"/>
      <c r="S38" s="27"/>
      <c r="T38" s="27"/>
      <c r="U38" s="27"/>
      <c r="V38" s="27"/>
      <c r="W38" s="27"/>
      <c r="X38" s="27"/>
    </row>
    <row r="39" s="205" customFormat="1" customHeight="1" spans="1:24">
      <c r="A39" s="27" t="s">
        <v>216</v>
      </c>
      <c r="B39" s="27" t="s">
        <v>70</v>
      </c>
      <c r="C39" s="27" t="s">
        <v>277</v>
      </c>
      <c r="D39" s="24" t="s">
        <v>278</v>
      </c>
      <c r="E39" s="24" t="s">
        <v>101</v>
      </c>
      <c r="F39" s="24" t="s">
        <v>102</v>
      </c>
      <c r="G39" s="24" t="s">
        <v>279</v>
      </c>
      <c r="H39" s="24" t="s">
        <v>280</v>
      </c>
      <c r="I39" s="25">
        <v>3306000</v>
      </c>
      <c r="J39" s="25">
        <v>3306000</v>
      </c>
      <c r="K39" s="25">
        <v>3306000</v>
      </c>
      <c r="L39" s="27"/>
      <c r="M39" s="27"/>
      <c r="N39" s="27"/>
      <c r="O39" s="27"/>
      <c r="P39" s="27"/>
      <c r="Q39" s="27"/>
      <c r="R39" s="27"/>
      <c r="S39" s="27"/>
      <c r="T39" s="27"/>
      <c r="U39" s="27"/>
      <c r="V39" s="27"/>
      <c r="W39" s="27"/>
      <c r="X39" s="27"/>
    </row>
    <row r="40" s="205" customFormat="1" customHeight="1" spans="1:24">
      <c r="A40" s="27" t="s">
        <v>216</v>
      </c>
      <c r="B40" s="27" t="s">
        <v>70</v>
      </c>
      <c r="C40" s="27" t="s">
        <v>277</v>
      </c>
      <c r="D40" s="24" t="s">
        <v>278</v>
      </c>
      <c r="E40" s="24" t="s">
        <v>103</v>
      </c>
      <c r="F40" s="24" t="s">
        <v>104</v>
      </c>
      <c r="G40" s="24" t="s">
        <v>279</v>
      </c>
      <c r="H40" s="24" t="s">
        <v>280</v>
      </c>
      <c r="I40" s="25">
        <v>6498000</v>
      </c>
      <c r="J40" s="25">
        <v>6498000</v>
      </c>
      <c r="K40" s="25">
        <v>6498000</v>
      </c>
      <c r="L40" s="27"/>
      <c r="M40" s="27"/>
      <c r="N40" s="27"/>
      <c r="O40" s="27"/>
      <c r="P40" s="27"/>
      <c r="Q40" s="27"/>
      <c r="R40" s="27"/>
      <c r="S40" s="27"/>
      <c r="T40" s="27"/>
      <c r="U40" s="27"/>
      <c r="V40" s="27"/>
      <c r="W40" s="27"/>
      <c r="X40" s="27"/>
    </row>
    <row r="41" s="205" customFormat="1" customHeight="1" spans="1:24">
      <c r="A41" s="27" t="s">
        <v>216</v>
      </c>
      <c r="B41" s="27" t="s">
        <v>70</v>
      </c>
      <c r="C41" s="211" t="s">
        <v>281</v>
      </c>
      <c r="D41" s="24" t="s">
        <v>282</v>
      </c>
      <c r="E41" s="24" t="s">
        <v>118</v>
      </c>
      <c r="F41" s="24" t="s">
        <v>119</v>
      </c>
      <c r="G41" s="24" t="s">
        <v>234</v>
      </c>
      <c r="H41" s="24" t="s">
        <v>235</v>
      </c>
      <c r="I41" s="25">
        <v>2733600</v>
      </c>
      <c r="J41" s="25">
        <v>2733600</v>
      </c>
      <c r="K41" s="25">
        <v>2733600</v>
      </c>
      <c r="L41" s="27"/>
      <c r="M41" s="27"/>
      <c r="N41" s="27"/>
      <c r="O41" s="27"/>
      <c r="P41" s="27"/>
      <c r="Q41" s="27"/>
      <c r="R41" s="27"/>
      <c r="S41" s="27"/>
      <c r="T41" s="27"/>
      <c r="U41" s="27"/>
      <c r="V41" s="27"/>
      <c r="W41" s="27"/>
      <c r="X41" s="27"/>
    </row>
    <row r="42" s="205" customFormat="1" customHeight="1" spans="1:24">
      <c r="A42" s="27" t="s">
        <v>216</v>
      </c>
      <c r="B42" s="27" t="s">
        <v>70</v>
      </c>
      <c r="C42" s="211" t="s">
        <v>283</v>
      </c>
      <c r="D42" s="24" t="s">
        <v>284</v>
      </c>
      <c r="E42" s="24" t="s">
        <v>101</v>
      </c>
      <c r="F42" s="24" t="s">
        <v>102</v>
      </c>
      <c r="G42" s="24" t="s">
        <v>285</v>
      </c>
      <c r="H42" s="24" t="s">
        <v>286</v>
      </c>
      <c r="I42" s="25">
        <v>5521332</v>
      </c>
      <c r="J42" s="25">
        <v>5521332</v>
      </c>
      <c r="K42" s="25">
        <v>5521332</v>
      </c>
      <c r="L42" s="27"/>
      <c r="M42" s="27"/>
      <c r="N42" s="27"/>
      <c r="O42" s="27"/>
      <c r="P42" s="27"/>
      <c r="Q42" s="27"/>
      <c r="R42" s="27"/>
      <c r="S42" s="27"/>
      <c r="T42" s="27"/>
      <c r="U42" s="27"/>
      <c r="V42" s="27"/>
      <c r="W42" s="27"/>
      <c r="X42" s="27"/>
    </row>
    <row r="43" s="205" customFormat="1" customHeight="1" spans="1:24">
      <c r="A43" s="27" t="s">
        <v>216</v>
      </c>
      <c r="B43" s="27" t="s">
        <v>70</v>
      </c>
      <c r="C43" s="211" t="s">
        <v>283</v>
      </c>
      <c r="D43" s="24" t="s">
        <v>284</v>
      </c>
      <c r="E43" s="24" t="s">
        <v>103</v>
      </c>
      <c r="F43" s="24" t="s">
        <v>104</v>
      </c>
      <c r="G43" s="24" t="s">
        <v>285</v>
      </c>
      <c r="H43" s="24" t="s">
        <v>286</v>
      </c>
      <c r="I43" s="25">
        <v>7955388</v>
      </c>
      <c r="J43" s="25">
        <v>7955388</v>
      </c>
      <c r="K43" s="25">
        <v>7955388</v>
      </c>
      <c r="L43" s="27"/>
      <c r="M43" s="27"/>
      <c r="N43" s="27"/>
      <c r="O43" s="27"/>
      <c r="P43" s="27"/>
      <c r="Q43" s="27"/>
      <c r="R43" s="27"/>
      <c r="S43" s="27"/>
      <c r="T43" s="27"/>
      <c r="U43" s="27"/>
      <c r="V43" s="27"/>
      <c r="W43" s="27"/>
      <c r="X43" s="27"/>
    </row>
    <row r="44" s="205" customFormat="1" customHeight="1" spans="1:24">
      <c r="A44" s="27" t="s">
        <v>216</v>
      </c>
      <c r="B44" s="27" t="s">
        <v>70</v>
      </c>
      <c r="C44" s="211" t="s">
        <v>283</v>
      </c>
      <c r="D44" s="24" t="s">
        <v>287</v>
      </c>
      <c r="E44" s="24" t="s">
        <v>101</v>
      </c>
      <c r="F44" s="24" t="s">
        <v>102</v>
      </c>
      <c r="G44" s="24" t="s">
        <v>230</v>
      </c>
      <c r="H44" s="24" t="s">
        <v>231</v>
      </c>
      <c r="I44" s="25">
        <v>9420</v>
      </c>
      <c r="J44" s="25">
        <v>9420</v>
      </c>
      <c r="K44" s="25">
        <v>9420</v>
      </c>
      <c r="L44" s="27"/>
      <c r="M44" s="27"/>
      <c r="N44" s="27"/>
      <c r="O44" s="27"/>
      <c r="P44" s="27"/>
      <c r="Q44" s="27"/>
      <c r="R44" s="27"/>
      <c r="S44" s="27"/>
      <c r="T44" s="27"/>
      <c r="U44" s="27"/>
      <c r="V44" s="27"/>
      <c r="W44" s="27"/>
      <c r="X44" s="27"/>
    </row>
    <row r="45" s="205" customFormat="1" customHeight="1" spans="1:24">
      <c r="A45" s="27" t="s">
        <v>216</v>
      </c>
      <c r="B45" s="27" t="s">
        <v>70</v>
      </c>
      <c r="C45" s="211" t="s">
        <v>283</v>
      </c>
      <c r="D45" s="24" t="s">
        <v>287</v>
      </c>
      <c r="E45" s="24" t="s">
        <v>103</v>
      </c>
      <c r="F45" s="24" t="s">
        <v>104</v>
      </c>
      <c r="G45" s="24" t="s">
        <v>230</v>
      </c>
      <c r="H45" s="24" t="s">
        <v>231</v>
      </c>
      <c r="I45" s="25">
        <v>10020</v>
      </c>
      <c r="J45" s="25">
        <v>10020</v>
      </c>
      <c r="K45" s="25">
        <v>10020</v>
      </c>
      <c r="L45" s="27"/>
      <c r="M45" s="27"/>
      <c r="N45" s="27"/>
      <c r="O45" s="27"/>
      <c r="P45" s="27"/>
      <c r="Q45" s="27"/>
      <c r="R45" s="27"/>
      <c r="S45" s="27"/>
      <c r="T45" s="27"/>
      <c r="U45" s="27"/>
      <c r="V45" s="27"/>
      <c r="W45" s="27"/>
      <c r="X45" s="27"/>
    </row>
    <row r="46" s="205" customFormat="1" customHeight="1" spans="1:24">
      <c r="A46" s="27" t="s">
        <v>216</v>
      </c>
      <c r="B46" s="27" t="s">
        <v>70</v>
      </c>
      <c r="C46" s="211" t="s">
        <v>283</v>
      </c>
      <c r="D46" s="24" t="s">
        <v>288</v>
      </c>
      <c r="E46" s="24" t="s">
        <v>101</v>
      </c>
      <c r="F46" s="24" t="s">
        <v>102</v>
      </c>
      <c r="G46" s="24" t="s">
        <v>279</v>
      </c>
      <c r="H46" s="24" t="s">
        <v>280</v>
      </c>
      <c r="I46" s="25">
        <v>348000</v>
      </c>
      <c r="J46" s="25">
        <v>348000</v>
      </c>
      <c r="K46" s="25">
        <v>348000</v>
      </c>
      <c r="L46" s="27"/>
      <c r="M46" s="27"/>
      <c r="N46" s="27"/>
      <c r="O46" s="27"/>
      <c r="P46" s="27"/>
      <c r="Q46" s="27"/>
      <c r="R46" s="27"/>
      <c r="S46" s="27"/>
      <c r="T46" s="27"/>
      <c r="U46" s="27"/>
      <c r="V46" s="27"/>
      <c r="W46" s="27"/>
      <c r="X46" s="27"/>
    </row>
    <row r="47" s="205" customFormat="1" customHeight="1" spans="1:24">
      <c r="A47" s="27" t="s">
        <v>216</v>
      </c>
      <c r="B47" s="27" t="s">
        <v>70</v>
      </c>
      <c r="C47" s="211" t="s">
        <v>283</v>
      </c>
      <c r="D47" s="24" t="s">
        <v>288</v>
      </c>
      <c r="E47" s="24" t="s">
        <v>103</v>
      </c>
      <c r="F47" s="24" t="s">
        <v>104</v>
      </c>
      <c r="G47" s="24" t="s">
        <v>279</v>
      </c>
      <c r="H47" s="24" t="s">
        <v>280</v>
      </c>
      <c r="I47" s="25">
        <v>684000</v>
      </c>
      <c r="J47" s="25">
        <v>684000</v>
      </c>
      <c r="K47" s="25">
        <v>684000</v>
      </c>
      <c r="L47" s="27"/>
      <c r="M47" s="27"/>
      <c r="N47" s="27"/>
      <c r="O47" s="27"/>
      <c r="P47" s="27"/>
      <c r="Q47" s="27"/>
      <c r="R47" s="27"/>
      <c r="S47" s="27"/>
      <c r="T47" s="27"/>
      <c r="U47" s="27"/>
      <c r="V47" s="27"/>
      <c r="W47" s="27"/>
      <c r="X47" s="27"/>
    </row>
    <row r="48" s="205" customFormat="1" customHeight="1" spans="1:24">
      <c r="A48" s="27" t="s">
        <v>216</v>
      </c>
      <c r="B48" s="27" t="s">
        <v>70</v>
      </c>
      <c r="C48" s="211" t="s">
        <v>283</v>
      </c>
      <c r="D48" s="24" t="s">
        <v>289</v>
      </c>
      <c r="E48" s="24" t="s">
        <v>101</v>
      </c>
      <c r="F48" s="24" t="s">
        <v>102</v>
      </c>
      <c r="G48" s="24" t="s">
        <v>290</v>
      </c>
      <c r="H48" s="24" t="s">
        <v>291</v>
      </c>
      <c r="I48" s="25">
        <v>3567684</v>
      </c>
      <c r="J48" s="25">
        <v>3567684</v>
      </c>
      <c r="K48" s="25">
        <v>3567684</v>
      </c>
      <c r="L48" s="27"/>
      <c r="M48" s="27"/>
      <c r="N48" s="27"/>
      <c r="O48" s="27"/>
      <c r="P48" s="27"/>
      <c r="Q48" s="27"/>
      <c r="R48" s="27"/>
      <c r="S48" s="27"/>
      <c r="T48" s="27"/>
      <c r="U48" s="27"/>
      <c r="V48" s="27"/>
      <c r="W48" s="27"/>
      <c r="X48" s="27"/>
    </row>
    <row r="49" s="205" customFormat="1" customHeight="1" spans="1:24">
      <c r="A49" s="27" t="s">
        <v>216</v>
      </c>
      <c r="B49" s="27" t="s">
        <v>70</v>
      </c>
      <c r="C49" s="211" t="s">
        <v>283</v>
      </c>
      <c r="D49" s="24" t="s">
        <v>292</v>
      </c>
      <c r="E49" s="24" t="s">
        <v>101</v>
      </c>
      <c r="F49" s="24" t="s">
        <v>102</v>
      </c>
      <c r="G49" s="24" t="s">
        <v>290</v>
      </c>
      <c r="H49" s="24" t="s">
        <v>291</v>
      </c>
      <c r="I49" s="25">
        <v>2527680</v>
      </c>
      <c r="J49" s="25">
        <v>2527680</v>
      </c>
      <c r="K49" s="25">
        <v>2527680</v>
      </c>
      <c r="L49" s="27"/>
      <c r="M49" s="27"/>
      <c r="N49" s="27"/>
      <c r="O49" s="27"/>
      <c r="P49" s="27"/>
      <c r="Q49" s="27"/>
      <c r="R49" s="27"/>
      <c r="S49" s="27"/>
      <c r="T49" s="27"/>
      <c r="U49" s="27"/>
      <c r="V49" s="27"/>
      <c r="W49" s="27"/>
      <c r="X49" s="27"/>
    </row>
    <row r="50" s="205" customFormat="1" customHeight="1" spans="1:24">
      <c r="A50" s="27" t="s">
        <v>216</v>
      </c>
      <c r="B50" s="27" t="s">
        <v>70</v>
      </c>
      <c r="C50" s="211" t="s">
        <v>283</v>
      </c>
      <c r="D50" s="24" t="s">
        <v>289</v>
      </c>
      <c r="E50" s="24" t="s">
        <v>103</v>
      </c>
      <c r="F50" s="24" t="s">
        <v>104</v>
      </c>
      <c r="G50" s="24" t="s">
        <v>290</v>
      </c>
      <c r="H50" s="24" t="s">
        <v>291</v>
      </c>
      <c r="I50" s="25">
        <v>6558372</v>
      </c>
      <c r="J50" s="25">
        <v>6558372</v>
      </c>
      <c r="K50" s="25">
        <v>6558372</v>
      </c>
      <c r="L50" s="27"/>
      <c r="M50" s="27"/>
      <c r="N50" s="27"/>
      <c r="O50" s="27"/>
      <c r="P50" s="27"/>
      <c r="Q50" s="27"/>
      <c r="R50" s="27"/>
      <c r="S50" s="27"/>
      <c r="T50" s="27"/>
      <c r="U50" s="27"/>
      <c r="V50" s="27"/>
      <c r="W50" s="27"/>
      <c r="X50" s="27"/>
    </row>
    <row r="51" s="205" customFormat="1" customHeight="1" spans="1:24">
      <c r="A51" s="27" t="s">
        <v>216</v>
      </c>
      <c r="B51" s="27" t="s">
        <v>70</v>
      </c>
      <c r="C51" s="211" t="s">
        <v>283</v>
      </c>
      <c r="D51" s="24" t="s">
        <v>292</v>
      </c>
      <c r="E51" s="24" t="s">
        <v>103</v>
      </c>
      <c r="F51" s="24" t="s">
        <v>104</v>
      </c>
      <c r="G51" s="24" t="s">
        <v>290</v>
      </c>
      <c r="H51" s="24" t="s">
        <v>291</v>
      </c>
      <c r="I51" s="25">
        <v>4805040</v>
      </c>
      <c r="J51" s="25">
        <v>4805040</v>
      </c>
      <c r="K51" s="25">
        <v>4805040</v>
      </c>
      <c r="L51" s="27"/>
      <c r="M51" s="27"/>
      <c r="N51" s="27"/>
      <c r="O51" s="27"/>
      <c r="P51" s="27"/>
      <c r="Q51" s="27"/>
      <c r="R51" s="27"/>
      <c r="S51" s="27"/>
      <c r="T51" s="27"/>
      <c r="U51" s="27"/>
      <c r="V51" s="27"/>
      <c r="W51" s="27"/>
      <c r="X51" s="27"/>
    </row>
    <row r="52" s="206" customFormat="1" ht="17.25" customHeight="1" spans="1:24">
      <c r="A52" s="43" t="s">
        <v>188</v>
      </c>
      <c r="B52" s="215"/>
      <c r="C52" s="216"/>
      <c r="D52" s="216"/>
      <c r="E52" s="216"/>
      <c r="F52" s="216"/>
      <c r="G52" s="216"/>
      <c r="H52" s="217"/>
      <c r="I52" s="221">
        <v>65781695.44</v>
      </c>
      <c r="J52" s="221">
        <v>65781695.44</v>
      </c>
      <c r="K52" s="221">
        <v>65781695.44</v>
      </c>
      <c r="L52" s="221"/>
      <c r="M52" s="221"/>
      <c r="N52" s="221"/>
      <c r="O52" s="221"/>
      <c r="P52" s="221"/>
      <c r="Q52" s="221"/>
      <c r="R52" s="221"/>
      <c r="S52" s="221"/>
      <c r="T52" s="221"/>
      <c r="U52" s="221"/>
      <c r="V52" s="221"/>
      <c r="W52" s="221"/>
      <c r="X52" s="221"/>
    </row>
  </sheetData>
  <autoFilter ref="A1:X52">
    <extLst/>
  </autoFilter>
  <mergeCells count="31">
    <mergeCell ref="A3:X3"/>
    <mergeCell ref="A4:H4"/>
    <mergeCell ref="I5:X5"/>
    <mergeCell ref="J6:N6"/>
    <mergeCell ref="O6:Q6"/>
    <mergeCell ref="S6:X6"/>
    <mergeCell ref="A52:H5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3"/>
  <sheetViews>
    <sheetView showZeros="0" topLeftCell="D1" workbookViewId="0">
      <pane ySplit="8" topLeftCell="A9" activePane="bottomLeft" state="frozen"/>
      <selection/>
      <selection pane="bottomLeft" activeCell="O43" sqref="O43"/>
    </sheetView>
  </sheetViews>
  <sheetFormatPr defaultColWidth="9.14166666666667" defaultRowHeight="14.25" customHeight="1"/>
  <cols>
    <col min="1" max="1" width="14.5583333333333" customWidth="1"/>
    <col min="2" max="2" width="26.775" customWidth="1"/>
    <col min="3" max="3" width="67.225" style="177" customWidth="1"/>
    <col min="4" max="4" width="23.85" customWidth="1"/>
    <col min="5" max="5" width="11.1416666666667" customWidth="1"/>
    <col min="6" max="6" width="25" customWidth="1"/>
    <col min="7" max="7" width="9.85" customWidth="1"/>
    <col min="8" max="8" width="17.7166666666667" customWidth="1"/>
    <col min="9" max="9" width="14.225" customWidth="1"/>
    <col min="10" max="10" width="15" customWidth="1"/>
    <col min="11" max="11" width="14.8916666666667" customWidth="1"/>
    <col min="12" max="12" width="15.5583333333333" customWidth="1"/>
    <col min="13" max="13" width="16" customWidth="1"/>
    <col min="14" max="14" width="14.3333333333333" customWidth="1"/>
    <col min="15" max="15" width="15.1083333333333" customWidth="1"/>
    <col min="16" max="16" width="11.1416666666667" customWidth="1"/>
    <col min="17" max="17" width="19.85" customWidth="1"/>
    <col min="18" max="18" width="12.8916666666667" customWidth="1"/>
    <col min="19" max="19" width="15.225" customWidth="1"/>
    <col min="20" max="20" width="12.6666666666667" customWidth="1"/>
    <col min="21" max="21" width="13.5583333333333" customWidth="1"/>
    <col min="22" max="22" width="14.5583333333333" customWidth="1"/>
    <col min="23" max="23" width="17.225" customWidth="1"/>
  </cols>
  <sheetData>
    <row r="1" customHeight="1" spans="1:23">
      <c r="A1" s="2"/>
      <c r="B1" s="2"/>
      <c r="C1" s="178"/>
      <c r="D1" s="2"/>
      <c r="E1" s="2"/>
      <c r="F1" s="2"/>
      <c r="G1" s="2"/>
      <c r="H1" s="2"/>
      <c r="I1" s="2"/>
      <c r="J1" s="2"/>
      <c r="K1" s="2"/>
      <c r="L1" s="2"/>
      <c r="M1" s="2"/>
      <c r="N1" s="2"/>
      <c r="O1" s="2"/>
      <c r="P1" s="2"/>
      <c r="Q1" s="2"/>
      <c r="R1" s="2"/>
      <c r="S1" s="2"/>
      <c r="T1" s="2"/>
      <c r="U1" s="2"/>
      <c r="V1" s="2"/>
      <c r="W1" s="2"/>
    </row>
    <row r="2" ht="13.5" customHeight="1" spans="2:23">
      <c r="B2" s="179"/>
      <c r="E2" s="3"/>
      <c r="F2" s="3"/>
      <c r="G2" s="3"/>
      <c r="H2" s="3"/>
      <c r="U2" s="179"/>
      <c r="W2" s="204" t="s">
        <v>293</v>
      </c>
    </row>
    <row r="3" ht="46.5" customHeight="1" spans="1:23">
      <c r="A3" s="5" t="str">
        <f>"2025"&amp;"年部门项目支出预算表"</f>
        <v>2025年部门项目支出预算表</v>
      </c>
      <c r="B3" s="5"/>
      <c r="C3" s="180"/>
      <c r="D3" s="5"/>
      <c r="E3" s="5"/>
      <c r="F3" s="5"/>
      <c r="G3" s="5"/>
      <c r="H3" s="5"/>
      <c r="I3" s="5"/>
      <c r="J3" s="5"/>
      <c r="K3" s="5"/>
      <c r="L3" s="5"/>
      <c r="M3" s="5"/>
      <c r="N3" s="5"/>
      <c r="O3" s="5"/>
      <c r="P3" s="5"/>
      <c r="Q3" s="5"/>
      <c r="R3" s="5"/>
      <c r="S3" s="5"/>
      <c r="T3" s="5"/>
      <c r="U3" s="5"/>
      <c r="V3" s="5"/>
      <c r="W3" s="5"/>
    </row>
    <row r="4" ht="13.5" customHeight="1" spans="1:23">
      <c r="A4" s="6" t="s">
        <v>1</v>
      </c>
      <c r="B4" s="8"/>
      <c r="C4" s="8"/>
      <c r="D4" s="8"/>
      <c r="E4" s="8"/>
      <c r="F4" s="8"/>
      <c r="G4" s="8"/>
      <c r="H4" s="8"/>
      <c r="I4" s="9"/>
      <c r="J4" s="9"/>
      <c r="K4" s="9"/>
      <c r="L4" s="9"/>
      <c r="M4" s="9"/>
      <c r="N4" s="9"/>
      <c r="O4" s="9"/>
      <c r="P4" s="9"/>
      <c r="Q4" s="9"/>
      <c r="U4" s="179"/>
      <c r="W4" s="152" t="s">
        <v>2</v>
      </c>
    </row>
    <row r="5" ht="21.75" customHeight="1" spans="1:23">
      <c r="A5" s="11" t="s">
        <v>294</v>
      </c>
      <c r="B5" s="12" t="s">
        <v>200</v>
      </c>
      <c r="C5" s="181" t="s">
        <v>201</v>
      </c>
      <c r="D5" s="11" t="s">
        <v>295</v>
      </c>
      <c r="E5" s="12" t="s">
        <v>202</v>
      </c>
      <c r="F5" s="12" t="s">
        <v>203</v>
      </c>
      <c r="G5" s="12" t="s">
        <v>296</v>
      </c>
      <c r="H5" s="12" t="s">
        <v>297</v>
      </c>
      <c r="I5" s="37" t="s">
        <v>56</v>
      </c>
      <c r="J5" s="13" t="s">
        <v>298</v>
      </c>
      <c r="K5" s="14"/>
      <c r="L5" s="14"/>
      <c r="M5" s="15"/>
      <c r="N5" s="13" t="s">
        <v>208</v>
      </c>
      <c r="O5" s="14"/>
      <c r="P5" s="15"/>
      <c r="Q5" s="12" t="s">
        <v>62</v>
      </c>
      <c r="R5" s="13" t="s">
        <v>63</v>
      </c>
      <c r="S5" s="14"/>
      <c r="T5" s="14"/>
      <c r="U5" s="14"/>
      <c r="V5" s="14"/>
      <c r="W5" s="15"/>
    </row>
    <row r="6" ht="21.75" customHeight="1" spans="1:23">
      <c r="A6" s="16"/>
      <c r="B6" s="38"/>
      <c r="C6" s="182"/>
      <c r="D6" s="16"/>
      <c r="E6" s="17"/>
      <c r="F6" s="17"/>
      <c r="G6" s="17"/>
      <c r="H6" s="17"/>
      <c r="I6" s="38"/>
      <c r="J6" s="193" t="s">
        <v>59</v>
      </c>
      <c r="K6" s="194"/>
      <c r="L6" s="12" t="s">
        <v>60</v>
      </c>
      <c r="M6" s="12" t="s">
        <v>61</v>
      </c>
      <c r="N6" s="12" t="s">
        <v>59</v>
      </c>
      <c r="O6" s="12" t="s">
        <v>60</v>
      </c>
      <c r="P6" s="12" t="s">
        <v>61</v>
      </c>
      <c r="Q6" s="17"/>
      <c r="R6" s="12" t="s">
        <v>58</v>
      </c>
      <c r="S6" s="12" t="s">
        <v>65</v>
      </c>
      <c r="T6" s="12" t="s">
        <v>214</v>
      </c>
      <c r="U6" s="12" t="s">
        <v>67</v>
      </c>
      <c r="V6" s="12" t="s">
        <v>68</v>
      </c>
      <c r="W6" s="12" t="s">
        <v>69</v>
      </c>
    </row>
    <row r="7" ht="21" customHeight="1" spans="1:23">
      <c r="A7" s="38"/>
      <c r="B7" s="38"/>
      <c r="C7" s="183"/>
      <c r="D7" s="38"/>
      <c r="E7" s="38"/>
      <c r="F7" s="38"/>
      <c r="G7" s="38"/>
      <c r="H7" s="38"/>
      <c r="I7" s="38"/>
      <c r="J7" s="195" t="s">
        <v>58</v>
      </c>
      <c r="K7" s="196"/>
      <c r="L7" s="38"/>
      <c r="M7" s="38"/>
      <c r="N7" s="38"/>
      <c r="O7" s="38"/>
      <c r="P7" s="38"/>
      <c r="Q7" s="38"/>
      <c r="R7" s="38"/>
      <c r="S7" s="38"/>
      <c r="T7" s="38"/>
      <c r="U7" s="38"/>
      <c r="V7" s="38"/>
      <c r="W7" s="38"/>
    </row>
    <row r="8" ht="39.75" customHeight="1" spans="1:23">
      <c r="A8" s="19"/>
      <c r="B8" s="21"/>
      <c r="C8" s="184"/>
      <c r="D8" s="19"/>
      <c r="E8" s="20"/>
      <c r="F8" s="20"/>
      <c r="G8" s="20"/>
      <c r="H8" s="20"/>
      <c r="I8" s="21"/>
      <c r="J8" s="78" t="s">
        <v>58</v>
      </c>
      <c r="K8" s="78" t="s">
        <v>299</v>
      </c>
      <c r="L8" s="20"/>
      <c r="M8" s="20"/>
      <c r="N8" s="20"/>
      <c r="O8" s="20"/>
      <c r="P8" s="20"/>
      <c r="Q8" s="20"/>
      <c r="R8" s="20"/>
      <c r="S8" s="20"/>
      <c r="T8" s="20"/>
      <c r="U8" s="21"/>
      <c r="V8" s="20"/>
      <c r="W8" s="20"/>
    </row>
    <row r="9" ht="15" customHeight="1" spans="1:23">
      <c r="A9" s="22">
        <v>1</v>
      </c>
      <c r="B9" s="22">
        <v>2</v>
      </c>
      <c r="C9" s="185">
        <v>3</v>
      </c>
      <c r="D9" s="22">
        <v>4</v>
      </c>
      <c r="E9" s="22">
        <v>5</v>
      </c>
      <c r="F9" s="22">
        <v>6</v>
      </c>
      <c r="G9" s="22">
        <v>7</v>
      </c>
      <c r="H9" s="22">
        <v>8</v>
      </c>
      <c r="I9" s="22">
        <v>9</v>
      </c>
      <c r="J9" s="22">
        <v>10</v>
      </c>
      <c r="K9" s="22">
        <v>11</v>
      </c>
      <c r="L9" s="47">
        <v>12</v>
      </c>
      <c r="M9" s="47">
        <v>13</v>
      </c>
      <c r="N9" s="47">
        <v>14</v>
      </c>
      <c r="O9" s="47">
        <v>15</v>
      </c>
      <c r="P9" s="47">
        <v>16</v>
      </c>
      <c r="Q9" s="47">
        <v>17</v>
      </c>
      <c r="R9" s="47">
        <v>18</v>
      </c>
      <c r="S9" s="47">
        <v>19</v>
      </c>
      <c r="T9" s="47">
        <v>20</v>
      </c>
      <c r="U9" s="22">
        <v>21</v>
      </c>
      <c r="V9" s="47">
        <v>22</v>
      </c>
      <c r="W9" s="22">
        <v>23</v>
      </c>
    </row>
    <row r="10" s="176" customFormat="1" ht="15" customHeight="1" spans="1:23">
      <c r="A10" s="186" t="s">
        <v>300</v>
      </c>
      <c r="B10" s="187" t="s">
        <v>301</v>
      </c>
      <c r="C10" s="28" t="s">
        <v>302</v>
      </c>
      <c r="D10" s="188" t="s">
        <v>70</v>
      </c>
      <c r="E10" s="186" t="s">
        <v>103</v>
      </c>
      <c r="F10" s="186" t="s">
        <v>104</v>
      </c>
      <c r="G10" s="186" t="s">
        <v>303</v>
      </c>
      <c r="H10" s="186" t="s">
        <v>304</v>
      </c>
      <c r="I10" s="197">
        <v>20480</v>
      </c>
      <c r="J10" s="197">
        <v>20480</v>
      </c>
      <c r="K10" s="198">
        <v>20480</v>
      </c>
      <c r="L10" s="198"/>
      <c r="M10" s="198"/>
      <c r="N10" s="198"/>
      <c r="O10" s="198"/>
      <c r="P10" s="198"/>
      <c r="Q10" s="198"/>
      <c r="R10" s="200"/>
      <c r="S10" s="200"/>
      <c r="T10" s="200"/>
      <c r="U10" s="188"/>
      <c r="V10" s="200"/>
      <c r="W10" s="188"/>
    </row>
    <row r="11" s="176" customFormat="1" ht="15" customHeight="1" spans="1:23">
      <c r="A11" s="186" t="s">
        <v>300</v>
      </c>
      <c r="B11" s="187" t="s">
        <v>305</v>
      </c>
      <c r="C11" s="28" t="s">
        <v>306</v>
      </c>
      <c r="D11" s="188" t="s">
        <v>70</v>
      </c>
      <c r="E11" s="186" t="s">
        <v>103</v>
      </c>
      <c r="F11" s="186" t="s">
        <v>104</v>
      </c>
      <c r="G11" s="186" t="s">
        <v>303</v>
      </c>
      <c r="H11" s="186" t="s">
        <v>304</v>
      </c>
      <c r="I11" s="197">
        <v>9984</v>
      </c>
      <c r="J11" s="197">
        <v>9984</v>
      </c>
      <c r="K11" s="198">
        <v>9984</v>
      </c>
      <c r="L11" s="198"/>
      <c r="M11" s="198"/>
      <c r="N11" s="198"/>
      <c r="O11" s="198"/>
      <c r="P11" s="198"/>
      <c r="Q11" s="198"/>
      <c r="R11" s="200"/>
      <c r="S11" s="200"/>
      <c r="T11" s="200"/>
      <c r="U11" s="188"/>
      <c r="V11" s="200"/>
      <c r="W11" s="188"/>
    </row>
    <row r="12" s="176" customFormat="1" ht="15" customHeight="1" spans="1:23">
      <c r="A12" s="186" t="s">
        <v>300</v>
      </c>
      <c r="B12" s="187" t="s">
        <v>307</v>
      </c>
      <c r="C12" s="28" t="s">
        <v>308</v>
      </c>
      <c r="D12" s="188" t="s">
        <v>70</v>
      </c>
      <c r="E12" s="186" t="s">
        <v>103</v>
      </c>
      <c r="F12" s="186" t="s">
        <v>104</v>
      </c>
      <c r="G12" s="186" t="s">
        <v>303</v>
      </c>
      <c r="H12" s="186" t="s">
        <v>304</v>
      </c>
      <c r="I12" s="197">
        <v>3200</v>
      </c>
      <c r="J12" s="197">
        <v>3200</v>
      </c>
      <c r="K12" s="198">
        <v>3200</v>
      </c>
      <c r="L12" s="198"/>
      <c r="M12" s="198"/>
      <c r="N12" s="198"/>
      <c r="O12" s="198"/>
      <c r="P12" s="198"/>
      <c r="Q12" s="198"/>
      <c r="R12" s="200"/>
      <c r="S12" s="200"/>
      <c r="T12" s="200"/>
      <c r="U12" s="188"/>
      <c r="V12" s="200"/>
      <c r="W12" s="188"/>
    </row>
    <row r="13" s="176" customFormat="1" ht="15" customHeight="1" spans="1:23">
      <c r="A13" s="186" t="s">
        <v>300</v>
      </c>
      <c r="B13" s="187" t="s">
        <v>309</v>
      </c>
      <c r="C13" s="28" t="s">
        <v>310</v>
      </c>
      <c r="D13" s="188" t="s">
        <v>70</v>
      </c>
      <c r="E13" s="186" t="s">
        <v>109</v>
      </c>
      <c r="F13" s="186" t="s">
        <v>110</v>
      </c>
      <c r="G13" s="186" t="s">
        <v>223</v>
      </c>
      <c r="H13" s="186" t="s">
        <v>224</v>
      </c>
      <c r="I13" s="197">
        <v>6144</v>
      </c>
      <c r="J13" s="197">
        <v>6144</v>
      </c>
      <c r="K13" s="198">
        <v>6144</v>
      </c>
      <c r="L13" s="198"/>
      <c r="M13" s="198"/>
      <c r="N13" s="198"/>
      <c r="O13" s="198"/>
      <c r="P13" s="198"/>
      <c r="Q13" s="198"/>
      <c r="R13" s="200"/>
      <c r="S13" s="200"/>
      <c r="T13" s="200"/>
      <c r="U13" s="188"/>
      <c r="V13" s="200"/>
      <c r="W13" s="188"/>
    </row>
    <row r="14" s="176" customFormat="1" ht="15" customHeight="1" spans="1:23">
      <c r="A14" s="186" t="s">
        <v>300</v>
      </c>
      <c r="B14" s="187" t="s">
        <v>311</v>
      </c>
      <c r="C14" s="28" t="s">
        <v>312</v>
      </c>
      <c r="D14" s="188" t="s">
        <v>70</v>
      </c>
      <c r="E14" s="186" t="s">
        <v>101</v>
      </c>
      <c r="F14" s="186" t="s">
        <v>102</v>
      </c>
      <c r="G14" s="186" t="s">
        <v>303</v>
      </c>
      <c r="H14" s="186" t="s">
        <v>304</v>
      </c>
      <c r="I14" s="197">
        <v>50400</v>
      </c>
      <c r="J14" s="197">
        <v>50400</v>
      </c>
      <c r="K14" s="198">
        <v>50400</v>
      </c>
      <c r="L14" s="198"/>
      <c r="M14" s="198"/>
      <c r="N14" s="198"/>
      <c r="O14" s="198"/>
      <c r="P14" s="198"/>
      <c r="Q14" s="198"/>
      <c r="R14" s="200"/>
      <c r="S14" s="200"/>
      <c r="T14" s="200"/>
      <c r="U14" s="188"/>
      <c r="V14" s="200"/>
      <c r="W14" s="188"/>
    </row>
    <row r="15" s="176" customFormat="1" ht="15" customHeight="1" spans="1:23">
      <c r="A15" s="186" t="s">
        <v>300</v>
      </c>
      <c r="B15" s="187" t="s">
        <v>313</v>
      </c>
      <c r="C15" s="28" t="s">
        <v>314</v>
      </c>
      <c r="D15" s="188" t="s">
        <v>70</v>
      </c>
      <c r="E15" s="186" t="s">
        <v>101</v>
      </c>
      <c r="F15" s="186" t="s">
        <v>102</v>
      </c>
      <c r="G15" s="186" t="s">
        <v>223</v>
      </c>
      <c r="H15" s="186" t="s">
        <v>224</v>
      </c>
      <c r="I15" s="197">
        <v>196362</v>
      </c>
      <c r="J15" s="197">
        <v>196362</v>
      </c>
      <c r="K15" s="198">
        <v>196362</v>
      </c>
      <c r="L15" s="198"/>
      <c r="M15" s="198"/>
      <c r="N15" s="198"/>
      <c r="O15" s="198"/>
      <c r="P15" s="198"/>
      <c r="Q15" s="198"/>
      <c r="R15" s="200"/>
      <c r="S15" s="200"/>
      <c r="T15" s="200"/>
      <c r="U15" s="188"/>
      <c r="V15" s="200"/>
      <c r="W15" s="188"/>
    </row>
    <row r="16" s="176" customFormat="1" ht="15" customHeight="1" spans="1:23">
      <c r="A16" s="186" t="s">
        <v>315</v>
      </c>
      <c r="B16" s="187" t="s">
        <v>316</v>
      </c>
      <c r="C16" s="28" t="s">
        <v>317</v>
      </c>
      <c r="D16" s="188" t="s">
        <v>70</v>
      </c>
      <c r="E16" s="186" t="s">
        <v>113</v>
      </c>
      <c r="F16" s="186" t="s">
        <v>112</v>
      </c>
      <c r="G16" s="186" t="s">
        <v>223</v>
      </c>
      <c r="H16" s="186" t="s">
        <v>224</v>
      </c>
      <c r="I16" s="197">
        <v>6000</v>
      </c>
      <c r="J16" s="197">
        <v>6000</v>
      </c>
      <c r="K16" s="198">
        <v>6000</v>
      </c>
      <c r="L16" s="198"/>
      <c r="M16" s="198"/>
      <c r="N16" s="198"/>
      <c r="O16" s="198"/>
      <c r="P16" s="198"/>
      <c r="Q16" s="198"/>
      <c r="R16" s="200"/>
      <c r="S16" s="200"/>
      <c r="T16" s="200"/>
      <c r="U16" s="188"/>
      <c r="V16" s="200"/>
      <c r="W16" s="188"/>
    </row>
    <row r="17" s="176" customFormat="1" ht="15" customHeight="1" spans="1:23">
      <c r="A17" s="186" t="s">
        <v>315</v>
      </c>
      <c r="B17" s="187" t="s">
        <v>316</v>
      </c>
      <c r="C17" s="28" t="s">
        <v>317</v>
      </c>
      <c r="D17" s="188" t="s">
        <v>70</v>
      </c>
      <c r="E17" s="186" t="s">
        <v>113</v>
      </c>
      <c r="F17" s="186" t="s">
        <v>112</v>
      </c>
      <c r="G17" s="186" t="s">
        <v>249</v>
      </c>
      <c r="H17" s="186" t="s">
        <v>248</v>
      </c>
      <c r="I17" s="197">
        <v>8400</v>
      </c>
      <c r="J17" s="197">
        <v>8400</v>
      </c>
      <c r="K17" s="198">
        <v>8400</v>
      </c>
      <c r="L17" s="198"/>
      <c r="M17" s="198"/>
      <c r="N17" s="198"/>
      <c r="O17" s="198"/>
      <c r="P17" s="198"/>
      <c r="Q17" s="198"/>
      <c r="R17" s="200"/>
      <c r="S17" s="200"/>
      <c r="T17" s="200"/>
      <c r="U17" s="188"/>
      <c r="V17" s="200"/>
      <c r="W17" s="188"/>
    </row>
    <row r="18" s="176" customFormat="1" ht="15" customHeight="1" spans="1:23">
      <c r="A18" s="186" t="s">
        <v>315</v>
      </c>
      <c r="B18" s="28" t="s">
        <v>318</v>
      </c>
      <c r="C18" s="28" t="s">
        <v>319</v>
      </c>
      <c r="D18" s="188" t="s">
        <v>70</v>
      </c>
      <c r="E18" s="186" t="s">
        <v>113</v>
      </c>
      <c r="F18" s="186" t="s">
        <v>112</v>
      </c>
      <c r="G18" s="186" t="s">
        <v>249</v>
      </c>
      <c r="H18" s="186" t="s">
        <v>248</v>
      </c>
      <c r="I18" s="197">
        <v>492000</v>
      </c>
      <c r="J18" s="197">
        <v>492000</v>
      </c>
      <c r="K18" s="198">
        <v>492000</v>
      </c>
      <c r="L18" s="198"/>
      <c r="M18" s="198"/>
      <c r="N18" s="198"/>
      <c r="O18" s="198"/>
      <c r="P18" s="198"/>
      <c r="Q18" s="198"/>
      <c r="R18" s="200"/>
      <c r="S18" s="200"/>
      <c r="T18" s="200"/>
      <c r="U18" s="188"/>
      <c r="V18" s="200"/>
      <c r="W18" s="188"/>
    </row>
    <row r="19" s="176" customFormat="1" ht="15" customHeight="1" spans="1:23">
      <c r="A19" s="186" t="s">
        <v>315</v>
      </c>
      <c r="B19" s="187" t="s">
        <v>320</v>
      </c>
      <c r="C19" s="28" t="s">
        <v>321</v>
      </c>
      <c r="D19" s="188" t="s">
        <v>70</v>
      </c>
      <c r="E19" s="186" t="s">
        <v>103</v>
      </c>
      <c r="F19" s="186" t="s">
        <v>104</v>
      </c>
      <c r="G19" s="186" t="s">
        <v>322</v>
      </c>
      <c r="H19" s="186" t="s">
        <v>323</v>
      </c>
      <c r="I19" s="197">
        <v>981253</v>
      </c>
      <c r="J19" s="197"/>
      <c r="K19" s="198"/>
      <c r="L19" s="198"/>
      <c r="M19" s="198"/>
      <c r="N19" s="198"/>
      <c r="O19" s="198"/>
      <c r="P19" s="198"/>
      <c r="Q19" s="198">
        <v>981253</v>
      </c>
      <c r="R19" s="200"/>
      <c r="S19" s="200"/>
      <c r="T19" s="200"/>
      <c r="U19" s="188"/>
      <c r="V19" s="200"/>
      <c r="W19" s="188"/>
    </row>
    <row r="20" s="176" customFormat="1" ht="15" customHeight="1" spans="1:23">
      <c r="A20" s="186" t="s">
        <v>315</v>
      </c>
      <c r="B20" s="187" t="s">
        <v>320</v>
      </c>
      <c r="C20" s="28" t="s">
        <v>321</v>
      </c>
      <c r="D20" s="188" t="s">
        <v>70</v>
      </c>
      <c r="E20" s="186" t="s">
        <v>103</v>
      </c>
      <c r="F20" s="186" t="s">
        <v>104</v>
      </c>
      <c r="G20" s="186" t="s">
        <v>324</v>
      </c>
      <c r="H20" s="186" t="s">
        <v>325</v>
      </c>
      <c r="I20" s="197">
        <v>1321800</v>
      </c>
      <c r="J20" s="197"/>
      <c r="K20" s="198"/>
      <c r="L20" s="198"/>
      <c r="M20" s="198"/>
      <c r="N20" s="198"/>
      <c r="O20" s="198"/>
      <c r="P20" s="198"/>
      <c r="Q20" s="198">
        <v>1321800</v>
      </c>
      <c r="R20" s="200"/>
      <c r="S20" s="200"/>
      <c r="T20" s="200"/>
      <c r="U20" s="188"/>
      <c r="V20" s="200"/>
      <c r="W20" s="188"/>
    </row>
    <row r="21" s="176" customFormat="1" ht="15" customHeight="1" spans="1:23">
      <c r="A21" s="186" t="s">
        <v>315</v>
      </c>
      <c r="B21" s="187" t="s">
        <v>326</v>
      </c>
      <c r="C21" s="28" t="s">
        <v>327</v>
      </c>
      <c r="D21" s="188" t="s">
        <v>70</v>
      </c>
      <c r="E21" s="186" t="s">
        <v>105</v>
      </c>
      <c r="F21" s="186" t="s">
        <v>106</v>
      </c>
      <c r="G21" s="186" t="s">
        <v>223</v>
      </c>
      <c r="H21" s="186" t="s">
        <v>224</v>
      </c>
      <c r="I21" s="197">
        <v>25000</v>
      </c>
      <c r="J21" s="197">
        <v>25000</v>
      </c>
      <c r="K21" s="198">
        <v>25000</v>
      </c>
      <c r="L21" s="198"/>
      <c r="M21" s="198"/>
      <c r="N21" s="198"/>
      <c r="O21" s="198"/>
      <c r="P21" s="198"/>
      <c r="Q21" s="198"/>
      <c r="R21" s="200"/>
      <c r="S21" s="200"/>
      <c r="T21" s="200"/>
      <c r="U21" s="188"/>
      <c r="V21" s="200"/>
      <c r="W21" s="188"/>
    </row>
    <row r="22" s="176" customFormat="1" ht="15" customHeight="1" spans="1:23">
      <c r="A22" s="30" t="s">
        <v>315</v>
      </c>
      <c r="B22" s="30" t="s">
        <v>328</v>
      </c>
      <c r="C22" s="30" t="s">
        <v>329</v>
      </c>
      <c r="D22" s="188" t="s">
        <v>70</v>
      </c>
      <c r="E22" s="165">
        <v>2050203</v>
      </c>
      <c r="F22" s="165" t="s">
        <v>102</v>
      </c>
      <c r="G22" s="189" t="s">
        <v>249</v>
      </c>
      <c r="H22" s="189" t="s">
        <v>248</v>
      </c>
      <c r="I22" s="197">
        <v>1312000</v>
      </c>
      <c r="J22" s="197"/>
      <c r="K22" s="197"/>
      <c r="L22" s="198"/>
      <c r="M22" s="198"/>
      <c r="N22" s="198"/>
      <c r="O22" s="198"/>
      <c r="P22" s="198"/>
      <c r="Q22" s="198"/>
      <c r="R22" s="197">
        <v>1312000</v>
      </c>
      <c r="S22" s="198"/>
      <c r="T22" s="198"/>
      <c r="U22" s="197"/>
      <c r="V22" s="198"/>
      <c r="W22" s="197">
        <v>1312000</v>
      </c>
    </row>
    <row r="23" s="176" customFormat="1" ht="15" customHeight="1" spans="1:23">
      <c r="A23" s="190" t="s">
        <v>300</v>
      </c>
      <c r="B23" s="30" t="s">
        <v>330</v>
      </c>
      <c r="C23" s="31" t="s">
        <v>331</v>
      </c>
      <c r="D23" s="188" t="s">
        <v>70</v>
      </c>
      <c r="E23" s="165">
        <v>2050204</v>
      </c>
      <c r="F23" s="165" t="s">
        <v>104</v>
      </c>
      <c r="G23" s="186" t="s">
        <v>303</v>
      </c>
      <c r="H23" s="186" t="s">
        <v>304</v>
      </c>
      <c r="I23" s="199">
        <v>11798</v>
      </c>
      <c r="J23" s="188"/>
      <c r="K23" s="188"/>
      <c r="L23" s="200"/>
      <c r="M23" s="200"/>
      <c r="N23" s="199">
        <v>11798</v>
      </c>
      <c r="O23" s="200"/>
      <c r="P23" s="200"/>
      <c r="Q23" s="200"/>
      <c r="R23" s="200"/>
      <c r="S23" s="200"/>
      <c r="T23" s="200"/>
      <c r="U23" s="188"/>
      <c r="V23" s="200"/>
      <c r="W23" s="188"/>
    </row>
    <row r="24" s="176" customFormat="1" ht="15" customHeight="1" spans="1:23">
      <c r="A24" s="190" t="s">
        <v>315</v>
      </c>
      <c r="B24" s="191" t="s">
        <v>332</v>
      </c>
      <c r="C24" s="31" t="s">
        <v>333</v>
      </c>
      <c r="D24" s="188" t="s">
        <v>70</v>
      </c>
      <c r="E24" s="165">
        <v>2296003</v>
      </c>
      <c r="F24" s="165" t="s">
        <v>147</v>
      </c>
      <c r="G24" s="189" t="s">
        <v>247</v>
      </c>
      <c r="H24" s="189" t="s">
        <v>246</v>
      </c>
      <c r="I24" s="199">
        <v>100000</v>
      </c>
      <c r="J24" s="188"/>
      <c r="K24" s="188"/>
      <c r="L24" s="200"/>
      <c r="M24" s="200"/>
      <c r="N24" s="199"/>
      <c r="O24" s="199">
        <v>100000</v>
      </c>
      <c r="P24" s="200"/>
      <c r="Q24" s="200"/>
      <c r="R24" s="200"/>
      <c r="S24" s="200"/>
      <c r="T24" s="200"/>
      <c r="U24" s="188"/>
      <c r="V24" s="200"/>
      <c r="W24" s="188"/>
    </row>
    <row r="25" s="176" customFormat="1" ht="15" customHeight="1" spans="1:23">
      <c r="A25" s="190" t="s">
        <v>300</v>
      </c>
      <c r="B25" s="30" t="s">
        <v>334</v>
      </c>
      <c r="C25" s="31" t="s">
        <v>335</v>
      </c>
      <c r="D25" s="188" t="s">
        <v>70</v>
      </c>
      <c r="E25" s="165">
        <v>2050203</v>
      </c>
      <c r="F25" s="165" t="s">
        <v>102</v>
      </c>
      <c r="G25" s="192">
        <v>31002</v>
      </c>
      <c r="H25" s="192" t="s">
        <v>237</v>
      </c>
      <c r="I25" s="199">
        <v>450000</v>
      </c>
      <c r="J25" s="188"/>
      <c r="K25" s="188"/>
      <c r="L25" s="200"/>
      <c r="M25" s="200"/>
      <c r="N25" s="199">
        <v>450000</v>
      </c>
      <c r="O25" s="200"/>
      <c r="P25" s="200"/>
      <c r="Q25" s="200"/>
      <c r="R25" s="200"/>
      <c r="S25" s="200"/>
      <c r="T25" s="200"/>
      <c r="U25" s="188"/>
      <c r="V25" s="200"/>
      <c r="W25" s="188"/>
    </row>
    <row r="26" s="176" customFormat="1" ht="15" customHeight="1" spans="1:23">
      <c r="A26" s="190" t="s">
        <v>300</v>
      </c>
      <c r="B26" s="30" t="s">
        <v>336</v>
      </c>
      <c r="C26" s="31" t="s">
        <v>337</v>
      </c>
      <c r="D26" s="188" t="s">
        <v>70</v>
      </c>
      <c r="E26" s="165">
        <v>2050203</v>
      </c>
      <c r="F26" s="165" t="s">
        <v>102</v>
      </c>
      <c r="G26" s="186" t="s">
        <v>303</v>
      </c>
      <c r="H26" s="186" t="s">
        <v>304</v>
      </c>
      <c r="I26" s="199">
        <v>10725</v>
      </c>
      <c r="J26" s="188"/>
      <c r="K26" s="188"/>
      <c r="L26" s="200"/>
      <c r="M26" s="200"/>
      <c r="N26" s="199">
        <v>10725</v>
      </c>
      <c r="O26" s="200"/>
      <c r="P26" s="200"/>
      <c r="Q26" s="200"/>
      <c r="R26" s="200"/>
      <c r="S26" s="200"/>
      <c r="T26" s="200"/>
      <c r="U26" s="188"/>
      <c r="V26" s="200"/>
      <c r="W26" s="188"/>
    </row>
    <row r="27" s="176" customFormat="1" ht="15" customHeight="1" spans="1:23">
      <c r="A27" s="190" t="s">
        <v>300</v>
      </c>
      <c r="B27" s="30" t="s">
        <v>338</v>
      </c>
      <c r="C27" s="31" t="s">
        <v>339</v>
      </c>
      <c r="D27" s="188" t="s">
        <v>70</v>
      </c>
      <c r="E27" s="165">
        <v>2050203</v>
      </c>
      <c r="F27" s="165" t="s">
        <v>102</v>
      </c>
      <c r="G27" s="186" t="s">
        <v>303</v>
      </c>
      <c r="H27" s="186" t="s">
        <v>304</v>
      </c>
      <c r="I27" s="199">
        <v>57000</v>
      </c>
      <c r="J27" s="188"/>
      <c r="K27" s="188"/>
      <c r="L27" s="200"/>
      <c r="M27" s="200"/>
      <c r="N27" s="199">
        <v>57000</v>
      </c>
      <c r="O27" s="200"/>
      <c r="P27" s="200"/>
      <c r="Q27" s="200"/>
      <c r="R27" s="200"/>
      <c r="S27" s="200"/>
      <c r="T27" s="200"/>
      <c r="U27" s="188"/>
      <c r="V27" s="200"/>
      <c r="W27" s="188"/>
    </row>
    <row r="28" s="176" customFormat="1" ht="15" customHeight="1" spans="1:23">
      <c r="A28" s="190" t="s">
        <v>300</v>
      </c>
      <c r="B28" s="30" t="s">
        <v>340</v>
      </c>
      <c r="C28" s="31" t="s">
        <v>341</v>
      </c>
      <c r="D28" s="188" t="s">
        <v>70</v>
      </c>
      <c r="E28" s="165">
        <v>2050203</v>
      </c>
      <c r="F28" s="165" t="s">
        <v>102</v>
      </c>
      <c r="G28" s="186" t="s">
        <v>303</v>
      </c>
      <c r="H28" s="186" t="s">
        <v>304</v>
      </c>
      <c r="I28" s="199">
        <v>3775</v>
      </c>
      <c r="J28" s="188"/>
      <c r="K28" s="188"/>
      <c r="L28" s="200"/>
      <c r="M28" s="200"/>
      <c r="N28" s="199">
        <v>3775</v>
      </c>
      <c r="O28" s="200"/>
      <c r="P28" s="200"/>
      <c r="Q28" s="200"/>
      <c r="R28" s="200"/>
      <c r="S28" s="200"/>
      <c r="T28" s="200"/>
      <c r="U28" s="188"/>
      <c r="V28" s="200"/>
      <c r="W28" s="188"/>
    </row>
    <row r="29" s="176" customFormat="1" ht="15" customHeight="1" spans="1:23">
      <c r="A29" s="190" t="s">
        <v>300</v>
      </c>
      <c r="B29" s="30" t="s">
        <v>342</v>
      </c>
      <c r="C29" s="31" t="s">
        <v>343</v>
      </c>
      <c r="D29" s="188" t="s">
        <v>70</v>
      </c>
      <c r="E29" s="165">
        <v>2050204</v>
      </c>
      <c r="F29" s="165" t="s">
        <v>104</v>
      </c>
      <c r="G29" s="186" t="s">
        <v>303</v>
      </c>
      <c r="H29" s="186" t="s">
        <v>304</v>
      </c>
      <c r="I29" s="199">
        <v>100</v>
      </c>
      <c r="J29" s="188"/>
      <c r="K29" s="188"/>
      <c r="L29" s="200"/>
      <c r="M29" s="200"/>
      <c r="N29" s="199">
        <v>100</v>
      </c>
      <c r="O29" s="200"/>
      <c r="P29" s="200"/>
      <c r="Q29" s="200"/>
      <c r="R29" s="200"/>
      <c r="S29" s="200"/>
      <c r="T29" s="200"/>
      <c r="U29" s="188"/>
      <c r="V29" s="200"/>
      <c r="W29" s="188"/>
    </row>
    <row r="30" s="176" customFormat="1" ht="15" customHeight="1" spans="1:23">
      <c r="A30" s="190" t="s">
        <v>300</v>
      </c>
      <c r="B30" s="30" t="s">
        <v>344</v>
      </c>
      <c r="C30" s="31" t="s">
        <v>345</v>
      </c>
      <c r="D30" s="188" t="s">
        <v>70</v>
      </c>
      <c r="E30" s="165">
        <v>2050204</v>
      </c>
      <c r="F30" s="165" t="s">
        <v>104</v>
      </c>
      <c r="G30" s="186" t="s">
        <v>303</v>
      </c>
      <c r="H30" s="186" t="s">
        <v>304</v>
      </c>
      <c r="I30" s="201">
        <v>50</v>
      </c>
      <c r="J30" s="197"/>
      <c r="K30" s="197"/>
      <c r="L30" s="198"/>
      <c r="M30" s="198"/>
      <c r="N30" s="201">
        <v>50</v>
      </c>
      <c r="O30" s="198"/>
      <c r="P30" s="198"/>
      <c r="Q30" s="198"/>
      <c r="R30" s="198"/>
      <c r="S30" s="198"/>
      <c r="T30" s="198"/>
      <c r="U30" s="197"/>
      <c r="V30" s="198"/>
      <c r="W30" s="197"/>
    </row>
    <row r="31" s="176" customFormat="1" ht="15" customHeight="1" spans="1:23">
      <c r="A31" s="190" t="s">
        <v>300</v>
      </c>
      <c r="B31" s="30" t="s">
        <v>346</v>
      </c>
      <c r="C31" s="31" t="s">
        <v>347</v>
      </c>
      <c r="D31" s="188" t="s">
        <v>70</v>
      </c>
      <c r="E31" s="165">
        <v>2050204</v>
      </c>
      <c r="F31" s="165" t="s">
        <v>104</v>
      </c>
      <c r="G31" s="186" t="s">
        <v>303</v>
      </c>
      <c r="H31" s="186" t="s">
        <v>304</v>
      </c>
      <c r="I31" s="201">
        <v>1600</v>
      </c>
      <c r="J31" s="197"/>
      <c r="K31" s="197"/>
      <c r="L31" s="198"/>
      <c r="M31" s="198"/>
      <c r="N31" s="201">
        <v>1600</v>
      </c>
      <c r="O31" s="198"/>
      <c r="P31" s="198"/>
      <c r="Q31" s="198"/>
      <c r="R31" s="198"/>
      <c r="S31" s="198"/>
      <c r="T31" s="198"/>
      <c r="U31" s="197"/>
      <c r="V31" s="198"/>
      <c r="W31" s="197"/>
    </row>
    <row r="32" s="176" customFormat="1" ht="15" customHeight="1" spans="1:23">
      <c r="A32" s="190" t="s">
        <v>300</v>
      </c>
      <c r="B32" s="30" t="s">
        <v>348</v>
      </c>
      <c r="C32" s="31" t="s">
        <v>349</v>
      </c>
      <c r="D32" s="188" t="s">
        <v>70</v>
      </c>
      <c r="E32" s="165">
        <v>2050204</v>
      </c>
      <c r="F32" s="165" t="s">
        <v>104</v>
      </c>
      <c r="G32" s="186" t="s">
        <v>303</v>
      </c>
      <c r="H32" s="186" t="s">
        <v>304</v>
      </c>
      <c r="I32" s="201">
        <v>704</v>
      </c>
      <c r="J32" s="197"/>
      <c r="K32" s="197"/>
      <c r="L32" s="198"/>
      <c r="M32" s="198"/>
      <c r="N32" s="201">
        <v>704</v>
      </c>
      <c r="O32" s="198"/>
      <c r="P32" s="198"/>
      <c r="Q32" s="198"/>
      <c r="R32" s="198"/>
      <c r="S32" s="198"/>
      <c r="T32" s="198"/>
      <c r="U32" s="197"/>
      <c r="V32" s="198"/>
      <c r="W32" s="197"/>
    </row>
    <row r="33" s="176" customFormat="1" ht="15" customHeight="1" spans="1:23">
      <c r="A33" s="190" t="s">
        <v>315</v>
      </c>
      <c r="B33" s="30" t="s">
        <v>350</v>
      </c>
      <c r="C33" s="31" t="s">
        <v>351</v>
      </c>
      <c r="D33" s="188" t="s">
        <v>70</v>
      </c>
      <c r="E33" s="165">
        <v>2050203</v>
      </c>
      <c r="F33" s="165" t="s">
        <v>102</v>
      </c>
      <c r="G33" s="189" t="s">
        <v>249</v>
      </c>
      <c r="H33" s="189" t="s">
        <v>248</v>
      </c>
      <c r="I33" s="201">
        <v>13700</v>
      </c>
      <c r="J33" s="197"/>
      <c r="K33" s="197"/>
      <c r="L33" s="198"/>
      <c r="M33" s="198"/>
      <c r="N33" s="201">
        <v>13700</v>
      </c>
      <c r="O33" s="198"/>
      <c r="P33" s="198"/>
      <c r="Q33" s="198"/>
      <c r="R33" s="198"/>
      <c r="S33" s="198"/>
      <c r="T33" s="198"/>
      <c r="U33" s="197"/>
      <c r="V33" s="198"/>
      <c r="W33" s="197"/>
    </row>
    <row r="34" s="176" customFormat="1" ht="15" customHeight="1" spans="1:23">
      <c r="A34" s="190" t="s">
        <v>315</v>
      </c>
      <c r="B34" s="30" t="s">
        <v>352</v>
      </c>
      <c r="C34" s="31" t="s">
        <v>353</v>
      </c>
      <c r="D34" s="188" t="s">
        <v>70</v>
      </c>
      <c r="E34" s="165">
        <v>2050203</v>
      </c>
      <c r="F34" s="165" t="s">
        <v>102</v>
      </c>
      <c r="G34" s="189" t="s">
        <v>249</v>
      </c>
      <c r="H34" s="189" t="s">
        <v>248</v>
      </c>
      <c r="I34" s="201">
        <v>89360</v>
      </c>
      <c r="J34" s="197"/>
      <c r="K34" s="197"/>
      <c r="L34" s="198"/>
      <c r="M34" s="198"/>
      <c r="N34" s="201">
        <v>89360</v>
      </c>
      <c r="O34" s="198"/>
      <c r="P34" s="198"/>
      <c r="Q34" s="198"/>
      <c r="R34" s="198"/>
      <c r="S34" s="198"/>
      <c r="T34" s="198"/>
      <c r="U34" s="197"/>
      <c r="V34" s="198"/>
      <c r="W34" s="197"/>
    </row>
    <row r="35" s="176" customFormat="1" ht="15" customHeight="1" spans="1:23">
      <c r="A35" s="190" t="s">
        <v>315</v>
      </c>
      <c r="B35" s="30" t="s">
        <v>354</v>
      </c>
      <c r="C35" s="31" t="s">
        <v>355</v>
      </c>
      <c r="D35" s="188" t="s">
        <v>70</v>
      </c>
      <c r="E35" s="165">
        <v>2129999</v>
      </c>
      <c r="F35" s="165" t="s">
        <v>356</v>
      </c>
      <c r="G35" s="189" t="s">
        <v>247</v>
      </c>
      <c r="H35" s="189" t="s">
        <v>246</v>
      </c>
      <c r="I35" s="201">
        <v>200000</v>
      </c>
      <c r="J35" s="197"/>
      <c r="K35" s="197"/>
      <c r="L35" s="198"/>
      <c r="M35" s="198"/>
      <c r="N35" s="201">
        <v>200000</v>
      </c>
      <c r="O35" s="198"/>
      <c r="P35" s="198"/>
      <c r="Q35" s="198"/>
      <c r="R35" s="198"/>
      <c r="S35" s="198"/>
      <c r="T35" s="198"/>
      <c r="U35" s="197"/>
      <c r="V35" s="198"/>
      <c r="W35" s="197"/>
    </row>
    <row r="36" s="176" customFormat="1" ht="15" customHeight="1" spans="1:23">
      <c r="A36" s="190" t="s">
        <v>315</v>
      </c>
      <c r="B36" s="191" t="s">
        <v>357</v>
      </c>
      <c r="C36" s="31" t="s">
        <v>358</v>
      </c>
      <c r="D36" s="188" t="s">
        <v>70</v>
      </c>
      <c r="E36" s="165">
        <v>2299899</v>
      </c>
      <c r="F36" s="165" t="s">
        <v>81</v>
      </c>
      <c r="G36" s="192">
        <v>31001</v>
      </c>
      <c r="H36" s="189" t="s">
        <v>359</v>
      </c>
      <c r="I36" s="201">
        <v>28800000</v>
      </c>
      <c r="J36" s="197"/>
      <c r="K36" s="197"/>
      <c r="L36" s="198"/>
      <c r="M36" s="198"/>
      <c r="N36" s="202"/>
      <c r="O36" s="201">
        <v>28800000</v>
      </c>
      <c r="P36" s="198"/>
      <c r="Q36" s="198"/>
      <c r="R36" s="198"/>
      <c r="S36" s="198"/>
      <c r="T36" s="198"/>
      <c r="U36" s="197"/>
      <c r="V36" s="198"/>
      <c r="W36" s="197"/>
    </row>
    <row r="37" s="176" customFormat="1" ht="15" customHeight="1" spans="1:23">
      <c r="A37" s="190" t="s">
        <v>300</v>
      </c>
      <c r="B37" s="30" t="s">
        <v>360</v>
      </c>
      <c r="C37" s="31" t="s">
        <v>361</v>
      </c>
      <c r="D37" s="188" t="s">
        <v>70</v>
      </c>
      <c r="E37" s="165">
        <v>2050204</v>
      </c>
      <c r="F37" s="165" t="s">
        <v>104</v>
      </c>
      <c r="G37" s="186" t="s">
        <v>303</v>
      </c>
      <c r="H37" s="186" t="s">
        <v>304</v>
      </c>
      <c r="I37" s="201">
        <v>600</v>
      </c>
      <c r="J37" s="197"/>
      <c r="K37" s="197"/>
      <c r="L37" s="198"/>
      <c r="M37" s="198"/>
      <c r="N37" s="201">
        <v>600</v>
      </c>
      <c r="O37" s="198"/>
      <c r="P37" s="198"/>
      <c r="Q37" s="198"/>
      <c r="R37" s="198"/>
      <c r="S37" s="198"/>
      <c r="T37" s="198"/>
      <c r="U37" s="197"/>
      <c r="V37" s="198"/>
      <c r="W37" s="197"/>
    </row>
    <row r="38" s="176" customFormat="1" ht="15" customHeight="1" spans="1:23">
      <c r="A38" s="190" t="s">
        <v>300</v>
      </c>
      <c r="B38" s="30" t="s">
        <v>362</v>
      </c>
      <c r="C38" s="31" t="s">
        <v>363</v>
      </c>
      <c r="D38" s="188" t="s">
        <v>70</v>
      </c>
      <c r="E38" s="165">
        <v>2050203</v>
      </c>
      <c r="F38" s="165" t="s">
        <v>102</v>
      </c>
      <c r="G38" s="186" t="s">
        <v>303</v>
      </c>
      <c r="H38" s="186" t="s">
        <v>304</v>
      </c>
      <c r="I38" s="201">
        <v>10200</v>
      </c>
      <c r="J38" s="197"/>
      <c r="K38" s="197"/>
      <c r="L38" s="198"/>
      <c r="M38" s="198"/>
      <c r="N38" s="201">
        <v>10200</v>
      </c>
      <c r="O38" s="198"/>
      <c r="P38" s="198"/>
      <c r="Q38" s="198"/>
      <c r="R38" s="198"/>
      <c r="S38" s="198"/>
      <c r="T38" s="198"/>
      <c r="U38" s="197"/>
      <c r="V38" s="198"/>
      <c r="W38" s="197"/>
    </row>
    <row r="39" s="176" customFormat="1" ht="15" customHeight="1" spans="1:23">
      <c r="A39" s="190" t="s">
        <v>300</v>
      </c>
      <c r="B39" s="30" t="s">
        <v>364</v>
      </c>
      <c r="C39" s="31" t="s">
        <v>365</v>
      </c>
      <c r="D39" s="188" t="s">
        <v>70</v>
      </c>
      <c r="E39" s="165">
        <v>2050204</v>
      </c>
      <c r="F39" s="165" t="s">
        <v>104</v>
      </c>
      <c r="G39" s="186" t="s">
        <v>303</v>
      </c>
      <c r="H39" s="186" t="s">
        <v>304</v>
      </c>
      <c r="I39" s="201">
        <v>1224</v>
      </c>
      <c r="J39" s="197"/>
      <c r="K39" s="197"/>
      <c r="L39" s="198"/>
      <c r="M39" s="198"/>
      <c r="N39" s="201">
        <v>1224</v>
      </c>
      <c r="O39" s="198"/>
      <c r="P39" s="198"/>
      <c r="Q39" s="198"/>
      <c r="R39" s="198"/>
      <c r="S39" s="198"/>
      <c r="T39" s="198"/>
      <c r="U39" s="197"/>
      <c r="V39" s="198"/>
      <c r="W39" s="197"/>
    </row>
    <row r="40" s="176" customFormat="1" ht="15" customHeight="1" spans="1:23">
      <c r="A40" s="190" t="s">
        <v>300</v>
      </c>
      <c r="B40" s="30" t="s">
        <v>366</v>
      </c>
      <c r="C40" s="31" t="s">
        <v>367</v>
      </c>
      <c r="D40" s="188" t="s">
        <v>70</v>
      </c>
      <c r="E40" s="165">
        <v>2050204</v>
      </c>
      <c r="F40" s="165" t="s">
        <v>104</v>
      </c>
      <c r="G40" s="186" t="s">
        <v>303</v>
      </c>
      <c r="H40" s="186" t="s">
        <v>304</v>
      </c>
      <c r="I40" s="201">
        <v>907</v>
      </c>
      <c r="J40" s="197"/>
      <c r="K40" s="197"/>
      <c r="L40" s="198"/>
      <c r="M40" s="198"/>
      <c r="N40" s="201">
        <v>907</v>
      </c>
      <c r="O40" s="198"/>
      <c r="P40" s="198"/>
      <c r="Q40" s="198"/>
      <c r="R40" s="198"/>
      <c r="S40" s="198"/>
      <c r="T40" s="198"/>
      <c r="U40" s="197"/>
      <c r="V40" s="198"/>
      <c r="W40" s="197"/>
    </row>
    <row r="41" s="176" customFormat="1" ht="15" customHeight="1" spans="1:23">
      <c r="A41" s="190" t="s">
        <v>315</v>
      </c>
      <c r="B41" s="30" t="s">
        <v>368</v>
      </c>
      <c r="C41" s="31" t="s">
        <v>369</v>
      </c>
      <c r="D41" s="188" t="s">
        <v>70</v>
      </c>
      <c r="E41" s="165">
        <v>2050203</v>
      </c>
      <c r="F41" s="165" t="s">
        <v>102</v>
      </c>
      <c r="G41" s="192">
        <v>31002</v>
      </c>
      <c r="H41" s="192" t="s">
        <v>237</v>
      </c>
      <c r="I41" s="201">
        <v>200000</v>
      </c>
      <c r="J41" s="197"/>
      <c r="K41" s="197"/>
      <c r="L41" s="198"/>
      <c r="M41" s="198"/>
      <c r="N41" s="201">
        <v>200000</v>
      </c>
      <c r="O41" s="198"/>
      <c r="P41" s="198"/>
      <c r="Q41" s="198"/>
      <c r="R41" s="198"/>
      <c r="S41" s="198"/>
      <c r="T41" s="198"/>
      <c r="U41" s="197"/>
      <c r="V41" s="198"/>
      <c r="W41" s="197"/>
    </row>
    <row r="42" s="176" customFormat="1" ht="15" customHeight="1" spans="1:23">
      <c r="A42" s="190" t="s">
        <v>315</v>
      </c>
      <c r="B42" s="30" t="s">
        <v>370</v>
      </c>
      <c r="C42" s="31" t="s">
        <v>371</v>
      </c>
      <c r="D42" s="188" t="s">
        <v>70</v>
      </c>
      <c r="E42" s="165">
        <v>2059999</v>
      </c>
      <c r="F42" s="165" t="s">
        <v>112</v>
      </c>
      <c r="G42" s="189" t="s">
        <v>249</v>
      </c>
      <c r="H42" s="189" t="s">
        <v>248</v>
      </c>
      <c r="I42" s="201">
        <v>32000</v>
      </c>
      <c r="J42" s="197"/>
      <c r="K42" s="197"/>
      <c r="L42" s="198"/>
      <c r="M42" s="198"/>
      <c r="N42" s="201">
        <v>32000</v>
      </c>
      <c r="O42" s="198"/>
      <c r="P42" s="198"/>
      <c r="Q42" s="198"/>
      <c r="R42" s="198"/>
      <c r="S42" s="198"/>
      <c r="T42" s="198"/>
      <c r="U42" s="197"/>
      <c r="V42" s="198"/>
      <c r="W42" s="197"/>
    </row>
    <row r="43" ht="18.75" customHeight="1" spans="1:23">
      <c r="A43" s="43" t="s">
        <v>188</v>
      </c>
      <c r="B43" s="44"/>
      <c r="C43" s="44"/>
      <c r="D43" s="44"/>
      <c r="E43" s="44"/>
      <c r="F43" s="44"/>
      <c r="G43" s="44"/>
      <c r="H43" s="45"/>
      <c r="I43" s="203">
        <v>34416766</v>
      </c>
      <c r="J43" s="203">
        <v>817970</v>
      </c>
      <c r="K43" s="203">
        <v>817970</v>
      </c>
      <c r="L43" s="203"/>
      <c r="M43" s="203"/>
      <c r="N43" s="203">
        <v>1083743</v>
      </c>
      <c r="O43" s="203">
        <v>28900000</v>
      </c>
      <c r="P43" s="203"/>
      <c r="Q43" s="203">
        <v>2303053</v>
      </c>
      <c r="R43" s="203">
        <v>1312000</v>
      </c>
      <c r="S43" s="203"/>
      <c r="T43" s="203"/>
      <c r="U43" s="203"/>
      <c r="V43" s="203"/>
      <c r="W43" s="203">
        <v>1312000</v>
      </c>
    </row>
  </sheetData>
  <mergeCells count="28">
    <mergeCell ref="A3:W3"/>
    <mergeCell ref="A4:H4"/>
    <mergeCell ref="J5:M5"/>
    <mergeCell ref="N5:P5"/>
    <mergeCell ref="R5:W5"/>
    <mergeCell ref="A43:H4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2"/>
  <sheetViews>
    <sheetView showZeros="0" workbookViewId="0">
      <pane ySplit="1" topLeftCell="A2" activePane="bottomLeft" state="frozen"/>
      <selection/>
      <selection pane="bottomLeft" activeCell="C11" sqref="C1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8" customHeight="1" spans="10:10">
      <c r="J2" s="4" t="s">
        <v>372</v>
      </c>
    </row>
    <row r="3" ht="39.75" customHeight="1" spans="1:10">
      <c r="A3" s="76" t="str">
        <f>"2025"&amp;"年部门项目支出绩效目标表"</f>
        <v>2025年部门项目支出绩效目标表</v>
      </c>
      <c r="B3" s="5"/>
      <c r="C3" s="5"/>
      <c r="D3" s="5"/>
      <c r="E3" s="5"/>
      <c r="F3" s="77"/>
      <c r="G3" s="5"/>
      <c r="H3" s="77"/>
      <c r="I3" s="77"/>
      <c r="J3" s="5"/>
    </row>
    <row r="4" ht="17.25" customHeight="1" spans="1:1">
      <c r="A4" s="6" t="s">
        <v>1</v>
      </c>
    </row>
    <row r="5" ht="44.25" customHeight="1" spans="1:10">
      <c r="A5" s="78" t="s">
        <v>201</v>
      </c>
      <c r="B5" s="78" t="s">
        <v>373</v>
      </c>
      <c r="C5" s="78" t="s">
        <v>374</v>
      </c>
      <c r="D5" s="78" t="s">
        <v>375</v>
      </c>
      <c r="E5" s="78" t="s">
        <v>376</v>
      </c>
      <c r="F5" s="79" t="s">
        <v>377</v>
      </c>
      <c r="G5" s="78" t="s">
        <v>378</v>
      </c>
      <c r="H5" s="79" t="s">
        <v>379</v>
      </c>
      <c r="I5" s="79" t="s">
        <v>380</v>
      </c>
      <c r="J5" s="78" t="s">
        <v>381</v>
      </c>
    </row>
    <row r="6" ht="18.75" customHeight="1" spans="1:10">
      <c r="A6" s="170">
        <v>1</v>
      </c>
      <c r="B6" s="170">
        <v>2</v>
      </c>
      <c r="C6" s="170">
        <v>3</v>
      </c>
      <c r="D6" s="170">
        <v>4</v>
      </c>
      <c r="E6" s="170">
        <v>5</v>
      </c>
      <c r="F6" s="47">
        <v>6</v>
      </c>
      <c r="G6" s="170">
        <v>7</v>
      </c>
      <c r="H6" s="47">
        <v>8</v>
      </c>
      <c r="I6" s="47">
        <v>9</v>
      </c>
      <c r="J6" s="170">
        <v>10</v>
      </c>
    </row>
    <row r="7" ht="18.75" customHeight="1" spans="1:10">
      <c r="A7" s="170"/>
      <c r="B7" s="170"/>
      <c r="C7" s="170"/>
      <c r="D7" s="170"/>
      <c r="E7" s="170"/>
      <c r="F7" s="47"/>
      <c r="G7" s="170"/>
      <c r="H7" s="47"/>
      <c r="I7" s="47"/>
      <c r="J7" s="170"/>
    </row>
    <row r="8" s="168" customFormat="1" ht="42" customHeight="1" spans="1:10">
      <c r="A8" s="171" t="s">
        <v>329</v>
      </c>
      <c r="B8" s="171" t="s">
        <v>382</v>
      </c>
      <c r="C8" s="171" t="s">
        <v>383</v>
      </c>
      <c r="D8" s="171" t="s">
        <v>384</v>
      </c>
      <c r="E8" s="171" t="s">
        <v>385</v>
      </c>
      <c r="F8" s="171" t="s">
        <v>386</v>
      </c>
      <c r="G8" s="171" t="s">
        <v>387</v>
      </c>
      <c r="H8" s="171" t="s">
        <v>388</v>
      </c>
      <c r="I8" s="171" t="s">
        <v>389</v>
      </c>
      <c r="J8" s="171" t="s">
        <v>390</v>
      </c>
    </row>
    <row r="9" s="168" customFormat="1" ht="42" customHeight="1" spans="1:10">
      <c r="A9" s="171" t="s">
        <v>329</v>
      </c>
      <c r="B9" s="171" t="s">
        <v>382</v>
      </c>
      <c r="C9" s="171" t="s">
        <v>383</v>
      </c>
      <c r="D9" s="171" t="s">
        <v>391</v>
      </c>
      <c r="E9" s="171" t="s">
        <v>392</v>
      </c>
      <c r="F9" s="171" t="s">
        <v>393</v>
      </c>
      <c r="G9" s="171" t="s">
        <v>394</v>
      </c>
      <c r="H9" s="171" t="s">
        <v>395</v>
      </c>
      <c r="I9" s="171" t="s">
        <v>389</v>
      </c>
      <c r="J9" s="171" t="s">
        <v>392</v>
      </c>
    </row>
    <row r="10" s="169" customFormat="1" ht="42" customHeight="1" spans="1:10">
      <c r="A10" s="172" t="s">
        <v>329</v>
      </c>
      <c r="B10" s="172" t="s">
        <v>382</v>
      </c>
      <c r="C10" s="172" t="s">
        <v>383</v>
      </c>
      <c r="D10" s="172" t="s">
        <v>396</v>
      </c>
      <c r="E10" s="172" t="s">
        <v>397</v>
      </c>
      <c r="F10" s="172" t="s">
        <v>386</v>
      </c>
      <c r="G10" s="172" t="s">
        <v>398</v>
      </c>
      <c r="H10" s="172" t="s">
        <v>399</v>
      </c>
      <c r="I10" s="172" t="s">
        <v>389</v>
      </c>
      <c r="J10" s="172" t="s">
        <v>400</v>
      </c>
    </row>
    <row r="11" s="169" customFormat="1" ht="42" customHeight="1" spans="1:10">
      <c r="A11" s="172" t="s">
        <v>329</v>
      </c>
      <c r="B11" s="172" t="s">
        <v>382</v>
      </c>
      <c r="C11" s="172" t="s">
        <v>401</v>
      </c>
      <c r="D11" s="172" t="s">
        <v>402</v>
      </c>
      <c r="E11" s="172" t="s">
        <v>403</v>
      </c>
      <c r="F11" s="172" t="s">
        <v>404</v>
      </c>
      <c r="G11" s="172" t="s">
        <v>405</v>
      </c>
      <c r="H11" s="172" t="s">
        <v>406</v>
      </c>
      <c r="I11" s="172" t="s">
        <v>407</v>
      </c>
      <c r="J11" s="172" t="s">
        <v>403</v>
      </c>
    </row>
    <row r="12" s="169" customFormat="1" ht="42" customHeight="1" spans="1:10">
      <c r="A12" s="172" t="s">
        <v>329</v>
      </c>
      <c r="B12" s="172" t="s">
        <v>382</v>
      </c>
      <c r="C12" s="172" t="s">
        <v>408</v>
      </c>
      <c r="D12" s="172" t="s">
        <v>409</v>
      </c>
      <c r="E12" s="172" t="s">
        <v>410</v>
      </c>
      <c r="F12" s="172" t="s">
        <v>404</v>
      </c>
      <c r="G12" s="172" t="s">
        <v>411</v>
      </c>
      <c r="H12" s="172" t="s">
        <v>406</v>
      </c>
      <c r="I12" s="172" t="s">
        <v>407</v>
      </c>
      <c r="J12" s="172" t="s">
        <v>412</v>
      </c>
    </row>
    <row r="13" s="169" customFormat="1" ht="42" customHeight="1" spans="1:10">
      <c r="A13" s="172" t="s">
        <v>317</v>
      </c>
      <c r="B13" s="172" t="s">
        <v>413</v>
      </c>
      <c r="C13" s="172" t="s">
        <v>383</v>
      </c>
      <c r="D13" s="172" t="s">
        <v>384</v>
      </c>
      <c r="E13" s="172" t="s">
        <v>414</v>
      </c>
      <c r="F13" s="172" t="s">
        <v>404</v>
      </c>
      <c r="G13" s="172" t="s">
        <v>415</v>
      </c>
      <c r="H13" s="172" t="s">
        <v>388</v>
      </c>
      <c r="I13" s="172" t="s">
        <v>389</v>
      </c>
      <c r="J13" s="172" t="s">
        <v>416</v>
      </c>
    </row>
    <row r="14" s="169" customFormat="1" ht="42" customHeight="1" spans="1:10">
      <c r="A14" s="172" t="s">
        <v>317</v>
      </c>
      <c r="B14" s="172" t="s">
        <v>413</v>
      </c>
      <c r="C14" s="172" t="s">
        <v>383</v>
      </c>
      <c r="D14" s="172" t="s">
        <v>396</v>
      </c>
      <c r="E14" s="172" t="s">
        <v>397</v>
      </c>
      <c r="F14" s="172" t="s">
        <v>393</v>
      </c>
      <c r="G14" s="172" t="s">
        <v>417</v>
      </c>
      <c r="H14" s="172" t="s">
        <v>399</v>
      </c>
      <c r="I14" s="172" t="s">
        <v>389</v>
      </c>
      <c r="J14" s="172" t="s">
        <v>418</v>
      </c>
    </row>
    <row r="15" s="169" customFormat="1" ht="42" customHeight="1" spans="1:10">
      <c r="A15" s="172" t="s">
        <v>317</v>
      </c>
      <c r="B15" s="172" t="s">
        <v>413</v>
      </c>
      <c r="C15" s="172" t="s">
        <v>401</v>
      </c>
      <c r="D15" s="172" t="s">
        <v>402</v>
      </c>
      <c r="E15" s="172" t="s">
        <v>419</v>
      </c>
      <c r="F15" s="172" t="s">
        <v>404</v>
      </c>
      <c r="G15" s="172" t="s">
        <v>420</v>
      </c>
      <c r="H15" s="172" t="s">
        <v>406</v>
      </c>
      <c r="I15" s="172" t="s">
        <v>389</v>
      </c>
      <c r="J15" s="172" t="s">
        <v>419</v>
      </c>
    </row>
    <row r="16" s="169" customFormat="1" ht="42" customHeight="1" spans="1:10">
      <c r="A16" s="172" t="s">
        <v>317</v>
      </c>
      <c r="B16" s="172" t="s">
        <v>413</v>
      </c>
      <c r="C16" s="172" t="s">
        <v>408</v>
      </c>
      <c r="D16" s="172" t="s">
        <v>409</v>
      </c>
      <c r="E16" s="172" t="s">
        <v>421</v>
      </c>
      <c r="F16" s="172" t="s">
        <v>404</v>
      </c>
      <c r="G16" s="172" t="s">
        <v>411</v>
      </c>
      <c r="H16" s="172" t="s">
        <v>406</v>
      </c>
      <c r="I16" s="172" t="s">
        <v>407</v>
      </c>
      <c r="J16" s="172" t="s">
        <v>422</v>
      </c>
    </row>
    <row r="17" s="169" customFormat="1" ht="42" customHeight="1" spans="1:10">
      <c r="A17" s="172" t="s">
        <v>314</v>
      </c>
      <c r="B17" s="172" t="s">
        <v>423</v>
      </c>
      <c r="C17" s="172" t="s">
        <v>383</v>
      </c>
      <c r="D17" s="172" t="s">
        <v>384</v>
      </c>
      <c r="E17" s="172" t="s">
        <v>424</v>
      </c>
      <c r="F17" s="172" t="s">
        <v>393</v>
      </c>
      <c r="G17" s="172" t="s">
        <v>425</v>
      </c>
      <c r="H17" s="172" t="s">
        <v>388</v>
      </c>
      <c r="I17" s="172" t="s">
        <v>389</v>
      </c>
      <c r="J17" s="172" t="s">
        <v>424</v>
      </c>
    </row>
    <row r="18" s="169" customFormat="1" ht="42" customHeight="1" spans="1:10">
      <c r="A18" s="172" t="s">
        <v>314</v>
      </c>
      <c r="B18" s="172" t="s">
        <v>423</v>
      </c>
      <c r="C18" s="172" t="s">
        <v>383</v>
      </c>
      <c r="D18" s="172" t="s">
        <v>391</v>
      </c>
      <c r="E18" s="172" t="s">
        <v>426</v>
      </c>
      <c r="F18" s="172" t="s">
        <v>393</v>
      </c>
      <c r="G18" s="172" t="s">
        <v>427</v>
      </c>
      <c r="H18" s="172" t="s">
        <v>406</v>
      </c>
      <c r="I18" s="172" t="s">
        <v>407</v>
      </c>
      <c r="J18" s="172" t="s">
        <v>426</v>
      </c>
    </row>
    <row r="19" s="169" customFormat="1" ht="42" customHeight="1" spans="1:10">
      <c r="A19" s="172" t="s">
        <v>314</v>
      </c>
      <c r="B19" s="172" t="s">
        <v>423</v>
      </c>
      <c r="C19" s="172" t="s">
        <v>383</v>
      </c>
      <c r="D19" s="172" t="s">
        <v>396</v>
      </c>
      <c r="E19" s="172" t="s">
        <v>397</v>
      </c>
      <c r="F19" s="172" t="s">
        <v>393</v>
      </c>
      <c r="G19" s="172" t="s">
        <v>428</v>
      </c>
      <c r="H19" s="172" t="s">
        <v>429</v>
      </c>
      <c r="I19" s="172" t="s">
        <v>389</v>
      </c>
      <c r="J19" s="172" t="s">
        <v>430</v>
      </c>
    </row>
    <row r="20" s="169" customFormat="1" ht="42" customHeight="1" spans="1:10">
      <c r="A20" s="172" t="s">
        <v>314</v>
      </c>
      <c r="B20" s="172" t="s">
        <v>423</v>
      </c>
      <c r="C20" s="172" t="s">
        <v>401</v>
      </c>
      <c r="D20" s="172" t="s">
        <v>402</v>
      </c>
      <c r="E20" s="172" t="s">
        <v>431</v>
      </c>
      <c r="F20" s="172" t="s">
        <v>393</v>
      </c>
      <c r="G20" s="172" t="s">
        <v>427</v>
      </c>
      <c r="H20" s="172" t="s">
        <v>406</v>
      </c>
      <c r="I20" s="172" t="s">
        <v>389</v>
      </c>
      <c r="J20" s="172" t="s">
        <v>431</v>
      </c>
    </row>
    <row r="21" s="169" customFormat="1" ht="42" customHeight="1" spans="1:10">
      <c r="A21" s="172" t="s">
        <v>314</v>
      </c>
      <c r="B21" s="172" t="s">
        <v>423</v>
      </c>
      <c r="C21" s="172" t="s">
        <v>408</v>
      </c>
      <c r="D21" s="172" t="s">
        <v>409</v>
      </c>
      <c r="E21" s="172" t="s">
        <v>432</v>
      </c>
      <c r="F21" s="172" t="s">
        <v>404</v>
      </c>
      <c r="G21" s="172" t="s">
        <v>411</v>
      </c>
      <c r="H21" s="172" t="s">
        <v>406</v>
      </c>
      <c r="I21" s="172" t="s">
        <v>407</v>
      </c>
      <c r="J21" s="172" t="s">
        <v>432</v>
      </c>
    </row>
    <row r="22" s="169" customFormat="1" ht="42" customHeight="1" spans="1:10">
      <c r="A22" s="172" t="s">
        <v>310</v>
      </c>
      <c r="B22" s="172" t="s">
        <v>433</v>
      </c>
      <c r="C22" s="172" t="s">
        <v>383</v>
      </c>
      <c r="D22" s="172" t="s">
        <v>384</v>
      </c>
      <c r="E22" s="172" t="s">
        <v>434</v>
      </c>
      <c r="F22" s="172" t="s">
        <v>393</v>
      </c>
      <c r="G22" s="172" t="s">
        <v>89</v>
      </c>
      <c r="H22" s="172" t="s">
        <v>388</v>
      </c>
      <c r="I22" s="172" t="s">
        <v>389</v>
      </c>
      <c r="J22" s="172" t="s">
        <v>434</v>
      </c>
    </row>
    <row r="23" s="169" customFormat="1" ht="42" customHeight="1" spans="1:10">
      <c r="A23" s="172" t="s">
        <v>310</v>
      </c>
      <c r="B23" s="172" t="s">
        <v>433</v>
      </c>
      <c r="C23" s="172" t="s">
        <v>383</v>
      </c>
      <c r="D23" s="172" t="s">
        <v>435</v>
      </c>
      <c r="E23" s="172" t="s">
        <v>436</v>
      </c>
      <c r="F23" s="172" t="s">
        <v>393</v>
      </c>
      <c r="G23" s="172" t="s">
        <v>427</v>
      </c>
      <c r="H23" s="172" t="s">
        <v>406</v>
      </c>
      <c r="I23" s="172" t="s">
        <v>407</v>
      </c>
      <c r="J23" s="172" t="s">
        <v>436</v>
      </c>
    </row>
    <row r="24" s="169" customFormat="1" ht="42" customHeight="1" spans="1:10">
      <c r="A24" s="172" t="s">
        <v>310</v>
      </c>
      <c r="B24" s="172" t="s">
        <v>433</v>
      </c>
      <c r="C24" s="172" t="s">
        <v>383</v>
      </c>
      <c r="D24" s="172" t="s">
        <v>396</v>
      </c>
      <c r="E24" s="172" t="s">
        <v>437</v>
      </c>
      <c r="F24" s="172" t="s">
        <v>404</v>
      </c>
      <c r="G24" s="172" t="s">
        <v>411</v>
      </c>
      <c r="H24" s="172" t="s">
        <v>406</v>
      </c>
      <c r="I24" s="172" t="s">
        <v>407</v>
      </c>
      <c r="J24" s="172" t="s">
        <v>438</v>
      </c>
    </row>
    <row r="25" s="169" customFormat="1" ht="42" customHeight="1" spans="1:10">
      <c r="A25" s="172" t="s">
        <v>310</v>
      </c>
      <c r="B25" s="172" t="s">
        <v>433</v>
      </c>
      <c r="C25" s="172" t="s">
        <v>401</v>
      </c>
      <c r="D25" s="172" t="s">
        <v>402</v>
      </c>
      <c r="E25" s="172" t="s">
        <v>439</v>
      </c>
      <c r="F25" s="172" t="s">
        <v>404</v>
      </c>
      <c r="G25" s="172" t="s">
        <v>440</v>
      </c>
      <c r="H25" s="172" t="s">
        <v>406</v>
      </c>
      <c r="I25" s="172" t="s">
        <v>407</v>
      </c>
      <c r="J25" s="172" t="s">
        <v>439</v>
      </c>
    </row>
    <row r="26" s="169" customFormat="1" ht="42" customHeight="1" spans="1:10">
      <c r="A26" s="172" t="s">
        <v>310</v>
      </c>
      <c r="B26" s="172" t="s">
        <v>433</v>
      </c>
      <c r="C26" s="172" t="s">
        <v>408</v>
      </c>
      <c r="D26" s="172" t="s">
        <v>409</v>
      </c>
      <c r="E26" s="172" t="s">
        <v>441</v>
      </c>
      <c r="F26" s="172" t="s">
        <v>404</v>
      </c>
      <c r="G26" s="172" t="s">
        <v>440</v>
      </c>
      <c r="H26" s="172" t="s">
        <v>406</v>
      </c>
      <c r="I26" s="172" t="s">
        <v>407</v>
      </c>
      <c r="J26" s="172" t="s">
        <v>441</v>
      </c>
    </row>
    <row r="27" s="169" customFormat="1" ht="42" customHeight="1" spans="1:10">
      <c r="A27" s="172" t="s">
        <v>306</v>
      </c>
      <c r="B27" s="172" t="s">
        <v>442</v>
      </c>
      <c r="C27" s="172" t="s">
        <v>383</v>
      </c>
      <c r="D27" s="172" t="s">
        <v>384</v>
      </c>
      <c r="E27" s="172" t="s">
        <v>443</v>
      </c>
      <c r="F27" s="172" t="s">
        <v>386</v>
      </c>
      <c r="G27" s="172" t="s">
        <v>444</v>
      </c>
      <c r="H27" s="172" t="s">
        <v>388</v>
      </c>
      <c r="I27" s="172" t="s">
        <v>389</v>
      </c>
      <c r="J27" s="172" t="s">
        <v>443</v>
      </c>
    </row>
    <row r="28" s="169" customFormat="1" ht="42" customHeight="1" spans="1:10">
      <c r="A28" s="172" t="s">
        <v>306</v>
      </c>
      <c r="B28" s="172" t="s">
        <v>442</v>
      </c>
      <c r="C28" s="172" t="s">
        <v>383</v>
      </c>
      <c r="D28" s="172" t="s">
        <v>391</v>
      </c>
      <c r="E28" s="172" t="s">
        <v>445</v>
      </c>
      <c r="F28" s="172" t="s">
        <v>393</v>
      </c>
      <c r="G28" s="172" t="s">
        <v>427</v>
      </c>
      <c r="H28" s="172" t="s">
        <v>406</v>
      </c>
      <c r="I28" s="172" t="s">
        <v>407</v>
      </c>
      <c r="J28" s="172" t="s">
        <v>445</v>
      </c>
    </row>
    <row r="29" s="169" customFormat="1" ht="42" customHeight="1" spans="1:10">
      <c r="A29" s="172" t="s">
        <v>306</v>
      </c>
      <c r="B29" s="172" t="s">
        <v>442</v>
      </c>
      <c r="C29" s="172" t="s">
        <v>383</v>
      </c>
      <c r="D29" s="172" t="s">
        <v>396</v>
      </c>
      <c r="E29" s="172" t="s">
        <v>397</v>
      </c>
      <c r="F29" s="172" t="s">
        <v>393</v>
      </c>
      <c r="G29" s="172" t="s">
        <v>446</v>
      </c>
      <c r="H29" s="172" t="s">
        <v>429</v>
      </c>
      <c r="I29" s="172" t="s">
        <v>389</v>
      </c>
      <c r="J29" s="172" t="s">
        <v>447</v>
      </c>
    </row>
    <row r="30" s="169" customFormat="1" ht="42" customHeight="1" spans="1:10">
      <c r="A30" s="172" t="s">
        <v>306</v>
      </c>
      <c r="B30" s="172" t="s">
        <v>442</v>
      </c>
      <c r="C30" s="172" t="s">
        <v>401</v>
      </c>
      <c r="D30" s="172" t="s">
        <v>402</v>
      </c>
      <c r="E30" s="172" t="s">
        <v>448</v>
      </c>
      <c r="F30" s="172" t="s">
        <v>393</v>
      </c>
      <c r="G30" s="172" t="s">
        <v>427</v>
      </c>
      <c r="H30" s="172" t="s">
        <v>406</v>
      </c>
      <c r="I30" s="172" t="s">
        <v>389</v>
      </c>
      <c r="J30" s="172" t="s">
        <v>448</v>
      </c>
    </row>
    <row r="31" s="169" customFormat="1" ht="42" customHeight="1" spans="1:10">
      <c r="A31" s="172" t="s">
        <v>306</v>
      </c>
      <c r="B31" s="172" t="s">
        <v>442</v>
      </c>
      <c r="C31" s="172" t="s">
        <v>408</v>
      </c>
      <c r="D31" s="172" t="s">
        <v>409</v>
      </c>
      <c r="E31" s="172" t="s">
        <v>449</v>
      </c>
      <c r="F31" s="172" t="s">
        <v>404</v>
      </c>
      <c r="G31" s="172" t="s">
        <v>411</v>
      </c>
      <c r="H31" s="172" t="s">
        <v>406</v>
      </c>
      <c r="I31" s="172" t="s">
        <v>389</v>
      </c>
      <c r="J31" s="172" t="s">
        <v>450</v>
      </c>
    </row>
    <row r="32" s="169" customFormat="1" ht="42" customHeight="1" spans="1:10">
      <c r="A32" s="172" t="s">
        <v>327</v>
      </c>
      <c r="B32" s="172" t="s">
        <v>451</v>
      </c>
      <c r="C32" s="172" t="s">
        <v>383</v>
      </c>
      <c r="D32" s="172" t="s">
        <v>384</v>
      </c>
      <c r="E32" s="172" t="s">
        <v>452</v>
      </c>
      <c r="F32" s="172" t="s">
        <v>393</v>
      </c>
      <c r="G32" s="172" t="s">
        <v>86</v>
      </c>
      <c r="H32" s="172" t="s">
        <v>453</v>
      </c>
      <c r="I32" s="172" t="s">
        <v>389</v>
      </c>
      <c r="J32" s="172" t="s">
        <v>452</v>
      </c>
    </row>
    <row r="33" s="169" customFormat="1" ht="42" customHeight="1" spans="1:10">
      <c r="A33" s="172" t="s">
        <v>327</v>
      </c>
      <c r="B33" s="172" t="s">
        <v>451</v>
      </c>
      <c r="C33" s="172" t="s">
        <v>383</v>
      </c>
      <c r="D33" s="172" t="s">
        <v>391</v>
      </c>
      <c r="E33" s="172" t="s">
        <v>454</v>
      </c>
      <c r="F33" s="172" t="s">
        <v>393</v>
      </c>
      <c r="G33" s="172" t="s">
        <v>394</v>
      </c>
      <c r="H33" s="172" t="s">
        <v>395</v>
      </c>
      <c r="I33" s="172" t="s">
        <v>389</v>
      </c>
      <c r="J33" s="172" t="s">
        <v>454</v>
      </c>
    </row>
    <row r="34" s="169" customFormat="1" ht="42" customHeight="1" spans="1:10">
      <c r="A34" s="172" t="s">
        <v>327</v>
      </c>
      <c r="B34" s="172" t="s">
        <v>451</v>
      </c>
      <c r="C34" s="172" t="s">
        <v>383</v>
      </c>
      <c r="D34" s="172" t="s">
        <v>396</v>
      </c>
      <c r="E34" s="172" t="s">
        <v>397</v>
      </c>
      <c r="F34" s="172" t="s">
        <v>393</v>
      </c>
      <c r="G34" s="172" t="s">
        <v>455</v>
      </c>
      <c r="H34" s="172" t="s">
        <v>399</v>
      </c>
      <c r="I34" s="172" t="s">
        <v>389</v>
      </c>
      <c r="J34" s="172" t="s">
        <v>456</v>
      </c>
    </row>
    <row r="35" s="169" customFormat="1" ht="42" customHeight="1" spans="1:10">
      <c r="A35" s="172" t="s">
        <v>327</v>
      </c>
      <c r="B35" s="172" t="s">
        <v>451</v>
      </c>
      <c r="C35" s="172" t="s">
        <v>401</v>
      </c>
      <c r="D35" s="172" t="s">
        <v>402</v>
      </c>
      <c r="E35" s="172" t="s">
        <v>457</v>
      </c>
      <c r="F35" s="172" t="s">
        <v>393</v>
      </c>
      <c r="G35" s="172" t="s">
        <v>420</v>
      </c>
      <c r="H35" s="172" t="s">
        <v>406</v>
      </c>
      <c r="I35" s="172" t="s">
        <v>389</v>
      </c>
      <c r="J35" s="172" t="s">
        <v>457</v>
      </c>
    </row>
    <row r="36" s="169" customFormat="1" ht="42" customHeight="1" spans="1:10">
      <c r="A36" s="172" t="s">
        <v>327</v>
      </c>
      <c r="B36" s="172" t="s">
        <v>451</v>
      </c>
      <c r="C36" s="172" t="s">
        <v>408</v>
      </c>
      <c r="D36" s="172" t="s">
        <v>409</v>
      </c>
      <c r="E36" s="172" t="s">
        <v>458</v>
      </c>
      <c r="F36" s="172" t="s">
        <v>404</v>
      </c>
      <c r="G36" s="172" t="s">
        <v>411</v>
      </c>
      <c r="H36" s="172" t="s">
        <v>406</v>
      </c>
      <c r="I36" s="172" t="s">
        <v>389</v>
      </c>
      <c r="J36" s="172" t="s">
        <v>458</v>
      </c>
    </row>
    <row r="37" s="169" customFormat="1" ht="42" customHeight="1" spans="1:10">
      <c r="A37" s="172" t="s">
        <v>321</v>
      </c>
      <c r="B37" s="172" t="s">
        <v>459</v>
      </c>
      <c r="C37" s="172" t="s">
        <v>383</v>
      </c>
      <c r="D37" s="172" t="s">
        <v>384</v>
      </c>
      <c r="E37" s="172" t="s">
        <v>460</v>
      </c>
      <c r="F37" s="172" t="s">
        <v>404</v>
      </c>
      <c r="G37" s="172" t="s">
        <v>461</v>
      </c>
      <c r="H37" s="172" t="s">
        <v>462</v>
      </c>
      <c r="I37" s="172" t="s">
        <v>389</v>
      </c>
      <c r="J37" s="172" t="s">
        <v>460</v>
      </c>
    </row>
    <row r="38" s="169" customFormat="1" ht="42" customHeight="1" spans="1:10">
      <c r="A38" s="172" t="s">
        <v>321</v>
      </c>
      <c r="B38" s="172" t="s">
        <v>459</v>
      </c>
      <c r="C38" s="172" t="s">
        <v>383</v>
      </c>
      <c r="D38" s="172" t="s">
        <v>391</v>
      </c>
      <c r="E38" s="172" t="s">
        <v>463</v>
      </c>
      <c r="F38" s="172" t="s">
        <v>393</v>
      </c>
      <c r="G38" s="172" t="s">
        <v>427</v>
      </c>
      <c r="H38" s="172" t="s">
        <v>406</v>
      </c>
      <c r="I38" s="172" t="s">
        <v>389</v>
      </c>
      <c r="J38" s="172" t="s">
        <v>463</v>
      </c>
    </row>
    <row r="39" s="169" customFormat="1" ht="42" customHeight="1" spans="1:10">
      <c r="A39" s="172" t="s">
        <v>321</v>
      </c>
      <c r="B39" s="172" t="s">
        <v>459</v>
      </c>
      <c r="C39" s="172" t="s">
        <v>383</v>
      </c>
      <c r="D39" s="172" t="s">
        <v>396</v>
      </c>
      <c r="E39" s="172" t="s">
        <v>397</v>
      </c>
      <c r="F39" s="172" t="s">
        <v>393</v>
      </c>
      <c r="G39" s="172" t="s">
        <v>464</v>
      </c>
      <c r="H39" s="172" t="s">
        <v>399</v>
      </c>
      <c r="I39" s="172" t="s">
        <v>389</v>
      </c>
      <c r="J39" s="172" t="s">
        <v>465</v>
      </c>
    </row>
    <row r="40" s="169" customFormat="1" ht="42" customHeight="1" spans="1:10">
      <c r="A40" s="172" t="s">
        <v>321</v>
      </c>
      <c r="B40" s="172" t="s">
        <v>459</v>
      </c>
      <c r="C40" s="172" t="s">
        <v>401</v>
      </c>
      <c r="D40" s="172" t="s">
        <v>402</v>
      </c>
      <c r="E40" s="172" t="s">
        <v>466</v>
      </c>
      <c r="F40" s="172" t="s">
        <v>404</v>
      </c>
      <c r="G40" s="172" t="s">
        <v>411</v>
      </c>
      <c r="H40" s="172" t="s">
        <v>406</v>
      </c>
      <c r="I40" s="172" t="s">
        <v>407</v>
      </c>
      <c r="J40" s="172" t="s">
        <v>467</v>
      </c>
    </row>
    <row r="41" s="169" customFormat="1" ht="42" customHeight="1" spans="1:10">
      <c r="A41" s="172" t="s">
        <v>321</v>
      </c>
      <c r="B41" s="172" t="s">
        <v>459</v>
      </c>
      <c r="C41" s="172" t="s">
        <v>401</v>
      </c>
      <c r="D41" s="172" t="s">
        <v>468</v>
      </c>
      <c r="E41" s="172" t="s">
        <v>469</v>
      </c>
      <c r="F41" s="172" t="s">
        <v>393</v>
      </c>
      <c r="G41" s="172" t="s">
        <v>470</v>
      </c>
      <c r="H41" s="172" t="s">
        <v>406</v>
      </c>
      <c r="I41" s="172" t="s">
        <v>407</v>
      </c>
      <c r="J41" s="172" t="s">
        <v>469</v>
      </c>
    </row>
    <row r="42" s="169" customFormat="1" ht="42" customHeight="1" spans="1:10">
      <c r="A42" s="172" t="s">
        <v>321</v>
      </c>
      <c r="B42" s="172" t="s">
        <v>459</v>
      </c>
      <c r="C42" s="172" t="s">
        <v>408</v>
      </c>
      <c r="D42" s="172" t="s">
        <v>409</v>
      </c>
      <c r="E42" s="172" t="s">
        <v>471</v>
      </c>
      <c r="F42" s="172" t="s">
        <v>404</v>
      </c>
      <c r="G42" s="172" t="s">
        <v>411</v>
      </c>
      <c r="H42" s="172" t="s">
        <v>406</v>
      </c>
      <c r="I42" s="172" t="s">
        <v>407</v>
      </c>
      <c r="J42" s="172" t="s">
        <v>471</v>
      </c>
    </row>
    <row r="43" s="169" customFormat="1" ht="42" customHeight="1" spans="1:10">
      <c r="A43" s="172" t="s">
        <v>319</v>
      </c>
      <c r="B43" s="172" t="s">
        <v>472</v>
      </c>
      <c r="C43" s="172" t="s">
        <v>383</v>
      </c>
      <c r="D43" s="172" t="s">
        <v>384</v>
      </c>
      <c r="E43" s="172" t="s">
        <v>473</v>
      </c>
      <c r="F43" s="172" t="s">
        <v>393</v>
      </c>
      <c r="G43" s="172" t="s">
        <v>86</v>
      </c>
      <c r="H43" s="172" t="s">
        <v>388</v>
      </c>
      <c r="I43" s="172" t="s">
        <v>389</v>
      </c>
      <c r="J43" s="172" t="s">
        <v>473</v>
      </c>
    </row>
    <row r="44" s="169" customFormat="1" ht="42" customHeight="1" spans="1:10">
      <c r="A44" s="172" t="s">
        <v>319</v>
      </c>
      <c r="B44" s="172" t="s">
        <v>472</v>
      </c>
      <c r="C44" s="172" t="s">
        <v>383</v>
      </c>
      <c r="D44" s="172" t="s">
        <v>391</v>
      </c>
      <c r="E44" s="172" t="s">
        <v>474</v>
      </c>
      <c r="F44" s="172" t="s">
        <v>393</v>
      </c>
      <c r="G44" s="172" t="s">
        <v>475</v>
      </c>
      <c r="H44" s="172" t="s">
        <v>395</v>
      </c>
      <c r="I44" s="172" t="s">
        <v>389</v>
      </c>
      <c r="J44" s="172" t="s">
        <v>474</v>
      </c>
    </row>
    <row r="45" s="169" customFormat="1" ht="42" customHeight="1" spans="1:10">
      <c r="A45" s="172" t="s">
        <v>319</v>
      </c>
      <c r="B45" s="172" t="s">
        <v>472</v>
      </c>
      <c r="C45" s="172" t="s">
        <v>383</v>
      </c>
      <c r="D45" s="172" t="s">
        <v>396</v>
      </c>
      <c r="E45" s="172" t="s">
        <v>397</v>
      </c>
      <c r="F45" s="172" t="s">
        <v>393</v>
      </c>
      <c r="G45" s="172" t="s">
        <v>476</v>
      </c>
      <c r="H45" s="172" t="s">
        <v>399</v>
      </c>
      <c r="I45" s="172" t="s">
        <v>389</v>
      </c>
      <c r="J45" s="172" t="s">
        <v>477</v>
      </c>
    </row>
    <row r="46" s="169" customFormat="1" ht="42" customHeight="1" spans="1:10">
      <c r="A46" s="172" t="s">
        <v>319</v>
      </c>
      <c r="B46" s="172" t="s">
        <v>472</v>
      </c>
      <c r="C46" s="172" t="s">
        <v>401</v>
      </c>
      <c r="D46" s="172" t="s">
        <v>402</v>
      </c>
      <c r="E46" s="172" t="s">
        <v>478</v>
      </c>
      <c r="F46" s="172" t="s">
        <v>393</v>
      </c>
      <c r="G46" s="172" t="s">
        <v>427</v>
      </c>
      <c r="H46" s="172" t="s">
        <v>406</v>
      </c>
      <c r="I46" s="172" t="s">
        <v>389</v>
      </c>
      <c r="J46" s="172" t="s">
        <v>478</v>
      </c>
    </row>
    <row r="47" s="169" customFormat="1" ht="42" customHeight="1" spans="1:10">
      <c r="A47" s="172" t="s">
        <v>319</v>
      </c>
      <c r="B47" s="172" t="s">
        <v>472</v>
      </c>
      <c r="C47" s="172" t="s">
        <v>408</v>
      </c>
      <c r="D47" s="172" t="s">
        <v>409</v>
      </c>
      <c r="E47" s="172" t="s">
        <v>479</v>
      </c>
      <c r="F47" s="172" t="s">
        <v>404</v>
      </c>
      <c r="G47" s="172" t="s">
        <v>411</v>
      </c>
      <c r="H47" s="172" t="s">
        <v>406</v>
      </c>
      <c r="I47" s="172" t="s">
        <v>407</v>
      </c>
      <c r="J47" s="172" t="s">
        <v>479</v>
      </c>
    </row>
    <row r="48" s="169" customFormat="1" ht="42" customHeight="1" spans="1:10">
      <c r="A48" s="172" t="s">
        <v>308</v>
      </c>
      <c r="B48" s="172" t="s">
        <v>480</v>
      </c>
      <c r="C48" s="172" t="s">
        <v>383</v>
      </c>
      <c r="D48" s="172" t="s">
        <v>384</v>
      </c>
      <c r="E48" s="172" t="s">
        <v>481</v>
      </c>
      <c r="F48" s="172" t="s">
        <v>393</v>
      </c>
      <c r="G48" s="172" t="s">
        <v>83</v>
      </c>
      <c r="H48" s="172" t="s">
        <v>388</v>
      </c>
      <c r="I48" s="172" t="s">
        <v>389</v>
      </c>
      <c r="J48" s="172" t="s">
        <v>482</v>
      </c>
    </row>
    <row r="49" s="169" customFormat="1" ht="42" customHeight="1" spans="1:10">
      <c r="A49" s="172" t="s">
        <v>308</v>
      </c>
      <c r="B49" s="172" t="s">
        <v>480</v>
      </c>
      <c r="C49" s="172" t="s">
        <v>383</v>
      </c>
      <c r="D49" s="172" t="s">
        <v>391</v>
      </c>
      <c r="E49" s="172" t="s">
        <v>483</v>
      </c>
      <c r="F49" s="172" t="s">
        <v>393</v>
      </c>
      <c r="G49" s="172" t="s">
        <v>427</v>
      </c>
      <c r="H49" s="172" t="s">
        <v>406</v>
      </c>
      <c r="I49" s="172" t="s">
        <v>407</v>
      </c>
      <c r="J49" s="172" t="s">
        <v>483</v>
      </c>
    </row>
    <row r="50" s="169" customFormat="1" ht="42" customHeight="1" spans="1:10">
      <c r="A50" s="172" t="s">
        <v>308</v>
      </c>
      <c r="B50" s="172" t="s">
        <v>480</v>
      </c>
      <c r="C50" s="172" t="s">
        <v>383</v>
      </c>
      <c r="D50" s="172" t="s">
        <v>396</v>
      </c>
      <c r="E50" s="172" t="s">
        <v>397</v>
      </c>
      <c r="F50" s="172" t="s">
        <v>393</v>
      </c>
      <c r="G50" s="172" t="s">
        <v>484</v>
      </c>
      <c r="H50" s="172" t="s">
        <v>399</v>
      </c>
      <c r="I50" s="172" t="s">
        <v>389</v>
      </c>
      <c r="J50" s="172" t="s">
        <v>485</v>
      </c>
    </row>
    <row r="51" s="169" customFormat="1" ht="42" customHeight="1" spans="1:10">
      <c r="A51" s="172" t="s">
        <v>308</v>
      </c>
      <c r="B51" s="172" t="s">
        <v>480</v>
      </c>
      <c r="C51" s="172" t="s">
        <v>401</v>
      </c>
      <c r="D51" s="172" t="s">
        <v>402</v>
      </c>
      <c r="E51" s="172" t="s">
        <v>431</v>
      </c>
      <c r="F51" s="172" t="s">
        <v>404</v>
      </c>
      <c r="G51" s="172" t="s">
        <v>486</v>
      </c>
      <c r="H51" s="172" t="s">
        <v>406</v>
      </c>
      <c r="I51" s="172" t="s">
        <v>389</v>
      </c>
      <c r="J51" s="172" t="s">
        <v>487</v>
      </c>
    </row>
    <row r="52" s="169" customFormat="1" ht="42" customHeight="1" spans="1:10">
      <c r="A52" s="172" t="s">
        <v>308</v>
      </c>
      <c r="B52" s="172" t="s">
        <v>480</v>
      </c>
      <c r="C52" s="172" t="s">
        <v>408</v>
      </c>
      <c r="D52" s="172" t="s">
        <v>409</v>
      </c>
      <c r="E52" s="172" t="s">
        <v>488</v>
      </c>
      <c r="F52" s="172" t="s">
        <v>404</v>
      </c>
      <c r="G52" s="172" t="s">
        <v>411</v>
      </c>
      <c r="H52" s="172" t="s">
        <v>406</v>
      </c>
      <c r="I52" s="172" t="s">
        <v>389</v>
      </c>
      <c r="J52" s="172" t="s">
        <v>488</v>
      </c>
    </row>
    <row r="53" s="169" customFormat="1" ht="42" customHeight="1" spans="1:10">
      <c r="A53" s="172" t="s">
        <v>302</v>
      </c>
      <c r="B53" s="172" t="s">
        <v>489</v>
      </c>
      <c r="C53" s="172" t="s">
        <v>383</v>
      </c>
      <c r="D53" s="172" t="s">
        <v>384</v>
      </c>
      <c r="E53" s="172" t="s">
        <v>490</v>
      </c>
      <c r="F53" s="172" t="s">
        <v>386</v>
      </c>
      <c r="G53" s="172" t="s">
        <v>427</v>
      </c>
      <c r="H53" s="172" t="s">
        <v>388</v>
      </c>
      <c r="I53" s="172" t="s">
        <v>389</v>
      </c>
      <c r="J53" s="172" t="s">
        <v>491</v>
      </c>
    </row>
    <row r="54" s="169" customFormat="1" ht="42" customHeight="1" spans="1:10">
      <c r="A54" s="172" t="s">
        <v>302</v>
      </c>
      <c r="B54" s="172" t="s">
        <v>489</v>
      </c>
      <c r="C54" s="172" t="s">
        <v>383</v>
      </c>
      <c r="D54" s="172" t="s">
        <v>391</v>
      </c>
      <c r="E54" s="172" t="s">
        <v>483</v>
      </c>
      <c r="F54" s="172" t="s">
        <v>393</v>
      </c>
      <c r="G54" s="172" t="s">
        <v>427</v>
      </c>
      <c r="H54" s="172" t="s">
        <v>406</v>
      </c>
      <c r="I54" s="172" t="s">
        <v>407</v>
      </c>
      <c r="J54" s="172" t="s">
        <v>483</v>
      </c>
    </row>
    <row r="55" s="169" customFormat="1" ht="42" customHeight="1" spans="1:10">
      <c r="A55" s="172" t="s">
        <v>302</v>
      </c>
      <c r="B55" s="172" t="s">
        <v>489</v>
      </c>
      <c r="C55" s="172" t="s">
        <v>383</v>
      </c>
      <c r="D55" s="172" t="s">
        <v>396</v>
      </c>
      <c r="E55" s="172" t="s">
        <v>397</v>
      </c>
      <c r="F55" s="172" t="s">
        <v>393</v>
      </c>
      <c r="G55" s="172" t="s">
        <v>492</v>
      </c>
      <c r="H55" s="172" t="s">
        <v>399</v>
      </c>
      <c r="I55" s="172" t="s">
        <v>389</v>
      </c>
      <c r="J55" s="172" t="s">
        <v>493</v>
      </c>
    </row>
    <row r="56" s="169" customFormat="1" ht="42" customHeight="1" spans="1:10">
      <c r="A56" s="172" t="s">
        <v>302</v>
      </c>
      <c r="B56" s="172" t="s">
        <v>489</v>
      </c>
      <c r="C56" s="172" t="s">
        <v>401</v>
      </c>
      <c r="D56" s="172" t="s">
        <v>402</v>
      </c>
      <c r="E56" s="172" t="s">
        <v>448</v>
      </c>
      <c r="F56" s="172" t="s">
        <v>393</v>
      </c>
      <c r="G56" s="172" t="s">
        <v>427</v>
      </c>
      <c r="H56" s="172" t="s">
        <v>406</v>
      </c>
      <c r="I56" s="172" t="s">
        <v>407</v>
      </c>
      <c r="J56" s="172" t="s">
        <v>448</v>
      </c>
    </row>
    <row r="57" s="169" customFormat="1" ht="42" customHeight="1" spans="1:10">
      <c r="A57" s="172" t="s">
        <v>302</v>
      </c>
      <c r="B57" s="172" t="s">
        <v>489</v>
      </c>
      <c r="C57" s="172" t="s">
        <v>408</v>
      </c>
      <c r="D57" s="172" t="s">
        <v>409</v>
      </c>
      <c r="E57" s="172" t="s">
        <v>488</v>
      </c>
      <c r="F57" s="172" t="s">
        <v>404</v>
      </c>
      <c r="G57" s="172" t="s">
        <v>420</v>
      </c>
      <c r="H57" s="172" t="s">
        <v>406</v>
      </c>
      <c r="I57" s="172" t="s">
        <v>407</v>
      </c>
      <c r="J57" s="172" t="s">
        <v>488</v>
      </c>
    </row>
    <row r="58" s="169" customFormat="1" ht="42" customHeight="1" spans="1:10">
      <c r="A58" s="172" t="s">
        <v>312</v>
      </c>
      <c r="B58" s="172" t="s">
        <v>494</v>
      </c>
      <c r="C58" s="172" t="s">
        <v>383</v>
      </c>
      <c r="D58" s="172" t="s">
        <v>384</v>
      </c>
      <c r="E58" s="172" t="s">
        <v>495</v>
      </c>
      <c r="F58" s="172" t="s">
        <v>386</v>
      </c>
      <c r="G58" s="172" t="s">
        <v>128</v>
      </c>
      <c r="H58" s="172" t="s">
        <v>388</v>
      </c>
      <c r="I58" s="172" t="s">
        <v>389</v>
      </c>
      <c r="J58" s="172" t="s">
        <v>495</v>
      </c>
    </row>
    <row r="59" s="169" customFormat="1" ht="42" customHeight="1" spans="1:10">
      <c r="A59" s="172" t="s">
        <v>312</v>
      </c>
      <c r="B59" s="172" t="s">
        <v>494</v>
      </c>
      <c r="C59" s="172" t="s">
        <v>383</v>
      </c>
      <c r="D59" s="172" t="s">
        <v>435</v>
      </c>
      <c r="E59" s="172" t="s">
        <v>496</v>
      </c>
      <c r="F59" s="172" t="s">
        <v>393</v>
      </c>
      <c r="G59" s="172" t="s">
        <v>427</v>
      </c>
      <c r="H59" s="172" t="s">
        <v>406</v>
      </c>
      <c r="I59" s="172" t="s">
        <v>407</v>
      </c>
      <c r="J59" s="172" t="s">
        <v>496</v>
      </c>
    </row>
    <row r="60" s="169" customFormat="1" ht="42" customHeight="1" spans="1:10">
      <c r="A60" s="172" t="s">
        <v>312</v>
      </c>
      <c r="B60" s="172" t="s">
        <v>494</v>
      </c>
      <c r="C60" s="172" t="s">
        <v>383</v>
      </c>
      <c r="D60" s="172" t="s">
        <v>391</v>
      </c>
      <c r="E60" s="172" t="s">
        <v>426</v>
      </c>
      <c r="F60" s="172" t="s">
        <v>393</v>
      </c>
      <c r="G60" s="172" t="s">
        <v>427</v>
      </c>
      <c r="H60" s="172" t="s">
        <v>406</v>
      </c>
      <c r="I60" s="172" t="s">
        <v>407</v>
      </c>
      <c r="J60" s="172" t="s">
        <v>426</v>
      </c>
    </row>
    <row r="61" s="169" customFormat="1" ht="42" customHeight="1" spans="1:10">
      <c r="A61" s="172" t="s">
        <v>312</v>
      </c>
      <c r="B61" s="172" t="s">
        <v>494</v>
      </c>
      <c r="C61" s="172" t="s">
        <v>383</v>
      </c>
      <c r="D61" s="172" t="s">
        <v>396</v>
      </c>
      <c r="E61" s="172" t="s">
        <v>397</v>
      </c>
      <c r="F61" s="172" t="s">
        <v>393</v>
      </c>
      <c r="G61" s="172" t="s">
        <v>497</v>
      </c>
      <c r="H61" s="172" t="s">
        <v>429</v>
      </c>
      <c r="I61" s="172" t="s">
        <v>389</v>
      </c>
      <c r="J61" s="172" t="s">
        <v>498</v>
      </c>
    </row>
    <row r="62" s="169" customFormat="1" ht="42" customHeight="1" spans="1:10">
      <c r="A62" s="172" t="s">
        <v>312</v>
      </c>
      <c r="B62" s="172" t="s">
        <v>494</v>
      </c>
      <c r="C62" s="172" t="s">
        <v>401</v>
      </c>
      <c r="D62" s="172" t="s">
        <v>402</v>
      </c>
      <c r="E62" s="172" t="s">
        <v>499</v>
      </c>
      <c r="F62" s="172" t="s">
        <v>393</v>
      </c>
      <c r="G62" s="172" t="s">
        <v>427</v>
      </c>
      <c r="H62" s="172" t="s">
        <v>406</v>
      </c>
      <c r="I62" s="172" t="s">
        <v>407</v>
      </c>
      <c r="J62" s="172" t="s">
        <v>499</v>
      </c>
    </row>
    <row r="63" s="169" customFormat="1" ht="42" customHeight="1" spans="1:10">
      <c r="A63" s="172" t="s">
        <v>312</v>
      </c>
      <c r="B63" s="172" t="s">
        <v>494</v>
      </c>
      <c r="C63" s="172" t="s">
        <v>408</v>
      </c>
      <c r="D63" s="172" t="s">
        <v>409</v>
      </c>
      <c r="E63" s="172" t="s">
        <v>450</v>
      </c>
      <c r="F63" s="172" t="s">
        <v>404</v>
      </c>
      <c r="G63" s="172" t="s">
        <v>411</v>
      </c>
      <c r="H63" s="172" t="s">
        <v>406</v>
      </c>
      <c r="I63" s="172" t="s">
        <v>407</v>
      </c>
      <c r="J63" s="172" t="s">
        <v>450</v>
      </c>
    </row>
    <row r="64" s="168" customFormat="1" ht="42" customHeight="1" spans="1:10">
      <c r="A64" s="172" t="s">
        <v>500</v>
      </c>
      <c r="B64" s="171" t="s">
        <v>501</v>
      </c>
      <c r="C64" s="171" t="s">
        <v>383</v>
      </c>
      <c r="D64" s="171" t="s">
        <v>396</v>
      </c>
      <c r="E64" s="171" t="s">
        <v>397</v>
      </c>
      <c r="F64" s="173" t="s">
        <v>393</v>
      </c>
      <c r="G64" s="173" t="s">
        <v>502</v>
      </c>
      <c r="H64" s="173" t="s">
        <v>503</v>
      </c>
      <c r="I64" s="171" t="s">
        <v>389</v>
      </c>
      <c r="J64" s="171" t="s">
        <v>498</v>
      </c>
    </row>
    <row r="65" s="168" customFormat="1" ht="42" customHeight="1" spans="1:10">
      <c r="A65" s="172" t="s">
        <v>312</v>
      </c>
      <c r="B65" s="171" t="s">
        <v>494</v>
      </c>
      <c r="C65" s="171" t="s">
        <v>401</v>
      </c>
      <c r="D65" s="171" t="s">
        <v>402</v>
      </c>
      <c r="E65" s="174" t="s">
        <v>504</v>
      </c>
      <c r="F65" s="173" t="s">
        <v>404</v>
      </c>
      <c r="G65" s="173" t="s">
        <v>444</v>
      </c>
      <c r="H65" s="171" t="s">
        <v>395</v>
      </c>
      <c r="I65" s="171" t="s">
        <v>407</v>
      </c>
      <c r="J65" s="171" t="s">
        <v>499</v>
      </c>
    </row>
    <row r="66" s="168" customFormat="1" ht="93" customHeight="1" spans="1:10">
      <c r="A66" s="172" t="s">
        <v>312</v>
      </c>
      <c r="B66" s="171" t="s">
        <v>494</v>
      </c>
      <c r="C66" s="171" t="s">
        <v>408</v>
      </c>
      <c r="D66" s="174" t="s">
        <v>505</v>
      </c>
      <c r="E66" s="174" t="s">
        <v>505</v>
      </c>
      <c r="F66" s="171" t="s">
        <v>404</v>
      </c>
      <c r="G66" s="171" t="s">
        <v>411</v>
      </c>
      <c r="H66" s="171" t="s">
        <v>406</v>
      </c>
      <c r="I66" s="171" t="s">
        <v>407</v>
      </c>
      <c r="J66" s="171" t="s">
        <v>450</v>
      </c>
    </row>
    <row r="67" s="168" customFormat="1" ht="42" customHeight="1" spans="1:10">
      <c r="A67" s="172" t="s">
        <v>333</v>
      </c>
      <c r="B67" s="171" t="s">
        <v>494</v>
      </c>
      <c r="C67" s="171" t="s">
        <v>383</v>
      </c>
      <c r="D67" s="171" t="s">
        <v>435</v>
      </c>
      <c r="E67" s="174" t="s">
        <v>506</v>
      </c>
      <c r="F67" s="173" t="s">
        <v>404</v>
      </c>
      <c r="G67" s="173" t="s">
        <v>411</v>
      </c>
      <c r="H67" s="171" t="s">
        <v>406</v>
      </c>
      <c r="I67" s="171" t="s">
        <v>407</v>
      </c>
      <c r="J67" s="171" t="s">
        <v>496</v>
      </c>
    </row>
    <row r="68" s="168" customFormat="1" ht="42" customHeight="1" spans="1:10">
      <c r="A68" s="172" t="s">
        <v>312</v>
      </c>
      <c r="B68" s="171" t="s">
        <v>494</v>
      </c>
      <c r="C68" s="171" t="s">
        <v>383</v>
      </c>
      <c r="D68" s="171" t="s">
        <v>391</v>
      </c>
      <c r="E68" s="174" t="s">
        <v>507</v>
      </c>
      <c r="F68" s="173" t="s">
        <v>393</v>
      </c>
      <c r="G68" s="173" t="s">
        <v>508</v>
      </c>
      <c r="H68" s="173" t="s">
        <v>395</v>
      </c>
      <c r="I68" s="171" t="s">
        <v>407</v>
      </c>
      <c r="J68" s="171" t="s">
        <v>426</v>
      </c>
    </row>
    <row r="69" s="168" customFormat="1" ht="42" customHeight="1" spans="1:10">
      <c r="A69" s="172" t="s">
        <v>312</v>
      </c>
      <c r="B69" s="171" t="s">
        <v>494</v>
      </c>
      <c r="C69" s="171" t="s">
        <v>401</v>
      </c>
      <c r="D69" s="171" t="s">
        <v>402</v>
      </c>
      <c r="E69" s="174" t="s">
        <v>509</v>
      </c>
      <c r="F69" s="173" t="s">
        <v>404</v>
      </c>
      <c r="G69" s="173" t="s">
        <v>510</v>
      </c>
      <c r="H69" s="173" t="s">
        <v>406</v>
      </c>
      <c r="I69" s="171" t="s">
        <v>407</v>
      </c>
      <c r="J69" s="171" t="s">
        <v>499</v>
      </c>
    </row>
    <row r="70" s="168" customFormat="1" ht="42" customHeight="1" spans="1:10">
      <c r="A70" s="172" t="s">
        <v>312</v>
      </c>
      <c r="B70" s="171" t="s">
        <v>494</v>
      </c>
      <c r="C70" s="171" t="s">
        <v>408</v>
      </c>
      <c r="D70" s="171" t="s">
        <v>409</v>
      </c>
      <c r="E70" s="174" t="s">
        <v>511</v>
      </c>
      <c r="F70" s="173" t="s">
        <v>404</v>
      </c>
      <c r="G70" s="173" t="s">
        <v>411</v>
      </c>
      <c r="H70" s="173" t="s">
        <v>406</v>
      </c>
      <c r="I70" s="173" t="s">
        <v>389</v>
      </c>
      <c r="J70" s="171" t="s">
        <v>450</v>
      </c>
    </row>
    <row r="71" s="168" customFormat="1" ht="42" customHeight="1" spans="1:10">
      <c r="A71" s="172" t="s">
        <v>341</v>
      </c>
      <c r="B71" s="171" t="s">
        <v>512</v>
      </c>
      <c r="C71" s="171" t="s">
        <v>383</v>
      </c>
      <c r="D71" s="171" t="s">
        <v>384</v>
      </c>
      <c r="E71" s="174" t="s">
        <v>443</v>
      </c>
      <c r="F71" s="173" t="s">
        <v>393</v>
      </c>
      <c r="G71" s="173" t="s">
        <v>513</v>
      </c>
      <c r="H71" s="173" t="s">
        <v>406</v>
      </c>
      <c r="I71" s="171" t="s">
        <v>389</v>
      </c>
      <c r="J71" s="171" t="s">
        <v>495</v>
      </c>
    </row>
    <row r="72" s="168" customFormat="1" ht="42" customHeight="1" spans="1:10">
      <c r="A72" s="172" t="s">
        <v>312</v>
      </c>
      <c r="B72" s="171" t="s">
        <v>494</v>
      </c>
      <c r="C72" s="171" t="s">
        <v>383</v>
      </c>
      <c r="D72" s="171" t="s">
        <v>396</v>
      </c>
      <c r="E72" s="174" t="s">
        <v>397</v>
      </c>
      <c r="F72" s="173" t="s">
        <v>393</v>
      </c>
      <c r="G72" s="173" t="s">
        <v>497</v>
      </c>
      <c r="H72" s="173" t="s">
        <v>399</v>
      </c>
      <c r="I72" s="171" t="s">
        <v>389</v>
      </c>
      <c r="J72" s="171" t="s">
        <v>498</v>
      </c>
    </row>
    <row r="73" s="168" customFormat="1" ht="42" customHeight="1" spans="1:10">
      <c r="A73" s="172" t="s">
        <v>312</v>
      </c>
      <c r="B73" s="171" t="s">
        <v>494</v>
      </c>
      <c r="C73" s="171" t="s">
        <v>401</v>
      </c>
      <c r="D73" s="171" t="s">
        <v>402</v>
      </c>
      <c r="E73" s="174" t="s">
        <v>448</v>
      </c>
      <c r="F73" s="173" t="s">
        <v>393</v>
      </c>
      <c r="G73" s="173" t="s">
        <v>427</v>
      </c>
      <c r="H73" s="173" t="s">
        <v>406</v>
      </c>
      <c r="I73" s="171" t="s">
        <v>407</v>
      </c>
      <c r="J73" s="171" t="s">
        <v>499</v>
      </c>
    </row>
    <row r="74" s="168" customFormat="1" ht="42" customHeight="1" spans="1:10">
      <c r="A74" s="172" t="s">
        <v>312</v>
      </c>
      <c r="B74" s="171" t="s">
        <v>494</v>
      </c>
      <c r="C74" s="171" t="s">
        <v>408</v>
      </c>
      <c r="D74" s="171" t="s">
        <v>409</v>
      </c>
      <c r="E74" s="174" t="s">
        <v>450</v>
      </c>
      <c r="F74" s="173" t="s">
        <v>404</v>
      </c>
      <c r="G74" s="173" t="s">
        <v>411</v>
      </c>
      <c r="H74" s="173" t="s">
        <v>406</v>
      </c>
      <c r="I74" s="171" t="s">
        <v>407</v>
      </c>
      <c r="J74" s="171" t="s">
        <v>450</v>
      </c>
    </row>
    <row r="75" s="168" customFormat="1" ht="42" customHeight="1" spans="1:10">
      <c r="A75" s="175" t="s">
        <v>337</v>
      </c>
      <c r="B75" s="171" t="s">
        <v>514</v>
      </c>
      <c r="C75" s="171" t="s">
        <v>383</v>
      </c>
      <c r="D75" s="171" t="s">
        <v>384</v>
      </c>
      <c r="E75" s="174" t="s">
        <v>443</v>
      </c>
      <c r="F75" s="173" t="s">
        <v>393</v>
      </c>
      <c r="G75" s="173" t="s">
        <v>513</v>
      </c>
      <c r="H75" s="173" t="s">
        <v>388</v>
      </c>
      <c r="I75" s="171" t="s">
        <v>389</v>
      </c>
      <c r="J75" s="171" t="s">
        <v>495</v>
      </c>
    </row>
    <row r="76" s="168" customFormat="1" ht="42" customHeight="1" spans="1:10">
      <c r="A76" s="175" t="s">
        <v>312</v>
      </c>
      <c r="B76" s="171" t="s">
        <v>494</v>
      </c>
      <c r="C76" s="171" t="s">
        <v>383</v>
      </c>
      <c r="D76" s="171" t="s">
        <v>396</v>
      </c>
      <c r="E76" s="171" t="s">
        <v>397</v>
      </c>
      <c r="F76" s="171" t="s">
        <v>393</v>
      </c>
      <c r="G76" s="171" t="s">
        <v>497</v>
      </c>
      <c r="H76" s="171" t="s">
        <v>429</v>
      </c>
      <c r="I76" s="171" t="s">
        <v>389</v>
      </c>
      <c r="J76" s="171" t="s">
        <v>498</v>
      </c>
    </row>
    <row r="77" s="168" customFormat="1" ht="42" customHeight="1" spans="1:10">
      <c r="A77" s="175" t="s">
        <v>312</v>
      </c>
      <c r="B77" s="171" t="s">
        <v>494</v>
      </c>
      <c r="C77" s="171" t="s">
        <v>401</v>
      </c>
      <c r="D77" s="171" t="s">
        <v>402</v>
      </c>
      <c r="E77" s="171" t="s">
        <v>499</v>
      </c>
      <c r="F77" s="171" t="s">
        <v>393</v>
      </c>
      <c r="G77" s="171" t="s">
        <v>427</v>
      </c>
      <c r="H77" s="171" t="s">
        <v>406</v>
      </c>
      <c r="I77" s="171" t="s">
        <v>407</v>
      </c>
      <c r="J77" s="171" t="s">
        <v>499</v>
      </c>
    </row>
    <row r="78" s="168" customFormat="1" ht="42" customHeight="1" spans="1:10">
      <c r="A78" s="175" t="s">
        <v>312</v>
      </c>
      <c r="B78" s="171" t="s">
        <v>494</v>
      </c>
      <c r="C78" s="171" t="s">
        <v>408</v>
      </c>
      <c r="D78" s="171" t="s">
        <v>409</v>
      </c>
      <c r="E78" s="174" t="s">
        <v>450</v>
      </c>
      <c r="F78" s="173" t="s">
        <v>404</v>
      </c>
      <c r="G78" s="173" t="s">
        <v>411</v>
      </c>
      <c r="H78" s="173" t="s">
        <v>406</v>
      </c>
      <c r="I78" s="171" t="s">
        <v>407</v>
      </c>
      <c r="J78" s="171" t="s">
        <v>450</v>
      </c>
    </row>
    <row r="79" s="168" customFormat="1" ht="42" customHeight="1" spans="1:10">
      <c r="A79" s="175" t="s">
        <v>339</v>
      </c>
      <c r="B79" s="171" t="s">
        <v>515</v>
      </c>
      <c r="C79" s="171" t="s">
        <v>383</v>
      </c>
      <c r="D79" s="171" t="s">
        <v>384</v>
      </c>
      <c r="E79" s="171" t="s">
        <v>495</v>
      </c>
      <c r="F79" s="171" t="s">
        <v>386</v>
      </c>
      <c r="G79" s="171" t="s">
        <v>513</v>
      </c>
      <c r="H79" s="171" t="s">
        <v>388</v>
      </c>
      <c r="I79" s="171" t="s">
        <v>389</v>
      </c>
      <c r="J79" s="171" t="s">
        <v>495</v>
      </c>
    </row>
    <row r="80" s="168" customFormat="1" ht="42" customHeight="1" spans="1:10">
      <c r="A80" s="175" t="s">
        <v>312</v>
      </c>
      <c r="B80" s="171" t="s">
        <v>494</v>
      </c>
      <c r="C80" s="171" t="s">
        <v>383</v>
      </c>
      <c r="D80" s="171" t="s">
        <v>396</v>
      </c>
      <c r="E80" s="171" t="s">
        <v>397</v>
      </c>
      <c r="F80" s="171" t="s">
        <v>393</v>
      </c>
      <c r="G80" s="171" t="s">
        <v>497</v>
      </c>
      <c r="H80" s="171" t="s">
        <v>429</v>
      </c>
      <c r="I80" s="171" t="s">
        <v>389</v>
      </c>
      <c r="J80" s="171" t="s">
        <v>498</v>
      </c>
    </row>
    <row r="81" s="168" customFormat="1" ht="42" customHeight="1" spans="1:10">
      <c r="A81" s="175" t="s">
        <v>312</v>
      </c>
      <c r="B81" s="171" t="s">
        <v>494</v>
      </c>
      <c r="C81" s="171" t="s">
        <v>401</v>
      </c>
      <c r="D81" s="171" t="s">
        <v>402</v>
      </c>
      <c r="E81" s="171" t="s">
        <v>499</v>
      </c>
      <c r="F81" s="171" t="s">
        <v>393</v>
      </c>
      <c r="G81" s="171" t="s">
        <v>427</v>
      </c>
      <c r="H81" s="171" t="s">
        <v>406</v>
      </c>
      <c r="I81" s="171" t="s">
        <v>407</v>
      </c>
      <c r="J81" s="171" t="s">
        <v>499</v>
      </c>
    </row>
    <row r="82" s="168" customFormat="1" ht="42" customHeight="1" spans="1:10">
      <c r="A82" s="175" t="s">
        <v>312</v>
      </c>
      <c r="B82" s="171" t="s">
        <v>494</v>
      </c>
      <c r="C82" s="171" t="s">
        <v>408</v>
      </c>
      <c r="D82" s="171" t="s">
        <v>409</v>
      </c>
      <c r="E82" s="171" t="s">
        <v>450</v>
      </c>
      <c r="F82" s="171" t="s">
        <v>404</v>
      </c>
      <c r="G82" s="171" t="s">
        <v>411</v>
      </c>
      <c r="H82" s="171" t="s">
        <v>406</v>
      </c>
      <c r="I82" s="171" t="s">
        <v>407</v>
      </c>
      <c r="J82" s="171" t="s">
        <v>450</v>
      </c>
    </row>
    <row r="83" s="168" customFormat="1" ht="42" customHeight="1" spans="1:10">
      <c r="A83" s="175" t="s">
        <v>363</v>
      </c>
      <c r="B83" s="171" t="s">
        <v>516</v>
      </c>
      <c r="C83" s="171" t="s">
        <v>383</v>
      </c>
      <c r="D83" s="171" t="s">
        <v>384</v>
      </c>
      <c r="E83" s="174" t="s">
        <v>443</v>
      </c>
      <c r="F83" s="173" t="s">
        <v>393</v>
      </c>
      <c r="G83" s="173" t="s">
        <v>513</v>
      </c>
      <c r="H83" s="173" t="s">
        <v>388</v>
      </c>
      <c r="I83" s="171" t="s">
        <v>389</v>
      </c>
      <c r="J83" s="171" t="s">
        <v>495</v>
      </c>
    </row>
    <row r="84" s="168" customFormat="1" ht="42" customHeight="1" spans="1:10">
      <c r="A84" s="175" t="s">
        <v>312</v>
      </c>
      <c r="B84" s="171" t="s">
        <v>494</v>
      </c>
      <c r="C84" s="171" t="s">
        <v>383</v>
      </c>
      <c r="D84" s="171" t="s">
        <v>396</v>
      </c>
      <c r="E84" s="171" t="s">
        <v>397</v>
      </c>
      <c r="F84" s="171" t="s">
        <v>393</v>
      </c>
      <c r="G84" s="171" t="s">
        <v>497</v>
      </c>
      <c r="H84" s="171" t="s">
        <v>429</v>
      </c>
      <c r="I84" s="171" t="s">
        <v>389</v>
      </c>
      <c r="J84" s="171" t="s">
        <v>498</v>
      </c>
    </row>
    <row r="85" s="168" customFormat="1" ht="42" customHeight="1" spans="1:10">
      <c r="A85" s="175" t="s">
        <v>312</v>
      </c>
      <c r="B85" s="171" t="s">
        <v>494</v>
      </c>
      <c r="C85" s="171" t="s">
        <v>401</v>
      </c>
      <c r="D85" s="171" t="s">
        <v>402</v>
      </c>
      <c r="E85" s="171" t="s">
        <v>499</v>
      </c>
      <c r="F85" s="171" t="s">
        <v>393</v>
      </c>
      <c r="G85" s="171" t="s">
        <v>427</v>
      </c>
      <c r="H85" s="171" t="s">
        <v>406</v>
      </c>
      <c r="I85" s="171" t="s">
        <v>407</v>
      </c>
      <c r="J85" s="171" t="s">
        <v>499</v>
      </c>
    </row>
    <row r="86" s="168" customFormat="1" ht="42" customHeight="1" spans="1:10">
      <c r="A86" s="175" t="s">
        <v>312</v>
      </c>
      <c r="B86" s="171" t="s">
        <v>494</v>
      </c>
      <c r="C86" s="171" t="s">
        <v>408</v>
      </c>
      <c r="D86" s="171" t="s">
        <v>409</v>
      </c>
      <c r="E86" s="174" t="s">
        <v>450</v>
      </c>
      <c r="F86" s="173" t="s">
        <v>404</v>
      </c>
      <c r="G86" s="173" t="s">
        <v>411</v>
      </c>
      <c r="H86" s="173" t="s">
        <v>406</v>
      </c>
      <c r="I86" s="171" t="s">
        <v>407</v>
      </c>
      <c r="J86" s="171" t="s">
        <v>450</v>
      </c>
    </row>
    <row r="87" s="168" customFormat="1" ht="42" customHeight="1" spans="1:10">
      <c r="A87" s="172" t="s">
        <v>355</v>
      </c>
      <c r="B87" s="171" t="s">
        <v>517</v>
      </c>
      <c r="C87" s="171" t="s">
        <v>383</v>
      </c>
      <c r="D87" s="171" t="s">
        <v>384</v>
      </c>
      <c r="E87" s="174" t="s">
        <v>518</v>
      </c>
      <c r="F87" s="173" t="s">
        <v>404</v>
      </c>
      <c r="G87" s="173" t="s">
        <v>91</v>
      </c>
      <c r="H87" s="173" t="s">
        <v>519</v>
      </c>
      <c r="I87" s="171" t="s">
        <v>389</v>
      </c>
      <c r="J87" s="171" t="s">
        <v>495</v>
      </c>
    </row>
    <row r="88" s="168" customFormat="1" ht="42" customHeight="1" spans="1:10">
      <c r="A88" s="172" t="s">
        <v>312</v>
      </c>
      <c r="B88" s="171" t="s">
        <v>494</v>
      </c>
      <c r="C88" s="171" t="s">
        <v>383</v>
      </c>
      <c r="D88" s="171" t="s">
        <v>435</v>
      </c>
      <c r="E88" s="174" t="s">
        <v>520</v>
      </c>
      <c r="F88" s="173" t="s">
        <v>393</v>
      </c>
      <c r="G88" s="173" t="s">
        <v>427</v>
      </c>
      <c r="H88" s="173" t="s">
        <v>406</v>
      </c>
      <c r="I88" s="171" t="s">
        <v>407</v>
      </c>
      <c r="J88" s="171" t="s">
        <v>496</v>
      </c>
    </row>
    <row r="89" s="168" customFormat="1" ht="42" customHeight="1" spans="1:10">
      <c r="A89" s="172" t="s">
        <v>312</v>
      </c>
      <c r="B89" s="171" t="s">
        <v>494</v>
      </c>
      <c r="C89" s="171" t="s">
        <v>383</v>
      </c>
      <c r="D89" s="171" t="s">
        <v>391</v>
      </c>
      <c r="E89" s="171" t="s">
        <v>426</v>
      </c>
      <c r="F89" s="171" t="s">
        <v>393</v>
      </c>
      <c r="G89" s="171" t="s">
        <v>427</v>
      </c>
      <c r="H89" s="171" t="s">
        <v>406</v>
      </c>
      <c r="I89" s="171" t="s">
        <v>407</v>
      </c>
      <c r="J89" s="171" t="s">
        <v>426</v>
      </c>
    </row>
    <row r="90" s="168" customFormat="1" ht="42" customHeight="1" spans="1:10">
      <c r="A90" s="172" t="s">
        <v>312</v>
      </c>
      <c r="B90" s="171" t="s">
        <v>494</v>
      </c>
      <c r="C90" s="171" t="s">
        <v>383</v>
      </c>
      <c r="D90" s="171" t="s">
        <v>396</v>
      </c>
      <c r="E90" s="174" t="s">
        <v>397</v>
      </c>
      <c r="F90" s="173" t="s">
        <v>393</v>
      </c>
      <c r="G90" s="173" t="s">
        <v>521</v>
      </c>
      <c r="H90" s="173" t="s">
        <v>399</v>
      </c>
      <c r="I90" s="171" t="s">
        <v>389</v>
      </c>
      <c r="J90" s="171" t="s">
        <v>498</v>
      </c>
    </row>
    <row r="91" s="168" customFormat="1" ht="42" customHeight="1" spans="1:10">
      <c r="A91" s="172" t="s">
        <v>312</v>
      </c>
      <c r="B91" s="171" t="s">
        <v>494</v>
      </c>
      <c r="C91" s="171" t="s">
        <v>401</v>
      </c>
      <c r="D91" s="174" t="s">
        <v>522</v>
      </c>
      <c r="E91" s="174" t="s">
        <v>523</v>
      </c>
      <c r="F91" s="173" t="s">
        <v>404</v>
      </c>
      <c r="G91" s="173" t="s">
        <v>524</v>
      </c>
      <c r="H91" s="173" t="s">
        <v>395</v>
      </c>
      <c r="I91" s="171" t="s">
        <v>407</v>
      </c>
      <c r="J91" s="171" t="s">
        <v>499</v>
      </c>
    </row>
    <row r="92" s="168" customFormat="1" ht="42" customHeight="1" spans="1:10">
      <c r="A92" s="172" t="s">
        <v>312</v>
      </c>
      <c r="B92" s="171" t="s">
        <v>494</v>
      </c>
      <c r="C92" s="171" t="s">
        <v>408</v>
      </c>
      <c r="D92" s="171" t="s">
        <v>409</v>
      </c>
      <c r="E92" s="174" t="s">
        <v>525</v>
      </c>
      <c r="F92" s="173" t="s">
        <v>404</v>
      </c>
      <c r="G92" s="173" t="s">
        <v>440</v>
      </c>
      <c r="H92" s="173" t="s">
        <v>406</v>
      </c>
      <c r="I92" s="171" t="s">
        <v>407</v>
      </c>
      <c r="J92" s="171" t="s">
        <v>450</v>
      </c>
    </row>
    <row r="93" s="168" customFormat="1" ht="42" customHeight="1" spans="1:10">
      <c r="A93" s="172" t="s">
        <v>335</v>
      </c>
      <c r="B93" s="171" t="s">
        <v>526</v>
      </c>
      <c r="C93" s="171" t="s">
        <v>383</v>
      </c>
      <c r="D93" s="171" t="s">
        <v>391</v>
      </c>
      <c r="E93" s="174" t="s">
        <v>527</v>
      </c>
      <c r="F93" s="173" t="s">
        <v>393</v>
      </c>
      <c r="G93" s="173" t="s">
        <v>394</v>
      </c>
      <c r="H93" s="173" t="s">
        <v>395</v>
      </c>
      <c r="I93" s="171" t="s">
        <v>407</v>
      </c>
      <c r="J93" s="171" t="s">
        <v>426</v>
      </c>
    </row>
    <row r="94" s="168" customFormat="1" ht="42" customHeight="1" spans="1:10">
      <c r="A94" s="172" t="s">
        <v>312</v>
      </c>
      <c r="B94" s="171" t="s">
        <v>494</v>
      </c>
      <c r="C94" s="171" t="s">
        <v>383</v>
      </c>
      <c r="D94" s="171" t="s">
        <v>396</v>
      </c>
      <c r="E94" s="174" t="s">
        <v>437</v>
      </c>
      <c r="F94" s="173" t="s">
        <v>393</v>
      </c>
      <c r="G94" s="173" t="s">
        <v>528</v>
      </c>
      <c r="H94" s="173" t="s">
        <v>503</v>
      </c>
      <c r="I94" s="171" t="s">
        <v>389</v>
      </c>
      <c r="J94" s="171" t="s">
        <v>498</v>
      </c>
    </row>
    <row r="95" s="168" customFormat="1" ht="42" customHeight="1" spans="1:10">
      <c r="A95" s="172" t="s">
        <v>312</v>
      </c>
      <c r="B95" s="171" t="s">
        <v>494</v>
      </c>
      <c r="C95" s="171" t="s">
        <v>401</v>
      </c>
      <c r="D95" s="171" t="s">
        <v>402</v>
      </c>
      <c r="E95" s="174" t="s">
        <v>529</v>
      </c>
      <c r="F95" s="173" t="s">
        <v>404</v>
      </c>
      <c r="G95" s="173" t="s">
        <v>411</v>
      </c>
      <c r="H95" s="173" t="s">
        <v>406</v>
      </c>
      <c r="I95" s="171" t="s">
        <v>407</v>
      </c>
      <c r="J95" s="171" t="s">
        <v>499</v>
      </c>
    </row>
    <row r="96" s="168" customFormat="1" ht="46" customHeight="1" spans="1:10">
      <c r="A96" s="172" t="s">
        <v>312</v>
      </c>
      <c r="B96" s="171" t="s">
        <v>494</v>
      </c>
      <c r="C96" s="171" t="s">
        <v>408</v>
      </c>
      <c r="D96" s="171" t="s">
        <v>409</v>
      </c>
      <c r="E96" s="174" t="s">
        <v>530</v>
      </c>
      <c r="F96" s="173" t="s">
        <v>404</v>
      </c>
      <c r="G96" s="173" t="s">
        <v>411</v>
      </c>
      <c r="H96" s="173" t="s">
        <v>406</v>
      </c>
      <c r="I96" s="171" t="s">
        <v>407</v>
      </c>
      <c r="J96" s="171" t="s">
        <v>450</v>
      </c>
    </row>
    <row r="97" s="168" customFormat="1" ht="42" customHeight="1" spans="1:10">
      <c r="A97" s="172" t="s">
        <v>531</v>
      </c>
      <c r="B97" s="171" t="s">
        <v>532</v>
      </c>
      <c r="C97" s="171" t="s">
        <v>383</v>
      </c>
      <c r="D97" s="171" t="s">
        <v>384</v>
      </c>
      <c r="E97" s="174" t="s">
        <v>533</v>
      </c>
      <c r="F97" s="173" t="s">
        <v>393</v>
      </c>
      <c r="G97" s="173" t="s">
        <v>83</v>
      </c>
      <c r="H97" s="173" t="s">
        <v>388</v>
      </c>
      <c r="I97" s="173" t="s">
        <v>389</v>
      </c>
      <c r="J97" s="171" t="s">
        <v>495</v>
      </c>
    </row>
    <row r="98" s="168" customFormat="1" ht="42" customHeight="1" spans="1:10">
      <c r="A98" s="172" t="s">
        <v>312</v>
      </c>
      <c r="B98" s="171" t="s">
        <v>494</v>
      </c>
      <c r="C98" s="171" t="s">
        <v>383</v>
      </c>
      <c r="D98" s="171" t="s">
        <v>396</v>
      </c>
      <c r="E98" s="171" t="s">
        <v>397</v>
      </c>
      <c r="F98" s="171" t="s">
        <v>393</v>
      </c>
      <c r="G98" s="171" t="s">
        <v>534</v>
      </c>
      <c r="H98" s="171" t="s">
        <v>399</v>
      </c>
      <c r="I98" s="171" t="s">
        <v>389</v>
      </c>
      <c r="J98" s="171" t="s">
        <v>498</v>
      </c>
    </row>
    <row r="99" s="168" customFormat="1" ht="42" customHeight="1" spans="1:10">
      <c r="A99" s="172" t="s">
        <v>312</v>
      </c>
      <c r="B99" s="171" t="s">
        <v>494</v>
      </c>
      <c r="C99" s="171" t="s">
        <v>401</v>
      </c>
      <c r="D99" s="174" t="s">
        <v>522</v>
      </c>
      <c r="E99" s="174" t="s">
        <v>535</v>
      </c>
      <c r="F99" s="173" t="s">
        <v>404</v>
      </c>
      <c r="G99" s="173" t="s">
        <v>411</v>
      </c>
      <c r="H99" s="173" t="s">
        <v>406</v>
      </c>
      <c r="I99" s="171" t="s">
        <v>407</v>
      </c>
      <c r="J99" s="171" t="s">
        <v>499</v>
      </c>
    </row>
    <row r="100" s="168" customFormat="1" ht="42" customHeight="1" spans="1:10">
      <c r="A100" s="172" t="s">
        <v>312</v>
      </c>
      <c r="B100" s="171" t="s">
        <v>494</v>
      </c>
      <c r="C100" s="171" t="s">
        <v>408</v>
      </c>
      <c r="D100" s="171" t="s">
        <v>409</v>
      </c>
      <c r="E100" s="174" t="s">
        <v>536</v>
      </c>
      <c r="F100" s="173" t="s">
        <v>404</v>
      </c>
      <c r="G100" s="173" t="s">
        <v>411</v>
      </c>
      <c r="H100" s="173" t="s">
        <v>406</v>
      </c>
      <c r="I100" s="171" t="s">
        <v>407</v>
      </c>
      <c r="J100" s="171" t="s">
        <v>450</v>
      </c>
    </row>
    <row r="101" s="168" customFormat="1" ht="42" customHeight="1" spans="1:10">
      <c r="A101" s="172" t="s">
        <v>369</v>
      </c>
      <c r="B101" s="171" t="s">
        <v>537</v>
      </c>
      <c r="C101" s="171" t="s">
        <v>383</v>
      </c>
      <c r="D101" s="171" t="s">
        <v>384</v>
      </c>
      <c r="E101" s="174" t="s">
        <v>538</v>
      </c>
      <c r="F101" s="173" t="s">
        <v>393</v>
      </c>
      <c r="G101" s="173" t="s">
        <v>427</v>
      </c>
      <c r="H101" s="173" t="s">
        <v>406</v>
      </c>
      <c r="I101" s="171" t="s">
        <v>389</v>
      </c>
      <c r="J101" s="171" t="s">
        <v>495</v>
      </c>
    </row>
    <row r="102" s="168" customFormat="1" ht="42" customHeight="1" spans="1:10">
      <c r="A102" s="172" t="s">
        <v>312</v>
      </c>
      <c r="B102" s="171" t="s">
        <v>494</v>
      </c>
      <c r="C102" s="171" t="s">
        <v>383</v>
      </c>
      <c r="D102" s="171" t="s">
        <v>391</v>
      </c>
      <c r="E102" s="174" t="s">
        <v>539</v>
      </c>
      <c r="F102" s="173" t="s">
        <v>393</v>
      </c>
      <c r="G102" s="173" t="s">
        <v>394</v>
      </c>
      <c r="H102" s="173" t="s">
        <v>395</v>
      </c>
      <c r="I102" s="171" t="s">
        <v>407</v>
      </c>
      <c r="J102" s="171" t="s">
        <v>426</v>
      </c>
    </row>
    <row r="103" s="168" customFormat="1" ht="42" customHeight="1" spans="1:10">
      <c r="A103" s="172" t="s">
        <v>312</v>
      </c>
      <c r="B103" s="171" t="s">
        <v>494</v>
      </c>
      <c r="C103" s="171" t="s">
        <v>383</v>
      </c>
      <c r="D103" s="171" t="s">
        <v>396</v>
      </c>
      <c r="E103" s="174" t="s">
        <v>397</v>
      </c>
      <c r="F103" s="173" t="s">
        <v>393</v>
      </c>
      <c r="G103" s="173" t="s">
        <v>461</v>
      </c>
      <c r="H103" s="173" t="s">
        <v>503</v>
      </c>
      <c r="I103" s="173" t="s">
        <v>389</v>
      </c>
      <c r="J103" s="171" t="s">
        <v>498</v>
      </c>
    </row>
    <row r="104" s="168" customFormat="1" ht="42" customHeight="1" spans="1:10">
      <c r="A104" s="172" t="s">
        <v>312</v>
      </c>
      <c r="B104" s="171" t="s">
        <v>494</v>
      </c>
      <c r="C104" s="171" t="s">
        <v>401</v>
      </c>
      <c r="D104" s="171" t="s">
        <v>402</v>
      </c>
      <c r="E104" s="174" t="s">
        <v>540</v>
      </c>
      <c r="F104" s="173" t="s">
        <v>393</v>
      </c>
      <c r="G104" s="173" t="s">
        <v>427</v>
      </c>
      <c r="H104" s="173" t="s">
        <v>406</v>
      </c>
      <c r="I104" s="171" t="s">
        <v>407</v>
      </c>
      <c r="J104" s="171" t="s">
        <v>499</v>
      </c>
    </row>
    <row r="105" s="168" customFormat="1" ht="42" customHeight="1" spans="1:10">
      <c r="A105" s="172" t="s">
        <v>312</v>
      </c>
      <c r="B105" s="171" t="s">
        <v>494</v>
      </c>
      <c r="C105" s="171" t="s">
        <v>408</v>
      </c>
      <c r="D105" s="171" t="s">
        <v>409</v>
      </c>
      <c r="E105" s="174" t="s">
        <v>541</v>
      </c>
      <c r="F105" s="173" t="s">
        <v>404</v>
      </c>
      <c r="G105" s="173" t="s">
        <v>440</v>
      </c>
      <c r="H105" s="173" t="s">
        <v>406</v>
      </c>
      <c r="I105" s="171" t="s">
        <v>407</v>
      </c>
      <c r="J105" s="171" t="s">
        <v>450</v>
      </c>
    </row>
    <row r="106" s="168" customFormat="1" ht="42" customHeight="1" spans="1:10">
      <c r="A106" s="172" t="s">
        <v>353</v>
      </c>
      <c r="B106" s="171" t="s">
        <v>542</v>
      </c>
      <c r="C106" s="171" t="s">
        <v>383</v>
      </c>
      <c r="D106" s="171" t="s">
        <v>384</v>
      </c>
      <c r="E106" s="174" t="s">
        <v>543</v>
      </c>
      <c r="F106" s="173" t="s">
        <v>393</v>
      </c>
      <c r="G106" s="173" t="s">
        <v>427</v>
      </c>
      <c r="H106" s="173" t="s">
        <v>406</v>
      </c>
      <c r="I106" s="173" t="s">
        <v>389</v>
      </c>
      <c r="J106" s="171" t="s">
        <v>495</v>
      </c>
    </row>
    <row r="107" s="168" customFormat="1" ht="42" customHeight="1" spans="1:10">
      <c r="A107" s="172" t="s">
        <v>312</v>
      </c>
      <c r="B107" s="171" t="s">
        <v>494</v>
      </c>
      <c r="C107" s="171" t="s">
        <v>383</v>
      </c>
      <c r="D107" s="171" t="s">
        <v>435</v>
      </c>
      <c r="E107" s="174" t="s">
        <v>544</v>
      </c>
      <c r="F107" s="173" t="s">
        <v>404</v>
      </c>
      <c r="G107" s="173" t="s">
        <v>411</v>
      </c>
      <c r="H107" s="173" t="s">
        <v>406</v>
      </c>
      <c r="I107" s="171" t="s">
        <v>407</v>
      </c>
      <c r="J107" s="171" t="s">
        <v>496</v>
      </c>
    </row>
    <row r="108" s="168" customFormat="1" ht="42" customHeight="1" spans="1:10">
      <c r="A108" s="172" t="s">
        <v>312</v>
      </c>
      <c r="B108" s="171" t="s">
        <v>494</v>
      </c>
      <c r="C108" s="171" t="s">
        <v>383</v>
      </c>
      <c r="D108" s="171" t="s">
        <v>391</v>
      </c>
      <c r="E108" s="174" t="s">
        <v>545</v>
      </c>
      <c r="F108" s="173" t="s">
        <v>393</v>
      </c>
      <c r="G108" s="173" t="s">
        <v>427</v>
      </c>
      <c r="H108" s="173" t="s">
        <v>406</v>
      </c>
      <c r="I108" s="173" t="s">
        <v>389</v>
      </c>
      <c r="J108" s="171" t="s">
        <v>426</v>
      </c>
    </row>
    <row r="109" s="168" customFormat="1" ht="42" customHeight="1" spans="1:10">
      <c r="A109" s="172" t="s">
        <v>312</v>
      </c>
      <c r="B109" s="171" t="s">
        <v>494</v>
      </c>
      <c r="C109" s="171" t="s">
        <v>383</v>
      </c>
      <c r="D109" s="171" t="s">
        <v>396</v>
      </c>
      <c r="E109" s="171" t="s">
        <v>397</v>
      </c>
      <c r="F109" s="171" t="s">
        <v>393</v>
      </c>
      <c r="G109" s="171" t="s">
        <v>546</v>
      </c>
      <c r="H109" s="171" t="s">
        <v>399</v>
      </c>
      <c r="I109" s="171" t="s">
        <v>389</v>
      </c>
      <c r="J109" s="171" t="s">
        <v>498</v>
      </c>
    </row>
    <row r="110" s="168" customFormat="1" ht="42" customHeight="1" spans="1:10">
      <c r="A110" s="172" t="s">
        <v>312</v>
      </c>
      <c r="B110" s="171" t="s">
        <v>494</v>
      </c>
      <c r="C110" s="171" t="s">
        <v>401</v>
      </c>
      <c r="D110" s="171" t="s">
        <v>402</v>
      </c>
      <c r="E110" s="174" t="s">
        <v>547</v>
      </c>
      <c r="F110" s="173" t="s">
        <v>404</v>
      </c>
      <c r="G110" s="173" t="s">
        <v>387</v>
      </c>
      <c r="H110" s="173" t="s">
        <v>388</v>
      </c>
      <c r="I110" s="171" t="s">
        <v>407</v>
      </c>
      <c r="J110" s="171" t="s">
        <v>499</v>
      </c>
    </row>
    <row r="111" s="168" customFormat="1" ht="42" customHeight="1" spans="1:10">
      <c r="A111" s="172" t="s">
        <v>312</v>
      </c>
      <c r="B111" s="171" t="s">
        <v>494</v>
      </c>
      <c r="C111" s="171" t="s">
        <v>408</v>
      </c>
      <c r="D111" s="171" t="s">
        <v>409</v>
      </c>
      <c r="E111" s="174" t="s">
        <v>548</v>
      </c>
      <c r="F111" s="173" t="s">
        <v>404</v>
      </c>
      <c r="G111" s="173" t="s">
        <v>405</v>
      </c>
      <c r="H111" s="173" t="s">
        <v>406</v>
      </c>
      <c r="I111" s="171" t="s">
        <v>407</v>
      </c>
      <c r="J111" s="171" t="s">
        <v>450</v>
      </c>
    </row>
    <row r="112" s="168" customFormat="1" ht="42" customHeight="1" spans="1:10">
      <c r="A112" s="172" t="s">
        <v>351</v>
      </c>
      <c r="B112" s="171" t="s">
        <v>549</v>
      </c>
      <c r="C112" s="171" t="s">
        <v>383</v>
      </c>
      <c r="D112" s="171" t="s">
        <v>384</v>
      </c>
      <c r="E112" s="174" t="s">
        <v>543</v>
      </c>
      <c r="F112" s="173" t="s">
        <v>393</v>
      </c>
      <c r="G112" s="173" t="s">
        <v>427</v>
      </c>
      <c r="H112" s="173" t="s">
        <v>406</v>
      </c>
      <c r="I112" s="173" t="s">
        <v>389</v>
      </c>
      <c r="J112" s="171" t="s">
        <v>495</v>
      </c>
    </row>
    <row r="113" s="168" customFormat="1" ht="42" customHeight="1" spans="1:10">
      <c r="A113" s="172" t="s">
        <v>312</v>
      </c>
      <c r="B113" s="171" t="s">
        <v>494</v>
      </c>
      <c r="C113" s="171" t="s">
        <v>383</v>
      </c>
      <c r="D113" s="171" t="s">
        <v>435</v>
      </c>
      <c r="E113" s="174" t="s">
        <v>544</v>
      </c>
      <c r="F113" s="173" t="s">
        <v>404</v>
      </c>
      <c r="G113" s="173" t="s">
        <v>411</v>
      </c>
      <c r="H113" s="173" t="s">
        <v>406</v>
      </c>
      <c r="I113" s="171" t="s">
        <v>407</v>
      </c>
      <c r="J113" s="171" t="s">
        <v>496</v>
      </c>
    </row>
    <row r="114" s="168" customFormat="1" ht="42" customHeight="1" spans="1:10">
      <c r="A114" s="172" t="s">
        <v>312</v>
      </c>
      <c r="B114" s="171" t="s">
        <v>494</v>
      </c>
      <c r="C114" s="171" t="s">
        <v>383</v>
      </c>
      <c r="D114" s="171" t="s">
        <v>391</v>
      </c>
      <c r="E114" s="174" t="s">
        <v>545</v>
      </c>
      <c r="F114" s="173" t="s">
        <v>393</v>
      </c>
      <c r="G114" s="173" t="s">
        <v>427</v>
      </c>
      <c r="H114" s="173" t="s">
        <v>406</v>
      </c>
      <c r="I114" s="173" t="s">
        <v>389</v>
      </c>
      <c r="J114" s="171" t="s">
        <v>426</v>
      </c>
    </row>
    <row r="115" s="168" customFormat="1" ht="42" customHeight="1" spans="1:10">
      <c r="A115" s="172" t="s">
        <v>312</v>
      </c>
      <c r="B115" s="171" t="s">
        <v>494</v>
      </c>
      <c r="C115" s="171" t="s">
        <v>383</v>
      </c>
      <c r="D115" s="171" t="s">
        <v>396</v>
      </c>
      <c r="E115" s="171" t="s">
        <v>397</v>
      </c>
      <c r="F115" s="171" t="s">
        <v>393</v>
      </c>
      <c r="G115" s="171" t="s">
        <v>550</v>
      </c>
      <c r="H115" s="171" t="s">
        <v>399</v>
      </c>
      <c r="I115" s="171" t="s">
        <v>389</v>
      </c>
      <c r="J115" s="171" t="s">
        <v>498</v>
      </c>
    </row>
    <row r="116" s="168" customFormat="1" ht="42" customHeight="1" spans="1:10">
      <c r="A116" s="172" t="s">
        <v>312</v>
      </c>
      <c r="B116" s="171" t="s">
        <v>494</v>
      </c>
      <c r="C116" s="171" t="s">
        <v>401</v>
      </c>
      <c r="D116" s="171" t="s">
        <v>402</v>
      </c>
      <c r="E116" s="174" t="s">
        <v>547</v>
      </c>
      <c r="F116" s="173" t="s">
        <v>404</v>
      </c>
      <c r="G116" s="173" t="s">
        <v>387</v>
      </c>
      <c r="H116" s="173" t="s">
        <v>388</v>
      </c>
      <c r="I116" s="171" t="s">
        <v>407</v>
      </c>
      <c r="J116" s="171" t="s">
        <v>499</v>
      </c>
    </row>
    <row r="117" s="168" customFormat="1" ht="42" customHeight="1" spans="1:10">
      <c r="A117" s="172" t="s">
        <v>312</v>
      </c>
      <c r="B117" s="171" t="s">
        <v>494</v>
      </c>
      <c r="C117" s="171" t="s">
        <v>408</v>
      </c>
      <c r="D117" s="171" t="s">
        <v>409</v>
      </c>
      <c r="E117" s="174" t="s">
        <v>548</v>
      </c>
      <c r="F117" s="173" t="s">
        <v>404</v>
      </c>
      <c r="G117" s="173" t="s">
        <v>405</v>
      </c>
      <c r="H117" s="173" t="s">
        <v>406</v>
      </c>
      <c r="I117" s="171" t="s">
        <v>407</v>
      </c>
      <c r="J117" s="171" t="s">
        <v>450</v>
      </c>
    </row>
    <row r="118" s="168" customFormat="1" ht="42" customHeight="1" spans="1:10">
      <c r="A118" s="171" t="s">
        <v>331</v>
      </c>
      <c r="B118" s="171" t="s">
        <v>551</v>
      </c>
      <c r="C118" s="171" t="s">
        <v>383</v>
      </c>
      <c r="D118" s="171" t="s">
        <v>384</v>
      </c>
      <c r="E118" s="174" t="s">
        <v>552</v>
      </c>
      <c r="F118" s="173" t="s">
        <v>393</v>
      </c>
      <c r="G118" s="173" t="s">
        <v>553</v>
      </c>
      <c r="H118" s="173" t="s">
        <v>388</v>
      </c>
      <c r="I118" s="173" t="s">
        <v>389</v>
      </c>
      <c r="J118" s="171" t="s">
        <v>495</v>
      </c>
    </row>
    <row r="119" s="168" customFormat="1" ht="42" customHeight="1" spans="1:10">
      <c r="A119" s="171" t="s">
        <v>312</v>
      </c>
      <c r="B119" s="171" t="s">
        <v>494</v>
      </c>
      <c r="C119" s="171" t="s">
        <v>383</v>
      </c>
      <c r="D119" s="171" t="s">
        <v>391</v>
      </c>
      <c r="E119" s="174" t="s">
        <v>545</v>
      </c>
      <c r="F119" s="173" t="s">
        <v>393</v>
      </c>
      <c r="G119" s="173" t="s">
        <v>427</v>
      </c>
      <c r="H119" s="173" t="s">
        <v>406</v>
      </c>
      <c r="I119" s="171" t="s">
        <v>407</v>
      </c>
      <c r="J119" s="171" t="s">
        <v>426</v>
      </c>
    </row>
    <row r="120" s="168" customFormat="1" ht="42" customHeight="1" spans="1:10">
      <c r="A120" s="171" t="s">
        <v>312</v>
      </c>
      <c r="B120" s="171" t="s">
        <v>494</v>
      </c>
      <c r="C120" s="171" t="s">
        <v>383</v>
      </c>
      <c r="D120" s="171" t="s">
        <v>396</v>
      </c>
      <c r="E120" s="171" t="s">
        <v>397</v>
      </c>
      <c r="F120" s="171" t="s">
        <v>393</v>
      </c>
      <c r="G120" s="171" t="s">
        <v>554</v>
      </c>
      <c r="H120" s="171" t="s">
        <v>399</v>
      </c>
      <c r="I120" s="171" t="s">
        <v>389</v>
      </c>
      <c r="J120" s="171" t="s">
        <v>498</v>
      </c>
    </row>
    <row r="121" s="168" customFormat="1" ht="42" customHeight="1" spans="1:10">
      <c r="A121" s="171" t="s">
        <v>312</v>
      </c>
      <c r="B121" s="171" t="s">
        <v>494</v>
      </c>
      <c r="C121" s="171" t="s">
        <v>401</v>
      </c>
      <c r="D121" s="171" t="s">
        <v>402</v>
      </c>
      <c r="E121" s="174" t="s">
        <v>555</v>
      </c>
      <c r="F121" s="173" t="s">
        <v>404</v>
      </c>
      <c r="G121" s="173" t="s">
        <v>420</v>
      </c>
      <c r="H121" s="173" t="s">
        <v>406</v>
      </c>
      <c r="I121" s="171" t="s">
        <v>407</v>
      </c>
      <c r="J121" s="171" t="s">
        <v>499</v>
      </c>
    </row>
    <row r="122" s="168" customFormat="1" ht="42" customHeight="1" spans="1:10">
      <c r="A122" s="171" t="s">
        <v>312</v>
      </c>
      <c r="B122" s="171" t="s">
        <v>494</v>
      </c>
      <c r="C122" s="171" t="s">
        <v>408</v>
      </c>
      <c r="D122" s="171" t="s">
        <v>409</v>
      </c>
      <c r="E122" s="171" t="s">
        <v>450</v>
      </c>
      <c r="F122" s="171" t="s">
        <v>404</v>
      </c>
      <c r="G122" s="171" t="s">
        <v>411</v>
      </c>
      <c r="H122" s="171" t="s">
        <v>406</v>
      </c>
      <c r="I122" s="171" t="s">
        <v>407</v>
      </c>
      <c r="J122" s="171" t="s">
        <v>450</v>
      </c>
    </row>
  </sheetData>
  <mergeCells count="50">
    <mergeCell ref="A3:J3"/>
    <mergeCell ref="A4:H4"/>
    <mergeCell ref="A8:A12"/>
    <mergeCell ref="A13:A16"/>
    <mergeCell ref="A17:A21"/>
    <mergeCell ref="A22:A26"/>
    <mergeCell ref="A27:A31"/>
    <mergeCell ref="A32:A36"/>
    <mergeCell ref="A37:A42"/>
    <mergeCell ref="A43:A47"/>
    <mergeCell ref="A48:A52"/>
    <mergeCell ref="A53:A57"/>
    <mergeCell ref="A58:A63"/>
    <mergeCell ref="A64:A66"/>
    <mergeCell ref="A67:A70"/>
    <mergeCell ref="A71:A74"/>
    <mergeCell ref="A75:A78"/>
    <mergeCell ref="A79:A82"/>
    <mergeCell ref="A83:A86"/>
    <mergeCell ref="A87:A92"/>
    <mergeCell ref="A93:A96"/>
    <mergeCell ref="A97:A100"/>
    <mergeCell ref="A101:A105"/>
    <mergeCell ref="A106:A111"/>
    <mergeCell ref="A112:A117"/>
    <mergeCell ref="A118:A122"/>
    <mergeCell ref="B8:B12"/>
    <mergeCell ref="B13:B16"/>
    <mergeCell ref="B17:B21"/>
    <mergeCell ref="B22:B26"/>
    <mergeCell ref="B27:B31"/>
    <mergeCell ref="B32:B36"/>
    <mergeCell ref="B37:B42"/>
    <mergeCell ref="B43:B47"/>
    <mergeCell ref="B48:B52"/>
    <mergeCell ref="B53:B57"/>
    <mergeCell ref="B58:B63"/>
    <mergeCell ref="B64:B66"/>
    <mergeCell ref="B67:B70"/>
    <mergeCell ref="B71:B74"/>
    <mergeCell ref="B75:B78"/>
    <mergeCell ref="B79:B82"/>
    <mergeCell ref="B83:B86"/>
    <mergeCell ref="B87:B92"/>
    <mergeCell ref="B93:B96"/>
    <mergeCell ref="B97:B100"/>
    <mergeCell ref="B101:B105"/>
    <mergeCell ref="B106:B111"/>
    <mergeCell ref="B112:B117"/>
    <mergeCell ref="B118:B12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夏至</cp:lastModifiedBy>
  <dcterms:created xsi:type="dcterms:W3CDTF">2025-02-06T07:09:00Z</dcterms:created>
  <dcterms:modified xsi:type="dcterms:W3CDTF">2025-03-18T07:06:23Z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C28EDB4809CE49A59B971F2285A5CE15_13</vt:lpwstr>
  </property>
  <property fmtid="{D5CDD505-2E9C-101B-9397-08002B2CF9AE}" pid="3" name="KSOProductBuildVer">
    <vt:lpwstr>2052-11.8.2.12089</vt:lpwstr>
  </property>
</Properties>
</file>