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894" firstSheet="9" activeTab="16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<sst xmlns="http://schemas.openxmlformats.org/spreadsheetml/2006/main" count="2054" uniqueCount="601">
  <si>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</si>
  <si>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</si>
  <si>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</si>
  <si>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</si>
  <si>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</si>
  <si>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</si>
  <si>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</si>
  <si>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</si>
  <si>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</si>
  <si>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</si>
  <si>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</si>
  <si>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</si>
  <si>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</si>
  <si>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</si>
  <si>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</si>
  <si>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</si>
  <si>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</si>
  <si>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</si>
  <si>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</si>
  <si>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</si>
  <si>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</si>
  <si>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</si>
  <si>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</si>
  <si>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</si>
  <si>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</si>
  <si>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</si>
  <si>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</si>
  <si>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</si>
  <si>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</si>
  <si>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</si>
  <si>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</si>
  <si>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</si>
  <si>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</si>
  <si>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</si>
  <si>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</si>
  <si>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</si>
  <si>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</si>
  <si>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</si>
  <si>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</si>
  <si>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</si>
  <si>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</si>
  <si>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</si>
  <si>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</si>
  <si>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</si>
  <si>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</si>
  <si>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</si>
  <si>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</si>
  <si>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</si>
  <si>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</si>
  <si>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</si>
  <si>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</si>
  <si>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</si>
  <si>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</si>
  <si>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</si>
  <si>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</si>
  <si>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</si>
  <si>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</si>
  <si>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</si>
  <si>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</si>
  <si>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</si>
  <si>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</si>
  <si>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</si>
  <si>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</si>
  <si>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</si>
  <si>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</si>
  <si>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</si>
  <si>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</si>
  <si>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</si>
  <si>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</si>
  <si>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昆明市呈贡区第一小学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</si>
  <si>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</si>
  <si>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</si>
  <si>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</si>
  <si>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</si>
  <si>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</si>
  <si>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</si>
  <si>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</si>
  <si>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</si>
  <si>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</si>
  <si>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</si>
  <si>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</si>
  <si>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</si>
  <si>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</si>
  <si>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</si>
  <si>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</si>
  <si>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</si>
  <si>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</si>
  <si>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</si>
  <si>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</si>
  <si>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</si>
  <si>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</si>
  <si>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</si>
  <si>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</si>
  <si>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</si>
  <si>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</si>
  <si>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</si>
  <si>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</si>
  <si>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</si>
  <si>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</si>
  <si>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</si>
  <si>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</si>
  <si>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</si>
  <si>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</si>
  <si>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</si>
  <si>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</si>
  <si>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</si>
  <si>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</si>
  <si>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</si>
  <si>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</si>
  <si>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</si>
  <si>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</si>
  <si>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</si>
  <si>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</si>
  <si>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</si>
  <si>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</si>
  <si>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</si>
  <si>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</si>
  <si>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</si>
  <si>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</si>
  <si>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</si>
  <si>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</si>
  <si>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</si>
  <si>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</si>
  <si>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</si>
  <si>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</si>
  <si>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</si>
  <si>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</si>
  <si>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</si>
  <si>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</si>
  <si>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</si>
  <si>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</si>
  <si>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</si>
  <si>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</si>
  <si>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</si>
  <si>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</si>
  <si>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</si>
  <si>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</si>
  <si>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</si>
  <si>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</si>
  <si>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</si>
  <si>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</si>
  <si>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</si>
  <si>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</si>
  <si>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</si>
  <si>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</si>
  <si>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</si>
  <si>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</si>
  <si>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</si>
  <si>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</si>
  <si>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</si>
  <si>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</si>
  <si>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</si>
  <si>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</si>
  <si>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</si>
  <si>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</si>
  <si>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</si>
  <si>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</si>
  <si>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</si>
  <si>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</si>
  <si>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</si>
  <si>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</si>
  <si>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</si>
  <si>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</si>
  <si>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</si>
  <si>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</si>
  <si>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</si>
  <si>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</si>
  <si>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</si>
  <si>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</si>
  <si>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</si>
  <si>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</si>
  <si>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</si>
  <si>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</si>
  <si>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</si>
  <si>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</si>
  <si>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</si>
  <si>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</si>
  <si>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</si>
  <si>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</si>
  <si>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</si>
  <si>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</si>
  <si>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</si>
  <si>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备注：此表为空，原因为我单位2025年无一般公共预算“三公”经费支出预算。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</si>
  <si>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</si>
  <si>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</si>
  <si>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</si>
  <si>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</si>
  <si>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</si>
  <si>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</si>
  <si>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</si>
  <si>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</si>
  <si>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</si>
  <si>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</si>
  <si>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</si>
  <si>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</si>
  <si>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</si>
  <si>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</si>
  <si>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</si>
  <si>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</si>
  <si>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</si>
  <si>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</si>
  <si>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</si>
  <si>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昆明市呈贡区教育体育局</t>
  </si>
  <si>
    <t>530121241100002170023</t>
  </si>
  <si>
    <t>学校学生公用运转支出</t>
  </si>
  <si>
    <t>2050202</t>
  </si>
  <si>
    <t>30201</t>
  </si>
  <si>
    <t>办公费</t>
  </si>
  <si>
    <t>530121231100001405269</t>
  </si>
  <si>
    <t>事业人员绩效奖励</t>
  </si>
  <si>
    <t>30103</t>
  </si>
  <si>
    <t>奖金</t>
  </si>
  <si>
    <t>530121221100000478482</t>
  </si>
  <si>
    <t>事业购房补贴</t>
  </si>
  <si>
    <t>30102</t>
  </si>
  <si>
    <t>津贴补贴</t>
  </si>
  <si>
    <t>530121210000000002409</t>
  </si>
  <si>
    <t>一般公用运转支出</t>
  </si>
  <si>
    <t>2080502</t>
  </si>
  <si>
    <t>30229</t>
  </si>
  <si>
    <t>福利费</t>
  </si>
  <si>
    <t>530121241100002166290</t>
  </si>
  <si>
    <t>其他人员支出</t>
  </si>
  <si>
    <t>30199</t>
  </si>
  <si>
    <t>其他工资福利支出</t>
  </si>
  <si>
    <t>530121231100001176149</t>
  </si>
  <si>
    <t>离退休人员支出</t>
  </si>
  <si>
    <t>30305</t>
  </si>
  <si>
    <t>生活补助</t>
  </si>
  <si>
    <t>530121210000000002403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</si>
  <si>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</si>
  <si>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</si>
  <si>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</si>
  <si>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</si>
  <si>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</si>
  <si>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</si>
  <si>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</si>
  <si>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</si>
  <si>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</si>
  <si>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</si>
  <si>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</si>
  <si>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530121210000000002402</t>
  </si>
  <si>
    <t>事业人员工资支出</t>
  </si>
  <si>
    <t>30101</t>
  </si>
  <si>
    <t>基本工资</t>
  </si>
  <si>
    <t>30107</t>
  </si>
  <si>
    <t>绩效工资</t>
  </si>
  <si>
    <t>530121231100001149754</t>
  </si>
  <si>
    <t>遗属补助及抚恤金</t>
  </si>
  <si>
    <t>530121210000000002404</t>
  </si>
  <si>
    <t>30113</t>
  </si>
  <si>
    <t>工会经费</t>
  </si>
  <si>
    <t>30228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</si>
  <si>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</si>
  <si>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</si>
  <si>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</si>
  <si>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</si>
  <si>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</si>
  <si>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</si>
  <si>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</si>
  <si>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312 民生类</t>
  </si>
  <si>
    <t>530121241100002142918</t>
  </si>
  <si>
    <t>城乡义务教育公用经费区级资金</t>
  </si>
  <si>
    <t>530121241100002142949</t>
  </si>
  <si>
    <t>城乡义务教育特殊教育公用经费区级资金</t>
  </si>
  <si>
    <t>530121241100002142984</t>
  </si>
  <si>
    <t>义务教育家庭经济困难学生生活费补助区级资金</t>
  </si>
  <si>
    <t>30308</t>
  </si>
  <si>
    <t>助学金</t>
  </si>
  <si>
    <t>313 事业发展类</t>
  </si>
  <si>
    <t>530121251100003875580</t>
  </si>
  <si>
    <t>银龄讲师工作补贴区级资金</t>
  </si>
  <si>
    <t>30226</t>
  </si>
  <si>
    <t>劳务费</t>
  </si>
  <si>
    <t>530121251100003877411</t>
  </si>
  <si>
    <t>呈贡区中小学幼儿园名长基地名师工作室经费</t>
  </si>
  <si>
    <t>30216</t>
  </si>
  <si>
    <t>培训费</t>
  </si>
  <si>
    <t>530121241100002269810</t>
  </si>
  <si>
    <t>（自有资金）课后服务经费</t>
  </si>
  <si>
    <t>530121241100002807225</t>
  </si>
  <si>
    <t>结转（公用经费）2024年城乡义务教育补助经费中央直达资金</t>
  </si>
  <si>
    <t>530121241100003175215</t>
  </si>
  <si>
    <t>结转（公用经费）2024年城乡义务教育公用经费省级直达资金</t>
  </si>
  <si>
    <t>530121241100003292870</t>
  </si>
  <si>
    <t>结转2024年呈贡区城乡义务教育中央直达综合奖补资金第一批资金</t>
  </si>
  <si>
    <t>530121241100002807257</t>
  </si>
  <si>
    <t>结转（义教生活费补助）2024年城乡义务教育补助经费中央直达资金</t>
  </si>
  <si>
    <t>530121241100003175255</t>
  </si>
  <si>
    <t>结转（义教生活费）2024年第二批义务教育家庭经济困难学生生活费补助中央资金</t>
  </si>
  <si>
    <t>530121241100003175273</t>
  </si>
  <si>
    <t>结转（义教生活费）提前下达2025年义务教育家庭经济困难学生生活费补助中央资金</t>
  </si>
  <si>
    <t>530121241100003175276</t>
  </si>
  <si>
    <t>结转（义教生活费）提前下达2025年义务教育家庭经济困难学生生活费补助省级资金</t>
  </si>
  <si>
    <t>530121241100003320265</t>
  </si>
  <si>
    <t>结转（义教生活费）提前下达2025年义务教育家庭经济困难学生生活费补助市级资金</t>
  </si>
  <si>
    <t>530121241100003155012</t>
  </si>
  <si>
    <t>结转昆明市体育传统特色项目学校补助经费</t>
  </si>
  <si>
    <t>用于体育事业的彩票
公益金支出</t>
  </si>
  <si>
    <t>530121241100003292889</t>
  </si>
  <si>
    <t>结转2024年义务教育课后服务补助省级资金</t>
  </si>
  <si>
    <t>530121241100003292871</t>
  </si>
  <si>
    <t>结转2025年义务教育课后服务补助省级资金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</si>
  <si>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</si>
  <si>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</si>
  <si>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</si>
  <si>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</si>
  <si>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</si>
  <si>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</si>
  <si>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</si>
  <si>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</si>
  <si>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</si>
  <si>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</si>
  <si>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有效保障学校正常运转，残疾学生入学率逐步提高。</t>
  </si>
  <si>
    <t>产出指标</t>
  </si>
  <si>
    <t>数量指标</t>
  </si>
  <si>
    <t>应补助人数</t>
  </si>
  <si>
    <t>=</t>
  </si>
  <si>
    <t>1.00</t>
  </si>
  <si>
    <t>人</t>
  </si>
  <si>
    <t>定量指标</t>
  </si>
  <si>
    <t>反映预期获补学生数</t>
  </si>
  <si>
    <t>质量指标</t>
  </si>
  <si>
    <t>获补对象准确率</t>
  </si>
  <si>
    <t>100</t>
  </si>
  <si>
    <t>%</t>
  </si>
  <si>
    <t>反映预期获补对象准确率</t>
  </si>
  <si>
    <t>成本指标</t>
  </si>
  <si>
    <t>经济成本指标</t>
  </si>
  <si>
    <t>768</t>
  </si>
  <si>
    <t>元</t>
  </si>
  <si>
    <t>反映实施项目所产生的直接经济成本</t>
  </si>
  <si>
    <t>效益指标</t>
  </si>
  <si>
    <t>社会效益</t>
  </si>
  <si>
    <t>促进教育公平，残疾学生入学率逐步提高</t>
  </si>
  <si>
    <t>有效</t>
  </si>
  <si>
    <t>达标</t>
  </si>
  <si>
    <t>定性指标</t>
  </si>
  <si>
    <t>反映相关产出对社会发展带来的影响和效果</t>
  </si>
  <si>
    <t>满意度指标</t>
  </si>
  <si>
    <t>服务对象满意度</t>
  </si>
  <si>
    <t>学生及家长满意度</t>
  </si>
  <si>
    <t>&gt;=</t>
  </si>
  <si>
    <t>95</t>
  </si>
  <si>
    <t>反映学生及家长对预期产出和效果的认可程度</t>
  </si>
  <si>
    <t>充分利用退休教师优势资源，提升教育教学质量。</t>
  </si>
  <si>
    <t>享受工作补贴教师数</t>
  </si>
  <si>
    <t>反映预期的享受工作补贴教师数</t>
  </si>
  <si>
    <t>工作补贴发放准确率</t>
  </si>
  <si>
    <t>反映预期的工作补贴发放准确率</t>
  </si>
  <si>
    <t>时效指标</t>
  </si>
  <si>
    <t>工作补贴发放及时率</t>
  </si>
  <si>
    <t>反映预期的工作补贴发放及时率</t>
  </si>
  <si>
    <t>&lt;=</t>
  </si>
  <si>
    <t>200000</t>
  </si>
  <si>
    <t>充分利用退休教师优势资源，提升学校教育教学质量</t>
  </si>
  <si>
    <t>反映相关产出对学校发展带来的影响和效果</t>
  </si>
  <si>
    <t>可持续影响</t>
  </si>
  <si>
    <t>加强全区教师队伍建设，推动全区教育事业高质量发展</t>
  </si>
  <si>
    <t>反映项目可持续影响情况</t>
  </si>
  <si>
    <t>受补助（补贴）对象满意度</t>
  </si>
  <si>
    <t>98</t>
  </si>
  <si>
    <t>反映受益对象的认可程度</t>
  </si>
  <si>
    <t>有效保障学校正常运转，完成教育教学活动和其他日常工作任务，推动学校义务教育优质均衡发展。</t>
  </si>
  <si>
    <t>保障（正常接受义务教育）学生数</t>
  </si>
  <si>
    <t>2003</t>
  </si>
  <si>
    <t>反映预期保障（正常接受义务教育）学生数</t>
  </si>
  <si>
    <t>学校运转情况</t>
  </si>
  <si>
    <t>正常</t>
  </si>
  <si>
    <t>反映预期学校运转情况达到的标准和水平</t>
  </si>
  <si>
    <t>教育教学质量</t>
  </si>
  <si>
    <t>良好</t>
  </si>
  <si>
    <t>反映预期提供的教育教学质量达到的行业水平</t>
  </si>
  <si>
    <t>184596</t>
  </si>
  <si>
    <t>推动教育事业发展，有力服务家长和社会</t>
  </si>
  <si>
    <t>反映项目相关产出对社会发展带来的影响和效果</t>
  </si>
  <si>
    <t>着力教育和培养下一代，促进社会和谐发展</t>
  </si>
  <si>
    <t>反映项目持续影响情况</t>
  </si>
  <si>
    <t>切实做好城乡义务教育家庭经济困难学生生活补助工作，促进教育公平，降低辍学率，提高学生生活质量。</t>
  </si>
  <si>
    <t>获补对象数</t>
  </si>
  <si>
    <t>17</t>
  </si>
  <si>
    <t>反映预期的获补助学生数</t>
  </si>
  <si>
    <t>政策宣传次数</t>
  </si>
  <si>
    <t>次</t>
  </si>
  <si>
    <t>反映预期的补助政策宣传力度</t>
  </si>
  <si>
    <t>反映获补助对象认定的准确性情况。获补对象准确率=抽检符合标准的补助对象数/抽检实际补助对象数*100%</t>
  </si>
  <si>
    <t>兑现准确率</t>
  </si>
  <si>
    <t>反映补助准确发放的情况。补助兑现准确率=补助兑付额/应付额*100%</t>
  </si>
  <si>
    <t>补助事项公示度</t>
  </si>
  <si>
    <t>反映补助事项在公示栏或其他渠道按规定进行公示的情况
补助事项公示度=按规定公布事项/按规定应公布事项*100%</t>
  </si>
  <si>
    <t>发放及时率</t>
  </si>
  <si>
    <t>反映发放单位及时发放补助资金的情况。
发放及时率=在时限内发放资金/应发放资金*100%</t>
  </si>
  <si>
    <t>3400</t>
  </si>
  <si>
    <t>反映项目支出数（经济成本）情况</t>
  </si>
  <si>
    <t>政策知晓率</t>
  </si>
  <si>
    <t>90</t>
  </si>
  <si>
    <t>反映补助政策的宣传效果情况。
政策知晓率=调查中补助政策知晓人数/调查总人数*100%</t>
  </si>
  <si>
    <t>一定程度改善受补助学生生活状况</t>
  </si>
  <si>
    <t>反映补助促进受助对象生活状况改善的情况</t>
  </si>
  <si>
    <t>受益对象满意度</t>
  </si>
  <si>
    <t>反映获补助对象的满意程度</t>
  </si>
  <si>
    <t>保障名师工作室各项业务工作的正常开展，促进学校教研水平的提高</t>
  </si>
  <si>
    <t>开展活动次数</t>
  </si>
  <si>
    <t>反映开展活动次数情况</t>
  </si>
  <si>
    <t>培训合格率</t>
  </si>
  <si>
    <t>反映成员培训合格率情况</t>
  </si>
  <si>
    <t>10000</t>
  </si>
  <si>
    <t>反映项目实施所需成本的控制情况</t>
  </si>
  <si>
    <t>促进学校教科研水平的提高</t>
  </si>
  <si>
    <t>反映项目实施对促进学校教科研水平提高的可持续影响情况</t>
  </si>
  <si>
    <t>稳步提高教育教学质量，推进呈贡教育现代化、优质均衡化发展</t>
  </si>
  <si>
    <t>工作室成员满意度</t>
  </si>
  <si>
    <t>反映成员满意情况</t>
  </si>
  <si>
    <t>形成有特色、高质量的课后服务体系，全面育人水平明显提高，主推学生过重作业负担和校外培训负担、家庭教育支出和家长精力负担明显减轻。</t>
  </si>
  <si>
    <t>开设普通课程和特色课程数量</t>
  </si>
  <si>
    <t>60</t>
  </si>
  <si>
    <t>个</t>
  </si>
  <si>
    <t>反映预期开设的课程数量</t>
  </si>
  <si>
    <t>课程期末考核分</t>
  </si>
  <si>
    <t>85</t>
  </si>
  <si>
    <t>分</t>
  </si>
  <si>
    <t>反映预期的课程质量考核评分</t>
  </si>
  <si>
    <t>补助发放及时率</t>
  </si>
  <si>
    <t>反映预期的补助发放及时率</t>
  </si>
  <si>
    <t>1602400</t>
  </si>
  <si>
    <t>学生过重作业负担和校外培训负担、家庭教育支出和家长精力负担减轻情况</t>
  </si>
  <si>
    <t>明显</t>
  </si>
  <si>
    <t>反映学生及家长的认可程度</t>
  </si>
  <si>
    <t>教师满意度</t>
  </si>
  <si>
    <t>满分20分，根据实际学生及家长满意度情况评定</t>
  </si>
  <si>
    <t>有效保障学校正常运转，促进教育教学质量提升和学校环境改善。</t>
  </si>
  <si>
    <t>经费使用项目数量</t>
  </si>
  <si>
    <t>个（项）</t>
  </si>
  <si>
    <t>满分10分，以实际经费使用项目数量情况评定</t>
  </si>
  <si>
    <t>经费使用合规率</t>
  </si>
  <si>
    <t>满分10分，以实际经费使用合规率情况评定</t>
  </si>
  <si>
    <t>项目完成质量</t>
  </si>
  <si>
    <t>合格</t>
  </si>
  <si>
    <t>满分10分，以实际项目完成质量情况评定</t>
  </si>
  <si>
    <t>项目完成时限</t>
  </si>
  <si>
    <t>2025年12月31日</t>
  </si>
  <si>
    <t>年月日</t>
  </si>
  <si>
    <t>满分10分，以实际项目完成时间情况评定</t>
  </si>
  <si>
    <t>105418.09</t>
  </si>
  <si>
    <t>满分10分，以实际支出数情况评定</t>
  </si>
  <si>
    <t>社会效益指标</t>
  </si>
  <si>
    <t>教学质量提升情况</t>
  </si>
  <si>
    <t>有所提升</t>
  </si>
  <si>
    <t>满分10分，以实际对教学质量的影响情况评定</t>
  </si>
  <si>
    <t>学生综合素质提升</t>
  </si>
  <si>
    <t>满分10分，以实际对学生综合素质提升影响情况评定</t>
  </si>
  <si>
    <t>可持续影响指标</t>
  </si>
  <si>
    <t>具有长期效益，为学校未来发展提供支持</t>
  </si>
  <si>
    <t>满分10分，以实际项目可持续性情况评定</t>
  </si>
  <si>
    <t>服务对象满意度指标</t>
  </si>
  <si>
    <t>家长满意度</t>
  </si>
  <si>
    <t>满分10分，以实际家长对学校经费使用效果的满意度情况评定</t>
  </si>
  <si>
    <t>学生满意度</t>
  </si>
  <si>
    <t>满分5分，以实际学生对学校提供的各项服务和设施的满意度情况评定</t>
  </si>
  <si>
    <t>满分5分，以实际教师对经费支持的教育资源、工作环境等方面的满意度情况评定</t>
  </si>
  <si>
    <t>有效保障学校正常运转，提升学校教育教学设施水平，促进学生全面发展。</t>
  </si>
  <si>
    <t>采购、学生活动等完成时限</t>
  </si>
  <si>
    <t>满分15分，以实际采购、学生活动等完成时限情况评定</t>
  </si>
  <si>
    <t>649.99</t>
  </si>
  <si>
    <t>满分15分，以实际项目成本控制情况评定</t>
  </si>
  <si>
    <t>支持学校校舍维修改造和办学条件改善，为师生提供更好的教育环境，增强学校形象，保障学生安全。</t>
  </si>
  <si>
    <t>实施项目数量</t>
  </si>
  <si>
    <t>项（个）</t>
  </si>
  <si>
    <t>满分15分，以实际实施的项目数量情况评定</t>
  </si>
  <si>
    <t>验收合格率</t>
  </si>
  <si>
    <t>满分15分，以实际项目验收合格率情况评定</t>
  </si>
  <si>
    <t>202417.95</t>
  </si>
  <si>
    <t>满分15分，以实际支出数情况评定</t>
  </si>
  <si>
    <t>为师生提供更好的教育环境，增强学校形象，保障学生安全</t>
  </si>
  <si>
    <t>满分15分，以实际产生的社会效益情况评定</t>
  </si>
  <si>
    <t>推动学校可持续发展</t>
  </si>
  <si>
    <t>满分15分，根据实际产生可持续影响情况评定</t>
  </si>
  <si>
    <t>满分15分，以实际学生及家长的满意情况评定</t>
  </si>
  <si>
    <t>满分10分，以实际教师满意情况评定</t>
  </si>
  <si>
    <t>切实做好城乡义务教育家庭经济困难学生生活补助工作，促进教育公平，降低辍学率，一定程度提高学生生活质量。</t>
  </si>
  <si>
    <t>满分10分，以实际补助政策的宣传次数情况评定</t>
  </si>
  <si>
    <t>满分10分，以实际获补学生数情况评定</t>
  </si>
  <si>
    <t>满分10分，以实际补助事项按规定进行公示情况评定</t>
  </si>
  <si>
    <t>满分10分，以实际获补对象准确率情况评定</t>
  </si>
  <si>
    <t>满分10分，以实际补助发放准确率情况评定</t>
  </si>
  <si>
    <t>满分10分，以实际单位及时发放补助资金情况评定</t>
  </si>
  <si>
    <t>经济效益指标</t>
  </si>
  <si>
    <t>满分10分，以实际补助促进受助对象生活状况改善情况评定</t>
  </si>
  <si>
    <t>满分10分，以实际补助政策的宣传效果情况评定</t>
  </si>
  <si>
    <t>减轻家庭经济困难学生生活负担，促进教育公平情况，降低辍学率情况</t>
  </si>
  <si>
    <t>满分10分，以实际产生社会效益情况评定</t>
  </si>
  <si>
    <t>满分10分，以实际学生及家长对项目的满意程度情况评定</t>
  </si>
  <si>
    <t>切实做好城乡义务教育家庭经济困难学生生活费补助工作，促进教育公平，降低辍学率，一定程度提高学生生活质量。</t>
  </si>
  <si>
    <t>补助相关政策宣传次数</t>
  </si>
  <si>
    <t>满分10分，以实际补助相关政策宣传次数情况评定</t>
  </si>
  <si>
    <t>满分10分，以实际获得补助对象认定的准确性情况评定</t>
  </si>
  <si>
    <t>满分10分，以实际补助准确发放情况评定</t>
  </si>
  <si>
    <t>1813</t>
  </si>
  <si>
    <t>生活状况改善情况</t>
  </si>
  <si>
    <t>有所改善</t>
  </si>
  <si>
    <t>满分10分，以实际学生及家长满意程度情况评定</t>
  </si>
  <si>
    <t>结转（义教生活费）提前下达2025年义务教育家庭经济困难学生生活费补助中央  资金</t>
  </si>
  <si>
    <t>结转（义教生活费）提前下达2025年义务教育家庭经济困难学生生活费补助
省级资金</t>
  </si>
  <si>
    <t>1812.50</t>
  </si>
  <si>
    <t>结转（义教生活费）提前下达2025年义务教育家庭经济困难学生生活费补助
市级资金</t>
  </si>
  <si>
    <t>500</t>
  </si>
  <si>
    <t>促进学校体育传统特色项目（武术击剑）发展</t>
  </si>
  <si>
    <t>武术社团（队）或击剑社团（队）成立数量</t>
  </si>
  <si>
    <t>满分20分，以实际武术社团（队）或击剑社团（队）成立数量情况评定</t>
  </si>
  <si>
    <t>武术社团（队）或击剑社团（队）期末测评分</t>
  </si>
  <si>
    <t>满分20分，以实际武术社团（队）或击剑社团（队）期末测评得分情况评定</t>
  </si>
  <si>
    <t>14589</t>
  </si>
  <si>
    <t>满分20分，以实际成本情况评定</t>
  </si>
  <si>
    <t>促进学校体育事业发展情况</t>
  </si>
  <si>
    <t>显著</t>
  </si>
  <si>
    <t/>
  </si>
  <si>
    <t>满分20分，以实际促进学校体育事业发展情况评定</t>
  </si>
  <si>
    <t>满分20分，以实际学生满意情况评定</t>
  </si>
  <si>
    <t>形成有特色、高质量的课后服务体系，全面育人水平明显提高，助推学生过重作业负担和校外培训负担、家庭教育支出和家长精力负担明显减轻。</t>
  </si>
  <si>
    <t>开设课后服务普通课和特色课程的数量</t>
  </si>
  <si>
    <t>满分15分，以实际开设课程数量情况评定</t>
  </si>
  <si>
    <t>课后服务课程期末考核分</t>
  </si>
  <si>
    <t>满分15分，以实际课程期末考核分情况评定</t>
  </si>
  <si>
    <t>5026.52</t>
  </si>
  <si>
    <t>满分20分，以实际支出数情况评定</t>
  </si>
  <si>
    <t>助推学生过重作业负担和校外培训负担、家庭教育支出和家长精力负担明显</t>
  </si>
  <si>
    <t>满分20分，以实际项目产生的社会效益情况评定</t>
  </si>
  <si>
    <t>促进学生全面发展和健康成长</t>
  </si>
  <si>
    <t>满分15分，以实际产生可持续影响情况评定</t>
  </si>
  <si>
    <t>满分15分，根据实际学生及家长满意度情况评定</t>
  </si>
  <si>
    <t>109249</t>
  </si>
  <si>
    <t>预算06表</t>
  </si>
  <si>
    <t>政府性基金预算支出预算表</t>
  </si>
  <si>
    <t>单位名称：昆明市发展和改革委员会</t>
  </si>
  <si>
    <t>政府性基金预算支出</t>
  </si>
  <si>
    <t>用于体育事业的彩票公益金支出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</si>
  <si>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</si>
  <si>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</si>
  <si>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</si>
  <si>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</si>
  <si>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</si>
  <si>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</si>
  <si>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</si>
  <si>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</si>
  <si>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</si>
  <si>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</si>
  <si>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</si>
  <si>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碎纸机采购</t>
  </si>
  <si>
    <t>A02021301 碎纸机</t>
  </si>
  <si>
    <t>台</t>
  </si>
  <si>
    <t>速印机采购</t>
  </si>
  <si>
    <t>A02021201 速印机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</si>
  <si>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</si>
  <si>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</si>
  <si>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</si>
  <si>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</si>
  <si>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</si>
  <si>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</si>
  <si>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</si>
  <si>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</si>
  <si>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备注：此表为空，原因为我单位2025年无政府购买服务预算。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</si>
  <si>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</si>
  <si>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</si>
  <si>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</si>
  <si>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</si>
  <si>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</si>
  <si>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</si>
  <si>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</si>
  <si>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</si>
  <si>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</si>
  <si>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</si>
  <si>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</si>
  <si>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</si>
  <si>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</si>
  <si>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</si>
  <si>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</si>
  <si>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</si>
  <si>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</si>
  <si>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</si>
  <si>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</si>
  <si>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</si>
  <si>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</si>
  <si>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</si>
  <si>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</si>
  <si>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备注：此表为空，原因为我单位2025年无对下转移支付预算。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</si>
  <si>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</si>
  <si>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</si>
  <si>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</si>
  <si>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</si>
  <si>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</si>
  <si>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</si>
  <si>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</si>
  <si>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</si>
  <si>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</si>
  <si>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备注：此表为空，原因为我单位2025年无新增资产配置预算。</t>
  </si>
  <si>
    <t>预算11表</t>
  </si>
  <si>
    <t>上级补助</t>
  </si>
  <si>
    <t>备注：此表为空，原因为我单位2025年无上级转移支付补助项目支出预算。</t>
  </si>
  <si>
    <t>预算12表</t>
  </si>
  <si>
    <t>项目级次</t>
  </si>
  <si>
    <t>备注：此表为空,原因为我单位2025年无部门项目中期规划预算。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</si>
</sst>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  <numFmt numFmtId="181" formatCode="0.00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23"/>
      <color theme="1"/>
      <name val="宋体"/>
      <charset val="134"/>
    </font>
    <font>
      <sz val="11"/>
      <color theme="1"/>
      <name val="宋体"/>
      <charset val="134"/>
    </font>
    <font>
      <sz val="9"/>
      <color rgb="FF00000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0"/>
      <color theme="1"/>
      <name val="Arial"/>
      <charset val="134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</font>
    <font>
      <b/>
      <sz val="21"/>
      <color theme="1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b/>
      <sz val="18"/>
      <color theme="1"/>
      <name val="宋体"/>
      <charset val="134"/>
    </font>
    <font>
      <sz val="9.75"/>
      <color theme="1"/>
      <name val="SimSun"/>
      <charset val="134"/>
    </font>
    <font>
      <b/>
      <sz val="9"/>
      <color theme="1"/>
      <name val="宋体"/>
      <charset val="134"/>
    </font>
    <font>
      <b/>
      <sz val="23.9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21" applyNumberFormat="0" applyAlignment="0" applyProtection="0">
      <alignment vertical="center"/>
    </xf>
    <xf numFmtId="0" fontId="27" fillId="6" borderId="22" applyNumberFormat="0" applyAlignment="0" applyProtection="0">
      <alignment vertical="center"/>
    </xf>
    <xf numFmtId="0" fontId="28" fillId="6" borderId="21" applyNumberFormat="0" applyAlignment="0" applyProtection="0">
      <alignment vertical="center"/>
    </xf>
    <xf numFmtId="0" fontId="29" fillId="7" borderId="23" applyNumberFormat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176" fontId="37" fillId="0" borderId="7">
      <alignment horizontal="right" vertical="center"/>
    </xf>
    <xf numFmtId="177" fontId="37" fillId="0" borderId="7">
      <alignment horizontal="right" vertical="center"/>
    </xf>
    <xf numFmtId="10" fontId="37" fillId="0" borderId="7">
      <alignment horizontal="right" vertical="center"/>
    </xf>
    <xf numFmtId="178" fontId="37" fillId="0" borderId="7">
      <alignment horizontal="right" vertical="center"/>
    </xf>
    <xf numFmtId="49" fontId="37" fillId="0" borderId="7">
      <alignment horizontal="left" vertical="center" wrapText="1"/>
    </xf>
    <xf numFmtId="178" fontId="37" fillId="0" borderId="7">
      <alignment horizontal="right" vertical="center"/>
    </xf>
    <xf numFmtId="179" fontId="37" fillId="0" borderId="7">
      <alignment horizontal="right" vertical="center"/>
    </xf>
    <xf numFmtId="180" fontId="37" fillId="0" borderId="7">
      <alignment horizontal="right" vertical="center"/>
    </xf>
    <xf numFmtId="0" fontId="38" fillId="0" borderId="0"/>
    <xf numFmtId="0" fontId="37" fillId="0" borderId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</cellStyleXfs>
  <cellXfs count="289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2" fillId="0" borderId="7" xfId="54" applyNumberFormat="1" applyFont="1" applyBorder="1">
      <alignment horizontal="right" vertical="center"/>
    </xf>
    <xf numFmtId="0" fontId="0" fillId="0" borderId="0" xfId="0" applyFont="1" applyBorder="1" applyAlignment="1">
      <alignment vertical="center"/>
    </xf>
    <xf numFmtId="0" fontId="5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right" vertical="center"/>
    </xf>
    <xf numFmtId="0" fontId="9" fillId="0" borderId="0" xfId="0" applyFont="1" applyBorder="1"/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2" fillId="0" borderId="7" xfId="56" applyNumberFormat="1" applyFont="1" applyBorder="1" applyAlignment="1">
      <alignment horizontal="center" vertical="center"/>
    </xf>
    <xf numFmtId="180" fontId="2" fillId="0" borderId="7" xfId="0" applyNumberFormat="1" applyFont="1" applyBorder="1" applyAlignment="1">
      <alignment horizontal="center" vertical="center"/>
    </xf>
    <xf numFmtId="180" fontId="2" fillId="0" borderId="6" xfId="56" applyNumberFormat="1" applyFont="1" applyBorder="1" applyAlignment="1">
      <alignment horizontal="center" vertical="center"/>
    </xf>
    <xf numFmtId="180" fontId="2" fillId="0" borderId="11" xfId="56" applyNumberFormat="1" applyFont="1" applyBorder="1" applyAlignment="1">
      <alignment horizontal="center" vertical="center"/>
    </xf>
    <xf numFmtId="180" fontId="2" fillId="0" borderId="11" xfId="0" applyNumberFormat="1" applyFont="1" applyBorder="1" applyAlignment="1">
      <alignment horizontal="center" vertical="center" wrapText="1"/>
    </xf>
    <xf numFmtId="180" fontId="2" fillId="0" borderId="11" xfId="0" applyNumberFormat="1" applyFont="1" applyBorder="1" applyAlignment="1">
      <alignment horizontal="center" vertical="center"/>
    </xf>
    <xf numFmtId="49" fontId="2" fillId="0" borderId="14" xfId="59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 applyProtection="1">
      <alignment horizontal="right"/>
      <protection locked="0"/>
    </xf>
    <xf numFmtId="49" fontId="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/>
      <protection locked="0"/>
    </xf>
    <xf numFmtId="49" fontId="4" fillId="0" borderId="15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vertical="center" wrapText="1"/>
    </xf>
    <xf numFmtId="49" fontId="4" fillId="0" borderId="14" xfId="6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0" fillId="0" borderId="14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3" borderId="0" xfId="0" applyFont="1" applyFill="1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6" xfId="58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4" xfId="58" applyFont="1" applyFill="1" applyBorder="1" applyAlignment="1" applyProtection="1">
      <alignment horizontal="left" vertical="center" wrapText="1"/>
    </xf>
    <xf numFmtId="49" fontId="1" fillId="0" borderId="14" xfId="57" applyNumberFormat="1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7" xfId="58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4" fontId="1" fillId="2" borderId="7" xfId="0" applyNumberFormat="1" applyFont="1" applyFill="1" applyBorder="1" applyAlignment="1" applyProtection="1">
      <alignment horizontal="right" vertical="center"/>
    </xf>
    <xf numFmtId="4" fontId="1" fillId="2" borderId="7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/>
      <protection locked="0"/>
    </xf>
    <xf numFmtId="4" fontId="1" fillId="0" borderId="16" xfId="58" applyNumberFormat="1" applyFont="1" applyFill="1" applyBorder="1" applyAlignment="1" applyProtection="1">
      <alignment horizontal="right" vertical="center"/>
    </xf>
    <xf numFmtId="4" fontId="1" fillId="0" borderId="14" xfId="58" applyNumberFormat="1" applyFont="1" applyFill="1" applyBorder="1" applyAlignment="1" applyProtection="1">
      <alignment horizontal="right" vertical="center"/>
    </xf>
    <xf numFmtId="4" fontId="1" fillId="0" borderId="7" xfId="0" applyNumberFormat="1" applyFont="1" applyFill="1" applyBorder="1" applyAlignment="1" applyProtection="1">
      <alignment horizontal="right" vertical="center"/>
    </xf>
    <xf numFmtId="4" fontId="1" fillId="3" borderId="7" xfId="0" applyNumberFormat="1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4" fontId="1" fillId="3" borderId="17" xfId="58" applyNumberFormat="1" applyFont="1" applyFill="1" applyBorder="1" applyAlignment="1" applyProtection="1">
      <alignment horizontal="right" vertical="center"/>
    </xf>
    <xf numFmtId="178" fontId="1" fillId="0" borderId="7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 applyProtection="1">
      <alignment vertical="top"/>
      <protection locked="0"/>
    </xf>
    <xf numFmtId="49" fontId="12" fillId="0" borderId="0" xfId="0" applyNumberFormat="1" applyFont="1" applyBorder="1" applyProtection="1"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12" fillId="0" borderId="0" xfId="0" applyFont="1" applyBorder="1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81" fontId="1" fillId="3" borderId="7" xfId="0" applyNumberFormat="1" applyFont="1" applyFill="1" applyBorder="1" applyAlignment="1" applyProtection="1">
      <alignment horizontal="right" vertical="center"/>
      <protection locked="0"/>
    </xf>
    <xf numFmtId="178" fontId="2" fillId="3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/>
    <xf numFmtId="0" fontId="8" fillId="0" borderId="0" xfId="0" applyFont="1" applyBorder="1" applyProtection="1"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left" vertical="center" wrapText="1" indent="1"/>
    </xf>
    <xf numFmtId="181" fontId="2" fillId="0" borderId="7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 indent="2"/>
    </xf>
    <xf numFmtId="178" fontId="2" fillId="0" borderId="7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2" fillId="2" borderId="0" xfId="0" applyFont="1" applyFill="1" applyBorder="1" applyAlignment="1" applyProtection="1">
      <alignment horizontal="right" vertical="center" wrapText="1"/>
      <protection locked="0"/>
    </xf>
    <xf numFmtId="0" fontId="8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178" fontId="16" fillId="0" borderId="7" xfId="0" applyNumberFormat="1" applyFont="1" applyBorder="1" applyAlignment="1">
      <alignment horizontal="right" vertical="center"/>
    </xf>
    <xf numFmtId="0" fontId="12" fillId="0" borderId="0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4" fontId="2" fillId="0" borderId="7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/>
    </xf>
    <xf numFmtId="0" fontId="17" fillId="2" borderId="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 quotePrefix="1">
      <alignment horizontal="center" vertical="center"/>
      <protection locked="0"/>
    </xf>
    <xf numFmtId="0" fontId="1" fillId="0" borderId="7" xfId="0" applyFont="1" applyBorder="1" applyAlignment="1" quotePrefix="1">
      <alignment horizontal="left" vertical="center" wrapText="1"/>
    </xf>
    <xf numFmtId="0" fontId="1" fillId="0" borderId="16" xfId="0" applyFont="1" applyBorder="1" applyAlignment="1" quotePrefix="1">
      <alignment horizontal="left" vertical="center" wrapText="1"/>
    </xf>
    <xf numFmtId="0" fontId="1" fillId="0" borderId="7" xfId="0" applyFont="1" applyFill="1" applyBorder="1" applyAlignment="1" quotePrefix="1">
      <alignment horizontal="left" vertical="center" wrapText="1"/>
    </xf>
    <xf numFmtId="0" fontId="1" fillId="3" borderId="1" xfId="0" applyFont="1" applyFill="1" applyBorder="1" applyAlignment="1" quotePrefix="1">
      <alignment horizontal="left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常规_财政拨款事业发展项目支出预算表_5" xfId="57"/>
    <cellStyle name="Normal" xfId="58"/>
    <cellStyle name="常规 2 2" xfId="59"/>
    <cellStyle name="常规 3 2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B14" sqref="B14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242"/>
      <c r="B2" s="242"/>
      <c r="C2" s="242"/>
      <c r="D2" s="287" t="s">
        <v>0</v>
      </c>
    </row>
    <row r="3" ht="41.25" customHeight="1" spans="1:1">
      <c r="A3" s="42" t="str">
        <f>"2025"&amp;"年财务收支预算总表"</f>
        <v>2025年财务收支预算总表</v>
      </c>
    </row>
    <row r="4" ht="17.25" customHeight="1" spans="1:4">
      <c r="A4" s="45" t="str">
        <f>"单位名称："&amp;"昆明市呈贡区第一小学"</f>
        <v>单位名称：昆明市呈贡区第一小学</v>
      </c>
      <c r="B4" s="243"/>
      <c r="D4" s="203" t="s">
        <v>1</v>
      </c>
    </row>
    <row r="5" ht="17.25" customHeight="1" spans="1:4">
      <c r="A5" s="244" t="s">
        <v>2</v>
      </c>
      <c r="B5" s="245"/>
      <c r="C5" s="244" t="s">
        <v>3</v>
      </c>
      <c r="D5" s="245"/>
    </row>
    <row r="6" ht="17.25" customHeight="1" spans="1:4">
      <c r="A6" s="244" t="s">
        <v>4</v>
      </c>
      <c r="B6" s="244" t="s">
        <v>5</v>
      </c>
      <c r="C6" s="244" t="s">
        <v>6</v>
      </c>
      <c r="D6" s="244" t="s">
        <v>5</v>
      </c>
    </row>
    <row r="7" ht="17.25" customHeight="1" spans="1:4">
      <c r="A7" s="246" t="s">
        <v>7</v>
      </c>
      <c r="B7" s="82">
        <v>30439882.84</v>
      </c>
      <c r="C7" s="246" t="s">
        <v>8</v>
      </c>
      <c r="D7" s="82"/>
    </row>
    <row r="8" ht="17.25" customHeight="1" spans="1:4">
      <c r="A8" s="246" t="s">
        <v>9</v>
      </c>
      <c r="B8" s="82"/>
      <c r="C8" s="246" t="s">
        <v>10</v>
      </c>
      <c r="D8" s="82"/>
    </row>
    <row r="9" ht="17.25" customHeight="1" spans="1:4">
      <c r="A9" s="246" t="s">
        <v>11</v>
      </c>
      <c r="B9" s="82"/>
      <c r="C9" s="288" t="s">
        <v>12</v>
      </c>
      <c r="D9" s="82"/>
    </row>
    <row r="10" ht="17.25" customHeight="1" spans="1:4">
      <c r="A10" s="246" t="s">
        <v>13</v>
      </c>
      <c r="B10" s="82"/>
      <c r="C10" s="288" t="s">
        <v>14</v>
      </c>
      <c r="D10" s="82"/>
    </row>
    <row r="11" ht="17.25" customHeight="1" spans="1:4">
      <c r="A11" s="246" t="s">
        <v>15</v>
      </c>
      <c r="B11" s="82"/>
      <c r="C11" s="288" t="s">
        <v>16</v>
      </c>
      <c r="D11" s="82">
        <v>24188104.54</v>
      </c>
    </row>
    <row r="12" ht="17.25" customHeight="1" spans="1:4">
      <c r="A12" s="246" t="s">
        <v>17</v>
      </c>
      <c r="B12" s="82"/>
      <c r="C12" s="288" t="s">
        <v>18</v>
      </c>
      <c r="D12" s="82"/>
    </row>
    <row r="13" ht="17.25" customHeight="1" spans="1:4">
      <c r="A13" s="246" t="s">
        <v>19</v>
      </c>
      <c r="B13" s="82"/>
      <c r="C13" s="32" t="s">
        <v>20</v>
      </c>
      <c r="D13" s="82"/>
    </row>
    <row r="14" ht="17.25" customHeight="1" spans="1:4">
      <c r="A14" s="246" t="s">
        <v>21</v>
      </c>
      <c r="B14" s="82"/>
      <c r="C14" s="32" t="s">
        <v>22</v>
      </c>
      <c r="D14" s="82">
        <v>3523227.6</v>
      </c>
    </row>
    <row r="15" ht="17.25" customHeight="1" spans="1:4">
      <c r="A15" s="246" t="s">
        <v>23</v>
      </c>
      <c r="B15" s="82"/>
      <c r="C15" s="32" t="s">
        <v>24</v>
      </c>
      <c r="D15" s="82">
        <v>2482602</v>
      </c>
    </row>
    <row r="16" ht="17.25" customHeight="1" spans="1:4">
      <c r="A16" s="246" t="s">
        <v>25</v>
      </c>
      <c r="B16" s="82">
        <v>1602400</v>
      </c>
      <c r="C16" s="32" t="s">
        <v>26</v>
      </c>
      <c r="D16" s="82"/>
    </row>
    <row r="17" ht="17.25" customHeight="1" spans="1:4">
      <c r="A17" s="64"/>
      <c r="B17" s="82"/>
      <c r="C17" s="32" t="s">
        <v>27</v>
      </c>
      <c r="D17" s="82"/>
    </row>
    <row r="18" ht="17.25" customHeight="1" spans="1:4">
      <c r="A18" s="247"/>
      <c r="B18" s="82"/>
      <c r="C18" s="32" t="s">
        <v>28</v>
      </c>
      <c r="D18" s="82"/>
    </row>
    <row r="19" ht="17.25" customHeight="1" spans="1:4">
      <c r="A19" s="247"/>
      <c r="B19" s="82"/>
      <c r="C19" s="32" t="s">
        <v>29</v>
      </c>
      <c r="D19" s="82"/>
    </row>
    <row r="20" ht="17.25" customHeight="1" spans="1:4">
      <c r="A20" s="247"/>
      <c r="B20" s="82"/>
      <c r="C20" s="32" t="s">
        <v>30</v>
      </c>
      <c r="D20" s="82"/>
    </row>
    <row r="21" ht="17.25" customHeight="1" spans="1:4">
      <c r="A21" s="247"/>
      <c r="B21" s="82"/>
      <c r="C21" s="32" t="s">
        <v>31</v>
      </c>
      <c r="D21" s="82"/>
    </row>
    <row r="22" ht="17.25" customHeight="1" spans="1:4">
      <c r="A22" s="247"/>
      <c r="B22" s="82"/>
      <c r="C22" s="32" t="s">
        <v>32</v>
      </c>
      <c r="D22" s="82"/>
    </row>
    <row r="23" ht="17.25" customHeight="1" spans="1:4">
      <c r="A23" s="247"/>
      <c r="B23" s="82"/>
      <c r="C23" s="32" t="s">
        <v>33</v>
      </c>
      <c r="D23" s="82"/>
    </row>
    <row r="24" ht="17.25" customHeight="1" spans="1:4">
      <c r="A24" s="247"/>
      <c r="B24" s="82"/>
      <c r="C24" s="32" t="s">
        <v>34</v>
      </c>
      <c r="D24" s="82"/>
    </row>
    <row r="25" ht="17.25" customHeight="1" spans="1:4">
      <c r="A25" s="247"/>
      <c r="B25" s="82"/>
      <c r="C25" s="32" t="s">
        <v>35</v>
      </c>
      <c r="D25" s="82">
        <v>2301294</v>
      </c>
    </row>
    <row r="26" ht="17.25" customHeight="1" spans="1:4">
      <c r="A26" s="247"/>
      <c r="B26" s="82"/>
      <c r="C26" s="32" t="s">
        <v>36</v>
      </c>
      <c r="D26" s="82"/>
    </row>
    <row r="27" ht="17.25" customHeight="1" spans="1:4">
      <c r="A27" s="247"/>
      <c r="B27" s="82"/>
      <c r="C27" s="64" t="s">
        <v>37</v>
      </c>
      <c r="D27" s="82"/>
    </row>
    <row r="28" ht="17.25" customHeight="1" spans="1:4">
      <c r="A28" s="247"/>
      <c r="B28" s="82"/>
      <c r="C28" s="32" t="s">
        <v>38</v>
      </c>
      <c r="D28" s="82"/>
    </row>
    <row r="29" ht="17.25" customHeight="1" spans="1:4">
      <c r="A29" s="247"/>
      <c r="B29" s="82"/>
      <c r="C29" s="32" t="s">
        <v>39</v>
      </c>
      <c r="D29" s="82"/>
    </row>
    <row r="30" ht="17.25" customHeight="1" spans="1:4">
      <c r="A30" s="247"/>
      <c r="B30" s="82"/>
      <c r="C30" s="64" t="s">
        <v>40</v>
      </c>
      <c r="D30" s="82"/>
    </row>
    <row r="31" ht="17.25" customHeight="1" spans="1:4">
      <c r="A31" s="247"/>
      <c r="B31" s="82"/>
      <c r="C31" s="64" t="s">
        <v>41</v>
      </c>
      <c r="D31" s="82"/>
    </row>
    <row r="32" ht="17.25" customHeight="1" spans="1:4">
      <c r="A32" s="247"/>
      <c r="B32" s="82"/>
      <c r="C32" s="32" t="s">
        <v>42</v>
      </c>
      <c r="D32" s="82"/>
    </row>
    <row r="33" ht="17.25" customHeight="1" spans="1:4">
      <c r="A33" s="247" t="s">
        <v>43</v>
      </c>
      <c r="B33" s="249">
        <f>SUM(B7:B32)</f>
        <v>32042282.84</v>
      </c>
      <c r="C33" s="247" t="s">
        <v>44</v>
      </c>
      <c r="D33" s="249">
        <f>SUM(D7:D32)</f>
        <v>32495228.14</v>
      </c>
    </row>
    <row r="34" ht="17.25" customHeight="1" spans="1:4">
      <c r="A34" s="64" t="s">
        <v>45</v>
      </c>
      <c r="B34" s="82">
        <v>452945.3</v>
      </c>
      <c r="C34" s="64" t="s">
        <v>46</v>
      </c>
      <c r="D34" s="82"/>
    </row>
    <row r="35" ht="17.25" customHeight="1" spans="1:4">
      <c r="A35" s="32" t="s">
        <v>47</v>
      </c>
      <c r="B35" s="82">
        <v>452945.3</v>
      </c>
      <c r="C35" s="32" t="s">
        <v>47</v>
      </c>
      <c r="D35" s="82"/>
    </row>
    <row r="36" ht="17.25" customHeight="1" spans="1:4">
      <c r="A36" s="32" t="s">
        <v>48</v>
      </c>
      <c r="B36" s="82"/>
      <c r="C36" s="32" t="s">
        <v>49</v>
      </c>
      <c r="D36" s="82"/>
    </row>
    <row r="37" ht="17.25" customHeight="1" spans="1:4">
      <c r="A37" s="248" t="s">
        <v>50</v>
      </c>
      <c r="B37" s="249">
        <f>B33+B34</f>
        <v>32495228.14</v>
      </c>
      <c r="C37" s="248" t="s">
        <v>51</v>
      </c>
      <c r="D37" s="249">
        <v>32495228.14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9.14166666666667" defaultRowHeight="14.25" customHeight="1" outlineLevelCol="5"/>
  <cols>
    <col min="1" max="1" width="32.1416666666667" customWidth="1"/>
    <col min="2" max="2" width="20.7166666666667" customWidth="1"/>
    <col min="3" max="3" width="32.1416666666667" customWidth="1"/>
    <col min="4" max="4" width="27.7166666666667" customWidth="1"/>
    <col min="5" max="6" width="36.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6">
        <v>1</v>
      </c>
      <c r="B2" s="127">
        <v>0</v>
      </c>
      <c r="C2" s="126">
        <v>1</v>
      </c>
      <c r="D2" s="128"/>
      <c r="E2" s="128"/>
      <c r="F2" s="125" t="s">
        <v>531</v>
      </c>
    </row>
    <row r="3" ht="42" customHeight="1" spans="1:6">
      <c r="A3" s="129" t="str">
        <f>"2025"&amp;"年部门政府性基金预算支出预算表"</f>
        <v>2025年部门政府性基金预算支出预算表</v>
      </c>
      <c r="B3" s="129" t="s">
        <v>532</v>
      </c>
      <c r="C3" s="130"/>
      <c r="D3" s="131"/>
      <c r="E3" s="131"/>
      <c r="F3" s="131"/>
    </row>
    <row r="4" ht="17.25" customHeight="1" spans="1:6">
      <c r="A4" s="5" t="str">
        <f>"单位名称："&amp;"昆明市呈贡区第一小学"</f>
        <v>单位名称：昆明市呈贡区第一小学</v>
      </c>
      <c r="B4" s="5" t="s">
        <v>533</v>
      </c>
      <c r="C4" s="126"/>
      <c r="D4" s="128"/>
      <c r="E4" s="128"/>
      <c r="F4" s="125" t="s">
        <v>1</v>
      </c>
    </row>
    <row r="5" ht="17.25" customHeight="1" spans="1:6">
      <c r="A5" s="132" t="s">
        <v>185</v>
      </c>
      <c r="B5" s="133" t="s">
        <v>71</v>
      </c>
      <c r="C5" s="132" t="s">
        <v>72</v>
      </c>
      <c r="D5" s="11" t="s">
        <v>534</v>
      </c>
      <c r="E5" s="12"/>
      <c r="F5" s="13"/>
    </row>
    <row r="6" ht="17.25" customHeight="1" spans="1:6">
      <c r="A6" s="134"/>
      <c r="B6" s="135"/>
      <c r="C6" s="134"/>
      <c r="D6" s="16" t="s">
        <v>55</v>
      </c>
      <c r="E6" s="11" t="s">
        <v>74</v>
      </c>
      <c r="F6" s="16" t="s">
        <v>75</v>
      </c>
    </row>
    <row r="7" ht="17.25" customHeight="1" spans="1:6">
      <c r="A7" s="71">
        <v>1</v>
      </c>
      <c r="B7" s="136" t="s">
        <v>82</v>
      </c>
      <c r="C7" s="71">
        <v>3</v>
      </c>
      <c r="D7" s="137">
        <v>4</v>
      </c>
      <c r="E7" s="137">
        <v>5</v>
      </c>
      <c r="F7" s="137">
        <v>6</v>
      </c>
    </row>
    <row r="8" ht="17.25" customHeight="1" spans="1:6">
      <c r="A8" s="59" t="s">
        <v>69</v>
      </c>
      <c r="B8" s="20">
        <v>2296003</v>
      </c>
      <c r="C8" s="138" t="s">
        <v>535</v>
      </c>
      <c r="D8" s="82">
        <v>14589</v>
      </c>
      <c r="E8" s="82"/>
      <c r="F8" s="82">
        <v>14589</v>
      </c>
    </row>
    <row r="9" ht="17.25" customHeight="1" spans="1:6">
      <c r="A9" s="139" t="s">
        <v>174</v>
      </c>
      <c r="B9" s="139" t="s">
        <v>174</v>
      </c>
      <c r="C9" s="140" t="s">
        <v>174</v>
      </c>
      <c r="D9" s="82">
        <v>14589</v>
      </c>
      <c r="E9" s="82"/>
      <c r="F9" s="82">
        <v>14589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166666666667" customWidth="1"/>
    <col min="5" max="5" width="35.2833333333333" customWidth="1"/>
    <col min="6" max="6" width="7.71666666666667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6"/>
      <c r="C2" s="86"/>
      <c r="R2" s="3"/>
      <c r="S2" s="3" t="s">
        <v>536</v>
      </c>
    </row>
    <row r="3" ht="41.25" customHeight="1" spans="1:19">
      <c r="A3" s="75" t="str">
        <f>"2025"&amp;"年部门政府采购预算表"</f>
        <v>2025年部门政府采购预算表</v>
      </c>
      <c r="B3" s="69"/>
      <c r="C3" s="69"/>
      <c r="D3" s="4"/>
      <c r="E3" s="4"/>
      <c r="F3" s="4"/>
      <c r="G3" s="4"/>
      <c r="H3" s="4"/>
      <c r="I3" s="4"/>
      <c r="J3" s="4"/>
      <c r="K3" s="4"/>
      <c r="L3" s="4"/>
      <c r="M3" s="69"/>
      <c r="N3" s="4"/>
      <c r="O3" s="4"/>
      <c r="P3" s="69"/>
      <c r="Q3" s="4"/>
      <c r="R3" s="69"/>
      <c r="S3" s="69"/>
    </row>
    <row r="4" ht="17.25" customHeight="1" spans="1:19">
      <c r="A4" s="113" t="str">
        <f>"单位名称："&amp;"昆明市呈贡区第一小学"</f>
        <v>单位名称：昆明市呈贡区第一小学</v>
      </c>
      <c r="B4" s="88"/>
      <c r="C4" s="88"/>
      <c r="D4" s="7"/>
      <c r="E4" s="7"/>
      <c r="F4" s="7"/>
      <c r="G4" s="7"/>
      <c r="H4" s="7"/>
      <c r="I4" s="7"/>
      <c r="J4" s="7"/>
      <c r="K4" s="7"/>
      <c r="L4" s="7"/>
      <c r="R4" s="8"/>
      <c r="S4" s="125" t="s">
        <v>1</v>
      </c>
    </row>
    <row r="5" ht="17.25" customHeight="1" spans="1:19">
      <c r="A5" s="10" t="s">
        <v>184</v>
      </c>
      <c r="B5" s="89" t="s">
        <v>185</v>
      </c>
      <c r="C5" s="89" t="s">
        <v>537</v>
      </c>
      <c r="D5" s="90" t="s">
        <v>538</v>
      </c>
      <c r="E5" s="90" t="s">
        <v>539</v>
      </c>
      <c r="F5" s="90" t="s">
        <v>540</v>
      </c>
      <c r="G5" s="90" t="s">
        <v>541</v>
      </c>
      <c r="H5" s="90" t="s">
        <v>542</v>
      </c>
      <c r="I5" s="103" t="s">
        <v>192</v>
      </c>
      <c r="J5" s="103"/>
      <c r="K5" s="103"/>
      <c r="L5" s="103"/>
      <c r="M5" s="104"/>
      <c r="N5" s="103"/>
      <c r="O5" s="103"/>
      <c r="P5" s="83"/>
      <c r="Q5" s="103"/>
      <c r="R5" s="104"/>
      <c r="S5" s="84"/>
    </row>
    <row r="6" ht="17.25" customHeight="1" spans="1:19">
      <c r="A6" s="15"/>
      <c r="B6" s="91"/>
      <c r="C6" s="91"/>
      <c r="D6" s="92"/>
      <c r="E6" s="92"/>
      <c r="F6" s="92"/>
      <c r="G6" s="92"/>
      <c r="H6" s="92"/>
      <c r="I6" s="92" t="s">
        <v>55</v>
      </c>
      <c r="J6" s="92" t="s">
        <v>58</v>
      </c>
      <c r="K6" s="92" t="s">
        <v>543</v>
      </c>
      <c r="L6" s="92" t="s">
        <v>544</v>
      </c>
      <c r="M6" s="105" t="s">
        <v>545</v>
      </c>
      <c r="N6" s="106" t="s">
        <v>546</v>
      </c>
      <c r="O6" s="106"/>
      <c r="P6" s="111"/>
      <c r="Q6" s="106"/>
      <c r="R6" s="112"/>
      <c r="S6" s="93"/>
    </row>
    <row r="7" ht="17.25" customHeight="1" spans="1:19">
      <c r="A7" s="18"/>
      <c r="B7" s="93"/>
      <c r="C7" s="93"/>
      <c r="D7" s="94"/>
      <c r="E7" s="94"/>
      <c r="F7" s="94"/>
      <c r="G7" s="94"/>
      <c r="H7" s="94"/>
      <c r="I7" s="94"/>
      <c r="J7" s="94" t="s">
        <v>57</v>
      </c>
      <c r="K7" s="94"/>
      <c r="L7" s="94"/>
      <c r="M7" s="107"/>
      <c r="N7" s="94" t="s">
        <v>57</v>
      </c>
      <c r="O7" s="94" t="s">
        <v>64</v>
      </c>
      <c r="P7" s="93" t="s">
        <v>65</v>
      </c>
      <c r="Q7" s="94" t="s">
        <v>66</v>
      </c>
      <c r="R7" s="107" t="s">
        <v>67</v>
      </c>
      <c r="S7" s="93" t="s">
        <v>68</v>
      </c>
    </row>
    <row r="8" ht="17.25" customHeight="1" spans="1:19">
      <c r="A8" s="114">
        <v>1</v>
      </c>
      <c r="B8" s="114">
        <v>2</v>
      </c>
      <c r="C8" s="115">
        <v>3</v>
      </c>
      <c r="D8" s="115">
        <v>4</v>
      </c>
      <c r="E8" s="114">
        <v>5</v>
      </c>
      <c r="F8" s="114">
        <v>6</v>
      </c>
      <c r="G8" s="114">
        <v>7</v>
      </c>
      <c r="H8" s="114">
        <v>8</v>
      </c>
      <c r="I8" s="114">
        <v>9</v>
      </c>
      <c r="J8" s="114">
        <v>10</v>
      </c>
      <c r="K8" s="114">
        <v>11</v>
      </c>
      <c r="L8" s="114">
        <v>12</v>
      </c>
      <c r="M8" s="114">
        <v>13</v>
      </c>
      <c r="N8" s="114">
        <v>14</v>
      </c>
      <c r="O8" s="114">
        <v>15</v>
      </c>
      <c r="P8" s="114">
        <v>16</v>
      </c>
      <c r="Q8" s="114">
        <v>17</v>
      </c>
      <c r="R8" s="114">
        <v>18</v>
      </c>
      <c r="S8" s="114">
        <v>19</v>
      </c>
    </row>
    <row r="9" customFormat="1" ht="17.25" customHeight="1" spans="1:19">
      <c r="A9" s="116" t="s">
        <v>202</v>
      </c>
      <c r="B9" s="117" t="s">
        <v>69</v>
      </c>
      <c r="C9" s="118" t="s">
        <v>281</v>
      </c>
      <c r="D9" s="119" t="s">
        <v>547</v>
      </c>
      <c r="E9" s="120" t="s">
        <v>548</v>
      </c>
      <c r="F9" s="120" t="s">
        <v>549</v>
      </c>
      <c r="G9" s="117">
        <v>3</v>
      </c>
      <c r="H9" s="82">
        <v>2400</v>
      </c>
      <c r="I9" s="82">
        <v>2400</v>
      </c>
      <c r="J9" s="82">
        <v>2400</v>
      </c>
      <c r="K9" s="114"/>
      <c r="L9" s="114"/>
      <c r="M9" s="114"/>
      <c r="N9" s="114"/>
      <c r="O9" s="114"/>
      <c r="P9" s="114"/>
      <c r="Q9" s="114"/>
      <c r="R9" s="114"/>
      <c r="S9" s="114"/>
    </row>
    <row r="10" customFormat="1" ht="17.25" customHeight="1" spans="1:19">
      <c r="A10" s="116" t="s">
        <v>202</v>
      </c>
      <c r="B10" s="117" t="s">
        <v>69</v>
      </c>
      <c r="C10" s="118" t="s">
        <v>281</v>
      </c>
      <c r="D10" s="119" t="s">
        <v>550</v>
      </c>
      <c r="E10" s="120" t="s">
        <v>551</v>
      </c>
      <c r="F10" s="120" t="s">
        <v>549</v>
      </c>
      <c r="G10" s="121">
        <v>1</v>
      </c>
      <c r="H10" s="82">
        <v>20000</v>
      </c>
      <c r="I10" s="82">
        <v>20000</v>
      </c>
      <c r="J10" s="82">
        <v>20000</v>
      </c>
      <c r="K10" s="82"/>
      <c r="L10" s="82"/>
      <c r="M10" s="82"/>
      <c r="N10" s="82"/>
      <c r="O10" s="82"/>
      <c r="P10" s="82"/>
      <c r="Q10" s="82"/>
      <c r="R10" s="82"/>
      <c r="S10" s="82"/>
    </row>
    <row r="11" ht="17.25" customHeight="1" spans="1:19">
      <c r="A11" s="98" t="s">
        <v>174</v>
      </c>
      <c r="B11" s="99"/>
      <c r="C11" s="99"/>
      <c r="D11" s="100"/>
      <c r="E11" s="100"/>
      <c r="F11" s="100"/>
      <c r="G11" s="122"/>
      <c r="H11" s="82">
        <f>SUM(H9:H10)</f>
        <v>22400</v>
      </c>
      <c r="I11" s="82">
        <f>SUM(I9:I10)</f>
        <v>22400</v>
      </c>
      <c r="J11" s="82">
        <f>SUM(J9:J10)</f>
        <v>22400</v>
      </c>
      <c r="K11" s="82"/>
      <c r="L11" s="82"/>
      <c r="M11" s="82"/>
      <c r="N11" s="82"/>
      <c r="O11" s="82"/>
      <c r="P11" s="82"/>
      <c r="Q11" s="82"/>
      <c r="R11" s="82"/>
      <c r="S11" s="82"/>
    </row>
    <row r="12" ht="17.25" customHeight="1" spans="1:19">
      <c r="A12" s="113" t="s">
        <v>552</v>
      </c>
      <c r="B12" s="5"/>
      <c r="C12" s="5"/>
      <c r="D12" s="113"/>
      <c r="E12" s="113"/>
      <c r="F12" s="113"/>
      <c r="G12" s="123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</row>
  </sheetData>
  <mergeCells count="19">
    <mergeCell ref="A3:S3"/>
    <mergeCell ref="A4:H4"/>
    <mergeCell ref="I5:S5"/>
    <mergeCell ref="N6:S6"/>
    <mergeCell ref="A11:G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9"/>
      <c r="B2" s="86"/>
      <c r="C2" s="86"/>
      <c r="D2" s="86"/>
      <c r="E2" s="86"/>
      <c r="F2" s="86"/>
      <c r="G2" s="86"/>
      <c r="H2" s="79"/>
      <c r="I2" s="79"/>
      <c r="J2" s="79"/>
      <c r="K2" s="79"/>
      <c r="L2" s="79"/>
      <c r="M2" s="79"/>
      <c r="N2" s="101"/>
      <c r="O2" s="79"/>
      <c r="P2" s="79"/>
      <c r="Q2" s="86"/>
      <c r="R2" s="79"/>
      <c r="S2" s="109"/>
      <c r="T2" s="109" t="s">
        <v>553</v>
      </c>
    </row>
    <row r="3" ht="41.25" customHeight="1" spans="1:20">
      <c r="A3" s="75" t="str">
        <f>"2025"&amp;"年部门政府购买服务预算表"</f>
        <v>2025年部门政府购买服务预算表</v>
      </c>
      <c r="B3" s="69"/>
      <c r="C3" s="69"/>
      <c r="D3" s="69"/>
      <c r="E3" s="69"/>
      <c r="F3" s="69"/>
      <c r="G3" s="69"/>
      <c r="H3" s="87"/>
      <c r="I3" s="87"/>
      <c r="J3" s="87"/>
      <c r="K3" s="87"/>
      <c r="L3" s="87"/>
      <c r="M3" s="87"/>
      <c r="N3" s="102"/>
      <c r="O3" s="87"/>
      <c r="P3" s="87"/>
      <c r="Q3" s="69"/>
      <c r="R3" s="87"/>
      <c r="S3" s="102"/>
      <c r="T3" s="69"/>
    </row>
    <row r="4" ht="17.25" customHeight="1" spans="1:20">
      <c r="A4" s="76" t="str">
        <f>"单位名称："&amp;"昆明市呈贡区第一小学"</f>
        <v>单位名称：昆明市呈贡区第一小学</v>
      </c>
      <c r="B4" s="88"/>
      <c r="C4" s="88"/>
      <c r="D4" s="88"/>
      <c r="E4" s="88"/>
      <c r="F4" s="88"/>
      <c r="G4" s="88"/>
      <c r="H4" s="77"/>
      <c r="I4" s="77"/>
      <c r="J4" s="77"/>
      <c r="K4" s="77"/>
      <c r="L4" s="77"/>
      <c r="M4" s="77"/>
      <c r="N4" s="101"/>
      <c r="O4" s="79"/>
      <c r="P4" s="79"/>
      <c r="Q4" s="86"/>
      <c r="R4" s="79"/>
      <c r="S4" s="110"/>
      <c r="T4" s="109" t="s">
        <v>1</v>
      </c>
    </row>
    <row r="5" ht="17.25" customHeight="1" spans="1:20">
      <c r="A5" s="10" t="s">
        <v>184</v>
      </c>
      <c r="B5" s="89" t="s">
        <v>185</v>
      </c>
      <c r="C5" s="89" t="s">
        <v>537</v>
      </c>
      <c r="D5" s="89" t="s">
        <v>554</v>
      </c>
      <c r="E5" s="89" t="s">
        <v>555</v>
      </c>
      <c r="F5" s="89" t="s">
        <v>556</v>
      </c>
      <c r="G5" s="89" t="s">
        <v>557</v>
      </c>
      <c r="H5" s="90" t="s">
        <v>558</v>
      </c>
      <c r="I5" s="90" t="s">
        <v>559</v>
      </c>
      <c r="J5" s="103" t="s">
        <v>192</v>
      </c>
      <c r="K5" s="103"/>
      <c r="L5" s="103"/>
      <c r="M5" s="103"/>
      <c r="N5" s="104"/>
      <c r="O5" s="103"/>
      <c r="P5" s="103"/>
      <c r="Q5" s="83"/>
      <c r="R5" s="103"/>
      <c r="S5" s="104"/>
      <c r="T5" s="84"/>
    </row>
    <row r="6" ht="17.25" customHeight="1" spans="1:20">
      <c r="A6" s="15"/>
      <c r="B6" s="91"/>
      <c r="C6" s="91"/>
      <c r="D6" s="91"/>
      <c r="E6" s="91"/>
      <c r="F6" s="91"/>
      <c r="G6" s="91"/>
      <c r="H6" s="92"/>
      <c r="I6" s="92"/>
      <c r="J6" s="92" t="s">
        <v>55</v>
      </c>
      <c r="K6" s="92" t="s">
        <v>58</v>
      </c>
      <c r="L6" s="92" t="s">
        <v>543</v>
      </c>
      <c r="M6" s="92" t="s">
        <v>544</v>
      </c>
      <c r="N6" s="105" t="s">
        <v>545</v>
      </c>
      <c r="O6" s="106" t="s">
        <v>546</v>
      </c>
      <c r="P6" s="106"/>
      <c r="Q6" s="111"/>
      <c r="R6" s="106"/>
      <c r="S6" s="112"/>
      <c r="T6" s="93"/>
    </row>
    <row r="7" ht="17.25" customHeight="1" spans="1:20">
      <c r="A7" s="18"/>
      <c r="B7" s="93"/>
      <c r="C7" s="93"/>
      <c r="D7" s="93"/>
      <c r="E7" s="93"/>
      <c r="F7" s="93"/>
      <c r="G7" s="93"/>
      <c r="H7" s="94"/>
      <c r="I7" s="94"/>
      <c r="J7" s="94"/>
      <c r="K7" s="94" t="s">
        <v>57</v>
      </c>
      <c r="L7" s="94"/>
      <c r="M7" s="94"/>
      <c r="N7" s="107"/>
      <c r="O7" s="94" t="s">
        <v>57</v>
      </c>
      <c r="P7" s="94" t="s">
        <v>64</v>
      </c>
      <c r="Q7" s="93" t="s">
        <v>65</v>
      </c>
      <c r="R7" s="94" t="s">
        <v>66</v>
      </c>
      <c r="S7" s="107" t="s">
        <v>67</v>
      </c>
      <c r="T7" s="93" t="s">
        <v>68</v>
      </c>
    </row>
    <row r="8" ht="17.25" customHeight="1" spans="1:20">
      <c r="A8" s="19">
        <v>1</v>
      </c>
      <c r="B8" s="93">
        <v>2</v>
      </c>
      <c r="C8" s="19">
        <v>3</v>
      </c>
      <c r="D8" s="19">
        <v>4</v>
      </c>
      <c r="E8" s="93">
        <v>5</v>
      </c>
      <c r="F8" s="19">
        <v>6</v>
      </c>
      <c r="G8" s="19">
        <v>7</v>
      </c>
      <c r="H8" s="93">
        <v>8</v>
      </c>
      <c r="I8" s="19">
        <v>9</v>
      </c>
      <c r="J8" s="19">
        <v>10</v>
      </c>
      <c r="K8" s="93">
        <v>11</v>
      </c>
      <c r="L8" s="19">
        <v>12</v>
      </c>
      <c r="M8" s="19">
        <v>13</v>
      </c>
      <c r="N8" s="93">
        <v>14</v>
      </c>
      <c r="O8" s="19">
        <v>15</v>
      </c>
      <c r="P8" s="19">
        <v>16</v>
      </c>
      <c r="Q8" s="93">
        <v>17</v>
      </c>
      <c r="R8" s="19">
        <v>18</v>
      </c>
      <c r="S8" s="19">
        <v>19</v>
      </c>
      <c r="T8" s="19">
        <v>20</v>
      </c>
    </row>
    <row r="9" ht="17.25" customHeight="1" spans="1:20">
      <c r="A9" s="95"/>
      <c r="B9" s="96"/>
      <c r="C9" s="96"/>
      <c r="D9" s="96"/>
      <c r="E9" s="96"/>
      <c r="F9" s="96"/>
      <c r="G9" s="96"/>
      <c r="H9" s="97"/>
      <c r="I9" s="97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ht="17.25" customHeight="1" spans="1:20">
      <c r="A10" s="98" t="s">
        <v>174</v>
      </c>
      <c r="B10" s="99"/>
      <c r="C10" s="99"/>
      <c r="D10" s="99"/>
      <c r="E10" s="99"/>
      <c r="F10" s="99"/>
      <c r="G10" s="99"/>
      <c r="H10" s="100"/>
      <c r="I10" s="108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ht="17.25" customHeight="1" spans="1:1">
      <c r="A11" s="38" t="s">
        <v>560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9.14166666666667" defaultRowHeight="14.25" customHeight="1"/>
  <cols>
    <col min="1" max="1" width="37.7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4"/>
      <c r="W2" s="3"/>
      <c r="X2" s="3" t="s">
        <v>561</v>
      </c>
    </row>
    <row r="3" ht="41.25" customHeight="1" spans="1:24">
      <c r="A3" s="75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9"/>
      <c r="X3" s="69"/>
    </row>
    <row r="4" ht="17.25" customHeight="1" spans="1:24">
      <c r="A4" s="76" t="str">
        <f>"单位名称："&amp;"昆明市呈贡区第一小学"</f>
        <v>单位名称：昆明市呈贡区第一小学</v>
      </c>
      <c r="B4" s="77"/>
      <c r="C4" s="77"/>
      <c r="D4" s="78"/>
      <c r="E4" s="79"/>
      <c r="F4" s="79"/>
      <c r="G4" s="79"/>
      <c r="H4" s="79"/>
      <c r="I4" s="79"/>
      <c r="W4" s="8"/>
      <c r="X4" s="8" t="s">
        <v>1</v>
      </c>
    </row>
    <row r="5" ht="17.25" customHeight="1" spans="1:24">
      <c r="A5" s="28" t="s">
        <v>562</v>
      </c>
      <c r="B5" s="11" t="s">
        <v>192</v>
      </c>
      <c r="C5" s="12"/>
      <c r="D5" s="12"/>
      <c r="E5" s="11" t="s">
        <v>563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3"/>
      <c r="X5" s="84"/>
    </row>
    <row r="6" ht="17.25" customHeight="1" spans="1:24">
      <c r="A6" s="19"/>
      <c r="B6" s="29" t="s">
        <v>55</v>
      </c>
      <c r="C6" s="10" t="s">
        <v>58</v>
      </c>
      <c r="D6" s="80" t="s">
        <v>543</v>
      </c>
      <c r="E6" s="51" t="s">
        <v>564</v>
      </c>
      <c r="F6" s="51" t="s">
        <v>565</v>
      </c>
      <c r="G6" s="51" t="s">
        <v>566</v>
      </c>
      <c r="H6" s="51" t="s">
        <v>567</v>
      </c>
      <c r="I6" s="51" t="s">
        <v>568</v>
      </c>
      <c r="J6" s="51" t="s">
        <v>569</v>
      </c>
      <c r="K6" s="51" t="s">
        <v>570</v>
      </c>
      <c r="L6" s="51" t="s">
        <v>571</v>
      </c>
      <c r="M6" s="51" t="s">
        <v>572</v>
      </c>
      <c r="N6" s="51" t="s">
        <v>573</v>
      </c>
      <c r="O6" s="51" t="s">
        <v>574</v>
      </c>
      <c r="P6" s="51" t="s">
        <v>575</v>
      </c>
      <c r="Q6" s="51" t="s">
        <v>576</v>
      </c>
      <c r="R6" s="51" t="s">
        <v>577</v>
      </c>
      <c r="S6" s="51" t="s">
        <v>578</v>
      </c>
      <c r="T6" s="51" t="s">
        <v>579</v>
      </c>
      <c r="U6" s="51" t="s">
        <v>580</v>
      </c>
      <c r="V6" s="51" t="s">
        <v>581</v>
      </c>
      <c r="W6" s="51" t="s">
        <v>582</v>
      </c>
      <c r="X6" s="85" t="s">
        <v>583</v>
      </c>
    </row>
    <row r="7" ht="17.25" customHeight="1" spans="1:24">
      <c r="A7" s="20">
        <v>1</v>
      </c>
      <c r="B7" s="20">
        <v>2</v>
      </c>
      <c r="C7" s="20">
        <v>3</v>
      </c>
      <c r="D7" s="81">
        <v>4</v>
      </c>
      <c r="E7" s="36">
        <v>5</v>
      </c>
      <c r="F7" s="20">
        <v>6</v>
      </c>
      <c r="G7" s="20">
        <v>7</v>
      </c>
      <c r="H7" s="81">
        <v>8</v>
      </c>
      <c r="I7" s="20">
        <v>9</v>
      </c>
      <c r="J7" s="20">
        <v>10</v>
      </c>
      <c r="K7" s="20">
        <v>11</v>
      </c>
      <c r="L7" s="81">
        <v>12</v>
      </c>
      <c r="M7" s="20">
        <v>13</v>
      </c>
      <c r="N7" s="20">
        <v>14</v>
      </c>
      <c r="O7" s="20">
        <v>15</v>
      </c>
      <c r="P7" s="81">
        <v>16</v>
      </c>
      <c r="Q7" s="20">
        <v>17</v>
      </c>
      <c r="R7" s="20">
        <v>18</v>
      </c>
      <c r="S7" s="20">
        <v>19</v>
      </c>
      <c r="T7" s="81">
        <v>20</v>
      </c>
      <c r="U7" s="81">
        <v>21</v>
      </c>
      <c r="V7" s="81">
        <v>22</v>
      </c>
      <c r="W7" s="36">
        <v>23</v>
      </c>
      <c r="X7" s="36">
        <v>24</v>
      </c>
    </row>
    <row r="8" ht="17.25" customHeight="1" spans="1:24">
      <c r="A8" s="30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</row>
    <row r="9" ht="17.25" customHeight="1" spans="1:24">
      <c r="A9" s="7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0" ht="17.25" customHeight="1" spans="1:1">
      <c r="A10" s="38" t="s">
        <v>584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585</v>
      </c>
    </row>
    <row r="3" ht="41.25" customHeight="1" spans="1:10">
      <c r="A3" s="68" t="str">
        <f>"2025"&amp;"年对下转移支付绩效目标表"</f>
        <v>2025年对下转移支付绩效目标表</v>
      </c>
      <c r="B3" s="4"/>
      <c r="C3" s="4"/>
      <c r="D3" s="4"/>
      <c r="E3" s="4"/>
      <c r="F3" s="69"/>
      <c r="G3" s="4"/>
      <c r="H3" s="69"/>
      <c r="I3" s="69"/>
      <c r="J3" s="4"/>
    </row>
    <row r="4" ht="17.25" customHeight="1" spans="1:1">
      <c r="A4" s="5" t="str">
        <f>"单位名称："&amp;"昆明市呈贡区第一小学"</f>
        <v>单位名称：昆明市呈贡区第一小学</v>
      </c>
    </row>
    <row r="5" ht="17.25" customHeight="1" spans="1:10">
      <c r="A5" s="70" t="s">
        <v>562</v>
      </c>
      <c r="B5" s="70" t="s">
        <v>304</v>
      </c>
      <c r="C5" s="70" t="s">
        <v>305</v>
      </c>
      <c r="D5" s="70" t="s">
        <v>306</v>
      </c>
      <c r="E5" s="70" t="s">
        <v>307</v>
      </c>
      <c r="F5" s="71" t="s">
        <v>308</v>
      </c>
      <c r="G5" s="70" t="s">
        <v>309</v>
      </c>
      <c r="H5" s="71" t="s">
        <v>310</v>
      </c>
      <c r="I5" s="71" t="s">
        <v>311</v>
      </c>
      <c r="J5" s="70" t="s">
        <v>312</v>
      </c>
    </row>
    <row r="6" ht="17.25" customHeight="1" spans="1:10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71">
        <v>6</v>
      </c>
      <c r="G6" s="70">
        <v>7</v>
      </c>
      <c r="H6" s="71">
        <v>8</v>
      </c>
      <c r="I6" s="71">
        <v>9</v>
      </c>
      <c r="J6" s="70">
        <v>10</v>
      </c>
    </row>
    <row r="7" ht="17.25" customHeight="1" spans="1:10">
      <c r="A7" s="30"/>
      <c r="B7" s="72"/>
      <c r="C7" s="72"/>
      <c r="D7" s="72"/>
      <c r="E7" s="58"/>
      <c r="F7" s="73"/>
      <c r="G7" s="58"/>
      <c r="H7" s="73"/>
      <c r="I7" s="73"/>
      <c r="J7" s="58"/>
    </row>
    <row r="8" ht="17.25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9" ht="17.25" customHeight="1" spans="1:1">
      <c r="A9" s="38" t="s">
        <v>584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A4" sqref="$A4:$XFD10"/>
    </sheetView>
  </sheetViews>
  <sheetFormatPr defaultColWidth="10.425" defaultRowHeight="14.25" customHeight="1"/>
  <cols>
    <col min="1" max="3" width="33.7" customWidth="1"/>
    <col min="4" max="4" width="45.575" customWidth="1"/>
    <col min="5" max="5" width="27.575" customWidth="1"/>
    <col min="6" max="6" width="21.7166666666667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9" t="s">
        <v>586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s="38" customFormat="1" ht="17.25" customHeight="1" spans="1:9">
      <c r="A4" s="45" t="str">
        <f>"单位名称："&amp;"昆明市呈贡区第一小学"</f>
        <v>单位名称：昆明市呈贡区第一小学</v>
      </c>
      <c r="B4" s="46"/>
      <c r="C4" s="46"/>
      <c r="D4" s="47"/>
      <c r="F4" s="48"/>
      <c r="G4" s="49"/>
      <c r="H4" s="49"/>
      <c r="I4" s="67" t="s">
        <v>1</v>
      </c>
    </row>
    <row r="5" s="38" customFormat="1" ht="17.25" customHeight="1" spans="1:9">
      <c r="A5" s="50" t="s">
        <v>184</v>
      </c>
      <c r="B5" s="51" t="s">
        <v>185</v>
      </c>
      <c r="C5" s="52" t="s">
        <v>587</v>
      </c>
      <c r="D5" s="50" t="s">
        <v>588</v>
      </c>
      <c r="E5" s="50" t="s">
        <v>589</v>
      </c>
      <c r="F5" s="50" t="s">
        <v>590</v>
      </c>
      <c r="G5" s="51" t="s">
        <v>591</v>
      </c>
      <c r="H5" s="36"/>
      <c r="I5" s="50"/>
    </row>
    <row r="6" s="38" customFormat="1" ht="17.25" customHeight="1" spans="1:9">
      <c r="A6" s="52"/>
      <c r="B6" s="53"/>
      <c r="C6" s="53"/>
      <c r="D6" s="54"/>
      <c r="E6" s="53"/>
      <c r="F6" s="53"/>
      <c r="G6" s="51" t="s">
        <v>541</v>
      </c>
      <c r="H6" s="51" t="s">
        <v>592</v>
      </c>
      <c r="I6" s="51" t="s">
        <v>593</v>
      </c>
    </row>
    <row r="7" s="38" customFormat="1" ht="17.25" customHeight="1" spans="1:9">
      <c r="A7" s="55" t="s">
        <v>81</v>
      </c>
      <c r="B7" s="56"/>
      <c r="C7" s="57" t="s">
        <v>82</v>
      </c>
      <c r="D7" s="55" t="s">
        <v>83</v>
      </c>
      <c r="E7" s="58" t="s">
        <v>84</v>
      </c>
      <c r="F7" s="55" t="s">
        <v>85</v>
      </c>
      <c r="G7" s="57" t="s">
        <v>86</v>
      </c>
      <c r="H7" s="59" t="s">
        <v>87</v>
      </c>
      <c r="I7" s="58" t="s">
        <v>88</v>
      </c>
    </row>
    <row r="8" s="38" customFormat="1" ht="17.25" customHeight="1" spans="1:9">
      <c r="A8" s="60"/>
      <c r="B8" s="32"/>
      <c r="C8" s="32"/>
      <c r="D8" s="30"/>
      <c r="E8" s="21"/>
      <c r="F8" s="59"/>
      <c r="G8" s="61"/>
      <c r="H8" s="62"/>
      <c r="I8" s="62"/>
    </row>
    <row r="9" s="38" customFormat="1" ht="17.25" customHeight="1" spans="1:9">
      <c r="A9" s="63" t="s">
        <v>55</v>
      </c>
      <c r="B9" s="22"/>
      <c r="C9" s="22"/>
      <c r="D9" s="64"/>
      <c r="E9" s="65"/>
      <c r="F9" s="65"/>
      <c r="G9" s="61"/>
      <c r="H9" s="62"/>
      <c r="I9" s="62"/>
    </row>
    <row r="10" s="38" customFormat="1" ht="17.25" customHeight="1" spans="1:1">
      <c r="A10" s="38" t="s">
        <v>594</v>
      </c>
    </row>
    <row r="11" customHeight="1" spans="1:1">
      <c r="A11" s="66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166666666667" customWidth="1"/>
    <col min="6" max="6" width="9.85" customWidth="1"/>
    <col min="7" max="7" width="17.7166666666667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595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"单位名称："&amp;"昆明市呈贡区第一小学"</f>
        <v>单位名称：昆明市呈贡区第一小学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254</v>
      </c>
      <c r="B5" s="9" t="s">
        <v>187</v>
      </c>
      <c r="C5" s="9" t="s">
        <v>255</v>
      </c>
      <c r="D5" s="10" t="s">
        <v>188</v>
      </c>
      <c r="E5" s="10" t="s">
        <v>189</v>
      </c>
      <c r="F5" s="10" t="s">
        <v>256</v>
      </c>
      <c r="G5" s="10" t="s">
        <v>257</v>
      </c>
      <c r="H5" s="28" t="s">
        <v>55</v>
      </c>
      <c r="I5" s="11" t="s">
        <v>596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174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2" ht="13.5" spans="1:1">
      <c r="A12" t="s">
        <v>597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B20" sqref="B20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598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7.25" customHeight="1" spans="1:7">
      <c r="A4" s="5" t="str">
        <f>"单位名称："&amp;"昆明市呈贡区第一小学"</f>
        <v>单位名称：昆明市呈贡区第一小学</v>
      </c>
      <c r="B4" s="6"/>
      <c r="C4" s="6"/>
      <c r="D4" s="6"/>
      <c r="E4" s="7"/>
      <c r="F4" s="7"/>
      <c r="G4" s="8" t="s">
        <v>1</v>
      </c>
    </row>
    <row r="5" ht="17.25" customHeight="1" spans="1:7">
      <c r="A5" s="9" t="s">
        <v>255</v>
      </c>
      <c r="B5" s="9" t="s">
        <v>254</v>
      </c>
      <c r="C5" s="9" t="s">
        <v>187</v>
      </c>
      <c r="D5" s="10" t="s">
        <v>599</v>
      </c>
      <c r="E5" s="11" t="s">
        <v>58</v>
      </c>
      <c r="F5" s="12"/>
      <c r="G5" s="13"/>
    </row>
    <row r="6" ht="17.2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17.25" customHeight="1" spans="1:7">
      <c r="A7" s="17"/>
      <c r="B7" s="17"/>
      <c r="C7" s="17"/>
      <c r="D7" s="18"/>
      <c r="E7" s="19"/>
      <c r="F7" s="18" t="s">
        <v>57</v>
      </c>
      <c r="G7" s="18"/>
    </row>
    <row r="8" ht="17.2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7.25" customHeight="1" spans="1:7">
      <c r="A10" s="21"/>
      <c r="B10" s="21"/>
      <c r="C10" s="21"/>
      <c r="D10" s="21"/>
      <c r="E10" s="23"/>
      <c r="F10" s="23"/>
      <c r="G10" s="23"/>
    </row>
    <row r="11" ht="17.25" customHeight="1" spans="1:7">
      <c r="A11" s="24" t="s">
        <v>55</v>
      </c>
      <c r="B11" s="25" t="s">
        <v>515</v>
      </c>
      <c r="C11" s="25"/>
      <c r="D11" s="26"/>
      <c r="E11" s="23"/>
      <c r="F11" s="23"/>
      <c r="G11" s="23"/>
    </row>
    <row r="12" ht="17.25" customHeight="1" spans="1:1">
      <c r="A12" s="27" t="s">
        <v>600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B24" sqref="B24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7" t="s">
        <v>52</v>
      </c>
    </row>
    <row r="3" ht="41.25" customHeight="1" spans="1:1">
      <c r="A3" s="271" t="str">
        <f>"2025"&amp;"年部门收入预算表"</f>
        <v>2025年部门收入预算表</v>
      </c>
    </row>
    <row r="4" ht="17.25" customHeight="1" spans="1:19">
      <c r="A4" s="45" t="str">
        <f>"单位名称："&amp;"昆明市呈贡区第一小学"</f>
        <v>单位名称：昆明市呈贡区第一小学</v>
      </c>
      <c r="S4" s="47" t="s">
        <v>1</v>
      </c>
    </row>
    <row r="5" ht="17.25" customHeight="1" spans="1:19">
      <c r="A5" s="272" t="s">
        <v>53</v>
      </c>
      <c r="B5" s="273" t="s">
        <v>54</v>
      </c>
      <c r="C5" s="273" t="s">
        <v>55</v>
      </c>
      <c r="D5" s="274" t="s">
        <v>56</v>
      </c>
      <c r="E5" s="274"/>
      <c r="F5" s="274"/>
      <c r="G5" s="274"/>
      <c r="H5" s="274"/>
      <c r="I5" s="139"/>
      <c r="J5" s="274"/>
      <c r="K5" s="274"/>
      <c r="L5" s="274"/>
      <c r="M5" s="274"/>
      <c r="N5" s="282"/>
      <c r="O5" s="274" t="s">
        <v>45</v>
      </c>
      <c r="P5" s="274"/>
      <c r="Q5" s="274"/>
      <c r="R5" s="274"/>
      <c r="S5" s="282"/>
    </row>
    <row r="6" ht="17.25" customHeight="1" spans="1:19">
      <c r="A6" s="275"/>
      <c r="B6" s="276"/>
      <c r="C6" s="276"/>
      <c r="D6" s="276" t="s">
        <v>57</v>
      </c>
      <c r="E6" s="276" t="s">
        <v>58</v>
      </c>
      <c r="F6" s="276" t="s">
        <v>59</v>
      </c>
      <c r="G6" s="276" t="s">
        <v>60</v>
      </c>
      <c r="H6" s="276" t="s">
        <v>61</v>
      </c>
      <c r="I6" s="283" t="s">
        <v>62</v>
      </c>
      <c r="J6" s="284"/>
      <c r="K6" s="284"/>
      <c r="L6" s="284"/>
      <c r="M6" s="284"/>
      <c r="N6" s="285"/>
      <c r="O6" s="276" t="s">
        <v>57</v>
      </c>
      <c r="P6" s="276" t="s">
        <v>58</v>
      </c>
      <c r="Q6" s="276" t="s">
        <v>59</v>
      </c>
      <c r="R6" s="276" t="s">
        <v>60</v>
      </c>
      <c r="S6" s="276" t="s">
        <v>63</v>
      </c>
    </row>
    <row r="7" ht="17.25" customHeight="1" spans="1:19">
      <c r="A7" s="277"/>
      <c r="B7" s="108"/>
      <c r="C7" s="122"/>
      <c r="D7" s="122"/>
      <c r="E7" s="122"/>
      <c r="F7" s="122"/>
      <c r="G7" s="122"/>
      <c r="H7" s="122"/>
      <c r="I7" s="73" t="s">
        <v>57</v>
      </c>
      <c r="J7" s="285" t="s">
        <v>64</v>
      </c>
      <c r="K7" s="285" t="s">
        <v>65</v>
      </c>
      <c r="L7" s="285" t="s">
        <v>66</v>
      </c>
      <c r="M7" s="285" t="s">
        <v>67</v>
      </c>
      <c r="N7" s="285" t="s">
        <v>68</v>
      </c>
      <c r="O7" s="286"/>
      <c r="P7" s="286"/>
      <c r="Q7" s="286"/>
      <c r="R7" s="286"/>
      <c r="S7" s="122"/>
    </row>
    <row r="8" ht="17.25" customHeight="1" spans="1:19">
      <c r="A8" s="278">
        <v>1</v>
      </c>
      <c r="B8" s="278">
        <v>2</v>
      </c>
      <c r="C8" s="278">
        <v>3</v>
      </c>
      <c r="D8" s="278">
        <v>4</v>
      </c>
      <c r="E8" s="278">
        <v>5</v>
      </c>
      <c r="F8" s="278">
        <v>6</v>
      </c>
      <c r="G8" s="278">
        <v>7</v>
      </c>
      <c r="H8" s="278">
        <v>8</v>
      </c>
      <c r="I8" s="73">
        <v>9</v>
      </c>
      <c r="J8" s="278">
        <v>10</v>
      </c>
      <c r="K8" s="278">
        <v>11</v>
      </c>
      <c r="L8" s="278">
        <v>12</v>
      </c>
      <c r="M8" s="278">
        <v>13</v>
      </c>
      <c r="N8" s="278">
        <v>14</v>
      </c>
      <c r="O8" s="278">
        <v>15</v>
      </c>
      <c r="P8" s="278">
        <v>16</v>
      </c>
      <c r="Q8" s="278">
        <v>17</v>
      </c>
      <c r="R8" s="278">
        <v>18</v>
      </c>
      <c r="S8" s="278">
        <v>19</v>
      </c>
    </row>
    <row r="9" s="270" customFormat="1" ht="17.25" customHeight="1" spans="1:19">
      <c r="A9" s="59">
        <v>105007</v>
      </c>
      <c r="B9" s="59" t="s">
        <v>69</v>
      </c>
      <c r="C9" s="279">
        <f>D9+O9</f>
        <v>32495228.14</v>
      </c>
      <c r="D9" s="279">
        <f>E9+F9+G9+H9+I9</f>
        <v>32042282.84</v>
      </c>
      <c r="E9" s="279">
        <v>30439882.84</v>
      </c>
      <c r="F9" s="279"/>
      <c r="G9" s="279"/>
      <c r="H9" s="279"/>
      <c r="I9" s="279">
        <v>1602400</v>
      </c>
      <c r="J9" s="279"/>
      <c r="K9" s="279"/>
      <c r="L9" s="279"/>
      <c r="M9" s="279"/>
      <c r="N9" s="279">
        <v>1602400</v>
      </c>
      <c r="O9" s="279">
        <f>P9+Q9+R9+S9</f>
        <v>452945.3</v>
      </c>
      <c r="P9" s="279">
        <v>438356.3</v>
      </c>
      <c r="Q9" s="279">
        <v>14589</v>
      </c>
      <c r="R9" s="279"/>
      <c r="S9" s="279"/>
    </row>
    <row r="10" ht="17.25" customHeight="1" spans="1:19">
      <c r="A10" s="280"/>
      <c r="B10" s="280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  <row r="11" ht="17.25" customHeight="1" spans="1:19">
      <c r="A11" s="280"/>
      <c r="B11" s="280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</row>
    <row r="12" ht="17.25" customHeight="1" spans="1:19">
      <c r="A12" s="280"/>
      <c r="B12" s="280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</row>
    <row r="13" ht="17.25" customHeight="1" spans="1:19">
      <c r="A13" s="52" t="s">
        <v>55</v>
      </c>
      <c r="B13" s="281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9"/>
  <sheetViews>
    <sheetView showGridLines="0" showZeros="0" workbookViewId="0">
      <pane ySplit="1" topLeftCell="A2" activePane="bottomLeft" state="frozen"/>
      <selection/>
      <selection pane="bottomLeft" activeCell="A4" sqref="$A4:$XFD29"/>
    </sheetView>
  </sheetViews>
  <sheetFormatPr defaultColWidth="8.575" defaultRowHeight="12.75" customHeight="1"/>
  <cols>
    <col min="1" max="1" width="14.2833333333333" style="162" customWidth="1"/>
    <col min="2" max="2" width="37.575" style="162" customWidth="1"/>
    <col min="3" max="8" width="24.575" style="162" customWidth="1"/>
    <col min="9" max="9" width="26.7166666666667" style="162" customWidth="1"/>
    <col min="10" max="11" width="24.425" style="162" customWidth="1"/>
    <col min="12" max="15" width="24.575" style="162" customWidth="1"/>
    <col min="16" max="16384" width="8.575" style="162"/>
  </cols>
  <sheetData>
    <row r="1" customHeight="1" spans="1:15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ht="17.25" customHeight="1" spans="1:1">
      <c r="A2" s="250" t="s">
        <v>70</v>
      </c>
    </row>
    <row r="3" ht="41.25" customHeight="1" spans="1:1">
      <c r="A3" s="251" t="str">
        <f>"2025"&amp;"年部门支出预算表"</f>
        <v>2025年部门支出预算表</v>
      </c>
    </row>
    <row r="4" ht="17.25" customHeight="1" spans="1:15">
      <c r="A4" s="252" t="str">
        <f>"单位名称："&amp;"昆明市呈贡区第一小学"</f>
        <v>单位名称：昆明市呈贡区第一小学</v>
      </c>
      <c r="O4" s="266" t="s">
        <v>1</v>
      </c>
    </row>
    <row r="5" ht="17.25" customHeight="1" spans="1:15">
      <c r="A5" s="253" t="s">
        <v>71</v>
      </c>
      <c r="B5" s="253" t="s">
        <v>72</v>
      </c>
      <c r="C5" s="253" t="s">
        <v>55</v>
      </c>
      <c r="D5" s="254" t="s">
        <v>58</v>
      </c>
      <c r="E5" s="255"/>
      <c r="F5" s="256"/>
      <c r="G5" s="257" t="s">
        <v>59</v>
      </c>
      <c r="H5" s="257" t="s">
        <v>60</v>
      </c>
      <c r="I5" s="257" t="s">
        <v>73</v>
      </c>
      <c r="J5" s="254" t="s">
        <v>62</v>
      </c>
      <c r="K5" s="255"/>
      <c r="L5" s="255"/>
      <c r="M5" s="255"/>
      <c r="N5" s="267"/>
      <c r="O5" s="268"/>
    </row>
    <row r="6" ht="17.25" customHeight="1" spans="1:15">
      <c r="A6" s="258"/>
      <c r="B6" s="258"/>
      <c r="C6" s="259"/>
      <c r="D6" s="260" t="s">
        <v>57</v>
      </c>
      <c r="E6" s="260" t="s">
        <v>74</v>
      </c>
      <c r="F6" s="260" t="s">
        <v>75</v>
      </c>
      <c r="G6" s="259"/>
      <c r="H6" s="259"/>
      <c r="I6" s="258"/>
      <c r="J6" s="260" t="s">
        <v>57</v>
      </c>
      <c r="K6" s="269" t="s">
        <v>76</v>
      </c>
      <c r="L6" s="269" t="s">
        <v>77</v>
      </c>
      <c r="M6" s="269" t="s">
        <v>78</v>
      </c>
      <c r="N6" s="269" t="s">
        <v>79</v>
      </c>
      <c r="O6" s="269" t="s">
        <v>80</v>
      </c>
    </row>
    <row r="7" s="162" customFormat="1" ht="17.25" customHeight="1" spans="1:15">
      <c r="A7" s="261" t="s">
        <v>81</v>
      </c>
      <c r="B7" s="261" t="s">
        <v>82</v>
      </c>
      <c r="C7" s="261" t="s">
        <v>83</v>
      </c>
      <c r="D7" s="262" t="s">
        <v>84</v>
      </c>
      <c r="E7" s="262" t="s">
        <v>85</v>
      </c>
      <c r="F7" s="262" t="s">
        <v>86</v>
      </c>
      <c r="G7" s="262" t="s">
        <v>87</v>
      </c>
      <c r="H7" s="262" t="s">
        <v>88</v>
      </c>
      <c r="I7" s="262" t="s">
        <v>89</v>
      </c>
      <c r="J7" s="262" t="s">
        <v>90</v>
      </c>
      <c r="K7" s="262" t="s">
        <v>91</v>
      </c>
      <c r="L7" s="262" t="s">
        <v>92</v>
      </c>
      <c r="M7" s="262" t="s">
        <v>93</v>
      </c>
      <c r="N7" s="261" t="s">
        <v>94</v>
      </c>
      <c r="O7" s="262" t="s">
        <v>95</v>
      </c>
    </row>
    <row r="8" s="162" customFormat="1" ht="17.25" customHeight="1" spans="1:15">
      <c r="A8" s="234" t="s">
        <v>96</v>
      </c>
      <c r="B8" s="234" t="s">
        <v>97</v>
      </c>
      <c r="C8" s="263">
        <f t="shared" ref="C8:C29" si="0">D8+G8+J8</f>
        <v>24188104.54</v>
      </c>
      <c r="D8" s="240">
        <f t="shared" ref="D8:D29" si="1">E8+F8</f>
        <v>22571115.54</v>
      </c>
      <c r="E8" s="236">
        <v>21733995.24</v>
      </c>
      <c r="F8" s="236">
        <v>837120.3</v>
      </c>
      <c r="G8" s="240">
        <v>14589</v>
      </c>
      <c r="H8" s="240"/>
      <c r="I8" s="240"/>
      <c r="J8" s="240">
        <v>1602400</v>
      </c>
      <c r="K8" s="240"/>
      <c r="L8" s="240"/>
      <c r="M8" s="240"/>
      <c r="N8" s="240"/>
      <c r="O8" s="240">
        <v>1602400</v>
      </c>
    </row>
    <row r="9" s="162" customFormat="1" ht="17.25" customHeight="1" spans="1:15">
      <c r="A9" s="237" t="s">
        <v>98</v>
      </c>
      <c r="B9" s="237" t="s">
        <v>99</v>
      </c>
      <c r="C9" s="263">
        <f t="shared" si="0"/>
        <v>24187336.54</v>
      </c>
      <c r="D9" s="240">
        <f t="shared" si="1"/>
        <v>22570347.54</v>
      </c>
      <c r="E9" s="236">
        <v>21733995.24</v>
      </c>
      <c r="F9" s="236">
        <v>836352.3</v>
      </c>
      <c r="G9" s="240">
        <v>14589</v>
      </c>
      <c r="H9" s="240"/>
      <c r="I9" s="240"/>
      <c r="J9" s="240">
        <v>1602400</v>
      </c>
      <c r="K9" s="240"/>
      <c r="L9" s="240"/>
      <c r="M9" s="240"/>
      <c r="N9" s="240"/>
      <c r="O9" s="240">
        <v>1602400</v>
      </c>
    </row>
    <row r="10" s="162" customFormat="1" ht="17.25" customHeight="1" spans="1:15">
      <c r="A10" s="239">
        <v>2050202</v>
      </c>
      <c r="B10" s="239" t="s">
        <v>100</v>
      </c>
      <c r="C10" s="263">
        <f t="shared" si="0"/>
        <v>24187336.54</v>
      </c>
      <c r="D10" s="240">
        <f t="shared" si="1"/>
        <v>22570347.54</v>
      </c>
      <c r="E10" s="236">
        <v>21733995.24</v>
      </c>
      <c r="F10" s="236">
        <v>836352.3</v>
      </c>
      <c r="G10" s="240">
        <v>14589</v>
      </c>
      <c r="H10" s="240"/>
      <c r="I10" s="240"/>
      <c r="J10" s="240">
        <v>1602400</v>
      </c>
      <c r="K10" s="240"/>
      <c r="L10" s="240"/>
      <c r="M10" s="240"/>
      <c r="N10" s="240"/>
      <c r="O10" s="240">
        <v>1602400</v>
      </c>
    </row>
    <row r="11" s="162" customFormat="1" ht="17.25" customHeight="1" spans="1:15">
      <c r="A11" s="237" t="s">
        <v>101</v>
      </c>
      <c r="B11" s="237" t="s">
        <v>102</v>
      </c>
      <c r="C11" s="263">
        <f t="shared" si="0"/>
        <v>768</v>
      </c>
      <c r="D11" s="240">
        <f t="shared" si="1"/>
        <v>768</v>
      </c>
      <c r="E11" s="236"/>
      <c r="F11" s="236">
        <v>768</v>
      </c>
      <c r="G11" s="240"/>
      <c r="H11" s="240"/>
      <c r="I11" s="240"/>
      <c r="J11" s="240"/>
      <c r="K11" s="240"/>
      <c r="L11" s="240"/>
      <c r="M11" s="240"/>
      <c r="N11" s="240"/>
      <c r="O11" s="240"/>
    </row>
    <row r="12" s="162" customFormat="1" ht="17.25" customHeight="1" spans="1:15">
      <c r="A12" s="239" t="s">
        <v>103</v>
      </c>
      <c r="B12" s="239" t="s">
        <v>104</v>
      </c>
      <c r="C12" s="263">
        <f t="shared" si="0"/>
        <v>768</v>
      </c>
      <c r="D12" s="240">
        <f t="shared" si="1"/>
        <v>768</v>
      </c>
      <c r="E12" s="236"/>
      <c r="F12" s="236">
        <v>768</v>
      </c>
      <c r="G12" s="240"/>
      <c r="H12" s="240"/>
      <c r="I12" s="240"/>
      <c r="J12" s="240"/>
      <c r="K12" s="240"/>
      <c r="L12" s="240"/>
      <c r="M12" s="240"/>
      <c r="N12" s="240"/>
      <c r="O12" s="240"/>
    </row>
    <row r="13" s="162" customFormat="1" ht="17.25" customHeight="1" spans="1:15">
      <c r="A13" s="234" t="s">
        <v>105</v>
      </c>
      <c r="B13" s="234" t="s">
        <v>106</v>
      </c>
      <c r="C13" s="263">
        <f t="shared" si="0"/>
        <v>3523227.6</v>
      </c>
      <c r="D13" s="240">
        <f t="shared" si="1"/>
        <v>3523227.6</v>
      </c>
      <c r="E13" s="236">
        <v>3523227.6</v>
      </c>
      <c r="F13" s="240"/>
      <c r="G13" s="240"/>
      <c r="H13" s="240"/>
      <c r="I13" s="240"/>
      <c r="J13" s="240"/>
      <c r="K13" s="240"/>
      <c r="L13" s="240"/>
      <c r="M13" s="240"/>
      <c r="N13" s="240"/>
      <c r="O13" s="240"/>
    </row>
    <row r="14" s="162" customFormat="1" ht="17.25" customHeight="1" spans="1:15">
      <c r="A14" s="237" t="s">
        <v>107</v>
      </c>
      <c r="B14" s="237" t="s">
        <v>108</v>
      </c>
      <c r="C14" s="263">
        <f t="shared" si="0"/>
        <v>3516240</v>
      </c>
      <c r="D14" s="240">
        <f t="shared" si="1"/>
        <v>3516240</v>
      </c>
      <c r="E14" s="236">
        <v>3516240</v>
      </c>
      <c r="F14" s="240"/>
      <c r="G14" s="240"/>
      <c r="H14" s="240"/>
      <c r="I14" s="240"/>
      <c r="J14" s="240"/>
      <c r="K14" s="240"/>
      <c r="L14" s="240"/>
      <c r="M14" s="240"/>
      <c r="N14" s="240"/>
      <c r="O14" s="240"/>
    </row>
    <row r="15" s="162" customFormat="1" ht="17.25" customHeight="1" spans="1:15">
      <c r="A15" s="239">
        <v>2080502</v>
      </c>
      <c r="B15" s="239" t="s">
        <v>109</v>
      </c>
      <c r="C15" s="263">
        <f t="shared" si="0"/>
        <v>861000</v>
      </c>
      <c r="D15" s="240">
        <f t="shared" si="1"/>
        <v>861000</v>
      </c>
      <c r="E15" s="236">
        <v>861000</v>
      </c>
      <c r="F15" s="240"/>
      <c r="G15" s="240"/>
      <c r="H15" s="240"/>
      <c r="I15" s="240"/>
      <c r="J15" s="240"/>
      <c r="K15" s="240"/>
      <c r="L15" s="240"/>
      <c r="M15" s="240"/>
      <c r="N15" s="240"/>
      <c r="O15" s="240"/>
    </row>
    <row r="16" s="162" customFormat="1" ht="17.25" customHeight="1" spans="1:15">
      <c r="A16" s="239" t="s">
        <v>110</v>
      </c>
      <c r="B16" s="239" t="s">
        <v>111</v>
      </c>
      <c r="C16" s="263">
        <f t="shared" si="0"/>
        <v>2555240</v>
      </c>
      <c r="D16" s="240">
        <f t="shared" si="1"/>
        <v>2555240</v>
      </c>
      <c r="E16" s="236">
        <v>2555240</v>
      </c>
      <c r="F16" s="240"/>
      <c r="G16" s="240"/>
      <c r="H16" s="240"/>
      <c r="I16" s="240"/>
      <c r="J16" s="240"/>
      <c r="K16" s="240"/>
      <c r="L16" s="240"/>
      <c r="M16" s="240"/>
      <c r="N16" s="240"/>
      <c r="O16" s="240"/>
    </row>
    <row r="17" s="162" customFormat="1" ht="17.25" customHeight="1" spans="1:15">
      <c r="A17" s="239" t="s">
        <v>112</v>
      </c>
      <c r="B17" s="239" t="s">
        <v>113</v>
      </c>
      <c r="C17" s="263">
        <f t="shared" si="0"/>
        <v>100000</v>
      </c>
      <c r="D17" s="240">
        <f t="shared" si="1"/>
        <v>100000</v>
      </c>
      <c r="E17" s="236">
        <v>100000</v>
      </c>
      <c r="F17" s="240"/>
      <c r="G17" s="240"/>
      <c r="H17" s="240"/>
      <c r="I17" s="240"/>
      <c r="J17" s="240"/>
      <c r="K17" s="240"/>
      <c r="L17" s="240"/>
      <c r="M17" s="240"/>
      <c r="N17" s="240"/>
      <c r="O17" s="240"/>
    </row>
    <row r="18" s="162" customFormat="1" ht="17.25" customHeight="1" spans="1:15">
      <c r="A18" s="237" t="s">
        <v>114</v>
      </c>
      <c r="B18" s="237" t="s">
        <v>115</v>
      </c>
      <c r="C18" s="263">
        <f t="shared" si="0"/>
        <v>6987.6</v>
      </c>
      <c r="D18" s="240">
        <f t="shared" si="1"/>
        <v>6987.6</v>
      </c>
      <c r="E18" s="236">
        <v>6987.6</v>
      </c>
      <c r="F18" s="240"/>
      <c r="G18" s="240"/>
      <c r="H18" s="240"/>
      <c r="I18" s="240"/>
      <c r="J18" s="240"/>
      <c r="K18" s="240"/>
      <c r="L18" s="240"/>
      <c r="M18" s="240"/>
      <c r="N18" s="240"/>
      <c r="O18" s="240"/>
    </row>
    <row r="19" s="162" customFormat="1" ht="17.25" customHeight="1" spans="1:15">
      <c r="A19" s="239" t="s">
        <v>116</v>
      </c>
      <c r="B19" s="239" t="s">
        <v>117</v>
      </c>
      <c r="C19" s="263">
        <f t="shared" si="0"/>
        <v>6987.6</v>
      </c>
      <c r="D19" s="240">
        <f t="shared" si="1"/>
        <v>6987.6</v>
      </c>
      <c r="E19" s="236">
        <v>6987.6</v>
      </c>
      <c r="F19" s="240"/>
      <c r="G19" s="240"/>
      <c r="H19" s="240"/>
      <c r="I19" s="240"/>
      <c r="J19" s="240"/>
      <c r="K19" s="240"/>
      <c r="L19" s="240"/>
      <c r="M19" s="240"/>
      <c r="N19" s="240"/>
      <c r="O19" s="240"/>
    </row>
    <row r="20" s="162" customFormat="1" ht="17.25" customHeight="1" spans="1:15">
      <c r="A20" s="234" t="s">
        <v>118</v>
      </c>
      <c r="B20" s="234" t="s">
        <v>119</v>
      </c>
      <c r="C20" s="263">
        <f t="shared" si="0"/>
        <v>2482602</v>
      </c>
      <c r="D20" s="240">
        <f t="shared" si="1"/>
        <v>2482602</v>
      </c>
      <c r="E20" s="236">
        <v>2482602</v>
      </c>
      <c r="F20" s="240"/>
      <c r="G20" s="240"/>
      <c r="H20" s="240"/>
      <c r="I20" s="240"/>
      <c r="J20" s="240"/>
      <c r="K20" s="240"/>
      <c r="L20" s="240"/>
      <c r="M20" s="240"/>
      <c r="N20" s="240"/>
      <c r="O20" s="240"/>
    </row>
    <row r="21" s="162" customFormat="1" ht="17.25" customHeight="1" spans="1:15">
      <c r="A21" s="237" t="s">
        <v>120</v>
      </c>
      <c r="B21" s="237" t="s">
        <v>121</v>
      </c>
      <c r="C21" s="263">
        <f t="shared" si="0"/>
        <v>2482602</v>
      </c>
      <c r="D21" s="240">
        <f t="shared" si="1"/>
        <v>2482602</v>
      </c>
      <c r="E21" s="236">
        <v>2482602</v>
      </c>
      <c r="F21" s="240"/>
      <c r="G21" s="240"/>
      <c r="H21" s="240"/>
      <c r="I21" s="240"/>
      <c r="J21" s="240"/>
      <c r="K21" s="240"/>
      <c r="L21" s="240"/>
      <c r="M21" s="240"/>
      <c r="N21" s="240"/>
      <c r="O21" s="240"/>
    </row>
    <row r="22" s="162" customFormat="1" ht="17.25" customHeight="1" spans="1:15">
      <c r="A22" s="239" t="s">
        <v>122</v>
      </c>
      <c r="B22" s="239" t="s">
        <v>123</v>
      </c>
      <c r="C22" s="263">
        <f t="shared" si="0"/>
        <v>1261110</v>
      </c>
      <c r="D22" s="240">
        <f t="shared" si="1"/>
        <v>1261110</v>
      </c>
      <c r="E22" s="236">
        <v>1261110</v>
      </c>
      <c r="F22" s="240"/>
      <c r="G22" s="240"/>
      <c r="H22" s="240"/>
      <c r="I22" s="240"/>
      <c r="J22" s="240"/>
      <c r="K22" s="240"/>
      <c r="L22" s="240"/>
      <c r="M22" s="240"/>
      <c r="N22" s="240"/>
      <c r="O22" s="240"/>
    </row>
    <row r="23" s="162" customFormat="1" ht="17.25" customHeight="1" spans="1:15">
      <c r="A23" s="239" t="s">
        <v>124</v>
      </c>
      <c r="B23" s="239" t="s">
        <v>125</v>
      </c>
      <c r="C23" s="263">
        <f t="shared" si="0"/>
        <v>1075200</v>
      </c>
      <c r="D23" s="240">
        <f t="shared" si="1"/>
        <v>1075200</v>
      </c>
      <c r="E23" s="236">
        <v>1075200</v>
      </c>
      <c r="F23" s="240"/>
      <c r="G23" s="240"/>
      <c r="H23" s="240"/>
      <c r="I23" s="240"/>
      <c r="J23" s="240"/>
      <c r="K23" s="240"/>
      <c r="L23" s="240"/>
      <c r="M23" s="240"/>
      <c r="N23" s="240"/>
      <c r="O23" s="240"/>
    </row>
    <row r="24" s="162" customFormat="1" ht="17.25" customHeight="1" spans="1:15">
      <c r="A24" s="239" t="s">
        <v>126</v>
      </c>
      <c r="B24" s="239" t="s">
        <v>127</v>
      </c>
      <c r="C24" s="263">
        <f t="shared" si="0"/>
        <v>146292</v>
      </c>
      <c r="D24" s="240">
        <f t="shared" si="1"/>
        <v>146292</v>
      </c>
      <c r="E24" s="236">
        <v>146292</v>
      </c>
      <c r="F24" s="240"/>
      <c r="G24" s="240"/>
      <c r="H24" s="240"/>
      <c r="I24" s="240"/>
      <c r="J24" s="240"/>
      <c r="K24" s="240"/>
      <c r="L24" s="240"/>
      <c r="M24" s="240"/>
      <c r="N24" s="240"/>
      <c r="O24" s="240"/>
    </row>
    <row r="25" s="162" customFormat="1" ht="17.25" customHeight="1" spans="1:15">
      <c r="A25" s="234" t="s">
        <v>128</v>
      </c>
      <c r="B25" s="234" t="s">
        <v>129</v>
      </c>
      <c r="C25" s="263">
        <f t="shared" si="0"/>
        <v>2301294</v>
      </c>
      <c r="D25" s="240">
        <f t="shared" si="1"/>
        <v>2301294</v>
      </c>
      <c r="E25" s="236">
        <v>2301294</v>
      </c>
      <c r="F25" s="240"/>
      <c r="G25" s="240"/>
      <c r="H25" s="240"/>
      <c r="I25" s="240"/>
      <c r="J25" s="240"/>
      <c r="K25" s="240"/>
      <c r="L25" s="240"/>
      <c r="M25" s="240"/>
      <c r="N25" s="240"/>
      <c r="O25" s="240"/>
    </row>
    <row r="26" s="162" customFormat="1" ht="17.25" customHeight="1" spans="1:15">
      <c r="A26" s="237" t="s">
        <v>130</v>
      </c>
      <c r="B26" s="237" t="s">
        <v>131</v>
      </c>
      <c r="C26" s="263">
        <f t="shared" si="0"/>
        <v>2301294</v>
      </c>
      <c r="D26" s="240">
        <f t="shared" si="1"/>
        <v>2301294</v>
      </c>
      <c r="E26" s="236">
        <v>2301294</v>
      </c>
      <c r="F26" s="240"/>
      <c r="G26" s="240"/>
      <c r="H26" s="240"/>
      <c r="I26" s="240"/>
      <c r="J26" s="240"/>
      <c r="K26" s="240"/>
      <c r="L26" s="240"/>
      <c r="M26" s="240"/>
      <c r="N26" s="240"/>
      <c r="O26" s="240"/>
    </row>
    <row r="27" s="162" customFormat="1" ht="17.25" customHeight="1" spans="1:15">
      <c r="A27" s="239" t="s">
        <v>132</v>
      </c>
      <c r="B27" s="239" t="s">
        <v>133</v>
      </c>
      <c r="C27" s="263">
        <f t="shared" si="0"/>
        <v>2163534</v>
      </c>
      <c r="D27" s="240">
        <f t="shared" si="1"/>
        <v>2163534</v>
      </c>
      <c r="E27" s="236">
        <v>2163534</v>
      </c>
      <c r="F27" s="240"/>
      <c r="G27" s="240"/>
      <c r="H27" s="240"/>
      <c r="I27" s="240"/>
      <c r="J27" s="240"/>
      <c r="K27" s="240"/>
      <c r="L27" s="240"/>
      <c r="M27" s="240"/>
      <c r="N27" s="240"/>
      <c r="O27" s="240"/>
    </row>
    <row r="28" s="162" customFormat="1" ht="17.25" customHeight="1" spans="1:15">
      <c r="A28" s="239" t="s">
        <v>134</v>
      </c>
      <c r="B28" s="239" t="s">
        <v>135</v>
      </c>
      <c r="C28" s="263">
        <f t="shared" si="0"/>
        <v>137760</v>
      </c>
      <c r="D28" s="240">
        <f t="shared" si="1"/>
        <v>137760</v>
      </c>
      <c r="E28" s="236">
        <v>137760</v>
      </c>
      <c r="F28" s="240"/>
      <c r="G28" s="240"/>
      <c r="H28" s="240"/>
      <c r="I28" s="240"/>
      <c r="J28" s="240"/>
      <c r="K28" s="240"/>
      <c r="L28" s="240"/>
      <c r="M28" s="240"/>
      <c r="N28" s="240"/>
      <c r="O28" s="240"/>
    </row>
    <row r="29" s="162" customFormat="1" ht="17.25" customHeight="1" spans="1:15">
      <c r="A29" s="264" t="s">
        <v>55</v>
      </c>
      <c r="B29" s="265"/>
      <c r="C29" s="263">
        <f t="shared" si="0"/>
        <v>32495228.14</v>
      </c>
      <c r="D29" s="240">
        <f t="shared" si="1"/>
        <v>30878239.14</v>
      </c>
      <c r="E29" s="236">
        <v>30041118.84</v>
      </c>
      <c r="F29" s="236">
        <v>837120.3</v>
      </c>
      <c r="G29" s="240">
        <v>14589</v>
      </c>
      <c r="H29" s="240"/>
      <c r="I29" s="240"/>
      <c r="J29" s="240">
        <v>1602400</v>
      </c>
      <c r="K29" s="240"/>
      <c r="L29" s="240"/>
      <c r="M29" s="240"/>
      <c r="N29" s="240"/>
      <c r="O29" s="240">
        <v>1602400</v>
      </c>
    </row>
  </sheetData>
  <mergeCells count="12">
    <mergeCell ref="A2:O2"/>
    <mergeCell ref="A3:O3"/>
    <mergeCell ref="A4:B4"/>
    <mergeCell ref="D5:F5"/>
    <mergeCell ref="J5:O5"/>
    <mergeCell ref="A29:B29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3" activePane="bottomLeft" state="frozen"/>
      <selection/>
      <selection pane="bottomLeft" activeCell="A4" sqref="$A4:$XFD35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3"/>
      <c r="B2" s="242"/>
      <c r="C2" s="242"/>
      <c r="D2" s="242" t="s">
        <v>136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tr">
        <f>"单位名称："&amp;"昆明市呈贡区第一小学"</f>
        <v>单位名称：昆明市呈贡区第一小学</v>
      </c>
      <c r="B4" s="243"/>
      <c r="D4" s="47" t="s">
        <v>1</v>
      </c>
    </row>
    <row r="5" ht="17.25" customHeight="1" spans="1:4">
      <c r="A5" s="244" t="s">
        <v>2</v>
      </c>
      <c r="B5" s="245"/>
      <c r="C5" s="244" t="s">
        <v>3</v>
      </c>
      <c r="D5" s="245"/>
    </row>
    <row r="6" ht="17.25" customHeight="1" spans="1:4">
      <c r="A6" s="244" t="s">
        <v>4</v>
      </c>
      <c r="B6" s="244" t="s">
        <v>5</v>
      </c>
      <c r="C6" s="244" t="s">
        <v>6</v>
      </c>
      <c r="D6" s="244" t="s">
        <v>5</v>
      </c>
    </row>
    <row r="7" ht="17.25" customHeight="1" spans="1:4">
      <c r="A7" s="246" t="s">
        <v>137</v>
      </c>
      <c r="B7" s="82">
        <v>30439882.84</v>
      </c>
      <c r="C7" s="246" t="s">
        <v>138</v>
      </c>
      <c r="D7" s="82">
        <v>30892828.14</v>
      </c>
    </row>
    <row r="8" ht="17.25" customHeight="1" spans="1:4">
      <c r="A8" s="246" t="s">
        <v>139</v>
      </c>
      <c r="B8" s="82">
        <v>30439882.84</v>
      </c>
      <c r="C8" s="246" t="s">
        <v>140</v>
      </c>
      <c r="D8" s="82"/>
    </row>
    <row r="9" ht="17.25" customHeight="1" spans="1:4">
      <c r="A9" s="246" t="s">
        <v>141</v>
      </c>
      <c r="B9" s="82"/>
      <c r="C9" s="246" t="s">
        <v>142</v>
      </c>
      <c r="D9" s="82"/>
    </row>
    <row r="10" ht="17.25" customHeight="1" spans="1:4">
      <c r="A10" s="246" t="s">
        <v>143</v>
      </c>
      <c r="B10" s="82"/>
      <c r="C10" s="246" t="s">
        <v>144</v>
      </c>
      <c r="D10" s="82"/>
    </row>
    <row r="11" ht="17.25" customHeight="1" spans="1:4">
      <c r="A11" s="246" t="s">
        <v>145</v>
      </c>
      <c r="B11" s="82">
        <v>452945.3</v>
      </c>
      <c r="C11" s="246" t="s">
        <v>146</v>
      </c>
      <c r="D11" s="82"/>
    </row>
    <row r="12" ht="17.25" customHeight="1" spans="1:4">
      <c r="A12" s="246" t="s">
        <v>139</v>
      </c>
      <c r="B12" s="82">
        <v>438356.3</v>
      </c>
      <c r="C12" s="246" t="s">
        <v>147</v>
      </c>
      <c r="D12" s="82">
        <v>22585704.54</v>
      </c>
    </row>
    <row r="13" ht="17.25" customHeight="1" spans="1:4">
      <c r="A13" s="64" t="s">
        <v>141</v>
      </c>
      <c r="B13" s="82">
        <v>14589</v>
      </c>
      <c r="C13" s="72" t="s">
        <v>148</v>
      </c>
      <c r="D13" s="82"/>
    </row>
    <row r="14" ht="17.25" customHeight="1" spans="1:4">
      <c r="A14" s="64" t="s">
        <v>143</v>
      </c>
      <c r="B14" s="82"/>
      <c r="C14" s="72" t="s">
        <v>149</v>
      </c>
      <c r="D14" s="82"/>
    </row>
    <row r="15" ht="17.25" customHeight="1" spans="1:4">
      <c r="A15" s="247"/>
      <c r="B15" s="82"/>
      <c r="C15" s="72" t="s">
        <v>150</v>
      </c>
      <c r="D15" s="82">
        <v>3523227.6</v>
      </c>
    </row>
    <row r="16" ht="17.25" customHeight="1" spans="1:4">
      <c r="A16" s="247"/>
      <c r="B16" s="82"/>
      <c r="C16" s="72" t="s">
        <v>151</v>
      </c>
      <c r="D16" s="82">
        <v>2482602</v>
      </c>
    </row>
    <row r="17" ht="17.25" customHeight="1" spans="1:4">
      <c r="A17" s="247"/>
      <c r="B17" s="82"/>
      <c r="C17" s="72" t="s">
        <v>152</v>
      </c>
      <c r="D17" s="82"/>
    </row>
    <row r="18" ht="17.25" customHeight="1" spans="1:4">
      <c r="A18" s="247"/>
      <c r="B18" s="82"/>
      <c r="C18" s="72" t="s">
        <v>153</v>
      </c>
      <c r="D18" s="82"/>
    </row>
    <row r="19" ht="17.25" customHeight="1" spans="1:4">
      <c r="A19" s="247"/>
      <c r="B19" s="82"/>
      <c r="C19" s="72" t="s">
        <v>154</v>
      </c>
      <c r="D19" s="82"/>
    </row>
    <row r="20" ht="17.25" customHeight="1" spans="1:4">
      <c r="A20" s="247"/>
      <c r="B20" s="82"/>
      <c r="C20" s="72" t="s">
        <v>155</v>
      </c>
      <c r="D20" s="82"/>
    </row>
    <row r="21" ht="17.25" customHeight="1" spans="1:4">
      <c r="A21" s="247"/>
      <c r="B21" s="82"/>
      <c r="C21" s="72" t="s">
        <v>156</v>
      </c>
      <c r="D21" s="82"/>
    </row>
    <row r="22" ht="17.25" customHeight="1" spans="1:4">
      <c r="A22" s="247"/>
      <c r="B22" s="82"/>
      <c r="C22" s="72" t="s">
        <v>157</v>
      </c>
      <c r="D22" s="82"/>
    </row>
    <row r="23" ht="17.25" customHeight="1" spans="1:4">
      <c r="A23" s="247"/>
      <c r="B23" s="82"/>
      <c r="C23" s="72" t="s">
        <v>158</v>
      </c>
      <c r="D23" s="82"/>
    </row>
    <row r="24" ht="17.25" customHeight="1" spans="1:4">
      <c r="A24" s="247"/>
      <c r="B24" s="82"/>
      <c r="C24" s="72" t="s">
        <v>159</v>
      </c>
      <c r="D24" s="82"/>
    </row>
    <row r="25" ht="17.25" customHeight="1" spans="1:4">
      <c r="A25" s="247"/>
      <c r="B25" s="82"/>
      <c r="C25" s="72" t="s">
        <v>160</v>
      </c>
      <c r="D25" s="82"/>
    </row>
    <row r="26" ht="17.25" customHeight="1" spans="1:4">
      <c r="A26" s="247"/>
      <c r="B26" s="82"/>
      <c r="C26" s="72" t="s">
        <v>161</v>
      </c>
      <c r="D26" s="82">
        <v>2301294</v>
      </c>
    </row>
    <row r="27" ht="17.25" customHeight="1" spans="1:4">
      <c r="A27" s="247"/>
      <c r="B27" s="82"/>
      <c r="C27" s="72" t="s">
        <v>162</v>
      </c>
      <c r="D27" s="82"/>
    </row>
    <row r="28" ht="17.25" customHeight="1" spans="1:4">
      <c r="A28" s="247"/>
      <c r="B28" s="82"/>
      <c r="C28" s="72" t="s">
        <v>163</v>
      </c>
      <c r="D28" s="82"/>
    </row>
    <row r="29" ht="17.25" customHeight="1" spans="1:4">
      <c r="A29" s="247"/>
      <c r="B29" s="82"/>
      <c r="C29" s="72" t="s">
        <v>164</v>
      </c>
      <c r="D29" s="82"/>
    </row>
    <row r="30" ht="17.25" customHeight="1" spans="1:4">
      <c r="A30" s="247"/>
      <c r="B30" s="82"/>
      <c r="C30" s="72" t="s">
        <v>165</v>
      </c>
      <c r="D30" s="82"/>
    </row>
    <row r="31" ht="17.25" customHeight="1" spans="1:4">
      <c r="A31" s="247"/>
      <c r="B31" s="82"/>
      <c r="C31" s="72" t="s">
        <v>166</v>
      </c>
      <c r="D31" s="82"/>
    </row>
    <row r="32" ht="17.25" customHeight="1" spans="1:4">
      <c r="A32" s="247"/>
      <c r="B32" s="82"/>
      <c r="C32" s="64" t="s">
        <v>167</v>
      </c>
      <c r="D32" s="82"/>
    </row>
    <row r="33" ht="17.25" customHeight="1" spans="1:4">
      <c r="A33" s="247"/>
      <c r="B33" s="82"/>
      <c r="C33" s="64" t="s">
        <v>168</v>
      </c>
      <c r="D33" s="82"/>
    </row>
    <row r="34" ht="17.25" customHeight="1" spans="1:4">
      <c r="A34" s="247"/>
      <c r="B34" s="82"/>
      <c r="C34" s="30" t="s">
        <v>169</v>
      </c>
      <c r="D34" s="82"/>
    </row>
    <row r="35" ht="17.25" customHeight="1" spans="1:4">
      <c r="A35" s="248" t="s">
        <v>50</v>
      </c>
      <c r="B35" s="249">
        <f>B11+B7</f>
        <v>30892828.14</v>
      </c>
      <c r="C35" s="248" t="s">
        <v>51</v>
      </c>
      <c r="D35" s="249">
        <f>SUM(D12:D34)</f>
        <v>30892828.14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9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66"/>
      <c r="F2" s="74"/>
      <c r="G2" s="203" t="s">
        <v>170</v>
      </c>
    </row>
    <row r="3" ht="41.25" customHeight="1" spans="1:7">
      <c r="A3" s="131" t="str">
        <f>"2025"&amp;"年一般公共预算支出预算表（按功能科目分类）"</f>
        <v>2025年一般公共预算支出预算表（按功能科目分类）</v>
      </c>
      <c r="B3" s="131"/>
      <c r="C3" s="131"/>
      <c r="D3" s="131"/>
      <c r="E3" s="131"/>
      <c r="F3" s="131"/>
      <c r="G3" s="131"/>
    </row>
    <row r="4" ht="17.25" customHeight="1" spans="1:7">
      <c r="A4" s="5" t="str">
        <f>"单位名称："&amp;"昆明市呈贡区第一小学"</f>
        <v>单位名称：昆明市呈贡区第一小学</v>
      </c>
      <c r="F4" s="128"/>
      <c r="G4" s="203" t="s">
        <v>1</v>
      </c>
    </row>
    <row r="5" ht="17.25" customHeight="1" spans="1:7">
      <c r="A5" s="231" t="s">
        <v>171</v>
      </c>
      <c r="B5" s="232"/>
      <c r="C5" s="132" t="s">
        <v>55</v>
      </c>
      <c r="D5" s="217" t="s">
        <v>74</v>
      </c>
      <c r="E5" s="12"/>
      <c r="F5" s="13"/>
      <c r="G5" s="189" t="s">
        <v>75</v>
      </c>
    </row>
    <row r="6" ht="17.25" customHeight="1" spans="1:7">
      <c r="A6" s="233" t="s">
        <v>71</v>
      </c>
      <c r="B6" s="233" t="s">
        <v>72</v>
      </c>
      <c r="C6" s="19"/>
      <c r="D6" s="137" t="s">
        <v>57</v>
      </c>
      <c r="E6" s="137" t="s">
        <v>172</v>
      </c>
      <c r="F6" s="137" t="s">
        <v>173</v>
      </c>
      <c r="G6" s="191"/>
    </row>
    <row r="7" ht="17.25" customHeight="1" spans="1:7">
      <c r="A7" s="63" t="s">
        <v>81</v>
      </c>
      <c r="B7" s="63" t="s">
        <v>82</v>
      </c>
      <c r="C7" s="63" t="s">
        <v>83</v>
      </c>
      <c r="D7" s="63" t="s">
        <v>84</v>
      </c>
      <c r="E7" s="63" t="s">
        <v>85</v>
      </c>
      <c r="F7" s="63" t="s">
        <v>86</v>
      </c>
      <c r="G7" s="63" t="s">
        <v>87</v>
      </c>
    </row>
    <row r="8" ht="17.25" customHeight="1" spans="1:7">
      <c r="A8" s="234" t="s">
        <v>96</v>
      </c>
      <c r="B8" s="234" t="s">
        <v>97</v>
      </c>
      <c r="C8" s="235">
        <f>D8+G8</f>
        <v>22585704.54</v>
      </c>
      <c r="D8" s="236">
        <v>21733995.24</v>
      </c>
      <c r="E8" s="236">
        <v>20676745.32</v>
      </c>
      <c r="F8" s="236">
        <v>1057249.92</v>
      </c>
      <c r="G8" s="235">
        <f>G9+G11</f>
        <v>851709.3</v>
      </c>
    </row>
    <row r="9" ht="17.25" customHeight="1" spans="1:7">
      <c r="A9" s="237" t="s">
        <v>98</v>
      </c>
      <c r="B9" s="237" t="s">
        <v>99</v>
      </c>
      <c r="C9" s="235">
        <f t="shared" ref="C9:C28" si="0">D9+G9</f>
        <v>22584936.54</v>
      </c>
      <c r="D9" s="236">
        <v>21733995.24</v>
      </c>
      <c r="E9" s="236">
        <v>20676745.32</v>
      </c>
      <c r="F9" s="236">
        <v>1057249.92</v>
      </c>
      <c r="G9" s="238">
        <v>850941.3</v>
      </c>
    </row>
    <row r="10" ht="17.25" customHeight="1" spans="1:7">
      <c r="A10" s="239">
        <v>2050202</v>
      </c>
      <c r="B10" s="239" t="s">
        <v>100</v>
      </c>
      <c r="C10" s="235">
        <f t="shared" si="0"/>
        <v>22584936.54</v>
      </c>
      <c r="D10" s="236">
        <v>21733995.24</v>
      </c>
      <c r="E10" s="236">
        <v>20676745.32</v>
      </c>
      <c r="F10" s="236">
        <v>1057249.92</v>
      </c>
      <c r="G10" s="238">
        <v>850941.3</v>
      </c>
    </row>
    <row r="11" ht="17.25" customHeight="1" spans="1:7">
      <c r="A11" s="237" t="s">
        <v>101</v>
      </c>
      <c r="B11" s="237" t="s">
        <v>102</v>
      </c>
      <c r="C11" s="235">
        <f t="shared" si="0"/>
        <v>768</v>
      </c>
      <c r="D11" s="236"/>
      <c r="E11" s="236"/>
      <c r="F11" s="236"/>
      <c r="G11" s="236">
        <v>768</v>
      </c>
    </row>
    <row r="12" ht="17.25" customHeight="1" spans="1:7">
      <c r="A12" s="239" t="s">
        <v>103</v>
      </c>
      <c r="B12" s="239" t="s">
        <v>104</v>
      </c>
      <c r="C12" s="235">
        <f t="shared" si="0"/>
        <v>768</v>
      </c>
      <c r="D12" s="236"/>
      <c r="E12" s="236"/>
      <c r="F12" s="236"/>
      <c r="G12" s="236">
        <v>768</v>
      </c>
    </row>
    <row r="13" ht="17.25" customHeight="1" spans="1:7">
      <c r="A13" s="234" t="s">
        <v>105</v>
      </c>
      <c r="B13" s="234" t="s">
        <v>106</v>
      </c>
      <c r="C13" s="235">
        <f t="shared" si="0"/>
        <v>3523227.6</v>
      </c>
      <c r="D13" s="236">
        <v>3523227.6</v>
      </c>
      <c r="E13" s="236">
        <v>3498627.6</v>
      </c>
      <c r="F13" s="236">
        <v>24600</v>
      </c>
      <c r="G13" s="235"/>
    </row>
    <row r="14" ht="17.25" customHeight="1" spans="1:7">
      <c r="A14" s="237" t="s">
        <v>107</v>
      </c>
      <c r="B14" s="237" t="s">
        <v>108</v>
      </c>
      <c r="C14" s="235">
        <f t="shared" si="0"/>
        <v>3516240</v>
      </c>
      <c r="D14" s="236">
        <v>3516240</v>
      </c>
      <c r="E14" s="236">
        <v>3491640</v>
      </c>
      <c r="F14" s="236">
        <v>24600</v>
      </c>
      <c r="G14" s="235"/>
    </row>
    <row r="15" ht="17.25" customHeight="1" spans="1:7">
      <c r="A15" s="239">
        <v>2080502</v>
      </c>
      <c r="B15" s="239" t="s">
        <v>109</v>
      </c>
      <c r="C15" s="235">
        <f t="shared" si="0"/>
        <v>861000</v>
      </c>
      <c r="D15" s="236">
        <v>861000</v>
      </c>
      <c r="E15" s="236">
        <v>836400</v>
      </c>
      <c r="F15" s="236">
        <v>24600</v>
      </c>
      <c r="G15" s="235"/>
    </row>
    <row r="16" ht="17.25" customHeight="1" spans="1:7">
      <c r="A16" s="239" t="s">
        <v>110</v>
      </c>
      <c r="B16" s="239" t="s">
        <v>111</v>
      </c>
      <c r="C16" s="235">
        <f t="shared" si="0"/>
        <v>2555240</v>
      </c>
      <c r="D16" s="236">
        <v>2555240</v>
      </c>
      <c r="E16" s="236">
        <v>2555240</v>
      </c>
      <c r="F16" s="236"/>
      <c r="G16" s="235"/>
    </row>
    <row r="17" ht="17.25" customHeight="1" spans="1:7">
      <c r="A17" s="239" t="s">
        <v>112</v>
      </c>
      <c r="B17" s="239" t="s">
        <v>113</v>
      </c>
      <c r="C17" s="235">
        <f t="shared" si="0"/>
        <v>100000</v>
      </c>
      <c r="D17" s="236">
        <v>100000</v>
      </c>
      <c r="E17" s="236">
        <v>100000</v>
      </c>
      <c r="F17" s="236"/>
      <c r="G17" s="235"/>
    </row>
    <row r="18" ht="17.25" customHeight="1" spans="1:7">
      <c r="A18" s="237" t="s">
        <v>114</v>
      </c>
      <c r="B18" s="237" t="s">
        <v>115</v>
      </c>
      <c r="C18" s="235">
        <f t="shared" si="0"/>
        <v>6987.6</v>
      </c>
      <c r="D18" s="236">
        <v>6987.6</v>
      </c>
      <c r="E18" s="236">
        <v>6987.6</v>
      </c>
      <c r="F18" s="236"/>
      <c r="G18" s="235"/>
    </row>
    <row r="19" ht="17.25" customHeight="1" spans="1:7">
      <c r="A19" s="239" t="s">
        <v>116</v>
      </c>
      <c r="B19" s="239" t="s">
        <v>117</v>
      </c>
      <c r="C19" s="235">
        <f t="shared" si="0"/>
        <v>6987.6</v>
      </c>
      <c r="D19" s="236">
        <v>6987.6</v>
      </c>
      <c r="E19" s="236">
        <v>6987.6</v>
      </c>
      <c r="F19" s="236"/>
      <c r="G19" s="235"/>
    </row>
    <row r="20" ht="17.25" customHeight="1" spans="1:7">
      <c r="A20" s="234" t="s">
        <v>118</v>
      </c>
      <c r="B20" s="234" t="s">
        <v>119</v>
      </c>
      <c r="C20" s="235">
        <f t="shared" si="0"/>
        <v>2482602</v>
      </c>
      <c r="D20" s="236">
        <v>2482602</v>
      </c>
      <c r="E20" s="236">
        <v>2482602</v>
      </c>
      <c r="F20" s="236"/>
      <c r="G20" s="235"/>
    </row>
    <row r="21" ht="17.25" customHeight="1" spans="1:7">
      <c r="A21" s="237" t="s">
        <v>120</v>
      </c>
      <c r="B21" s="237" t="s">
        <v>121</v>
      </c>
      <c r="C21" s="235">
        <f t="shared" si="0"/>
        <v>2482602</v>
      </c>
      <c r="D21" s="236">
        <v>2482602</v>
      </c>
      <c r="E21" s="236">
        <v>2482602</v>
      </c>
      <c r="F21" s="236"/>
      <c r="G21" s="235"/>
    </row>
    <row r="22" ht="17.25" customHeight="1" spans="1:7">
      <c r="A22" s="239" t="s">
        <v>122</v>
      </c>
      <c r="B22" s="239" t="s">
        <v>123</v>
      </c>
      <c r="C22" s="235">
        <f t="shared" si="0"/>
        <v>1261110</v>
      </c>
      <c r="D22" s="236">
        <v>1261110</v>
      </c>
      <c r="E22" s="236">
        <v>1261110</v>
      </c>
      <c r="F22" s="236"/>
      <c r="G22" s="235"/>
    </row>
    <row r="23" ht="17.25" customHeight="1" spans="1:7">
      <c r="A23" s="239" t="s">
        <v>124</v>
      </c>
      <c r="B23" s="239" t="s">
        <v>125</v>
      </c>
      <c r="C23" s="235">
        <f t="shared" si="0"/>
        <v>1075200</v>
      </c>
      <c r="D23" s="236">
        <v>1075200</v>
      </c>
      <c r="E23" s="236">
        <v>1075200</v>
      </c>
      <c r="F23" s="236"/>
      <c r="G23" s="235"/>
    </row>
    <row r="24" ht="17.25" customHeight="1" spans="1:7">
      <c r="A24" s="239" t="s">
        <v>126</v>
      </c>
      <c r="B24" s="239" t="s">
        <v>127</v>
      </c>
      <c r="C24" s="235">
        <f t="shared" si="0"/>
        <v>146292</v>
      </c>
      <c r="D24" s="236">
        <v>146292</v>
      </c>
      <c r="E24" s="236">
        <v>146292</v>
      </c>
      <c r="F24" s="236"/>
      <c r="G24" s="235"/>
    </row>
    <row r="25" ht="17.25" customHeight="1" spans="1:7">
      <c r="A25" s="234" t="s">
        <v>128</v>
      </c>
      <c r="B25" s="234" t="s">
        <v>129</v>
      </c>
      <c r="C25" s="235">
        <f t="shared" si="0"/>
        <v>2301294</v>
      </c>
      <c r="D25" s="236">
        <v>2301294</v>
      </c>
      <c r="E25" s="236">
        <v>2301294</v>
      </c>
      <c r="F25" s="236"/>
      <c r="G25" s="235"/>
    </row>
    <row r="26" ht="17.25" customHeight="1" spans="1:7">
      <c r="A26" s="237" t="s">
        <v>130</v>
      </c>
      <c r="B26" s="237" t="s">
        <v>131</v>
      </c>
      <c r="C26" s="235">
        <f t="shared" si="0"/>
        <v>2301294</v>
      </c>
      <c r="D26" s="236">
        <v>2301294</v>
      </c>
      <c r="E26" s="236">
        <v>2301294</v>
      </c>
      <c r="F26" s="236"/>
      <c r="G26" s="235"/>
    </row>
    <row r="27" ht="17.25" customHeight="1" spans="1:7">
      <c r="A27" s="239" t="s">
        <v>132</v>
      </c>
      <c r="B27" s="239" t="s">
        <v>133</v>
      </c>
      <c r="C27" s="235">
        <f t="shared" si="0"/>
        <v>2163534</v>
      </c>
      <c r="D27" s="236">
        <v>2163534</v>
      </c>
      <c r="E27" s="236">
        <v>2163534</v>
      </c>
      <c r="F27" s="236"/>
      <c r="G27" s="235"/>
    </row>
    <row r="28" ht="17.25" customHeight="1" spans="1:7">
      <c r="A28" s="239" t="s">
        <v>134</v>
      </c>
      <c r="B28" s="239" t="s">
        <v>135</v>
      </c>
      <c r="C28" s="235">
        <f t="shared" si="0"/>
        <v>137760</v>
      </c>
      <c r="D28" s="236">
        <v>137760</v>
      </c>
      <c r="E28" s="236">
        <v>137760</v>
      </c>
      <c r="F28" s="236"/>
      <c r="G28" s="240"/>
    </row>
    <row r="29" ht="17.25" customHeight="1" spans="1:7">
      <c r="A29" s="81" t="s">
        <v>174</v>
      </c>
      <c r="B29" s="241" t="s">
        <v>174</v>
      </c>
      <c r="C29" s="82">
        <f>C25+C20+C13+C8</f>
        <v>30892828.14</v>
      </c>
      <c r="D29" s="82">
        <f>D25+D20+D13+D8</f>
        <v>30041118.84</v>
      </c>
      <c r="E29" s="82">
        <f>E25+E20+E13+E8</f>
        <v>28959268.92</v>
      </c>
      <c r="F29" s="82">
        <f>F25+F20+F13+F8</f>
        <v>1081849.92</v>
      </c>
      <c r="G29" s="82">
        <f>G25+G20+G13+G8</f>
        <v>851709.3</v>
      </c>
    </row>
  </sheetData>
  <mergeCells count="6">
    <mergeCell ref="A3:G3"/>
    <mergeCell ref="A5:B5"/>
    <mergeCell ref="D5:F5"/>
    <mergeCell ref="A29:B29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225"/>
      <c r="B2" s="225"/>
      <c r="C2" s="225"/>
      <c r="D2" s="225"/>
      <c r="E2" s="226"/>
      <c r="F2" s="227" t="s">
        <v>175</v>
      </c>
    </row>
    <row r="3" ht="41.25" customHeight="1" spans="1:6">
      <c r="A3" s="228" t="str">
        <f>"2025"&amp;"年一般公共预算“三公”经费支出预算表"</f>
        <v>2025年一般公共预算“三公”经费支出预算表</v>
      </c>
      <c r="B3" s="225"/>
      <c r="C3" s="225"/>
      <c r="D3" s="225"/>
      <c r="E3" s="226"/>
      <c r="F3" s="225"/>
    </row>
    <row r="4" ht="17.25" customHeight="1" spans="1:6">
      <c r="A4" s="113" t="str">
        <f>"单位名称："&amp;"昆明市呈贡区第一小学"</f>
        <v>单位名称：昆明市呈贡区第一小学</v>
      </c>
      <c r="B4" s="229"/>
      <c r="D4" s="225"/>
      <c r="E4" s="226"/>
      <c r="F4" s="67" t="s">
        <v>1</v>
      </c>
    </row>
    <row r="5" ht="17.25" customHeight="1" spans="1:6">
      <c r="A5" s="50" t="s">
        <v>176</v>
      </c>
      <c r="B5" s="50" t="s">
        <v>177</v>
      </c>
      <c r="C5" s="52" t="s">
        <v>178</v>
      </c>
      <c r="D5" s="50"/>
      <c r="E5" s="51"/>
      <c r="F5" s="50" t="s">
        <v>179</v>
      </c>
    </row>
    <row r="6" ht="17.25" customHeight="1" spans="1:6">
      <c r="A6" s="230"/>
      <c r="B6" s="54"/>
      <c r="C6" s="51" t="s">
        <v>57</v>
      </c>
      <c r="D6" s="51" t="s">
        <v>180</v>
      </c>
      <c r="E6" s="51" t="s">
        <v>181</v>
      </c>
      <c r="F6" s="53"/>
    </row>
    <row r="7" ht="17.25" customHeight="1" spans="1:6">
      <c r="A7" s="59" t="s">
        <v>81</v>
      </c>
      <c r="B7" s="59" t="s">
        <v>82</v>
      </c>
      <c r="C7" s="59" t="s">
        <v>83</v>
      </c>
      <c r="D7" s="59" t="s">
        <v>84</v>
      </c>
      <c r="E7" s="59" t="s">
        <v>85</v>
      </c>
      <c r="F7" s="59" t="s">
        <v>86</v>
      </c>
    </row>
    <row r="8" ht="17.25" customHeight="1" spans="1:6">
      <c r="A8" s="82"/>
      <c r="B8" s="82"/>
      <c r="C8" s="82"/>
      <c r="D8" s="82"/>
      <c r="E8" s="82"/>
      <c r="F8" s="82"/>
    </row>
    <row r="9" ht="17.25" customHeight="1" spans="1:1">
      <c r="A9" s="27" t="s">
        <v>182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2"/>
  <sheetViews>
    <sheetView showZeros="0" workbookViewId="0">
      <pane ySplit="1" topLeftCell="A2" activePane="bottomLeft" state="frozen"/>
      <selection/>
      <selection pane="bottomLeft" activeCell="A4" sqref="$A4:$XFD32"/>
    </sheetView>
  </sheetViews>
  <sheetFormatPr defaultColWidth="9.14166666666667" defaultRowHeight="14.25" customHeight="1"/>
  <cols>
    <col min="1" max="2" width="32.85" customWidth="1"/>
    <col min="3" max="3" width="20.7166666666667" customWidth="1"/>
    <col min="4" max="4" width="31.2833333333333" customWidth="1"/>
    <col min="5" max="5" width="13.125" hidden="1" customWidth="1"/>
    <col min="6" max="6" width="17.575" hidden="1" customWidth="1"/>
    <col min="7" max="7" width="10.2833333333333" hidden="1" customWidth="1"/>
    <col min="8" max="8" width="23" hidden="1" customWidth="1"/>
    <col min="9" max="24" width="18.7166666666667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204"/>
      <c r="C2" s="205"/>
      <c r="E2" s="206"/>
      <c r="F2" s="206"/>
      <c r="G2" s="206"/>
      <c r="H2" s="206"/>
      <c r="I2" s="216"/>
      <c r="J2" s="216"/>
      <c r="K2" s="216"/>
      <c r="L2" s="216"/>
      <c r="M2" s="216"/>
      <c r="N2" s="216"/>
      <c r="R2" s="216"/>
      <c r="V2" s="205"/>
      <c r="X2" s="222" t="s">
        <v>183</v>
      </c>
    </row>
    <row r="3" ht="45.75" customHeight="1" spans="1:24">
      <c r="A3" s="207" t="str">
        <f>"2025"&amp;"年部门基本支出预算表"</f>
        <v>2025年部门基本支出预算表</v>
      </c>
      <c r="B3" s="208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8"/>
      <c r="P3" s="208"/>
      <c r="Q3" s="208"/>
      <c r="R3" s="207"/>
      <c r="S3" s="207"/>
      <c r="T3" s="207"/>
      <c r="U3" s="207"/>
      <c r="V3" s="207"/>
      <c r="W3" s="207"/>
      <c r="X3" s="207"/>
    </row>
    <row r="4" ht="17.25" customHeight="1" spans="1:24">
      <c r="A4" s="5" t="str">
        <f>"单位名称："&amp;"昆明市呈贡区第一小学"</f>
        <v>单位名称：昆明市呈贡区第一小学</v>
      </c>
      <c r="B4" s="6"/>
      <c r="C4" s="209"/>
      <c r="D4" s="209"/>
      <c r="E4" s="209"/>
      <c r="F4" s="209"/>
      <c r="G4" s="209"/>
      <c r="H4" s="209"/>
      <c r="I4" s="88"/>
      <c r="J4" s="88"/>
      <c r="K4" s="88"/>
      <c r="L4" s="88"/>
      <c r="M4" s="88"/>
      <c r="N4" s="88"/>
      <c r="O4" s="7"/>
      <c r="P4" s="7"/>
      <c r="Q4" s="7"/>
      <c r="R4" s="88"/>
      <c r="V4" s="223"/>
      <c r="X4" s="3" t="s">
        <v>1</v>
      </c>
    </row>
    <row r="5" ht="17.25" customHeight="1" spans="1:24">
      <c r="A5" s="9" t="s">
        <v>184</v>
      </c>
      <c r="B5" s="9" t="s">
        <v>185</v>
      </c>
      <c r="C5" s="9" t="s">
        <v>186</v>
      </c>
      <c r="D5" s="9" t="s">
        <v>187</v>
      </c>
      <c r="E5" s="9" t="s">
        <v>188</v>
      </c>
      <c r="F5" s="9" t="s">
        <v>189</v>
      </c>
      <c r="G5" s="9" t="s">
        <v>190</v>
      </c>
      <c r="H5" s="9" t="s">
        <v>191</v>
      </c>
      <c r="I5" s="217" t="s">
        <v>192</v>
      </c>
      <c r="J5" s="83" t="s">
        <v>192</v>
      </c>
      <c r="K5" s="83"/>
      <c r="L5" s="83"/>
      <c r="M5" s="83"/>
      <c r="N5" s="83"/>
      <c r="O5" s="12"/>
      <c r="P5" s="12"/>
      <c r="Q5" s="12"/>
      <c r="R5" s="104" t="s">
        <v>61</v>
      </c>
      <c r="S5" s="83" t="s">
        <v>62</v>
      </c>
      <c r="T5" s="83"/>
      <c r="U5" s="83"/>
      <c r="V5" s="83"/>
      <c r="W5" s="83"/>
      <c r="X5" s="84"/>
    </row>
    <row r="6" ht="17.25" customHeight="1" spans="1:24">
      <c r="A6" s="14"/>
      <c r="B6" s="29"/>
      <c r="C6" s="134"/>
      <c r="D6" s="14"/>
      <c r="E6" s="14"/>
      <c r="F6" s="14"/>
      <c r="G6" s="14"/>
      <c r="H6" s="14"/>
      <c r="I6" s="132" t="s">
        <v>193</v>
      </c>
      <c r="J6" s="217" t="s">
        <v>58</v>
      </c>
      <c r="K6" s="83"/>
      <c r="L6" s="83"/>
      <c r="M6" s="83"/>
      <c r="N6" s="84"/>
      <c r="O6" s="11" t="s">
        <v>194</v>
      </c>
      <c r="P6" s="12"/>
      <c r="Q6" s="13"/>
      <c r="R6" s="9" t="s">
        <v>61</v>
      </c>
      <c r="S6" s="217" t="s">
        <v>62</v>
      </c>
      <c r="T6" s="104" t="s">
        <v>64</v>
      </c>
      <c r="U6" s="83" t="s">
        <v>62</v>
      </c>
      <c r="V6" s="104" t="s">
        <v>66</v>
      </c>
      <c r="W6" s="104" t="s">
        <v>67</v>
      </c>
      <c r="X6" s="224" t="s">
        <v>68</v>
      </c>
    </row>
    <row r="7" ht="17.25" customHeight="1" spans="1:24">
      <c r="A7" s="29"/>
      <c r="B7" s="29"/>
      <c r="C7" s="29"/>
      <c r="D7" s="29"/>
      <c r="E7" s="29"/>
      <c r="F7" s="29"/>
      <c r="G7" s="29"/>
      <c r="H7" s="29"/>
      <c r="I7" s="29"/>
      <c r="J7" s="218" t="s">
        <v>195</v>
      </c>
      <c r="K7" s="9" t="s">
        <v>196</v>
      </c>
      <c r="L7" s="9" t="s">
        <v>197</v>
      </c>
      <c r="M7" s="9" t="s">
        <v>198</v>
      </c>
      <c r="N7" s="9" t="s">
        <v>199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200</v>
      </c>
      <c r="V7" s="9" t="s">
        <v>66</v>
      </c>
      <c r="W7" s="9" t="s">
        <v>67</v>
      </c>
      <c r="X7" s="9" t="s">
        <v>68</v>
      </c>
    </row>
    <row r="8" ht="17.25" customHeight="1" spans="1:24">
      <c r="A8" s="210"/>
      <c r="B8" s="19"/>
      <c r="C8" s="210"/>
      <c r="D8" s="210"/>
      <c r="E8" s="210"/>
      <c r="F8" s="210"/>
      <c r="G8" s="210"/>
      <c r="H8" s="210"/>
      <c r="I8" s="210"/>
      <c r="J8" s="219" t="s">
        <v>57</v>
      </c>
      <c r="K8" s="17" t="s">
        <v>201</v>
      </c>
      <c r="L8" s="17" t="s">
        <v>197</v>
      </c>
      <c r="M8" s="17" t="s">
        <v>198</v>
      </c>
      <c r="N8" s="17" t="s">
        <v>199</v>
      </c>
      <c r="O8" s="17" t="s">
        <v>197</v>
      </c>
      <c r="P8" s="17" t="s">
        <v>198</v>
      </c>
      <c r="Q8" s="17" t="s">
        <v>199</v>
      </c>
      <c r="R8" s="17" t="s">
        <v>61</v>
      </c>
      <c r="S8" s="17" t="s">
        <v>57</v>
      </c>
      <c r="T8" s="17" t="s">
        <v>64</v>
      </c>
      <c r="U8" s="17" t="s">
        <v>200</v>
      </c>
      <c r="V8" s="17" t="s">
        <v>66</v>
      </c>
      <c r="W8" s="17" t="s">
        <v>67</v>
      </c>
      <c r="X8" s="17" t="s">
        <v>68</v>
      </c>
    </row>
    <row r="9" ht="17.25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s="163" customFormat="1" ht="17.25" customHeight="1" spans="1:24">
      <c r="A10" s="211" t="s">
        <v>202</v>
      </c>
      <c r="B10" s="211" t="s">
        <v>69</v>
      </c>
      <c r="C10" s="289" t="s">
        <v>203</v>
      </c>
      <c r="D10" s="213" t="s">
        <v>204</v>
      </c>
      <c r="E10" s="213" t="s">
        <v>205</v>
      </c>
      <c r="F10" s="213" t="s">
        <v>100</v>
      </c>
      <c r="G10" s="213" t="s">
        <v>206</v>
      </c>
      <c r="H10" s="213" t="s">
        <v>207</v>
      </c>
      <c r="I10" s="220">
        <v>400800</v>
      </c>
      <c r="J10" s="221">
        <v>400800</v>
      </c>
      <c r="K10" s="212"/>
      <c r="L10" s="212"/>
      <c r="M10" s="221">
        <v>400800</v>
      </c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</row>
    <row r="11" s="163" customFormat="1" ht="17.25" customHeight="1" spans="1:24">
      <c r="A11" s="211" t="s">
        <v>202</v>
      </c>
      <c r="B11" s="211" t="s">
        <v>69</v>
      </c>
      <c r="C11" s="289" t="s">
        <v>208</v>
      </c>
      <c r="D11" s="213" t="s">
        <v>209</v>
      </c>
      <c r="E11" s="213" t="s">
        <v>205</v>
      </c>
      <c r="F11" s="213" t="s">
        <v>100</v>
      </c>
      <c r="G11" s="213" t="s">
        <v>210</v>
      </c>
      <c r="H11" s="213" t="s">
        <v>211</v>
      </c>
      <c r="I11" s="220">
        <v>4826000</v>
      </c>
      <c r="J11" s="221">
        <v>4826000</v>
      </c>
      <c r="K11" s="212"/>
      <c r="L11" s="212"/>
      <c r="M11" s="221">
        <v>4826000</v>
      </c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</row>
    <row r="12" s="163" customFormat="1" ht="17.25" customHeight="1" spans="1:24">
      <c r="A12" s="211" t="s">
        <v>202</v>
      </c>
      <c r="B12" s="211" t="s">
        <v>69</v>
      </c>
      <c r="C12" s="289" t="s">
        <v>212</v>
      </c>
      <c r="D12" s="213" t="s">
        <v>213</v>
      </c>
      <c r="E12" s="213" t="s">
        <v>134</v>
      </c>
      <c r="F12" s="213" t="s">
        <v>135</v>
      </c>
      <c r="G12" s="213" t="s">
        <v>214</v>
      </c>
      <c r="H12" s="213" t="s">
        <v>215</v>
      </c>
      <c r="I12" s="220">
        <v>137760</v>
      </c>
      <c r="J12" s="221">
        <v>137760</v>
      </c>
      <c r="K12" s="212"/>
      <c r="L12" s="212"/>
      <c r="M12" s="221">
        <v>137760</v>
      </c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</row>
    <row r="13" s="163" customFormat="1" ht="17.25" customHeight="1" spans="1:24">
      <c r="A13" s="211" t="s">
        <v>202</v>
      </c>
      <c r="B13" s="211" t="s">
        <v>69</v>
      </c>
      <c r="C13" s="289" t="s">
        <v>216</v>
      </c>
      <c r="D13" s="213" t="s">
        <v>217</v>
      </c>
      <c r="E13" s="213" t="s">
        <v>218</v>
      </c>
      <c r="F13" s="213" t="s">
        <v>109</v>
      </c>
      <c r="G13" s="213" t="s">
        <v>206</v>
      </c>
      <c r="H13" s="213" t="s">
        <v>207</v>
      </c>
      <c r="I13" s="220">
        <v>24600</v>
      </c>
      <c r="J13" s="221">
        <v>24600</v>
      </c>
      <c r="K13" s="212"/>
      <c r="L13" s="212"/>
      <c r="M13" s="221">
        <v>24600</v>
      </c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</row>
    <row r="14" s="163" customFormat="1" ht="17.25" customHeight="1" spans="1:24">
      <c r="A14" s="211" t="s">
        <v>202</v>
      </c>
      <c r="B14" s="211" t="s">
        <v>69</v>
      </c>
      <c r="C14" s="289" t="s">
        <v>216</v>
      </c>
      <c r="D14" s="213" t="s">
        <v>217</v>
      </c>
      <c r="E14" s="213" t="s">
        <v>205</v>
      </c>
      <c r="F14" s="213" t="s">
        <v>100</v>
      </c>
      <c r="G14" s="213" t="s">
        <v>219</v>
      </c>
      <c r="H14" s="213" t="s">
        <v>220</v>
      </c>
      <c r="I14" s="220">
        <v>381000</v>
      </c>
      <c r="J14" s="221">
        <v>381000</v>
      </c>
      <c r="K14" s="212"/>
      <c r="L14" s="212"/>
      <c r="M14" s="221">
        <v>381000</v>
      </c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</row>
    <row r="15" s="163" customFormat="1" ht="17.25" customHeight="1" spans="1:24">
      <c r="A15" s="211" t="s">
        <v>202</v>
      </c>
      <c r="B15" s="211" t="s">
        <v>69</v>
      </c>
      <c r="C15" s="289" t="s">
        <v>221</v>
      </c>
      <c r="D15" s="213" t="s">
        <v>222</v>
      </c>
      <c r="E15" s="213" t="s">
        <v>205</v>
      </c>
      <c r="F15" s="213" t="s">
        <v>100</v>
      </c>
      <c r="G15" s="213" t="s">
        <v>223</v>
      </c>
      <c r="H15" s="213" t="s">
        <v>224</v>
      </c>
      <c r="I15" s="220">
        <v>1455949.32</v>
      </c>
      <c r="J15" s="221">
        <v>1455949.32</v>
      </c>
      <c r="K15" s="212"/>
      <c r="L15" s="212"/>
      <c r="M15" s="221">
        <v>1455949.32</v>
      </c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</row>
    <row r="16" s="163" customFormat="1" ht="17.25" customHeight="1" spans="1:24">
      <c r="A16" s="211" t="s">
        <v>202</v>
      </c>
      <c r="B16" s="211" t="s">
        <v>69</v>
      </c>
      <c r="C16" s="289" t="s">
        <v>225</v>
      </c>
      <c r="D16" s="213" t="s">
        <v>226</v>
      </c>
      <c r="E16" s="213" t="s">
        <v>218</v>
      </c>
      <c r="F16" s="213" t="s">
        <v>109</v>
      </c>
      <c r="G16" s="213" t="s">
        <v>227</v>
      </c>
      <c r="H16" s="213" t="s">
        <v>228</v>
      </c>
      <c r="I16" s="220">
        <v>836400</v>
      </c>
      <c r="J16" s="221">
        <v>836400</v>
      </c>
      <c r="K16" s="212"/>
      <c r="L16" s="212"/>
      <c r="M16" s="221">
        <v>836400</v>
      </c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</row>
    <row r="17" s="163" customFormat="1" ht="17.25" customHeight="1" spans="1:24">
      <c r="A17" s="211" t="s">
        <v>202</v>
      </c>
      <c r="B17" s="211" t="s">
        <v>69</v>
      </c>
      <c r="C17" s="289" t="s">
        <v>229</v>
      </c>
      <c r="D17" s="213" t="s">
        <v>230</v>
      </c>
      <c r="E17" s="213" t="s">
        <v>110</v>
      </c>
      <c r="F17" s="213" t="s">
        <v>111</v>
      </c>
      <c r="G17" s="213" t="s">
        <v>231</v>
      </c>
      <c r="H17" s="213" t="s">
        <v>232</v>
      </c>
      <c r="I17" s="220">
        <v>2555240</v>
      </c>
      <c r="J17" s="221">
        <v>2555240</v>
      </c>
      <c r="K17" s="212"/>
      <c r="L17" s="212"/>
      <c r="M17" s="221">
        <v>2555240</v>
      </c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</row>
    <row r="18" s="163" customFormat="1" ht="17.25" customHeight="1" spans="1:24">
      <c r="A18" s="211" t="s">
        <v>202</v>
      </c>
      <c r="B18" s="211" t="s">
        <v>69</v>
      </c>
      <c r="C18" s="289" t="s">
        <v>229</v>
      </c>
      <c r="D18" s="213" t="s">
        <v>230</v>
      </c>
      <c r="E18" s="213" t="s">
        <v>112</v>
      </c>
      <c r="F18" s="213" t="s">
        <v>113</v>
      </c>
      <c r="G18" s="213" t="s">
        <v>233</v>
      </c>
      <c r="H18" s="213" t="s">
        <v>234</v>
      </c>
      <c r="I18" s="220">
        <v>100000</v>
      </c>
      <c r="J18" s="221">
        <v>100000</v>
      </c>
      <c r="K18" s="212"/>
      <c r="L18" s="212"/>
      <c r="M18" s="221">
        <v>100000</v>
      </c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</row>
    <row r="19" s="163" customFormat="1" ht="17.25" customHeight="1" spans="1:24">
      <c r="A19" s="211" t="s">
        <v>202</v>
      </c>
      <c r="B19" s="211" t="s">
        <v>69</v>
      </c>
      <c r="C19" s="289" t="s">
        <v>229</v>
      </c>
      <c r="D19" s="213" t="s">
        <v>230</v>
      </c>
      <c r="E19" s="213" t="s">
        <v>122</v>
      </c>
      <c r="F19" s="213" t="s">
        <v>123</v>
      </c>
      <c r="G19" s="213" t="s">
        <v>235</v>
      </c>
      <c r="H19" s="213" t="s">
        <v>236</v>
      </c>
      <c r="I19" s="220">
        <v>1261110</v>
      </c>
      <c r="J19" s="221">
        <v>1261110</v>
      </c>
      <c r="K19" s="212"/>
      <c r="L19" s="212"/>
      <c r="M19" s="221">
        <v>1261110</v>
      </c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</row>
    <row r="20" s="163" customFormat="1" ht="17.25" customHeight="1" spans="1:24">
      <c r="A20" s="211" t="s">
        <v>202</v>
      </c>
      <c r="B20" s="211" t="s">
        <v>69</v>
      </c>
      <c r="C20" s="289" t="s">
        <v>229</v>
      </c>
      <c r="D20" s="213" t="s">
        <v>230</v>
      </c>
      <c r="E20" s="213" t="s">
        <v>124</v>
      </c>
      <c r="F20" s="213" t="s">
        <v>125</v>
      </c>
      <c r="G20" s="213" t="s">
        <v>237</v>
      </c>
      <c r="H20" s="213" t="s">
        <v>238</v>
      </c>
      <c r="I20" s="220">
        <v>1075200</v>
      </c>
      <c r="J20" s="221">
        <v>1075200</v>
      </c>
      <c r="K20" s="212"/>
      <c r="L20" s="212"/>
      <c r="M20" s="221">
        <v>1075200</v>
      </c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</row>
    <row r="21" s="163" customFormat="1" ht="17.25" customHeight="1" spans="1:24">
      <c r="A21" s="211" t="s">
        <v>202</v>
      </c>
      <c r="B21" s="211" t="s">
        <v>69</v>
      </c>
      <c r="C21" s="289" t="s">
        <v>229</v>
      </c>
      <c r="D21" s="213" t="s">
        <v>230</v>
      </c>
      <c r="E21" s="213" t="s">
        <v>205</v>
      </c>
      <c r="F21" s="213" t="s">
        <v>100</v>
      </c>
      <c r="G21" s="213" t="s">
        <v>239</v>
      </c>
      <c r="H21" s="213" t="s">
        <v>240</v>
      </c>
      <c r="I21" s="220">
        <v>114300</v>
      </c>
      <c r="J21" s="221">
        <v>114300</v>
      </c>
      <c r="K21" s="212"/>
      <c r="L21" s="212"/>
      <c r="M21" s="221">
        <v>114300</v>
      </c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</row>
    <row r="22" s="163" customFormat="1" ht="17.25" customHeight="1" spans="1:24">
      <c r="A22" s="211" t="s">
        <v>202</v>
      </c>
      <c r="B22" s="211" t="s">
        <v>69</v>
      </c>
      <c r="C22" s="289" t="s">
        <v>229</v>
      </c>
      <c r="D22" s="213" t="s">
        <v>230</v>
      </c>
      <c r="E22" s="213" t="s">
        <v>126</v>
      </c>
      <c r="F22" s="213" t="s">
        <v>127</v>
      </c>
      <c r="G22" s="213" t="s">
        <v>239</v>
      </c>
      <c r="H22" s="213" t="s">
        <v>240</v>
      </c>
      <c r="I22" s="220">
        <v>86856</v>
      </c>
      <c r="J22" s="221">
        <v>86856</v>
      </c>
      <c r="K22" s="212"/>
      <c r="L22" s="212"/>
      <c r="M22" s="221">
        <v>86856</v>
      </c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</row>
    <row r="23" s="163" customFormat="1" ht="17.25" customHeight="1" spans="1:24">
      <c r="A23" s="211" t="s">
        <v>202</v>
      </c>
      <c r="B23" s="211" t="s">
        <v>69</v>
      </c>
      <c r="C23" s="289" t="s">
        <v>229</v>
      </c>
      <c r="D23" s="213" t="s">
        <v>230</v>
      </c>
      <c r="E23" s="213" t="s">
        <v>126</v>
      </c>
      <c r="F23" s="213" t="s">
        <v>127</v>
      </c>
      <c r="G23" s="213" t="s">
        <v>239</v>
      </c>
      <c r="H23" s="213" t="s">
        <v>240</v>
      </c>
      <c r="I23" s="220">
        <v>59436</v>
      </c>
      <c r="J23" s="221">
        <v>59436</v>
      </c>
      <c r="K23" s="212"/>
      <c r="L23" s="212"/>
      <c r="M23" s="221">
        <v>59436</v>
      </c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</row>
    <row r="24" s="163" customFormat="1" ht="17.25" customHeight="1" spans="1:24">
      <c r="A24" s="211" t="s">
        <v>202</v>
      </c>
      <c r="B24" s="211" t="s">
        <v>69</v>
      </c>
      <c r="C24" s="289" t="s">
        <v>241</v>
      </c>
      <c r="D24" s="213" t="s">
        <v>242</v>
      </c>
      <c r="E24" s="213" t="s">
        <v>205</v>
      </c>
      <c r="F24" s="213" t="s">
        <v>100</v>
      </c>
      <c r="G24" s="213" t="s">
        <v>243</v>
      </c>
      <c r="H24" s="213" t="s">
        <v>244</v>
      </c>
      <c r="I24" s="220">
        <v>5471592</v>
      </c>
      <c r="J24" s="221">
        <v>5471592</v>
      </c>
      <c r="K24" s="212"/>
      <c r="L24" s="212"/>
      <c r="M24" s="221">
        <v>5471592</v>
      </c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</row>
    <row r="25" s="163" customFormat="1" ht="17.25" customHeight="1" spans="1:24">
      <c r="A25" s="211" t="s">
        <v>202</v>
      </c>
      <c r="B25" s="211" t="s">
        <v>69</v>
      </c>
      <c r="C25" s="289" t="s">
        <v>241</v>
      </c>
      <c r="D25" s="213" t="s">
        <v>242</v>
      </c>
      <c r="E25" s="213" t="s">
        <v>205</v>
      </c>
      <c r="F25" s="213" t="s">
        <v>100</v>
      </c>
      <c r="G25" s="213" t="s">
        <v>214</v>
      </c>
      <c r="H25" s="213" t="s">
        <v>215</v>
      </c>
      <c r="I25" s="220">
        <v>6660</v>
      </c>
      <c r="J25" s="221">
        <v>6660</v>
      </c>
      <c r="K25" s="212"/>
      <c r="L25" s="212"/>
      <c r="M25" s="221">
        <v>6660</v>
      </c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</row>
    <row r="26" s="163" customFormat="1" ht="17.25" customHeight="1" spans="1:24">
      <c r="A26" s="211" t="s">
        <v>202</v>
      </c>
      <c r="B26" s="211" t="s">
        <v>69</v>
      </c>
      <c r="C26" s="289" t="s">
        <v>241</v>
      </c>
      <c r="D26" s="213" t="s">
        <v>242</v>
      </c>
      <c r="E26" s="213" t="s">
        <v>205</v>
      </c>
      <c r="F26" s="213" t="s">
        <v>100</v>
      </c>
      <c r="G26" s="213" t="s">
        <v>210</v>
      </c>
      <c r="H26" s="213" t="s">
        <v>211</v>
      </c>
      <c r="I26" s="220">
        <v>508000</v>
      </c>
      <c r="J26" s="221">
        <v>508000</v>
      </c>
      <c r="K26" s="212"/>
      <c r="L26" s="212"/>
      <c r="M26" s="221">
        <v>508000</v>
      </c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</row>
    <row r="27" s="163" customFormat="1" ht="17.25" customHeight="1" spans="1:24">
      <c r="A27" s="211" t="s">
        <v>202</v>
      </c>
      <c r="B27" s="211" t="s">
        <v>69</v>
      </c>
      <c r="C27" s="289" t="s">
        <v>241</v>
      </c>
      <c r="D27" s="213" t="s">
        <v>242</v>
      </c>
      <c r="E27" s="213" t="s">
        <v>205</v>
      </c>
      <c r="F27" s="213" t="s">
        <v>100</v>
      </c>
      <c r="G27" s="213" t="s">
        <v>245</v>
      </c>
      <c r="H27" s="213" t="s">
        <v>246</v>
      </c>
      <c r="I27" s="220">
        <v>3529200</v>
      </c>
      <c r="J27" s="221">
        <v>3529200</v>
      </c>
      <c r="K27" s="212"/>
      <c r="L27" s="212"/>
      <c r="M27" s="221">
        <v>3529200</v>
      </c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</row>
    <row r="28" s="163" customFormat="1" ht="17.25" customHeight="1" spans="1:24">
      <c r="A28" s="211" t="s">
        <v>202</v>
      </c>
      <c r="B28" s="211" t="s">
        <v>69</v>
      </c>
      <c r="C28" s="289" t="s">
        <v>241</v>
      </c>
      <c r="D28" s="213" t="s">
        <v>242</v>
      </c>
      <c r="E28" s="213" t="s">
        <v>205</v>
      </c>
      <c r="F28" s="213" t="s">
        <v>100</v>
      </c>
      <c r="G28" s="213" t="s">
        <v>245</v>
      </c>
      <c r="H28" s="213" t="s">
        <v>246</v>
      </c>
      <c r="I28" s="220">
        <v>4765044</v>
      </c>
      <c r="J28" s="221">
        <v>4765044</v>
      </c>
      <c r="K28" s="212"/>
      <c r="L28" s="212"/>
      <c r="M28" s="221">
        <v>4765044</v>
      </c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</row>
    <row r="29" s="163" customFormat="1" ht="17.25" customHeight="1" spans="1:24">
      <c r="A29" s="211" t="s">
        <v>202</v>
      </c>
      <c r="B29" s="211" t="s">
        <v>69</v>
      </c>
      <c r="C29" s="289" t="s">
        <v>247</v>
      </c>
      <c r="D29" s="213" t="s">
        <v>248</v>
      </c>
      <c r="E29" s="213" t="s">
        <v>116</v>
      </c>
      <c r="F29" s="213" t="s">
        <v>117</v>
      </c>
      <c r="G29" s="213" t="s">
        <v>227</v>
      </c>
      <c r="H29" s="213" t="s">
        <v>228</v>
      </c>
      <c r="I29" s="220">
        <v>6987.6</v>
      </c>
      <c r="J29" s="221">
        <v>6987.6</v>
      </c>
      <c r="K29" s="212"/>
      <c r="L29" s="212"/>
      <c r="M29" s="221">
        <v>6987.6</v>
      </c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</row>
    <row r="30" s="163" customFormat="1" ht="17.25" customHeight="1" spans="1:24">
      <c r="A30" s="211" t="s">
        <v>202</v>
      </c>
      <c r="B30" s="211" t="s">
        <v>69</v>
      </c>
      <c r="C30" s="289" t="s">
        <v>249</v>
      </c>
      <c r="D30" s="213" t="s">
        <v>133</v>
      </c>
      <c r="E30" s="213" t="s">
        <v>132</v>
      </c>
      <c r="F30" s="213" t="s">
        <v>133</v>
      </c>
      <c r="G30" s="213" t="s">
        <v>250</v>
      </c>
      <c r="H30" s="213" t="s">
        <v>133</v>
      </c>
      <c r="I30" s="220">
        <v>2163534</v>
      </c>
      <c r="J30" s="221">
        <v>2163534</v>
      </c>
      <c r="K30" s="212"/>
      <c r="L30" s="212"/>
      <c r="M30" s="221">
        <v>2163534</v>
      </c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</row>
    <row r="31" s="163" customFormat="1" ht="17.25" customHeight="1" spans="1:24">
      <c r="A31" s="211" t="s">
        <v>202</v>
      </c>
      <c r="B31" s="211" t="s">
        <v>69</v>
      </c>
      <c r="C31" s="289" t="s">
        <v>216</v>
      </c>
      <c r="D31" s="213" t="s">
        <v>251</v>
      </c>
      <c r="E31" s="213" t="s">
        <v>205</v>
      </c>
      <c r="F31" s="213" t="s">
        <v>100</v>
      </c>
      <c r="G31" s="213" t="s">
        <v>252</v>
      </c>
      <c r="H31" s="213" t="s">
        <v>251</v>
      </c>
      <c r="I31" s="220">
        <v>275449.92</v>
      </c>
      <c r="J31" s="221">
        <v>275449.92</v>
      </c>
      <c r="K31" s="212"/>
      <c r="L31" s="212"/>
      <c r="M31" s="221">
        <v>275449.92</v>
      </c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</row>
    <row r="32" ht="17.25" customHeight="1" spans="1:24">
      <c r="A32" s="33" t="s">
        <v>174</v>
      </c>
      <c r="B32" s="34"/>
      <c r="C32" s="214"/>
      <c r="D32" s="214"/>
      <c r="E32" s="214"/>
      <c r="F32" s="214"/>
      <c r="G32" s="214"/>
      <c r="H32" s="215"/>
      <c r="I32" s="82">
        <f>SUM(I10:I31)</f>
        <v>30041118.84</v>
      </c>
      <c r="J32" s="82">
        <f>SUM(J10:J31)</f>
        <v>30041118.84</v>
      </c>
      <c r="K32" s="82"/>
      <c r="L32" s="82"/>
      <c r="M32" s="82">
        <f>SUM(M10:M31)</f>
        <v>30041118.84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</row>
  </sheetData>
  <mergeCells count="31">
    <mergeCell ref="A3:X3"/>
    <mergeCell ref="A4:H4"/>
    <mergeCell ref="I5:X5"/>
    <mergeCell ref="J6:N6"/>
    <mergeCell ref="O6:Q6"/>
    <mergeCell ref="S6:X6"/>
    <mergeCell ref="A32:H3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4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9.14166666666667" defaultRowHeight="13.5"/>
  <cols>
    <col min="1" max="1" width="12.25" customWidth="1"/>
    <col min="2" max="2" width="19" customWidth="1"/>
    <col min="3" max="3" width="41.5" style="164" customWidth="1"/>
    <col min="4" max="4" width="18.5" customWidth="1"/>
    <col min="5" max="5" width="11.875" customWidth="1"/>
    <col min="6" max="6" width="15.25" customWidth="1"/>
    <col min="7" max="8" width="11.875" customWidth="1"/>
    <col min="9" max="9" width="12.125" customWidth="1"/>
    <col min="10" max="10" width="10.125" customWidth="1"/>
    <col min="11" max="12" width="13.75" customWidth="1"/>
    <col min="13" max="13" width="15.625" customWidth="1"/>
    <col min="14" max="14" width="11.875" customWidth="1"/>
    <col min="15" max="15" width="13.75" customWidth="1"/>
    <col min="16" max="17" width="15.625" customWidth="1"/>
    <col min="18" max="18" width="12.125" customWidth="1"/>
    <col min="19" max="20" width="8.125" customWidth="1"/>
    <col min="21" max="21" width="11.875" customWidth="1"/>
    <col min="22" max="22" width="15.625" customWidth="1"/>
    <col min="23" max="23" width="12.125" customWidth="1"/>
  </cols>
  <sheetData>
    <row r="1" spans="1:23">
      <c r="A1" s="1"/>
      <c r="B1" s="1"/>
      <c r="C1" s="16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>
      <c r="B2" s="166"/>
      <c r="E2" s="2"/>
      <c r="F2" s="2"/>
      <c r="G2" s="2"/>
      <c r="H2" s="2"/>
      <c r="U2" s="166"/>
      <c r="W2" s="203" t="s">
        <v>253</v>
      </c>
    </row>
    <row r="3" ht="28.5" spans="1:23">
      <c r="A3" s="4" t="str">
        <f>"2025"&amp;"年部门项目支出预算表"</f>
        <v>2025年部门项目支出预算表</v>
      </c>
      <c r="B3" s="4"/>
      <c r="C3" s="8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7.25" customHeight="1" spans="1:23">
      <c r="A4" s="5" t="str">
        <f>"单位名称："&amp;"昆明市呈贡区第一小学"</f>
        <v>单位名称：昆明市呈贡区第一小学</v>
      </c>
      <c r="B4" s="6"/>
      <c r="C4" s="167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66"/>
      <c r="W4" s="125" t="s">
        <v>1</v>
      </c>
    </row>
    <row r="5" ht="17.25" customHeight="1" spans="1:23">
      <c r="A5" s="9" t="s">
        <v>254</v>
      </c>
      <c r="B5" s="10" t="s">
        <v>186</v>
      </c>
      <c r="C5" s="9" t="s">
        <v>187</v>
      </c>
      <c r="D5" s="9" t="s">
        <v>255</v>
      </c>
      <c r="E5" s="10" t="s">
        <v>188</v>
      </c>
      <c r="F5" s="10" t="s">
        <v>189</v>
      </c>
      <c r="G5" s="10" t="s">
        <v>256</v>
      </c>
      <c r="H5" s="10" t="s">
        <v>257</v>
      </c>
      <c r="I5" s="28" t="s">
        <v>55</v>
      </c>
      <c r="J5" s="11" t="s">
        <v>258</v>
      </c>
      <c r="K5" s="12"/>
      <c r="L5" s="12"/>
      <c r="M5" s="13"/>
      <c r="N5" s="11" t="s">
        <v>194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17.25" customHeight="1" spans="1:23">
      <c r="A6" s="14"/>
      <c r="B6" s="29"/>
      <c r="C6" s="14"/>
      <c r="D6" s="14"/>
      <c r="E6" s="15"/>
      <c r="F6" s="15"/>
      <c r="G6" s="15"/>
      <c r="H6" s="15"/>
      <c r="I6" s="29"/>
      <c r="J6" s="188" t="s">
        <v>58</v>
      </c>
      <c r="K6" s="189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200</v>
      </c>
      <c r="U6" s="10" t="s">
        <v>66</v>
      </c>
      <c r="V6" s="10" t="s">
        <v>67</v>
      </c>
      <c r="W6" s="10" t="s">
        <v>68</v>
      </c>
    </row>
    <row r="7" ht="17.25" customHeight="1" spans="1:23">
      <c r="A7" s="29"/>
      <c r="B7" s="29"/>
      <c r="C7" s="15"/>
      <c r="D7" s="29"/>
      <c r="E7" s="29"/>
      <c r="F7" s="29"/>
      <c r="G7" s="29"/>
      <c r="H7" s="29"/>
      <c r="I7" s="29"/>
      <c r="J7" s="190" t="s">
        <v>57</v>
      </c>
      <c r="K7" s="191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17.25" customHeight="1" spans="1:23">
      <c r="A8" s="17"/>
      <c r="B8" s="19"/>
      <c r="C8" s="17"/>
      <c r="D8" s="17"/>
      <c r="E8" s="18"/>
      <c r="F8" s="18"/>
      <c r="G8" s="18"/>
      <c r="H8" s="18"/>
      <c r="I8" s="19"/>
      <c r="J8" s="70" t="s">
        <v>57</v>
      </c>
      <c r="K8" s="70" t="s">
        <v>259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7.25" customHeight="1" spans="1:23">
      <c r="A9" s="20">
        <v>1</v>
      </c>
      <c r="B9" s="20">
        <v>2</v>
      </c>
      <c r="C9" s="138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17.25" customHeight="1" spans="1:23">
      <c r="A10" s="138" t="s">
        <v>260</v>
      </c>
      <c r="B10" s="290" t="s">
        <v>261</v>
      </c>
      <c r="C10" s="169" t="s">
        <v>262</v>
      </c>
      <c r="D10" s="20" t="s">
        <v>69</v>
      </c>
      <c r="E10" s="52" t="s">
        <v>205</v>
      </c>
      <c r="F10" s="52" t="s">
        <v>100</v>
      </c>
      <c r="G10" s="52" t="s">
        <v>206</v>
      </c>
      <c r="H10" s="52" t="s">
        <v>207</v>
      </c>
      <c r="I10" s="192">
        <f t="shared" ref="I10:I26" si="0">J10+L10+M10+N10+O10+P10+Q10+R10</f>
        <v>184596</v>
      </c>
      <c r="J10" s="193">
        <v>184596</v>
      </c>
      <c r="K10" s="193">
        <v>184596</v>
      </c>
      <c r="L10" s="36"/>
      <c r="M10" s="36"/>
      <c r="N10" s="36"/>
      <c r="O10" s="36"/>
      <c r="P10" s="36"/>
      <c r="Q10" s="36"/>
      <c r="R10" s="36"/>
      <c r="S10" s="36"/>
      <c r="T10" s="36"/>
      <c r="U10" s="20"/>
      <c r="V10" s="36"/>
      <c r="W10" s="20"/>
    </row>
    <row r="11" ht="17.25" customHeight="1" spans="1:23">
      <c r="A11" s="138" t="s">
        <v>260</v>
      </c>
      <c r="B11" s="290" t="s">
        <v>263</v>
      </c>
      <c r="C11" s="169" t="s">
        <v>264</v>
      </c>
      <c r="D11" s="20" t="s">
        <v>69</v>
      </c>
      <c r="E11" s="52" t="s">
        <v>103</v>
      </c>
      <c r="F11" s="52" t="s">
        <v>104</v>
      </c>
      <c r="G11" s="52" t="s">
        <v>206</v>
      </c>
      <c r="H11" s="52" t="s">
        <v>207</v>
      </c>
      <c r="I11" s="192">
        <f t="shared" si="0"/>
        <v>768</v>
      </c>
      <c r="J11" s="193">
        <v>768</v>
      </c>
      <c r="K11" s="193">
        <v>768</v>
      </c>
      <c r="L11" s="36"/>
      <c r="M11" s="36"/>
      <c r="N11" s="36"/>
      <c r="O11" s="36"/>
      <c r="P11" s="36"/>
      <c r="Q11" s="36"/>
      <c r="R11" s="36"/>
      <c r="S11" s="36"/>
      <c r="T11" s="36"/>
      <c r="U11" s="20"/>
      <c r="V11" s="36"/>
      <c r="W11" s="20"/>
    </row>
    <row r="12" ht="17.25" customHeight="1" spans="1:23">
      <c r="A12" s="138" t="s">
        <v>260</v>
      </c>
      <c r="B12" s="290" t="s">
        <v>265</v>
      </c>
      <c r="C12" s="169" t="s">
        <v>266</v>
      </c>
      <c r="D12" s="20" t="s">
        <v>69</v>
      </c>
      <c r="E12" s="52" t="s">
        <v>205</v>
      </c>
      <c r="F12" s="52" t="s">
        <v>100</v>
      </c>
      <c r="G12" s="52" t="s">
        <v>267</v>
      </c>
      <c r="H12" s="52" t="s">
        <v>268</v>
      </c>
      <c r="I12" s="192">
        <f t="shared" si="0"/>
        <v>3400</v>
      </c>
      <c r="J12" s="193">
        <v>3400</v>
      </c>
      <c r="K12" s="193">
        <v>3400</v>
      </c>
      <c r="L12" s="36"/>
      <c r="M12" s="36"/>
      <c r="N12" s="36"/>
      <c r="O12" s="36"/>
      <c r="P12" s="36"/>
      <c r="Q12" s="36"/>
      <c r="R12" s="36"/>
      <c r="S12" s="36"/>
      <c r="T12" s="36"/>
      <c r="U12" s="20"/>
      <c r="V12" s="36"/>
      <c r="W12" s="20"/>
    </row>
    <row r="13" ht="17.25" customHeight="1" spans="1:23">
      <c r="A13" s="138" t="s">
        <v>269</v>
      </c>
      <c r="B13" s="290" t="s">
        <v>270</v>
      </c>
      <c r="C13" s="169" t="s">
        <v>271</v>
      </c>
      <c r="D13" s="20" t="s">
        <v>69</v>
      </c>
      <c r="E13" s="52" t="s">
        <v>205</v>
      </c>
      <c r="F13" s="52" t="s">
        <v>100</v>
      </c>
      <c r="G13" s="52" t="s">
        <v>272</v>
      </c>
      <c r="H13" s="52" t="s">
        <v>273</v>
      </c>
      <c r="I13" s="192">
        <f t="shared" si="0"/>
        <v>200000</v>
      </c>
      <c r="J13" s="193">
        <v>200000</v>
      </c>
      <c r="K13" s="193">
        <v>200000</v>
      </c>
      <c r="L13" s="36"/>
      <c r="M13" s="36"/>
      <c r="N13" s="36"/>
      <c r="O13" s="36"/>
      <c r="P13" s="36"/>
      <c r="Q13" s="36"/>
      <c r="R13" s="36"/>
      <c r="S13" s="36"/>
      <c r="T13" s="36"/>
      <c r="U13" s="20"/>
      <c r="V13" s="36"/>
      <c r="W13" s="20"/>
    </row>
    <row r="14" ht="17.25" customHeight="1" spans="1:23">
      <c r="A14" s="138" t="s">
        <v>269</v>
      </c>
      <c r="B14" s="290" t="s">
        <v>274</v>
      </c>
      <c r="C14" s="169" t="s">
        <v>275</v>
      </c>
      <c r="D14" s="20" t="s">
        <v>69</v>
      </c>
      <c r="E14" s="52" t="s">
        <v>205</v>
      </c>
      <c r="F14" s="52" t="s">
        <v>100</v>
      </c>
      <c r="G14" s="52" t="s">
        <v>276</v>
      </c>
      <c r="H14" s="52" t="s">
        <v>277</v>
      </c>
      <c r="I14" s="192">
        <f t="shared" si="0"/>
        <v>10000</v>
      </c>
      <c r="J14" s="193">
        <v>10000</v>
      </c>
      <c r="K14" s="193">
        <v>10000</v>
      </c>
      <c r="L14" s="36"/>
      <c r="M14" s="36"/>
      <c r="N14" s="36"/>
      <c r="O14" s="36"/>
      <c r="P14" s="36"/>
      <c r="Q14" s="36"/>
      <c r="R14" s="36"/>
      <c r="S14" s="36"/>
      <c r="T14" s="36"/>
      <c r="U14" s="20"/>
      <c r="V14" s="36"/>
      <c r="W14" s="20"/>
    </row>
    <row r="15" ht="17.25" customHeight="1" spans="1:23">
      <c r="A15" s="170" t="s">
        <v>269</v>
      </c>
      <c r="B15" s="291" t="s">
        <v>278</v>
      </c>
      <c r="C15" s="172" t="s">
        <v>279</v>
      </c>
      <c r="D15" s="173" t="s">
        <v>69</v>
      </c>
      <c r="E15" s="52" t="s">
        <v>205</v>
      </c>
      <c r="F15" s="52" t="s">
        <v>100</v>
      </c>
      <c r="G15" s="20">
        <v>30308</v>
      </c>
      <c r="H15" s="20" t="s">
        <v>268</v>
      </c>
      <c r="I15" s="192">
        <f t="shared" si="0"/>
        <v>1602400</v>
      </c>
      <c r="J15" s="194"/>
      <c r="K15" s="194"/>
      <c r="L15" s="195"/>
      <c r="M15" s="195"/>
      <c r="N15" s="196"/>
      <c r="O15" s="195"/>
      <c r="P15" s="195"/>
      <c r="Q15" s="195"/>
      <c r="R15" s="197">
        <v>1602400</v>
      </c>
      <c r="S15" s="197"/>
      <c r="T15" s="197"/>
      <c r="U15" s="197"/>
      <c r="V15" s="197"/>
      <c r="W15" s="197">
        <v>1602400</v>
      </c>
    </row>
    <row r="16" ht="24" spans="1:23">
      <c r="A16" s="138" t="s">
        <v>260</v>
      </c>
      <c r="B16" s="290" t="s">
        <v>280</v>
      </c>
      <c r="C16" s="174" t="s">
        <v>281</v>
      </c>
      <c r="D16" s="20" t="s">
        <v>69</v>
      </c>
      <c r="E16" s="52" t="s">
        <v>205</v>
      </c>
      <c r="F16" s="52" t="s">
        <v>100</v>
      </c>
      <c r="G16" s="20">
        <v>30201</v>
      </c>
      <c r="H16" s="20" t="s">
        <v>207</v>
      </c>
      <c r="I16" s="192">
        <f t="shared" si="0"/>
        <v>105418.09</v>
      </c>
      <c r="J16" s="20"/>
      <c r="K16" s="20"/>
      <c r="L16" s="36"/>
      <c r="M16" s="36"/>
      <c r="N16" s="197">
        <v>105418.09</v>
      </c>
      <c r="O16" s="36"/>
      <c r="P16" s="36"/>
      <c r="Q16" s="36"/>
      <c r="R16" s="36"/>
      <c r="S16" s="36"/>
      <c r="T16" s="36"/>
      <c r="U16" s="20"/>
      <c r="V16" s="36"/>
      <c r="W16" s="20"/>
    </row>
    <row r="17" ht="24" spans="1:23">
      <c r="A17" s="138" t="s">
        <v>260</v>
      </c>
      <c r="B17" s="290" t="s">
        <v>282</v>
      </c>
      <c r="C17" s="174" t="s">
        <v>283</v>
      </c>
      <c r="D17" s="20" t="s">
        <v>69</v>
      </c>
      <c r="E17" s="52" t="s">
        <v>205</v>
      </c>
      <c r="F17" s="52" t="s">
        <v>100</v>
      </c>
      <c r="G17" s="20">
        <v>30201</v>
      </c>
      <c r="H17" s="20" t="s">
        <v>207</v>
      </c>
      <c r="I17" s="192">
        <f t="shared" si="0"/>
        <v>649.99</v>
      </c>
      <c r="J17" s="20"/>
      <c r="K17" s="20"/>
      <c r="L17" s="36"/>
      <c r="M17" s="36"/>
      <c r="N17" s="197">
        <v>649.99</v>
      </c>
      <c r="O17" s="36"/>
      <c r="P17" s="36"/>
      <c r="Q17" s="36"/>
      <c r="R17" s="36"/>
      <c r="S17" s="36"/>
      <c r="T17" s="36"/>
      <c r="U17" s="20"/>
      <c r="V17" s="36"/>
      <c r="W17" s="20"/>
    </row>
    <row r="18" ht="24" spans="1:23">
      <c r="A18" s="138" t="s">
        <v>260</v>
      </c>
      <c r="B18" s="290" t="s">
        <v>284</v>
      </c>
      <c r="C18" s="174" t="s">
        <v>285</v>
      </c>
      <c r="D18" s="20" t="s">
        <v>69</v>
      </c>
      <c r="E18" s="52" t="s">
        <v>205</v>
      </c>
      <c r="F18" s="52" t="s">
        <v>100</v>
      </c>
      <c r="G18" s="20">
        <v>30201</v>
      </c>
      <c r="H18" s="20" t="s">
        <v>207</v>
      </c>
      <c r="I18" s="192">
        <f t="shared" si="0"/>
        <v>202417.95</v>
      </c>
      <c r="J18" s="20"/>
      <c r="K18" s="20"/>
      <c r="L18" s="36"/>
      <c r="M18" s="36"/>
      <c r="N18" s="197">
        <v>202417.95</v>
      </c>
      <c r="O18" s="36"/>
      <c r="P18" s="36"/>
      <c r="Q18" s="36"/>
      <c r="R18" s="36"/>
      <c r="S18" s="36"/>
      <c r="T18" s="36"/>
      <c r="U18" s="20"/>
      <c r="V18" s="36"/>
      <c r="W18" s="20"/>
    </row>
    <row r="19" ht="24" spans="1:23">
      <c r="A19" s="138" t="s">
        <v>260</v>
      </c>
      <c r="B19" s="290" t="s">
        <v>286</v>
      </c>
      <c r="C19" s="175" t="s">
        <v>287</v>
      </c>
      <c r="D19" s="20" t="s">
        <v>69</v>
      </c>
      <c r="E19" s="52" t="s">
        <v>205</v>
      </c>
      <c r="F19" s="52" t="s">
        <v>100</v>
      </c>
      <c r="G19" s="20">
        <v>30308</v>
      </c>
      <c r="H19" s="20" t="s">
        <v>268</v>
      </c>
      <c r="I19" s="192">
        <f t="shared" si="0"/>
        <v>2406.25</v>
      </c>
      <c r="J19" s="20"/>
      <c r="K19" s="20"/>
      <c r="L19" s="36"/>
      <c r="M19" s="36"/>
      <c r="N19" s="197">
        <v>2406.25</v>
      </c>
      <c r="O19" s="36"/>
      <c r="P19" s="36"/>
      <c r="Q19" s="36"/>
      <c r="R19" s="36"/>
      <c r="S19" s="36"/>
      <c r="T19" s="36"/>
      <c r="U19" s="20"/>
      <c r="V19" s="36"/>
      <c r="W19" s="20"/>
    </row>
    <row r="20" s="162" customFormat="1" ht="24" spans="1:23">
      <c r="A20" s="151" t="s">
        <v>260</v>
      </c>
      <c r="B20" s="292" t="s">
        <v>288</v>
      </c>
      <c r="C20" s="174" t="s">
        <v>289</v>
      </c>
      <c r="D20" s="177" t="s">
        <v>69</v>
      </c>
      <c r="E20" s="178" t="s">
        <v>205</v>
      </c>
      <c r="F20" s="178" t="s">
        <v>100</v>
      </c>
      <c r="G20" s="177">
        <v>30308</v>
      </c>
      <c r="H20" s="177" t="s">
        <v>268</v>
      </c>
      <c r="I20" s="198">
        <f t="shared" si="0"/>
        <v>1813</v>
      </c>
      <c r="J20" s="177"/>
      <c r="K20" s="177"/>
      <c r="L20" s="152"/>
      <c r="M20" s="152"/>
      <c r="N20" s="197">
        <v>1813</v>
      </c>
      <c r="O20" s="152"/>
      <c r="P20" s="152"/>
      <c r="Q20" s="152"/>
      <c r="R20" s="152"/>
      <c r="S20" s="152"/>
      <c r="T20" s="152"/>
      <c r="U20" s="177"/>
      <c r="V20" s="152"/>
      <c r="W20" s="177"/>
    </row>
    <row r="21" s="162" customFormat="1" ht="24" spans="1:23">
      <c r="A21" s="151" t="s">
        <v>260</v>
      </c>
      <c r="B21" s="292" t="s">
        <v>290</v>
      </c>
      <c r="C21" s="174" t="s">
        <v>291</v>
      </c>
      <c r="D21" s="177" t="s">
        <v>69</v>
      </c>
      <c r="E21" s="178" t="s">
        <v>205</v>
      </c>
      <c r="F21" s="178" t="s">
        <v>100</v>
      </c>
      <c r="G21" s="177">
        <v>30308</v>
      </c>
      <c r="H21" s="177" t="s">
        <v>268</v>
      </c>
      <c r="I21" s="198">
        <f t="shared" si="0"/>
        <v>9063</v>
      </c>
      <c r="J21" s="177"/>
      <c r="K21" s="177"/>
      <c r="L21" s="152"/>
      <c r="M21" s="152"/>
      <c r="N21" s="197">
        <v>9063</v>
      </c>
      <c r="O21" s="152"/>
      <c r="P21" s="152"/>
      <c r="Q21" s="152"/>
      <c r="R21" s="152"/>
      <c r="S21" s="152"/>
      <c r="T21" s="152"/>
      <c r="U21" s="177"/>
      <c r="V21" s="152"/>
      <c r="W21" s="177"/>
    </row>
    <row r="22" s="162" customFormat="1" ht="24" spans="1:23">
      <c r="A22" s="151" t="s">
        <v>260</v>
      </c>
      <c r="B22" s="292" t="s">
        <v>292</v>
      </c>
      <c r="C22" s="174" t="s">
        <v>293</v>
      </c>
      <c r="D22" s="177" t="s">
        <v>69</v>
      </c>
      <c r="E22" s="178" t="s">
        <v>205</v>
      </c>
      <c r="F22" s="178" t="s">
        <v>100</v>
      </c>
      <c r="G22" s="177">
        <v>30308</v>
      </c>
      <c r="H22" s="177" t="s">
        <v>268</v>
      </c>
      <c r="I22" s="198">
        <f t="shared" si="0"/>
        <v>1812.5</v>
      </c>
      <c r="J22" s="177"/>
      <c r="K22" s="177"/>
      <c r="L22" s="152"/>
      <c r="M22" s="152"/>
      <c r="N22" s="197">
        <v>1812.5</v>
      </c>
      <c r="O22" s="152"/>
      <c r="P22" s="152"/>
      <c r="Q22" s="152"/>
      <c r="R22" s="152"/>
      <c r="S22" s="152"/>
      <c r="T22" s="152"/>
      <c r="U22" s="177"/>
      <c r="V22" s="152"/>
      <c r="W22" s="177"/>
    </row>
    <row r="23" s="163" customFormat="1" ht="24" spans="1:23">
      <c r="A23" s="179" t="s">
        <v>260</v>
      </c>
      <c r="B23" s="293" t="s">
        <v>294</v>
      </c>
      <c r="C23" s="181" t="s">
        <v>295</v>
      </c>
      <c r="D23" s="182" t="s">
        <v>69</v>
      </c>
      <c r="E23" s="183" t="s">
        <v>205</v>
      </c>
      <c r="F23" s="183" t="s">
        <v>100</v>
      </c>
      <c r="G23" s="184">
        <v>30308</v>
      </c>
      <c r="H23" s="184" t="s">
        <v>268</v>
      </c>
      <c r="I23" s="199">
        <f t="shared" si="0"/>
        <v>500</v>
      </c>
      <c r="J23" s="182"/>
      <c r="K23" s="182"/>
      <c r="L23" s="200"/>
      <c r="M23" s="200"/>
      <c r="N23" s="201">
        <v>500</v>
      </c>
      <c r="O23" s="200"/>
      <c r="P23" s="200"/>
      <c r="Q23" s="200"/>
      <c r="R23" s="200"/>
      <c r="S23" s="200"/>
      <c r="T23" s="200"/>
      <c r="U23" s="182"/>
      <c r="V23" s="200"/>
      <c r="W23" s="182"/>
    </row>
    <row r="24" ht="24" spans="1:23">
      <c r="A24" s="138" t="s">
        <v>269</v>
      </c>
      <c r="B24" s="290" t="s">
        <v>296</v>
      </c>
      <c r="C24" s="174" t="s">
        <v>297</v>
      </c>
      <c r="D24" s="20" t="s">
        <v>69</v>
      </c>
      <c r="E24" s="20">
        <v>2296003</v>
      </c>
      <c r="F24" s="138" t="s">
        <v>298</v>
      </c>
      <c r="G24" s="20">
        <v>30201</v>
      </c>
      <c r="H24" s="20" t="s">
        <v>207</v>
      </c>
      <c r="I24" s="192">
        <f t="shared" si="0"/>
        <v>14589</v>
      </c>
      <c r="J24" s="20"/>
      <c r="K24" s="20"/>
      <c r="L24" s="36"/>
      <c r="M24" s="36"/>
      <c r="N24" s="197"/>
      <c r="O24" s="197">
        <v>14589</v>
      </c>
      <c r="P24" s="36"/>
      <c r="Q24" s="36"/>
      <c r="R24" s="36"/>
      <c r="S24" s="36"/>
      <c r="T24" s="36"/>
      <c r="U24" s="20"/>
      <c r="V24" s="36"/>
      <c r="W24" s="20"/>
    </row>
    <row r="25" ht="17.25" customHeight="1" spans="1:23">
      <c r="A25" s="138" t="s">
        <v>269</v>
      </c>
      <c r="B25" s="290" t="s">
        <v>299</v>
      </c>
      <c r="C25" s="174" t="s">
        <v>300</v>
      </c>
      <c r="D25" s="20" t="s">
        <v>69</v>
      </c>
      <c r="E25" s="52" t="s">
        <v>205</v>
      </c>
      <c r="F25" s="52" t="s">
        <v>100</v>
      </c>
      <c r="G25" s="20">
        <v>30226</v>
      </c>
      <c r="H25" s="20" t="s">
        <v>273</v>
      </c>
      <c r="I25" s="192">
        <f t="shared" si="0"/>
        <v>5026.52</v>
      </c>
      <c r="J25" s="20"/>
      <c r="K25" s="20"/>
      <c r="L25" s="36"/>
      <c r="M25" s="36"/>
      <c r="N25" s="197">
        <v>5026.52</v>
      </c>
      <c r="O25" s="36"/>
      <c r="P25" s="36"/>
      <c r="Q25" s="36"/>
      <c r="R25" s="36"/>
      <c r="S25" s="36"/>
      <c r="T25" s="36"/>
      <c r="U25" s="20"/>
      <c r="V25" s="36"/>
      <c r="W25" s="20"/>
    </row>
    <row r="26" ht="17.25" customHeight="1" spans="1:23">
      <c r="A26" s="138" t="s">
        <v>269</v>
      </c>
      <c r="B26" s="290" t="s">
        <v>301</v>
      </c>
      <c r="C26" s="174" t="s">
        <v>302</v>
      </c>
      <c r="D26" s="20" t="s">
        <v>69</v>
      </c>
      <c r="E26" s="52" t="s">
        <v>205</v>
      </c>
      <c r="F26" s="52" t="s">
        <v>100</v>
      </c>
      <c r="G26" s="20">
        <v>30226</v>
      </c>
      <c r="H26" s="20" t="s">
        <v>273</v>
      </c>
      <c r="I26" s="192">
        <f t="shared" si="0"/>
        <v>109249</v>
      </c>
      <c r="J26" s="20"/>
      <c r="K26" s="20"/>
      <c r="L26" s="36"/>
      <c r="M26" s="36"/>
      <c r="N26" s="197">
        <v>109249</v>
      </c>
      <c r="O26" s="36"/>
      <c r="P26" s="36"/>
      <c r="Q26" s="36"/>
      <c r="R26" s="36"/>
      <c r="S26" s="36"/>
      <c r="T26" s="36"/>
      <c r="U26" s="20"/>
      <c r="V26" s="36"/>
      <c r="W26" s="20"/>
    </row>
    <row r="27" ht="17.25" customHeight="1" spans="1:23">
      <c r="A27" s="33" t="s">
        <v>174</v>
      </c>
      <c r="B27" s="185"/>
      <c r="C27" s="186"/>
      <c r="D27" s="185"/>
      <c r="E27" s="185"/>
      <c r="F27" s="185"/>
      <c r="G27" s="185"/>
      <c r="H27" s="187"/>
      <c r="I27" s="192">
        <f>SUM(I10:I26)</f>
        <v>2454109.3</v>
      </c>
      <c r="J27" s="202">
        <f>SUM(J10:J26)</f>
        <v>398764</v>
      </c>
      <c r="K27" s="202">
        <f>SUM(K10:K26)</f>
        <v>398764</v>
      </c>
      <c r="L27" s="202"/>
      <c r="M27" s="202"/>
      <c r="N27" s="202">
        <f>SUM(N10:N26)</f>
        <v>438356.3</v>
      </c>
      <c r="O27" s="202">
        <f>SUM(O10:O26)</f>
        <v>14589</v>
      </c>
      <c r="P27" s="202"/>
      <c r="Q27" s="202"/>
      <c r="R27" s="202">
        <f>SUM(R10:R26)</f>
        <v>1602400</v>
      </c>
      <c r="S27" s="202"/>
      <c r="T27" s="202"/>
      <c r="U27" s="202"/>
      <c r="V27" s="202"/>
      <c r="W27" s="202">
        <f>SUM(W10:W26)</f>
        <v>1602400</v>
      </c>
    </row>
    <row r="34" spans="6:6">
      <c r="F34" s="164"/>
    </row>
  </sheetData>
  <mergeCells count="28">
    <mergeCell ref="A3:W3"/>
    <mergeCell ref="A4:H4"/>
    <mergeCell ref="J5:M5"/>
    <mergeCell ref="N5:P5"/>
    <mergeCell ref="R5:W5"/>
    <mergeCell ref="A27:H2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44"/>
  <sheetViews>
    <sheetView showZeros="0" workbookViewId="0">
      <pane ySplit="1" topLeftCell="A51" activePane="bottomLeft" state="frozen"/>
      <selection/>
      <selection pane="bottomLeft" activeCell="B1" sqref="$A1:$XFD1048576"/>
    </sheetView>
  </sheetViews>
  <sheetFormatPr defaultColWidth="9.14166666666667" defaultRowHeight="13.5"/>
  <cols>
    <col min="1" max="1" width="34.2833333333333" style="141" customWidth="1"/>
    <col min="2" max="2" width="29" style="141" customWidth="1"/>
    <col min="3" max="5" width="23.575" style="141" customWidth="1"/>
    <col min="6" max="6" width="11.2833333333333" style="141" customWidth="1"/>
    <col min="7" max="7" width="25.1416666666667" style="141" customWidth="1"/>
    <col min="8" max="8" width="15.575" style="141" customWidth="1"/>
    <col min="9" max="9" width="13.425" style="141" customWidth="1"/>
    <col min="10" max="10" width="18.85" style="141" customWidth="1"/>
    <col min="11" max="16384" width="9.14166666666667" style="141"/>
  </cols>
  <sheetData>
    <row r="1" spans="1:10">
      <c r="A1" s="144"/>
      <c r="B1" s="144"/>
      <c r="C1" s="144"/>
      <c r="D1" s="144"/>
      <c r="E1" s="144"/>
      <c r="F1" s="144"/>
      <c r="G1" s="144"/>
      <c r="H1" s="144"/>
      <c r="I1" s="144"/>
      <c r="J1" s="144"/>
    </row>
    <row r="2" spans="10:10">
      <c r="J2" s="158" t="s">
        <v>303</v>
      </c>
    </row>
    <row r="3" ht="27" spans="1:10">
      <c r="A3" s="145" t="str">
        <f>"2025"&amp;"年部门项目支出绩效目标表"</f>
        <v>2025年部门项目支出绩效目标表</v>
      </c>
      <c r="B3" s="146"/>
      <c r="C3" s="146"/>
      <c r="D3" s="146"/>
      <c r="E3" s="146"/>
      <c r="F3" s="147"/>
      <c r="G3" s="146"/>
      <c r="H3" s="147"/>
      <c r="I3" s="147"/>
      <c r="J3" s="146"/>
    </row>
    <row r="4" spans="1:1">
      <c r="A4" s="148" t="str">
        <f>"单位名称："&amp;"昆明市呈贡区第一小学"</f>
        <v>单位名称：昆明市呈贡区第一小学</v>
      </c>
    </row>
    <row r="5" spans="1:10">
      <c r="A5" s="149" t="s">
        <v>187</v>
      </c>
      <c r="B5" s="149" t="s">
        <v>304</v>
      </c>
      <c r="C5" s="149" t="s">
        <v>305</v>
      </c>
      <c r="D5" s="149" t="s">
        <v>306</v>
      </c>
      <c r="E5" s="149" t="s">
        <v>307</v>
      </c>
      <c r="F5" s="150" t="s">
        <v>308</v>
      </c>
      <c r="G5" s="149" t="s">
        <v>309</v>
      </c>
      <c r="H5" s="150" t="s">
        <v>310</v>
      </c>
      <c r="I5" s="150" t="s">
        <v>311</v>
      </c>
      <c r="J5" s="149" t="s">
        <v>312</v>
      </c>
    </row>
    <row r="6" s="141" customFormat="1" spans="1:10">
      <c r="A6" s="151">
        <v>1</v>
      </c>
      <c r="B6" s="151">
        <v>2</v>
      </c>
      <c r="C6" s="151">
        <v>3</v>
      </c>
      <c r="D6" s="151">
        <v>4</v>
      </c>
      <c r="E6" s="151">
        <v>5</v>
      </c>
      <c r="F6" s="152">
        <v>6</v>
      </c>
      <c r="G6" s="151">
        <v>7</v>
      </c>
      <c r="H6" s="152">
        <v>8</v>
      </c>
      <c r="I6" s="152">
        <v>9</v>
      </c>
      <c r="J6" s="151">
        <v>10</v>
      </c>
    </row>
    <row r="7" s="141" customFormat="1" spans="1:10">
      <c r="A7" s="153" t="s">
        <v>264</v>
      </c>
      <c r="B7" s="153" t="s">
        <v>313</v>
      </c>
      <c r="C7" s="153" t="s">
        <v>314</v>
      </c>
      <c r="D7" s="153" t="s">
        <v>315</v>
      </c>
      <c r="E7" s="153" t="s">
        <v>316</v>
      </c>
      <c r="F7" s="153" t="s">
        <v>317</v>
      </c>
      <c r="G7" s="153" t="s">
        <v>318</v>
      </c>
      <c r="H7" s="153" t="s">
        <v>319</v>
      </c>
      <c r="I7" s="153" t="s">
        <v>320</v>
      </c>
      <c r="J7" s="153" t="s">
        <v>321</v>
      </c>
    </row>
    <row r="8" s="141" customFormat="1" ht="27" spans="1:10">
      <c r="A8" s="154" t="s">
        <v>264</v>
      </c>
      <c r="B8" s="154" t="s">
        <v>313</v>
      </c>
      <c r="C8" s="154" t="s">
        <v>314</v>
      </c>
      <c r="D8" s="154" t="s">
        <v>322</v>
      </c>
      <c r="E8" s="154" t="s">
        <v>323</v>
      </c>
      <c r="F8" s="154" t="s">
        <v>317</v>
      </c>
      <c r="G8" s="154" t="s">
        <v>324</v>
      </c>
      <c r="H8" s="154" t="s">
        <v>325</v>
      </c>
      <c r="I8" s="154" t="s">
        <v>320</v>
      </c>
      <c r="J8" s="154" t="s">
        <v>326</v>
      </c>
    </row>
    <row r="9" s="141" customFormat="1" ht="27" spans="1:10">
      <c r="A9" s="154" t="s">
        <v>264</v>
      </c>
      <c r="B9" s="154" t="s">
        <v>313</v>
      </c>
      <c r="C9" s="154" t="s">
        <v>314</v>
      </c>
      <c r="D9" s="154" t="s">
        <v>327</v>
      </c>
      <c r="E9" s="154" t="s">
        <v>328</v>
      </c>
      <c r="F9" s="154" t="s">
        <v>317</v>
      </c>
      <c r="G9" s="154" t="s">
        <v>329</v>
      </c>
      <c r="H9" s="154" t="s">
        <v>330</v>
      </c>
      <c r="I9" s="154" t="s">
        <v>320</v>
      </c>
      <c r="J9" s="154" t="s">
        <v>331</v>
      </c>
    </row>
    <row r="10" s="141" customFormat="1" ht="40.5" spans="1:10">
      <c r="A10" s="154" t="s">
        <v>264</v>
      </c>
      <c r="B10" s="154" t="s">
        <v>313</v>
      </c>
      <c r="C10" s="154" t="s">
        <v>332</v>
      </c>
      <c r="D10" s="154" t="s">
        <v>333</v>
      </c>
      <c r="E10" s="154" t="s">
        <v>334</v>
      </c>
      <c r="F10" s="154" t="s">
        <v>317</v>
      </c>
      <c r="G10" s="154" t="s">
        <v>335</v>
      </c>
      <c r="H10" s="154" t="s">
        <v>336</v>
      </c>
      <c r="I10" s="154" t="s">
        <v>337</v>
      </c>
      <c r="J10" s="154" t="s">
        <v>338</v>
      </c>
    </row>
    <row r="11" s="141" customFormat="1" ht="40.5" spans="1:10">
      <c r="A11" s="154" t="s">
        <v>264</v>
      </c>
      <c r="B11" s="154" t="s">
        <v>313</v>
      </c>
      <c r="C11" s="154" t="s">
        <v>339</v>
      </c>
      <c r="D11" s="154" t="s">
        <v>340</v>
      </c>
      <c r="E11" s="154" t="s">
        <v>341</v>
      </c>
      <c r="F11" s="154" t="s">
        <v>342</v>
      </c>
      <c r="G11" s="154" t="s">
        <v>343</v>
      </c>
      <c r="H11" s="154" t="s">
        <v>325</v>
      </c>
      <c r="I11" s="154" t="s">
        <v>320</v>
      </c>
      <c r="J11" s="154" t="s">
        <v>344</v>
      </c>
    </row>
    <row r="12" ht="27" spans="1:10">
      <c r="A12" s="154" t="s">
        <v>271</v>
      </c>
      <c r="B12" s="154" t="s">
        <v>345</v>
      </c>
      <c r="C12" s="154" t="s">
        <v>314</v>
      </c>
      <c r="D12" s="154" t="s">
        <v>315</v>
      </c>
      <c r="E12" s="154" t="s">
        <v>346</v>
      </c>
      <c r="F12" s="154" t="s">
        <v>317</v>
      </c>
      <c r="G12" s="154" t="s">
        <v>318</v>
      </c>
      <c r="H12" s="154" t="s">
        <v>319</v>
      </c>
      <c r="I12" s="154" t="s">
        <v>320</v>
      </c>
      <c r="J12" s="154" t="s">
        <v>347</v>
      </c>
    </row>
    <row r="13" ht="27" spans="1:10">
      <c r="A13" s="154" t="s">
        <v>271</v>
      </c>
      <c r="B13" s="154" t="s">
        <v>345</v>
      </c>
      <c r="C13" s="154" t="s">
        <v>314</v>
      </c>
      <c r="D13" s="154" t="s">
        <v>322</v>
      </c>
      <c r="E13" s="154" t="s">
        <v>348</v>
      </c>
      <c r="F13" s="154" t="s">
        <v>317</v>
      </c>
      <c r="G13" s="154" t="s">
        <v>324</v>
      </c>
      <c r="H13" s="154" t="s">
        <v>325</v>
      </c>
      <c r="I13" s="154" t="s">
        <v>320</v>
      </c>
      <c r="J13" s="154" t="s">
        <v>349</v>
      </c>
    </row>
    <row r="14" ht="27" spans="1:10">
      <c r="A14" s="154" t="s">
        <v>271</v>
      </c>
      <c r="B14" s="154" t="s">
        <v>345</v>
      </c>
      <c r="C14" s="154" t="s">
        <v>314</v>
      </c>
      <c r="D14" s="154" t="s">
        <v>350</v>
      </c>
      <c r="E14" s="154" t="s">
        <v>351</v>
      </c>
      <c r="F14" s="154" t="s">
        <v>317</v>
      </c>
      <c r="G14" s="154" t="s">
        <v>324</v>
      </c>
      <c r="H14" s="154" t="s">
        <v>325</v>
      </c>
      <c r="I14" s="154" t="s">
        <v>320</v>
      </c>
      <c r="J14" s="154" t="s">
        <v>352</v>
      </c>
    </row>
    <row r="15" ht="27" spans="1:10">
      <c r="A15" s="154" t="s">
        <v>271</v>
      </c>
      <c r="B15" s="154" t="s">
        <v>345</v>
      </c>
      <c r="C15" s="154" t="s">
        <v>314</v>
      </c>
      <c r="D15" s="154" t="s">
        <v>327</v>
      </c>
      <c r="E15" s="154" t="s">
        <v>328</v>
      </c>
      <c r="F15" s="154" t="s">
        <v>353</v>
      </c>
      <c r="G15" s="154" t="s">
        <v>354</v>
      </c>
      <c r="H15" s="154" t="s">
        <v>330</v>
      </c>
      <c r="I15" s="154" t="s">
        <v>320</v>
      </c>
      <c r="J15" s="154" t="s">
        <v>331</v>
      </c>
    </row>
    <row r="16" ht="40.5" spans="1:10">
      <c r="A16" s="154" t="s">
        <v>271</v>
      </c>
      <c r="B16" s="154" t="s">
        <v>345</v>
      </c>
      <c r="C16" s="154" t="s">
        <v>332</v>
      </c>
      <c r="D16" s="154" t="s">
        <v>333</v>
      </c>
      <c r="E16" s="154" t="s">
        <v>355</v>
      </c>
      <c r="F16" s="154" t="s">
        <v>317</v>
      </c>
      <c r="G16" s="154" t="s">
        <v>335</v>
      </c>
      <c r="H16" s="154" t="s">
        <v>336</v>
      </c>
      <c r="I16" s="154" t="s">
        <v>337</v>
      </c>
      <c r="J16" s="154" t="s">
        <v>356</v>
      </c>
    </row>
    <row r="17" ht="27" spans="1:10">
      <c r="A17" s="154" t="s">
        <v>271</v>
      </c>
      <c r="B17" s="154" t="s">
        <v>345</v>
      </c>
      <c r="C17" s="154" t="s">
        <v>332</v>
      </c>
      <c r="D17" s="154" t="s">
        <v>357</v>
      </c>
      <c r="E17" s="154" t="s">
        <v>358</v>
      </c>
      <c r="F17" s="154" t="s">
        <v>317</v>
      </c>
      <c r="G17" s="154" t="s">
        <v>335</v>
      </c>
      <c r="H17" s="154" t="s">
        <v>336</v>
      </c>
      <c r="I17" s="154" t="s">
        <v>337</v>
      </c>
      <c r="J17" s="154" t="s">
        <v>359</v>
      </c>
    </row>
    <row r="18" ht="27" spans="1:10">
      <c r="A18" s="154" t="s">
        <v>271</v>
      </c>
      <c r="B18" s="154" t="s">
        <v>345</v>
      </c>
      <c r="C18" s="154" t="s">
        <v>339</v>
      </c>
      <c r="D18" s="154" t="s">
        <v>340</v>
      </c>
      <c r="E18" s="154" t="s">
        <v>360</v>
      </c>
      <c r="F18" s="154" t="s">
        <v>342</v>
      </c>
      <c r="G18" s="154" t="s">
        <v>361</v>
      </c>
      <c r="H18" s="154" t="s">
        <v>325</v>
      </c>
      <c r="I18" s="154" t="s">
        <v>320</v>
      </c>
      <c r="J18" s="154" t="s">
        <v>362</v>
      </c>
    </row>
    <row r="19" s="141" customFormat="1" ht="40.5" spans="1:10">
      <c r="A19" s="154" t="s">
        <v>262</v>
      </c>
      <c r="B19" s="154" t="s">
        <v>363</v>
      </c>
      <c r="C19" s="154" t="s">
        <v>314</v>
      </c>
      <c r="D19" s="154" t="s">
        <v>315</v>
      </c>
      <c r="E19" s="154" t="s">
        <v>364</v>
      </c>
      <c r="F19" s="154" t="s">
        <v>317</v>
      </c>
      <c r="G19" s="154" t="s">
        <v>365</v>
      </c>
      <c r="H19" s="154" t="s">
        <v>319</v>
      </c>
      <c r="I19" s="154" t="s">
        <v>320</v>
      </c>
      <c r="J19" s="154" t="s">
        <v>366</v>
      </c>
    </row>
    <row r="20" s="141" customFormat="1" ht="27" spans="1:10">
      <c r="A20" s="154" t="s">
        <v>262</v>
      </c>
      <c r="B20" s="154" t="s">
        <v>363</v>
      </c>
      <c r="C20" s="154" t="s">
        <v>314</v>
      </c>
      <c r="D20" s="154" t="s">
        <v>322</v>
      </c>
      <c r="E20" s="154" t="s">
        <v>367</v>
      </c>
      <c r="F20" s="154" t="s">
        <v>317</v>
      </c>
      <c r="G20" s="154" t="s">
        <v>368</v>
      </c>
      <c r="H20" s="154" t="s">
        <v>336</v>
      </c>
      <c r="I20" s="154" t="s">
        <v>337</v>
      </c>
      <c r="J20" s="154" t="s">
        <v>369</v>
      </c>
    </row>
    <row r="21" s="141" customFormat="1" ht="40.5" spans="1:10">
      <c r="A21" s="154" t="s">
        <v>262</v>
      </c>
      <c r="B21" s="154" t="s">
        <v>363</v>
      </c>
      <c r="C21" s="154" t="s">
        <v>314</v>
      </c>
      <c r="D21" s="154" t="s">
        <v>322</v>
      </c>
      <c r="E21" s="154" t="s">
        <v>370</v>
      </c>
      <c r="F21" s="154" t="s">
        <v>317</v>
      </c>
      <c r="G21" s="154" t="s">
        <v>371</v>
      </c>
      <c r="H21" s="154" t="s">
        <v>336</v>
      </c>
      <c r="I21" s="154" t="s">
        <v>320</v>
      </c>
      <c r="J21" s="154" t="s">
        <v>372</v>
      </c>
    </row>
    <row r="22" s="141" customFormat="1" ht="27" spans="1:10">
      <c r="A22" s="154" t="s">
        <v>262</v>
      </c>
      <c r="B22" s="154" t="s">
        <v>363</v>
      </c>
      <c r="C22" s="154" t="s">
        <v>314</v>
      </c>
      <c r="D22" s="154" t="s">
        <v>327</v>
      </c>
      <c r="E22" s="154" t="s">
        <v>328</v>
      </c>
      <c r="F22" s="154" t="s">
        <v>317</v>
      </c>
      <c r="G22" s="154" t="s">
        <v>373</v>
      </c>
      <c r="H22" s="154" t="s">
        <v>330</v>
      </c>
      <c r="I22" s="154" t="s">
        <v>320</v>
      </c>
      <c r="J22" s="154" t="s">
        <v>331</v>
      </c>
    </row>
    <row r="23" s="141" customFormat="1" ht="40.5" spans="1:10">
      <c r="A23" s="154" t="s">
        <v>262</v>
      </c>
      <c r="B23" s="154" t="s">
        <v>363</v>
      </c>
      <c r="C23" s="154" t="s">
        <v>332</v>
      </c>
      <c r="D23" s="154" t="s">
        <v>333</v>
      </c>
      <c r="E23" s="154" t="s">
        <v>374</v>
      </c>
      <c r="F23" s="154" t="s">
        <v>342</v>
      </c>
      <c r="G23" s="154" t="s">
        <v>335</v>
      </c>
      <c r="H23" s="154" t="s">
        <v>336</v>
      </c>
      <c r="I23" s="154" t="s">
        <v>337</v>
      </c>
      <c r="J23" s="154" t="s">
        <v>375</v>
      </c>
    </row>
    <row r="24" s="141" customFormat="1" ht="27" spans="1:10">
      <c r="A24" s="154" t="s">
        <v>262</v>
      </c>
      <c r="B24" s="154" t="s">
        <v>363</v>
      </c>
      <c r="C24" s="154" t="s">
        <v>332</v>
      </c>
      <c r="D24" s="154" t="s">
        <v>357</v>
      </c>
      <c r="E24" s="154" t="s">
        <v>376</v>
      </c>
      <c r="F24" s="154" t="s">
        <v>317</v>
      </c>
      <c r="G24" s="154" t="s">
        <v>335</v>
      </c>
      <c r="H24" s="154" t="s">
        <v>336</v>
      </c>
      <c r="I24" s="154" t="s">
        <v>320</v>
      </c>
      <c r="J24" s="154" t="s">
        <v>377</v>
      </c>
    </row>
    <row r="25" s="141" customFormat="1" ht="40.5" spans="1:10">
      <c r="A25" s="154" t="s">
        <v>262</v>
      </c>
      <c r="B25" s="154" t="s">
        <v>363</v>
      </c>
      <c r="C25" s="154" t="s">
        <v>339</v>
      </c>
      <c r="D25" s="154" t="s">
        <v>340</v>
      </c>
      <c r="E25" s="154" t="s">
        <v>341</v>
      </c>
      <c r="F25" s="154" t="s">
        <v>342</v>
      </c>
      <c r="G25" s="154" t="s">
        <v>343</v>
      </c>
      <c r="H25" s="154" t="s">
        <v>325</v>
      </c>
      <c r="I25" s="154" t="s">
        <v>320</v>
      </c>
      <c r="J25" s="154" t="s">
        <v>344</v>
      </c>
    </row>
    <row r="26" s="141" customFormat="1" ht="27" spans="1:10">
      <c r="A26" s="154" t="s">
        <v>266</v>
      </c>
      <c r="B26" s="154" t="s">
        <v>378</v>
      </c>
      <c r="C26" s="154" t="s">
        <v>314</v>
      </c>
      <c r="D26" s="154" t="s">
        <v>315</v>
      </c>
      <c r="E26" s="154" t="s">
        <v>379</v>
      </c>
      <c r="F26" s="154" t="s">
        <v>317</v>
      </c>
      <c r="G26" s="154" t="s">
        <v>380</v>
      </c>
      <c r="H26" s="154" t="s">
        <v>319</v>
      </c>
      <c r="I26" s="154" t="s">
        <v>320</v>
      </c>
      <c r="J26" s="154" t="s">
        <v>381</v>
      </c>
    </row>
    <row r="27" s="141" customFormat="1" ht="27" spans="1:10">
      <c r="A27" s="154" t="s">
        <v>266</v>
      </c>
      <c r="B27" s="154" t="s">
        <v>378</v>
      </c>
      <c r="C27" s="154" t="s">
        <v>314</v>
      </c>
      <c r="D27" s="154" t="s">
        <v>315</v>
      </c>
      <c r="E27" s="154" t="s">
        <v>382</v>
      </c>
      <c r="F27" s="154" t="s">
        <v>342</v>
      </c>
      <c r="G27" s="154" t="s">
        <v>82</v>
      </c>
      <c r="H27" s="154" t="s">
        <v>383</v>
      </c>
      <c r="I27" s="154" t="s">
        <v>320</v>
      </c>
      <c r="J27" s="154" t="s">
        <v>384</v>
      </c>
    </row>
    <row r="28" s="141" customFormat="1" ht="81" spans="1:10">
      <c r="A28" s="154" t="s">
        <v>266</v>
      </c>
      <c r="B28" s="154" t="s">
        <v>378</v>
      </c>
      <c r="C28" s="154" t="s">
        <v>314</v>
      </c>
      <c r="D28" s="154" t="s">
        <v>322</v>
      </c>
      <c r="E28" s="154" t="s">
        <v>323</v>
      </c>
      <c r="F28" s="154" t="s">
        <v>317</v>
      </c>
      <c r="G28" s="154" t="s">
        <v>324</v>
      </c>
      <c r="H28" s="154" t="s">
        <v>325</v>
      </c>
      <c r="I28" s="154" t="s">
        <v>320</v>
      </c>
      <c r="J28" s="154" t="s">
        <v>385</v>
      </c>
    </row>
    <row r="29" s="141" customFormat="1" ht="54" spans="1:10">
      <c r="A29" s="154" t="s">
        <v>266</v>
      </c>
      <c r="B29" s="154" t="s">
        <v>378</v>
      </c>
      <c r="C29" s="154" t="s">
        <v>314</v>
      </c>
      <c r="D29" s="154" t="s">
        <v>322</v>
      </c>
      <c r="E29" s="154" t="s">
        <v>386</v>
      </c>
      <c r="F29" s="154" t="s">
        <v>317</v>
      </c>
      <c r="G29" s="154" t="s">
        <v>324</v>
      </c>
      <c r="H29" s="154" t="s">
        <v>325</v>
      </c>
      <c r="I29" s="154" t="s">
        <v>320</v>
      </c>
      <c r="J29" s="154" t="s">
        <v>387</v>
      </c>
    </row>
    <row r="30" s="141" customFormat="1" ht="81" spans="1:10">
      <c r="A30" s="154" t="s">
        <v>266</v>
      </c>
      <c r="B30" s="154" t="s">
        <v>378</v>
      </c>
      <c r="C30" s="154" t="s">
        <v>314</v>
      </c>
      <c r="D30" s="154" t="s">
        <v>322</v>
      </c>
      <c r="E30" s="154" t="s">
        <v>388</v>
      </c>
      <c r="F30" s="154" t="s">
        <v>317</v>
      </c>
      <c r="G30" s="154" t="s">
        <v>324</v>
      </c>
      <c r="H30" s="154" t="s">
        <v>325</v>
      </c>
      <c r="I30" s="154" t="s">
        <v>320</v>
      </c>
      <c r="J30" s="154" t="s">
        <v>389</v>
      </c>
    </row>
    <row r="31" s="141" customFormat="1" ht="67.5" spans="1:10">
      <c r="A31" s="154" t="s">
        <v>266</v>
      </c>
      <c r="B31" s="154" t="s">
        <v>378</v>
      </c>
      <c r="C31" s="154" t="s">
        <v>314</v>
      </c>
      <c r="D31" s="154" t="s">
        <v>350</v>
      </c>
      <c r="E31" s="154" t="s">
        <v>390</v>
      </c>
      <c r="F31" s="154" t="s">
        <v>317</v>
      </c>
      <c r="G31" s="154" t="s">
        <v>324</v>
      </c>
      <c r="H31" s="154" t="s">
        <v>325</v>
      </c>
      <c r="I31" s="154" t="s">
        <v>320</v>
      </c>
      <c r="J31" s="154" t="s">
        <v>391</v>
      </c>
    </row>
    <row r="32" s="141" customFormat="1" ht="27" spans="1:10">
      <c r="A32" s="154" t="s">
        <v>266</v>
      </c>
      <c r="B32" s="154" t="s">
        <v>378</v>
      </c>
      <c r="C32" s="154" t="s">
        <v>314</v>
      </c>
      <c r="D32" s="154" t="s">
        <v>327</v>
      </c>
      <c r="E32" s="154" t="s">
        <v>328</v>
      </c>
      <c r="F32" s="154" t="s">
        <v>317</v>
      </c>
      <c r="G32" s="154" t="s">
        <v>392</v>
      </c>
      <c r="H32" s="154" t="s">
        <v>330</v>
      </c>
      <c r="I32" s="154" t="s">
        <v>320</v>
      </c>
      <c r="J32" s="154" t="s">
        <v>393</v>
      </c>
    </row>
    <row r="33" s="141" customFormat="1" ht="67.5" spans="1:10">
      <c r="A33" s="154" t="s">
        <v>266</v>
      </c>
      <c r="B33" s="154" t="s">
        <v>378</v>
      </c>
      <c r="C33" s="154" t="s">
        <v>332</v>
      </c>
      <c r="D33" s="154" t="s">
        <v>333</v>
      </c>
      <c r="E33" s="154" t="s">
        <v>394</v>
      </c>
      <c r="F33" s="154" t="s">
        <v>342</v>
      </c>
      <c r="G33" s="154" t="s">
        <v>395</v>
      </c>
      <c r="H33" s="154" t="s">
        <v>325</v>
      </c>
      <c r="I33" s="154" t="s">
        <v>320</v>
      </c>
      <c r="J33" s="154" t="s">
        <v>396</v>
      </c>
    </row>
    <row r="34" s="141" customFormat="1" ht="40.5" spans="1:10">
      <c r="A34" s="154" t="s">
        <v>266</v>
      </c>
      <c r="B34" s="154" t="s">
        <v>378</v>
      </c>
      <c r="C34" s="154" t="s">
        <v>332</v>
      </c>
      <c r="D34" s="154" t="s">
        <v>333</v>
      </c>
      <c r="E34" s="154" t="s">
        <v>397</v>
      </c>
      <c r="F34" s="154" t="s">
        <v>317</v>
      </c>
      <c r="G34" s="154" t="s">
        <v>335</v>
      </c>
      <c r="H34" s="154" t="s">
        <v>336</v>
      </c>
      <c r="I34" s="154" t="s">
        <v>337</v>
      </c>
      <c r="J34" s="154" t="s">
        <v>398</v>
      </c>
    </row>
    <row r="35" s="141" customFormat="1" ht="27" spans="1:10">
      <c r="A35" s="154" t="s">
        <v>266</v>
      </c>
      <c r="B35" s="154" t="s">
        <v>378</v>
      </c>
      <c r="C35" s="154" t="s">
        <v>339</v>
      </c>
      <c r="D35" s="154" t="s">
        <v>340</v>
      </c>
      <c r="E35" s="154" t="s">
        <v>399</v>
      </c>
      <c r="F35" s="154" t="s">
        <v>342</v>
      </c>
      <c r="G35" s="154" t="s">
        <v>395</v>
      </c>
      <c r="H35" s="154" t="s">
        <v>325</v>
      </c>
      <c r="I35" s="154" t="s">
        <v>320</v>
      </c>
      <c r="J35" s="154" t="s">
        <v>400</v>
      </c>
    </row>
    <row r="36" ht="27" spans="1:10">
      <c r="A36" s="154" t="s">
        <v>275</v>
      </c>
      <c r="B36" s="154" t="s">
        <v>401</v>
      </c>
      <c r="C36" s="154" t="s">
        <v>314</v>
      </c>
      <c r="D36" s="154" t="s">
        <v>315</v>
      </c>
      <c r="E36" s="154" t="s">
        <v>402</v>
      </c>
      <c r="F36" s="154" t="s">
        <v>342</v>
      </c>
      <c r="G36" s="154" t="s">
        <v>88</v>
      </c>
      <c r="H36" s="154" t="s">
        <v>383</v>
      </c>
      <c r="I36" s="154" t="s">
        <v>320</v>
      </c>
      <c r="J36" s="154" t="s">
        <v>403</v>
      </c>
    </row>
    <row r="37" ht="27" spans="1:10">
      <c r="A37" s="154" t="s">
        <v>275</v>
      </c>
      <c r="B37" s="154" t="s">
        <v>401</v>
      </c>
      <c r="C37" s="154" t="s">
        <v>314</v>
      </c>
      <c r="D37" s="154" t="s">
        <v>322</v>
      </c>
      <c r="E37" s="154" t="s">
        <v>404</v>
      </c>
      <c r="F37" s="154" t="s">
        <v>342</v>
      </c>
      <c r="G37" s="154" t="s">
        <v>343</v>
      </c>
      <c r="H37" s="154" t="s">
        <v>325</v>
      </c>
      <c r="I37" s="154" t="s">
        <v>320</v>
      </c>
      <c r="J37" s="154" t="s">
        <v>405</v>
      </c>
    </row>
    <row r="38" ht="27" spans="1:10">
      <c r="A38" s="154" t="s">
        <v>275</v>
      </c>
      <c r="B38" s="154" t="s">
        <v>401</v>
      </c>
      <c r="C38" s="154" t="s">
        <v>314</v>
      </c>
      <c r="D38" s="154" t="s">
        <v>327</v>
      </c>
      <c r="E38" s="154" t="s">
        <v>328</v>
      </c>
      <c r="F38" s="154" t="s">
        <v>353</v>
      </c>
      <c r="G38" s="154" t="s">
        <v>406</v>
      </c>
      <c r="H38" s="154" t="s">
        <v>330</v>
      </c>
      <c r="I38" s="154" t="s">
        <v>320</v>
      </c>
      <c r="J38" s="154" t="s">
        <v>407</v>
      </c>
    </row>
    <row r="39" ht="40.5" spans="1:10">
      <c r="A39" s="154" t="s">
        <v>275</v>
      </c>
      <c r="B39" s="154" t="s">
        <v>401</v>
      </c>
      <c r="C39" s="154" t="s">
        <v>332</v>
      </c>
      <c r="D39" s="154" t="s">
        <v>333</v>
      </c>
      <c r="E39" s="154" t="s">
        <v>408</v>
      </c>
      <c r="F39" s="154" t="s">
        <v>317</v>
      </c>
      <c r="G39" s="154" t="s">
        <v>335</v>
      </c>
      <c r="H39" s="154" t="s">
        <v>336</v>
      </c>
      <c r="I39" s="154" t="s">
        <v>337</v>
      </c>
      <c r="J39" s="154" t="s">
        <v>409</v>
      </c>
    </row>
    <row r="40" ht="40.5" spans="1:10">
      <c r="A40" s="154" t="s">
        <v>275</v>
      </c>
      <c r="B40" s="154" t="s">
        <v>401</v>
      </c>
      <c r="C40" s="154" t="s">
        <v>332</v>
      </c>
      <c r="D40" s="154" t="s">
        <v>357</v>
      </c>
      <c r="E40" s="154" t="s">
        <v>410</v>
      </c>
      <c r="F40" s="154" t="s">
        <v>317</v>
      </c>
      <c r="G40" s="154" t="s">
        <v>335</v>
      </c>
      <c r="H40" s="154" t="s">
        <v>336</v>
      </c>
      <c r="I40" s="154" t="s">
        <v>337</v>
      </c>
      <c r="J40" s="154" t="s">
        <v>359</v>
      </c>
    </row>
    <row r="41" spans="1:10">
      <c r="A41" s="154" t="s">
        <v>275</v>
      </c>
      <c r="B41" s="154" t="s">
        <v>401</v>
      </c>
      <c r="C41" s="154" t="s">
        <v>339</v>
      </c>
      <c r="D41" s="154" t="s">
        <v>340</v>
      </c>
      <c r="E41" s="154" t="s">
        <v>411</v>
      </c>
      <c r="F41" s="154" t="s">
        <v>342</v>
      </c>
      <c r="G41" s="154" t="s">
        <v>343</v>
      </c>
      <c r="H41" s="154" t="s">
        <v>325</v>
      </c>
      <c r="I41" s="154" t="s">
        <v>320</v>
      </c>
      <c r="J41" s="154" t="s">
        <v>412</v>
      </c>
    </row>
    <row r="42" ht="27" spans="1:10">
      <c r="A42" s="154" t="s">
        <v>279</v>
      </c>
      <c r="B42" s="154" t="s">
        <v>413</v>
      </c>
      <c r="C42" s="154" t="s">
        <v>314</v>
      </c>
      <c r="D42" s="154" t="s">
        <v>315</v>
      </c>
      <c r="E42" s="154" t="s">
        <v>414</v>
      </c>
      <c r="F42" s="154" t="s">
        <v>342</v>
      </c>
      <c r="G42" s="154" t="s">
        <v>415</v>
      </c>
      <c r="H42" s="154" t="s">
        <v>416</v>
      </c>
      <c r="I42" s="154" t="s">
        <v>320</v>
      </c>
      <c r="J42" s="154" t="s">
        <v>417</v>
      </c>
    </row>
    <row r="43" ht="27" spans="1:10">
      <c r="A43" s="154" t="s">
        <v>279</v>
      </c>
      <c r="B43" s="154" t="s">
        <v>413</v>
      </c>
      <c r="C43" s="154" t="s">
        <v>314</v>
      </c>
      <c r="D43" s="154" t="s">
        <v>322</v>
      </c>
      <c r="E43" s="154" t="s">
        <v>418</v>
      </c>
      <c r="F43" s="154" t="s">
        <v>342</v>
      </c>
      <c r="G43" s="154" t="s">
        <v>419</v>
      </c>
      <c r="H43" s="154" t="s">
        <v>420</v>
      </c>
      <c r="I43" s="154" t="s">
        <v>320</v>
      </c>
      <c r="J43" s="154" t="s">
        <v>421</v>
      </c>
    </row>
    <row r="44" ht="27" spans="1:10">
      <c r="A44" s="154" t="s">
        <v>279</v>
      </c>
      <c r="B44" s="154" t="s">
        <v>413</v>
      </c>
      <c r="C44" s="154" t="s">
        <v>314</v>
      </c>
      <c r="D44" s="154" t="s">
        <v>350</v>
      </c>
      <c r="E44" s="154" t="s">
        <v>422</v>
      </c>
      <c r="F44" s="154" t="s">
        <v>342</v>
      </c>
      <c r="G44" s="154" t="s">
        <v>395</v>
      </c>
      <c r="H44" s="154" t="s">
        <v>325</v>
      </c>
      <c r="I44" s="154" t="s">
        <v>320</v>
      </c>
      <c r="J44" s="154" t="s">
        <v>423</v>
      </c>
    </row>
    <row r="45" ht="27" spans="1:10">
      <c r="A45" s="154" t="s">
        <v>279</v>
      </c>
      <c r="B45" s="154" t="s">
        <v>413</v>
      </c>
      <c r="C45" s="154" t="s">
        <v>314</v>
      </c>
      <c r="D45" s="154" t="s">
        <v>327</v>
      </c>
      <c r="E45" s="154" t="s">
        <v>328</v>
      </c>
      <c r="F45" s="154" t="s">
        <v>353</v>
      </c>
      <c r="G45" s="154" t="s">
        <v>424</v>
      </c>
      <c r="H45" s="154" t="s">
        <v>330</v>
      </c>
      <c r="I45" s="154" t="s">
        <v>320</v>
      </c>
      <c r="J45" s="154" t="s">
        <v>331</v>
      </c>
    </row>
    <row r="46" ht="40.5" spans="1:10">
      <c r="A46" s="154" t="s">
        <v>279</v>
      </c>
      <c r="B46" s="154" t="s">
        <v>413</v>
      </c>
      <c r="C46" s="154" t="s">
        <v>332</v>
      </c>
      <c r="D46" s="154" t="s">
        <v>333</v>
      </c>
      <c r="E46" s="154" t="s">
        <v>425</v>
      </c>
      <c r="F46" s="154" t="s">
        <v>317</v>
      </c>
      <c r="G46" s="154" t="s">
        <v>426</v>
      </c>
      <c r="H46" s="154" t="s">
        <v>336</v>
      </c>
      <c r="I46" s="154" t="s">
        <v>320</v>
      </c>
      <c r="J46" s="154" t="s">
        <v>338</v>
      </c>
    </row>
    <row r="47" ht="27" spans="1:10">
      <c r="A47" s="154" t="s">
        <v>279</v>
      </c>
      <c r="B47" s="154" t="s">
        <v>413</v>
      </c>
      <c r="C47" s="154" t="s">
        <v>339</v>
      </c>
      <c r="D47" s="154" t="s">
        <v>340</v>
      </c>
      <c r="E47" s="154" t="s">
        <v>341</v>
      </c>
      <c r="F47" s="154" t="s">
        <v>342</v>
      </c>
      <c r="G47" s="154" t="s">
        <v>343</v>
      </c>
      <c r="H47" s="154" t="s">
        <v>325</v>
      </c>
      <c r="I47" s="154" t="s">
        <v>320</v>
      </c>
      <c r="J47" s="154" t="s">
        <v>427</v>
      </c>
    </row>
    <row r="48" ht="40.5" spans="1:10">
      <c r="A48" s="154" t="s">
        <v>279</v>
      </c>
      <c r="B48" s="154" t="s">
        <v>413</v>
      </c>
      <c r="C48" s="154" t="s">
        <v>339</v>
      </c>
      <c r="D48" s="154" t="s">
        <v>340</v>
      </c>
      <c r="E48" s="154" t="s">
        <v>428</v>
      </c>
      <c r="F48" s="154" t="s">
        <v>342</v>
      </c>
      <c r="G48" s="154" t="s">
        <v>343</v>
      </c>
      <c r="H48" s="154" t="s">
        <v>325</v>
      </c>
      <c r="I48" s="154" t="s">
        <v>320</v>
      </c>
      <c r="J48" s="154" t="s">
        <v>429</v>
      </c>
    </row>
    <row r="49" s="142" customFormat="1" ht="40.5" spans="1:10">
      <c r="A49" s="155" t="s">
        <v>281</v>
      </c>
      <c r="B49" s="155" t="s">
        <v>430</v>
      </c>
      <c r="C49" s="156" t="s">
        <v>314</v>
      </c>
      <c r="D49" s="157" t="s">
        <v>315</v>
      </c>
      <c r="E49" s="157" t="s">
        <v>431</v>
      </c>
      <c r="F49" s="157" t="s">
        <v>342</v>
      </c>
      <c r="G49" s="157" t="s">
        <v>83</v>
      </c>
      <c r="H49" s="157" t="s">
        <v>432</v>
      </c>
      <c r="I49" s="157" t="s">
        <v>320</v>
      </c>
      <c r="J49" s="157" t="s">
        <v>433</v>
      </c>
    </row>
    <row r="50" s="142" customFormat="1" ht="40.5" spans="1:10">
      <c r="A50" s="155"/>
      <c r="B50" s="155"/>
      <c r="C50" s="156" t="s">
        <v>314</v>
      </c>
      <c r="D50" s="157" t="s">
        <v>322</v>
      </c>
      <c r="E50" s="157" t="s">
        <v>434</v>
      </c>
      <c r="F50" s="157" t="s">
        <v>317</v>
      </c>
      <c r="G50" s="157" t="s">
        <v>324</v>
      </c>
      <c r="H50" s="157" t="s">
        <v>325</v>
      </c>
      <c r="I50" s="157" t="s">
        <v>320</v>
      </c>
      <c r="J50" s="157" t="s">
        <v>435</v>
      </c>
    </row>
    <row r="51" s="142" customFormat="1" ht="27" spans="1:10">
      <c r="A51" s="155"/>
      <c r="B51" s="155"/>
      <c r="C51" s="156" t="s">
        <v>314</v>
      </c>
      <c r="D51" s="157" t="s">
        <v>322</v>
      </c>
      <c r="E51" s="157" t="s">
        <v>436</v>
      </c>
      <c r="F51" s="157" t="s">
        <v>317</v>
      </c>
      <c r="G51" s="157" t="s">
        <v>437</v>
      </c>
      <c r="H51" s="157" t="s">
        <v>336</v>
      </c>
      <c r="I51" s="157" t="s">
        <v>320</v>
      </c>
      <c r="J51" s="157" t="s">
        <v>438</v>
      </c>
    </row>
    <row r="52" s="142" customFormat="1" ht="27" spans="1:10">
      <c r="A52" s="155"/>
      <c r="B52" s="155"/>
      <c r="C52" s="156" t="s">
        <v>314</v>
      </c>
      <c r="D52" s="157" t="s">
        <v>350</v>
      </c>
      <c r="E52" s="157" t="s">
        <v>439</v>
      </c>
      <c r="F52" s="157" t="s">
        <v>353</v>
      </c>
      <c r="G52" s="157" t="s">
        <v>440</v>
      </c>
      <c r="H52" s="157" t="s">
        <v>441</v>
      </c>
      <c r="I52" s="157" t="s">
        <v>320</v>
      </c>
      <c r="J52" s="157" t="s">
        <v>442</v>
      </c>
    </row>
    <row r="53" s="142" customFormat="1" ht="27" spans="1:10">
      <c r="A53" s="155"/>
      <c r="B53" s="155"/>
      <c r="C53" s="156" t="s">
        <v>332</v>
      </c>
      <c r="D53" s="156" t="s">
        <v>327</v>
      </c>
      <c r="E53" s="157" t="s">
        <v>328</v>
      </c>
      <c r="F53" s="157" t="s">
        <v>353</v>
      </c>
      <c r="G53" s="157" t="s">
        <v>443</v>
      </c>
      <c r="H53" s="157" t="s">
        <v>330</v>
      </c>
      <c r="I53" s="157" t="s">
        <v>320</v>
      </c>
      <c r="J53" s="157" t="s">
        <v>444</v>
      </c>
    </row>
    <row r="54" s="142" customFormat="1" ht="40.5" spans="1:10">
      <c r="A54" s="155"/>
      <c r="B54" s="155"/>
      <c r="C54" s="156" t="s">
        <v>332</v>
      </c>
      <c r="D54" s="157" t="s">
        <v>445</v>
      </c>
      <c r="E54" s="157" t="s">
        <v>446</v>
      </c>
      <c r="F54" s="157" t="s">
        <v>317</v>
      </c>
      <c r="G54" s="157" t="s">
        <v>447</v>
      </c>
      <c r="H54" s="157" t="s">
        <v>336</v>
      </c>
      <c r="I54" s="157" t="s">
        <v>337</v>
      </c>
      <c r="J54" s="157" t="s">
        <v>448</v>
      </c>
    </row>
    <row r="55" s="142" customFormat="1" ht="40.5" spans="1:10">
      <c r="A55" s="155"/>
      <c r="B55" s="155"/>
      <c r="C55" s="156" t="s">
        <v>332</v>
      </c>
      <c r="D55" s="157" t="s">
        <v>445</v>
      </c>
      <c r="E55" s="157" t="s">
        <v>449</v>
      </c>
      <c r="F55" s="157" t="s">
        <v>317</v>
      </c>
      <c r="G55" s="157" t="s">
        <v>447</v>
      </c>
      <c r="H55" s="157" t="s">
        <v>336</v>
      </c>
      <c r="I55" s="157" t="s">
        <v>337</v>
      </c>
      <c r="J55" s="157" t="s">
        <v>450</v>
      </c>
    </row>
    <row r="56" s="142" customFormat="1" ht="27" spans="1:10">
      <c r="A56" s="155"/>
      <c r="B56" s="155"/>
      <c r="C56" s="156" t="s">
        <v>332</v>
      </c>
      <c r="D56" s="157" t="s">
        <v>451</v>
      </c>
      <c r="E56" s="157" t="s">
        <v>452</v>
      </c>
      <c r="F56" s="157" t="s">
        <v>317</v>
      </c>
      <c r="G56" s="157" t="s">
        <v>335</v>
      </c>
      <c r="H56" s="157" t="s">
        <v>336</v>
      </c>
      <c r="I56" s="157" t="s">
        <v>337</v>
      </c>
      <c r="J56" s="157" t="s">
        <v>453</v>
      </c>
    </row>
    <row r="57" s="142" customFormat="1" ht="40.5" spans="1:10">
      <c r="A57" s="155"/>
      <c r="B57" s="155"/>
      <c r="C57" s="156" t="s">
        <v>339</v>
      </c>
      <c r="D57" s="157" t="s">
        <v>454</v>
      </c>
      <c r="E57" s="157" t="s">
        <v>455</v>
      </c>
      <c r="F57" s="157" t="s">
        <v>342</v>
      </c>
      <c r="G57" s="157" t="s">
        <v>343</v>
      </c>
      <c r="H57" s="157" t="s">
        <v>325</v>
      </c>
      <c r="I57" s="157" t="s">
        <v>320</v>
      </c>
      <c r="J57" s="157" t="s">
        <v>456</v>
      </c>
    </row>
    <row r="58" s="142" customFormat="1" ht="54" spans="1:10">
      <c r="A58" s="155"/>
      <c r="B58" s="155"/>
      <c r="C58" s="156" t="s">
        <v>339</v>
      </c>
      <c r="D58" s="157" t="s">
        <v>454</v>
      </c>
      <c r="E58" s="157" t="s">
        <v>457</v>
      </c>
      <c r="F58" s="157" t="s">
        <v>342</v>
      </c>
      <c r="G58" s="157" t="s">
        <v>343</v>
      </c>
      <c r="H58" s="157" t="s">
        <v>325</v>
      </c>
      <c r="I58" s="157" t="s">
        <v>320</v>
      </c>
      <c r="J58" s="157" t="s">
        <v>458</v>
      </c>
    </row>
    <row r="59" s="142" customFormat="1" ht="54" spans="1:10">
      <c r="A59" s="155"/>
      <c r="B59" s="155"/>
      <c r="C59" s="156" t="s">
        <v>339</v>
      </c>
      <c r="D59" s="157" t="s">
        <v>454</v>
      </c>
      <c r="E59" s="157" t="s">
        <v>428</v>
      </c>
      <c r="F59" s="157" t="s">
        <v>342</v>
      </c>
      <c r="G59" s="157" t="s">
        <v>343</v>
      </c>
      <c r="H59" s="157" t="s">
        <v>325</v>
      </c>
      <c r="I59" s="157" t="s">
        <v>320</v>
      </c>
      <c r="J59" s="157" t="s">
        <v>459</v>
      </c>
    </row>
    <row r="60" ht="40.5" spans="1:10">
      <c r="A60" s="155" t="s">
        <v>283</v>
      </c>
      <c r="B60" s="155" t="s">
        <v>460</v>
      </c>
      <c r="C60" s="156" t="s">
        <v>314</v>
      </c>
      <c r="D60" s="157" t="s">
        <v>315</v>
      </c>
      <c r="E60" s="157" t="s">
        <v>431</v>
      </c>
      <c r="F60" s="157" t="s">
        <v>342</v>
      </c>
      <c r="G60" s="157" t="s">
        <v>83</v>
      </c>
      <c r="H60" s="157" t="s">
        <v>432</v>
      </c>
      <c r="I60" s="157" t="s">
        <v>320</v>
      </c>
      <c r="J60" s="157" t="s">
        <v>433</v>
      </c>
    </row>
    <row r="61" ht="40.5" spans="1:10">
      <c r="A61" s="155"/>
      <c r="B61" s="155"/>
      <c r="C61" s="156" t="s">
        <v>314</v>
      </c>
      <c r="D61" s="157" t="s">
        <v>322</v>
      </c>
      <c r="E61" s="157" t="s">
        <v>434</v>
      </c>
      <c r="F61" s="157" t="s">
        <v>317</v>
      </c>
      <c r="G61" s="157" t="s">
        <v>324</v>
      </c>
      <c r="H61" s="157" t="s">
        <v>325</v>
      </c>
      <c r="I61" s="157" t="s">
        <v>320</v>
      </c>
      <c r="J61" s="157" t="s">
        <v>435</v>
      </c>
    </row>
    <row r="62" ht="27" spans="1:10">
      <c r="A62" s="155"/>
      <c r="B62" s="155"/>
      <c r="C62" s="156" t="s">
        <v>314</v>
      </c>
      <c r="D62" s="157" t="s">
        <v>322</v>
      </c>
      <c r="E62" s="157" t="s">
        <v>436</v>
      </c>
      <c r="F62" s="157" t="s">
        <v>342</v>
      </c>
      <c r="G62" s="157" t="s">
        <v>371</v>
      </c>
      <c r="H62" s="157" t="s">
        <v>325</v>
      </c>
      <c r="I62" s="157" t="s">
        <v>320</v>
      </c>
      <c r="J62" s="157" t="s">
        <v>438</v>
      </c>
    </row>
    <row r="63" ht="40.5" spans="1:10">
      <c r="A63" s="155"/>
      <c r="B63" s="155"/>
      <c r="C63" s="156" t="s">
        <v>314</v>
      </c>
      <c r="D63" s="157" t="s">
        <v>350</v>
      </c>
      <c r="E63" s="157" t="s">
        <v>461</v>
      </c>
      <c r="F63" s="157" t="s">
        <v>353</v>
      </c>
      <c r="G63" s="157" t="s">
        <v>440</v>
      </c>
      <c r="H63" s="157" t="s">
        <v>441</v>
      </c>
      <c r="I63" s="157" t="s">
        <v>320</v>
      </c>
      <c r="J63" s="157" t="s">
        <v>462</v>
      </c>
    </row>
    <row r="64" ht="27" spans="1:10">
      <c r="A64" s="155"/>
      <c r="B64" s="155"/>
      <c r="C64" s="156" t="s">
        <v>332</v>
      </c>
      <c r="D64" s="156" t="s">
        <v>327</v>
      </c>
      <c r="E64" s="157" t="s">
        <v>328</v>
      </c>
      <c r="F64" s="157" t="s">
        <v>353</v>
      </c>
      <c r="G64" s="157" t="s">
        <v>463</v>
      </c>
      <c r="H64" s="157" t="s">
        <v>330</v>
      </c>
      <c r="I64" s="157" t="s">
        <v>320</v>
      </c>
      <c r="J64" s="157" t="s">
        <v>464</v>
      </c>
    </row>
    <row r="65" ht="40.5" spans="1:10">
      <c r="A65" s="155"/>
      <c r="B65" s="155"/>
      <c r="C65" s="156" t="s">
        <v>332</v>
      </c>
      <c r="D65" s="157" t="s">
        <v>445</v>
      </c>
      <c r="E65" s="157" t="s">
        <v>446</v>
      </c>
      <c r="F65" s="157" t="s">
        <v>317</v>
      </c>
      <c r="G65" s="157" t="s">
        <v>447</v>
      </c>
      <c r="H65" s="157" t="s">
        <v>336</v>
      </c>
      <c r="I65" s="157" t="s">
        <v>320</v>
      </c>
      <c r="J65" s="157" t="s">
        <v>448</v>
      </c>
    </row>
    <row r="66" ht="40.5" spans="1:10">
      <c r="A66" s="155"/>
      <c r="B66" s="155"/>
      <c r="C66" s="156" t="s">
        <v>332</v>
      </c>
      <c r="D66" s="157" t="s">
        <v>445</v>
      </c>
      <c r="E66" s="157" t="s">
        <v>449</v>
      </c>
      <c r="F66" s="157" t="s">
        <v>317</v>
      </c>
      <c r="G66" s="157" t="s">
        <v>447</v>
      </c>
      <c r="H66" s="157" t="s">
        <v>336</v>
      </c>
      <c r="I66" s="157" t="s">
        <v>337</v>
      </c>
      <c r="J66" s="157" t="s">
        <v>450</v>
      </c>
    </row>
    <row r="67" ht="27" spans="1:10">
      <c r="A67" s="155"/>
      <c r="B67" s="155"/>
      <c r="C67" s="156" t="s">
        <v>332</v>
      </c>
      <c r="D67" s="157" t="s">
        <v>451</v>
      </c>
      <c r="E67" s="157" t="s">
        <v>452</v>
      </c>
      <c r="F67" s="157" t="s">
        <v>317</v>
      </c>
      <c r="G67" s="157" t="s">
        <v>335</v>
      </c>
      <c r="H67" s="157" t="s">
        <v>336</v>
      </c>
      <c r="I67" s="157" t="s">
        <v>337</v>
      </c>
      <c r="J67" s="157" t="s">
        <v>453</v>
      </c>
    </row>
    <row r="68" ht="40.5" spans="1:10">
      <c r="A68" s="155"/>
      <c r="B68" s="155"/>
      <c r="C68" s="156" t="s">
        <v>339</v>
      </c>
      <c r="D68" s="157" t="s">
        <v>454</v>
      </c>
      <c r="E68" s="157" t="s">
        <v>455</v>
      </c>
      <c r="F68" s="157" t="s">
        <v>342</v>
      </c>
      <c r="G68" s="157" t="s">
        <v>343</v>
      </c>
      <c r="H68" s="157" t="s">
        <v>325</v>
      </c>
      <c r="I68" s="157" t="s">
        <v>320</v>
      </c>
      <c r="J68" s="157" t="s">
        <v>456</v>
      </c>
    </row>
    <row r="69" ht="54" spans="1:10">
      <c r="A69" s="155"/>
      <c r="B69" s="155"/>
      <c r="C69" s="156" t="s">
        <v>339</v>
      </c>
      <c r="D69" s="157" t="s">
        <v>454</v>
      </c>
      <c r="E69" s="157" t="s">
        <v>457</v>
      </c>
      <c r="F69" s="157" t="s">
        <v>342</v>
      </c>
      <c r="G69" s="157" t="s">
        <v>343</v>
      </c>
      <c r="H69" s="157" t="s">
        <v>325</v>
      </c>
      <c r="I69" s="157" t="s">
        <v>320</v>
      </c>
      <c r="J69" s="157" t="s">
        <v>458</v>
      </c>
    </row>
    <row r="70" ht="54" spans="1:10">
      <c r="A70" s="155"/>
      <c r="B70" s="155"/>
      <c r="C70" s="156" t="s">
        <v>339</v>
      </c>
      <c r="D70" s="157" t="s">
        <v>454</v>
      </c>
      <c r="E70" s="157" t="s">
        <v>428</v>
      </c>
      <c r="F70" s="157" t="s">
        <v>342</v>
      </c>
      <c r="G70" s="157" t="s">
        <v>343</v>
      </c>
      <c r="H70" s="157" t="s">
        <v>325</v>
      </c>
      <c r="I70" s="157" t="s">
        <v>320</v>
      </c>
      <c r="J70" s="157" t="s">
        <v>459</v>
      </c>
    </row>
    <row r="71" ht="40.5" spans="1:10">
      <c r="A71" s="155" t="s">
        <v>285</v>
      </c>
      <c r="B71" s="159" t="s">
        <v>465</v>
      </c>
      <c r="C71" s="156" t="s">
        <v>314</v>
      </c>
      <c r="D71" s="156" t="s">
        <v>315</v>
      </c>
      <c r="E71" s="157" t="s">
        <v>466</v>
      </c>
      <c r="F71" s="157" t="s">
        <v>317</v>
      </c>
      <c r="G71" s="157" t="s">
        <v>82</v>
      </c>
      <c r="H71" s="157" t="s">
        <v>467</v>
      </c>
      <c r="I71" s="157" t="s">
        <v>320</v>
      </c>
      <c r="J71" s="157" t="s">
        <v>468</v>
      </c>
    </row>
    <row r="72" ht="40.5" spans="1:10">
      <c r="A72" s="155"/>
      <c r="B72" s="159"/>
      <c r="C72" s="156" t="s">
        <v>314</v>
      </c>
      <c r="D72" s="156" t="s">
        <v>322</v>
      </c>
      <c r="E72" s="157" t="s">
        <v>469</v>
      </c>
      <c r="F72" s="157" t="s">
        <v>317</v>
      </c>
      <c r="G72" s="157" t="s">
        <v>324</v>
      </c>
      <c r="H72" s="157" t="s">
        <v>325</v>
      </c>
      <c r="I72" s="157" t="s">
        <v>320</v>
      </c>
      <c r="J72" s="157" t="s">
        <v>470</v>
      </c>
    </row>
    <row r="73" ht="27" spans="1:10">
      <c r="A73" s="155"/>
      <c r="B73" s="159"/>
      <c r="C73" s="156" t="s">
        <v>314</v>
      </c>
      <c r="D73" s="156" t="s">
        <v>327</v>
      </c>
      <c r="E73" s="157" t="s">
        <v>328</v>
      </c>
      <c r="F73" s="157" t="s">
        <v>353</v>
      </c>
      <c r="G73" s="157" t="s">
        <v>471</v>
      </c>
      <c r="H73" s="157" t="s">
        <v>330</v>
      </c>
      <c r="I73" s="157" t="s">
        <v>320</v>
      </c>
      <c r="J73" s="157" t="s">
        <v>472</v>
      </c>
    </row>
    <row r="74" ht="40.5" spans="1:10">
      <c r="A74" s="155"/>
      <c r="B74" s="159"/>
      <c r="C74" s="156"/>
      <c r="D74" s="156" t="s">
        <v>333</v>
      </c>
      <c r="E74" s="157" t="s">
        <v>473</v>
      </c>
      <c r="F74" s="157" t="s">
        <v>317</v>
      </c>
      <c r="G74" s="157" t="s">
        <v>335</v>
      </c>
      <c r="H74" s="157" t="s">
        <v>336</v>
      </c>
      <c r="I74" s="157" t="s">
        <v>337</v>
      </c>
      <c r="J74" s="157" t="s">
        <v>474</v>
      </c>
    </row>
    <row r="75" ht="40.5" spans="1:10">
      <c r="A75" s="155"/>
      <c r="B75" s="159"/>
      <c r="C75" s="156" t="s">
        <v>332</v>
      </c>
      <c r="D75" s="156" t="s">
        <v>357</v>
      </c>
      <c r="E75" s="157" t="s">
        <v>475</v>
      </c>
      <c r="F75" s="157" t="s">
        <v>317</v>
      </c>
      <c r="G75" s="157" t="s">
        <v>335</v>
      </c>
      <c r="H75" s="157" t="s">
        <v>336</v>
      </c>
      <c r="I75" s="157" t="s">
        <v>337</v>
      </c>
      <c r="J75" s="157" t="s">
        <v>476</v>
      </c>
    </row>
    <row r="76" ht="40.5" spans="1:10">
      <c r="A76" s="155"/>
      <c r="B76" s="159"/>
      <c r="C76" s="156" t="s">
        <v>339</v>
      </c>
      <c r="D76" s="156" t="s">
        <v>340</v>
      </c>
      <c r="E76" s="157" t="s">
        <v>341</v>
      </c>
      <c r="F76" s="157" t="s">
        <v>342</v>
      </c>
      <c r="G76" s="157" t="s">
        <v>343</v>
      </c>
      <c r="H76" s="157" t="s">
        <v>325</v>
      </c>
      <c r="I76" s="157" t="s">
        <v>320</v>
      </c>
      <c r="J76" s="157" t="s">
        <v>477</v>
      </c>
    </row>
    <row r="77" ht="27" spans="1:10">
      <c r="A77" s="155"/>
      <c r="B77" s="159"/>
      <c r="C77" s="156" t="s">
        <v>339</v>
      </c>
      <c r="D77" s="156" t="s">
        <v>340</v>
      </c>
      <c r="E77" s="157" t="s">
        <v>428</v>
      </c>
      <c r="F77" s="157" t="s">
        <v>342</v>
      </c>
      <c r="G77" s="157" t="s">
        <v>343</v>
      </c>
      <c r="H77" s="157" t="s">
        <v>325</v>
      </c>
      <c r="I77" s="157" t="s">
        <v>320</v>
      </c>
      <c r="J77" s="157" t="s">
        <v>478</v>
      </c>
    </row>
    <row r="78" ht="40.5" spans="1:10">
      <c r="A78" s="155" t="s">
        <v>287</v>
      </c>
      <c r="B78" s="155" t="s">
        <v>479</v>
      </c>
      <c r="C78" s="156" t="s">
        <v>314</v>
      </c>
      <c r="D78" s="156" t="s">
        <v>315</v>
      </c>
      <c r="E78" s="157" t="s">
        <v>382</v>
      </c>
      <c r="F78" s="157" t="s">
        <v>342</v>
      </c>
      <c r="G78" s="157" t="s">
        <v>82</v>
      </c>
      <c r="H78" s="157" t="s">
        <v>383</v>
      </c>
      <c r="I78" s="157" t="s">
        <v>320</v>
      </c>
      <c r="J78" s="157" t="s">
        <v>480</v>
      </c>
    </row>
    <row r="79" ht="27" spans="1:10">
      <c r="A79" s="155"/>
      <c r="B79" s="155"/>
      <c r="C79" s="156" t="s">
        <v>314</v>
      </c>
      <c r="D79" s="156" t="s">
        <v>315</v>
      </c>
      <c r="E79" s="157" t="s">
        <v>379</v>
      </c>
      <c r="F79" s="157" t="s">
        <v>317</v>
      </c>
      <c r="G79" s="157" t="s">
        <v>90</v>
      </c>
      <c r="H79" s="157" t="s">
        <v>319</v>
      </c>
      <c r="I79" s="157" t="s">
        <v>320</v>
      </c>
      <c r="J79" s="157" t="s">
        <v>481</v>
      </c>
    </row>
    <row r="80" ht="40.5" spans="1:10">
      <c r="A80" s="155"/>
      <c r="B80" s="155"/>
      <c r="C80" s="156" t="s">
        <v>314</v>
      </c>
      <c r="D80" s="156" t="s">
        <v>322</v>
      </c>
      <c r="E80" s="157" t="s">
        <v>388</v>
      </c>
      <c r="F80" s="157" t="s">
        <v>317</v>
      </c>
      <c r="G80" s="157" t="s">
        <v>324</v>
      </c>
      <c r="H80" s="157" t="s">
        <v>325</v>
      </c>
      <c r="I80" s="157" t="s">
        <v>320</v>
      </c>
      <c r="J80" s="157" t="s">
        <v>482</v>
      </c>
    </row>
    <row r="81" ht="40.5" spans="1:10">
      <c r="A81" s="155"/>
      <c r="B81" s="155"/>
      <c r="C81" s="156" t="s">
        <v>314</v>
      </c>
      <c r="D81" s="156" t="s">
        <v>322</v>
      </c>
      <c r="E81" s="157" t="s">
        <v>323</v>
      </c>
      <c r="F81" s="157" t="s">
        <v>317</v>
      </c>
      <c r="G81" s="157" t="s">
        <v>324</v>
      </c>
      <c r="H81" s="157" t="s">
        <v>325</v>
      </c>
      <c r="I81" s="157" t="s">
        <v>320</v>
      </c>
      <c r="J81" s="157" t="s">
        <v>483</v>
      </c>
    </row>
    <row r="82" ht="40.5" spans="1:10">
      <c r="A82" s="155"/>
      <c r="B82" s="155"/>
      <c r="C82" s="156" t="s">
        <v>314</v>
      </c>
      <c r="D82" s="156" t="s">
        <v>322</v>
      </c>
      <c r="E82" s="157" t="s">
        <v>386</v>
      </c>
      <c r="F82" s="157" t="s">
        <v>317</v>
      </c>
      <c r="G82" s="157" t="s">
        <v>324</v>
      </c>
      <c r="H82" s="157" t="s">
        <v>325</v>
      </c>
      <c r="I82" s="157" t="s">
        <v>320</v>
      </c>
      <c r="J82" s="157" t="s">
        <v>484</v>
      </c>
    </row>
    <row r="83" ht="40.5" spans="1:10">
      <c r="A83" s="155"/>
      <c r="B83" s="155"/>
      <c r="C83" s="156" t="s">
        <v>314</v>
      </c>
      <c r="D83" s="160" t="s">
        <v>350</v>
      </c>
      <c r="E83" s="157" t="s">
        <v>390</v>
      </c>
      <c r="F83" s="157" t="s">
        <v>317</v>
      </c>
      <c r="G83" s="157" t="s">
        <v>324</v>
      </c>
      <c r="H83" s="157" t="s">
        <v>325</v>
      </c>
      <c r="I83" s="157" t="s">
        <v>320</v>
      </c>
      <c r="J83" s="157" t="s">
        <v>485</v>
      </c>
    </row>
    <row r="84" ht="40.5" spans="1:10">
      <c r="A84" s="155"/>
      <c r="B84" s="155"/>
      <c r="C84" s="156" t="s">
        <v>332</v>
      </c>
      <c r="D84" s="156" t="s">
        <v>486</v>
      </c>
      <c r="E84" s="157" t="s">
        <v>397</v>
      </c>
      <c r="F84" s="157" t="s">
        <v>317</v>
      </c>
      <c r="G84" s="157" t="s">
        <v>335</v>
      </c>
      <c r="H84" s="157" t="s">
        <v>336</v>
      </c>
      <c r="I84" s="157" t="s">
        <v>337</v>
      </c>
      <c r="J84" s="157" t="s">
        <v>487</v>
      </c>
    </row>
    <row r="85" ht="40.5" spans="1:10">
      <c r="A85" s="155"/>
      <c r="B85" s="155"/>
      <c r="C85" s="156" t="s">
        <v>332</v>
      </c>
      <c r="D85" s="156" t="s">
        <v>486</v>
      </c>
      <c r="E85" s="157" t="s">
        <v>394</v>
      </c>
      <c r="F85" s="157" t="s">
        <v>342</v>
      </c>
      <c r="G85" s="157" t="s">
        <v>343</v>
      </c>
      <c r="H85" s="157" t="s">
        <v>325</v>
      </c>
      <c r="I85" s="157" t="s">
        <v>320</v>
      </c>
      <c r="J85" s="157" t="s">
        <v>488</v>
      </c>
    </row>
    <row r="86" ht="40.5" spans="1:10">
      <c r="A86" s="155"/>
      <c r="B86" s="155"/>
      <c r="C86" s="156" t="s">
        <v>332</v>
      </c>
      <c r="D86" s="156" t="s">
        <v>445</v>
      </c>
      <c r="E86" s="157" t="s">
        <v>489</v>
      </c>
      <c r="F86" s="157" t="s">
        <v>317</v>
      </c>
      <c r="G86" s="157" t="s">
        <v>335</v>
      </c>
      <c r="H86" s="157" t="s">
        <v>336</v>
      </c>
      <c r="I86" s="157" t="s">
        <v>337</v>
      </c>
      <c r="J86" s="157" t="s">
        <v>490</v>
      </c>
    </row>
    <row r="87" ht="40.5" spans="1:10">
      <c r="A87" s="155"/>
      <c r="B87" s="155"/>
      <c r="C87" s="156" t="s">
        <v>339</v>
      </c>
      <c r="D87" s="156" t="s">
        <v>454</v>
      </c>
      <c r="E87" s="157" t="s">
        <v>341</v>
      </c>
      <c r="F87" s="157" t="s">
        <v>342</v>
      </c>
      <c r="G87" s="157" t="s">
        <v>343</v>
      </c>
      <c r="H87" s="157" t="s">
        <v>325</v>
      </c>
      <c r="I87" s="157" t="s">
        <v>320</v>
      </c>
      <c r="J87" s="157" t="s">
        <v>491</v>
      </c>
    </row>
    <row r="88" ht="27" spans="1:10">
      <c r="A88" s="155" t="s">
        <v>289</v>
      </c>
      <c r="B88" s="155" t="s">
        <v>492</v>
      </c>
      <c r="C88" s="156" t="s">
        <v>314</v>
      </c>
      <c r="D88" s="156" t="s">
        <v>315</v>
      </c>
      <c r="E88" s="157" t="s">
        <v>379</v>
      </c>
      <c r="F88" s="157" t="s">
        <v>317</v>
      </c>
      <c r="G88" s="157" t="s">
        <v>90</v>
      </c>
      <c r="H88" s="157" t="s">
        <v>319</v>
      </c>
      <c r="I88" s="157" t="s">
        <v>320</v>
      </c>
      <c r="J88" s="157" t="s">
        <v>481</v>
      </c>
    </row>
    <row r="89" ht="40.5" spans="1:10">
      <c r="A89" s="155"/>
      <c r="B89" s="155"/>
      <c r="C89" s="156" t="s">
        <v>314</v>
      </c>
      <c r="D89" s="156" t="s">
        <v>315</v>
      </c>
      <c r="E89" s="157" t="s">
        <v>493</v>
      </c>
      <c r="F89" s="157" t="s">
        <v>342</v>
      </c>
      <c r="G89" s="157" t="s">
        <v>82</v>
      </c>
      <c r="H89" s="157" t="s">
        <v>383</v>
      </c>
      <c r="I89" s="157" t="s">
        <v>320</v>
      </c>
      <c r="J89" s="157" t="s">
        <v>494</v>
      </c>
    </row>
    <row r="90" ht="40.5" spans="1:10">
      <c r="A90" s="155"/>
      <c r="B90" s="155"/>
      <c r="C90" s="156" t="s">
        <v>314</v>
      </c>
      <c r="D90" s="156" t="s">
        <v>322</v>
      </c>
      <c r="E90" s="157" t="s">
        <v>323</v>
      </c>
      <c r="F90" s="157" t="s">
        <v>317</v>
      </c>
      <c r="G90" s="157" t="s">
        <v>324</v>
      </c>
      <c r="H90" s="157" t="s">
        <v>325</v>
      </c>
      <c r="I90" s="157" t="s">
        <v>320</v>
      </c>
      <c r="J90" s="157" t="s">
        <v>495</v>
      </c>
    </row>
    <row r="91" ht="40.5" spans="1:10">
      <c r="A91" s="155"/>
      <c r="B91" s="155"/>
      <c r="C91" s="156" t="s">
        <v>314</v>
      </c>
      <c r="D91" s="156" t="s">
        <v>322</v>
      </c>
      <c r="E91" s="157" t="s">
        <v>388</v>
      </c>
      <c r="F91" s="157" t="s">
        <v>317</v>
      </c>
      <c r="G91" s="157" t="s">
        <v>324</v>
      </c>
      <c r="H91" s="157" t="s">
        <v>325</v>
      </c>
      <c r="I91" s="157" t="s">
        <v>320</v>
      </c>
      <c r="J91" s="157" t="s">
        <v>482</v>
      </c>
    </row>
    <row r="92" ht="27" spans="1:10">
      <c r="A92" s="155"/>
      <c r="B92" s="155"/>
      <c r="C92" s="156" t="s">
        <v>314</v>
      </c>
      <c r="D92" s="156" t="s">
        <v>322</v>
      </c>
      <c r="E92" s="157" t="s">
        <v>386</v>
      </c>
      <c r="F92" s="157" t="s">
        <v>317</v>
      </c>
      <c r="G92" s="157" t="s">
        <v>324</v>
      </c>
      <c r="H92" s="157" t="s">
        <v>325</v>
      </c>
      <c r="I92" s="157" t="s">
        <v>320</v>
      </c>
      <c r="J92" s="157" t="s">
        <v>496</v>
      </c>
    </row>
    <row r="93" ht="40.5" spans="1:10">
      <c r="A93" s="155"/>
      <c r="B93" s="155"/>
      <c r="C93" s="156" t="s">
        <v>314</v>
      </c>
      <c r="D93" s="156" t="s">
        <v>350</v>
      </c>
      <c r="E93" s="157" t="s">
        <v>390</v>
      </c>
      <c r="F93" s="157" t="s">
        <v>317</v>
      </c>
      <c r="G93" s="157" t="s">
        <v>324</v>
      </c>
      <c r="H93" s="157" t="s">
        <v>325</v>
      </c>
      <c r="I93" s="157" t="s">
        <v>320</v>
      </c>
      <c r="J93" s="157" t="s">
        <v>485</v>
      </c>
    </row>
    <row r="94" ht="27" spans="1:10">
      <c r="A94" s="155"/>
      <c r="B94" s="155"/>
      <c r="C94" s="156" t="s">
        <v>314</v>
      </c>
      <c r="D94" s="156" t="s">
        <v>327</v>
      </c>
      <c r="E94" s="157" t="s">
        <v>328</v>
      </c>
      <c r="F94" s="157" t="s">
        <v>353</v>
      </c>
      <c r="G94" s="157" t="s">
        <v>497</v>
      </c>
      <c r="H94" s="157" t="s">
        <v>330</v>
      </c>
      <c r="I94" s="157" t="s">
        <v>320</v>
      </c>
      <c r="J94" s="157" t="s">
        <v>444</v>
      </c>
    </row>
    <row r="95" ht="40.5" spans="1:10">
      <c r="A95" s="155"/>
      <c r="B95" s="155"/>
      <c r="C95" s="156" t="s">
        <v>332</v>
      </c>
      <c r="D95" s="156" t="s">
        <v>333</v>
      </c>
      <c r="E95" s="157" t="s">
        <v>394</v>
      </c>
      <c r="F95" s="157" t="s">
        <v>342</v>
      </c>
      <c r="G95" s="157" t="s">
        <v>343</v>
      </c>
      <c r="H95" s="157" t="s">
        <v>325</v>
      </c>
      <c r="I95" s="157" t="s">
        <v>320</v>
      </c>
      <c r="J95" s="157" t="s">
        <v>488</v>
      </c>
    </row>
    <row r="96" ht="40.5" spans="1:10">
      <c r="A96" s="155"/>
      <c r="B96" s="155"/>
      <c r="C96" s="156" t="s">
        <v>332</v>
      </c>
      <c r="D96" s="156" t="s">
        <v>333</v>
      </c>
      <c r="E96" s="157" t="s">
        <v>498</v>
      </c>
      <c r="F96" s="157" t="s">
        <v>317</v>
      </c>
      <c r="G96" s="157" t="s">
        <v>499</v>
      </c>
      <c r="H96" s="157" t="s">
        <v>335</v>
      </c>
      <c r="I96" s="157" t="s">
        <v>337</v>
      </c>
      <c r="J96" s="157" t="s">
        <v>487</v>
      </c>
    </row>
    <row r="97" ht="40.5" spans="1:10">
      <c r="A97" s="155"/>
      <c r="B97" s="155"/>
      <c r="C97" s="156" t="s">
        <v>339</v>
      </c>
      <c r="D97" s="156" t="s">
        <v>340</v>
      </c>
      <c r="E97" s="157" t="s">
        <v>341</v>
      </c>
      <c r="F97" s="157" t="s">
        <v>342</v>
      </c>
      <c r="G97" s="157" t="s">
        <v>343</v>
      </c>
      <c r="H97" s="157" t="s">
        <v>325</v>
      </c>
      <c r="I97" s="157" t="s">
        <v>320</v>
      </c>
      <c r="J97" s="157" t="s">
        <v>500</v>
      </c>
    </row>
    <row r="98" s="143" customFormat="1" ht="27" spans="1:10">
      <c r="A98" s="155" t="s">
        <v>501</v>
      </c>
      <c r="B98" s="155" t="s">
        <v>479</v>
      </c>
      <c r="C98" s="156" t="s">
        <v>314</v>
      </c>
      <c r="D98" s="156" t="s">
        <v>315</v>
      </c>
      <c r="E98" s="157" t="s">
        <v>379</v>
      </c>
      <c r="F98" s="157" t="s">
        <v>317</v>
      </c>
      <c r="G98" s="157" t="s">
        <v>90</v>
      </c>
      <c r="H98" s="157" t="s">
        <v>319</v>
      </c>
      <c r="I98" s="157" t="s">
        <v>320</v>
      </c>
      <c r="J98" s="157" t="s">
        <v>481</v>
      </c>
    </row>
    <row r="99" s="143" customFormat="1" ht="40.5" spans="1:10">
      <c r="A99" s="155"/>
      <c r="B99" s="155"/>
      <c r="C99" s="156" t="s">
        <v>314</v>
      </c>
      <c r="D99" s="156" t="s">
        <v>315</v>
      </c>
      <c r="E99" s="157" t="s">
        <v>493</v>
      </c>
      <c r="F99" s="157" t="s">
        <v>342</v>
      </c>
      <c r="G99" s="157" t="s">
        <v>82</v>
      </c>
      <c r="H99" s="157" t="s">
        <v>383</v>
      </c>
      <c r="I99" s="157" t="s">
        <v>320</v>
      </c>
      <c r="J99" s="157" t="s">
        <v>494</v>
      </c>
    </row>
    <row r="100" s="143" customFormat="1" ht="40.5" spans="1:10">
      <c r="A100" s="155"/>
      <c r="B100" s="155"/>
      <c r="C100" s="156" t="s">
        <v>314</v>
      </c>
      <c r="D100" s="156" t="s">
        <v>322</v>
      </c>
      <c r="E100" s="157" t="s">
        <v>323</v>
      </c>
      <c r="F100" s="157" t="s">
        <v>317</v>
      </c>
      <c r="G100" s="157" t="s">
        <v>324</v>
      </c>
      <c r="H100" s="157" t="s">
        <v>325</v>
      </c>
      <c r="I100" s="157" t="s">
        <v>320</v>
      </c>
      <c r="J100" s="157" t="s">
        <v>495</v>
      </c>
    </row>
    <row r="101" s="143" customFormat="1" ht="40.5" spans="1:10">
      <c r="A101" s="155"/>
      <c r="B101" s="155"/>
      <c r="C101" s="156" t="s">
        <v>314</v>
      </c>
      <c r="D101" s="156" t="s">
        <v>322</v>
      </c>
      <c r="E101" s="157" t="s">
        <v>388</v>
      </c>
      <c r="F101" s="157" t="s">
        <v>317</v>
      </c>
      <c r="G101" s="157" t="s">
        <v>324</v>
      </c>
      <c r="H101" s="157" t="s">
        <v>325</v>
      </c>
      <c r="I101" s="157" t="s">
        <v>320</v>
      </c>
      <c r="J101" s="157" t="s">
        <v>482</v>
      </c>
    </row>
    <row r="102" s="143" customFormat="1" ht="27" spans="1:10">
      <c r="A102" s="155"/>
      <c r="B102" s="155"/>
      <c r="C102" s="156" t="s">
        <v>314</v>
      </c>
      <c r="D102" s="156" t="s">
        <v>322</v>
      </c>
      <c r="E102" s="157" t="s">
        <v>386</v>
      </c>
      <c r="F102" s="157" t="s">
        <v>317</v>
      </c>
      <c r="G102" s="157" t="s">
        <v>324</v>
      </c>
      <c r="H102" s="157" t="s">
        <v>325</v>
      </c>
      <c r="I102" s="157" t="s">
        <v>320</v>
      </c>
      <c r="J102" s="157" t="s">
        <v>496</v>
      </c>
    </row>
    <row r="103" s="143" customFormat="1" ht="40.5" spans="1:10">
      <c r="A103" s="155"/>
      <c r="B103" s="155"/>
      <c r="C103" s="156" t="s">
        <v>314</v>
      </c>
      <c r="D103" s="156" t="s">
        <v>350</v>
      </c>
      <c r="E103" s="157" t="s">
        <v>390</v>
      </c>
      <c r="F103" s="157" t="s">
        <v>317</v>
      </c>
      <c r="G103" s="157" t="s">
        <v>324</v>
      </c>
      <c r="H103" s="157" t="s">
        <v>325</v>
      </c>
      <c r="I103" s="157" t="s">
        <v>320</v>
      </c>
      <c r="J103" s="157" t="s">
        <v>485</v>
      </c>
    </row>
    <row r="104" s="143" customFormat="1" ht="27" spans="1:10">
      <c r="A104" s="155"/>
      <c r="B104" s="155"/>
      <c r="C104" s="156" t="s">
        <v>314</v>
      </c>
      <c r="D104" s="156" t="s">
        <v>327</v>
      </c>
      <c r="E104" s="157" t="s">
        <v>328</v>
      </c>
      <c r="F104" s="157" t="s">
        <v>353</v>
      </c>
      <c r="G104" s="157" t="s">
        <v>497</v>
      </c>
      <c r="H104" s="157" t="s">
        <v>330</v>
      </c>
      <c r="I104" s="157" t="s">
        <v>320</v>
      </c>
      <c r="J104" s="157" t="s">
        <v>444</v>
      </c>
    </row>
    <row r="105" s="143" customFormat="1" ht="40.5" spans="1:10">
      <c r="A105" s="155"/>
      <c r="B105" s="155"/>
      <c r="C105" s="156" t="s">
        <v>332</v>
      </c>
      <c r="D105" s="156" t="s">
        <v>333</v>
      </c>
      <c r="E105" s="157" t="s">
        <v>394</v>
      </c>
      <c r="F105" s="157" t="s">
        <v>342</v>
      </c>
      <c r="G105" s="157" t="s">
        <v>343</v>
      </c>
      <c r="H105" s="157" t="s">
        <v>325</v>
      </c>
      <c r="I105" s="157" t="s">
        <v>320</v>
      </c>
      <c r="J105" s="157" t="s">
        <v>488</v>
      </c>
    </row>
    <row r="106" s="143" customFormat="1" ht="40.5" spans="1:10">
      <c r="A106" s="155"/>
      <c r="B106" s="155"/>
      <c r="C106" s="156" t="s">
        <v>332</v>
      </c>
      <c r="D106" s="156" t="s">
        <v>333</v>
      </c>
      <c r="E106" s="157" t="s">
        <v>498</v>
      </c>
      <c r="F106" s="157" t="s">
        <v>317</v>
      </c>
      <c r="G106" s="157" t="s">
        <v>499</v>
      </c>
      <c r="H106" s="157" t="s">
        <v>335</v>
      </c>
      <c r="I106" s="157" t="s">
        <v>337</v>
      </c>
      <c r="J106" s="157" t="s">
        <v>487</v>
      </c>
    </row>
    <row r="107" s="143" customFormat="1" ht="40.5" spans="1:10">
      <c r="A107" s="155"/>
      <c r="B107" s="155"/>
      <c r="C107" s="156" t="s">
        <v>339</v>
      </c>
      <c r="D107" s="156" t="s">
        <v>340</v>
      </c>
      <c r="E107" s="157" t="s">
        <v>341</v>
      </c>
      <c r="F107" s="157" t="s">
        <v>342</v>
      </c>
      <c r="G107" s="157" t="s">
        <v>343</v>
      </c>
      <c r="H107" s="157" t="s">
        <v>325</v>
      </c>
      <c r="I107" s="157" t="s">
        <v>320</v>
      </c>
      <c r="J107" s="157" t="s">
        <v>500</v>
      </c>
    </row>
    <row r="108" ht="27" spans="1:10">
      <c r="A108" s="155" t="s">
        <v>502</v>
      </c>
      <c r="B108" s="155" t="s">
        <v>479</v>
      </c>
      <c r="C108" s="156" t="s">
        <v>314</v>
      </c>
      <c r="D108" s="156" t="s">
        <v>315</v>
      </c>
      <c r="E108" s="157" t="s">
        <v>379</v>
      </c>
      <c r="F108" s="157" t="s">
        <v>317</v>
      </c>
      <c r="G108" s="157" t="s">
        <v>90</v>
      </c>
      <c r="H108" s="157" t="s">
        <v>319</v>
      </c>
      <c r="I108" s="157" t="s">
        <v>320</v>
      </c>
      <c r="J108" s="157" t="s">
        <v>481</v>
      </c>
    </row>
    <row r="109" ht="40.5" spans="1:10">
      <c r="A109" s="155"/>
      <c r="B109" s="155"/>
      <c r="C109" s="156" t="s">
        <v>314</v>
      </c>
      <c r="D109" s="156" t="s">
        <v>315</v>
      </c>
      <c r="E109" s="157" t="s">
        <v>493</v>
      </c>
      <c r="F109" s="157" t="s">
        <v>342</v>
      </c>
      <c r="G109" s="157" t="s">
        <v>82</v>
      </c>
      <c r="H109" s="157" t="s">
        <v>383</v>
      </c>
      <c r="I109" s="157" t="s">
        <v>320</v>
      </c>
      <c r="J109" s="157" t="s">
        <v>494</v>
      </c>
    </row>
    <row r="110" ht="40.5" spans="1:10">
      <c r="A110" s="155"/>
      <c r="B110" s="155"/>
      <c r="C110" s="156" t="s">
        <v>314</v>
      </c>
      <c r="D110" s="156" t="s">
        <v>322</v>
      </c>
      <c r="E110" s="157" t="s">
        <v>323</v>
      </c>
      <c r="F110" s="157" t="s">
        <v>317</v>
      </c>
      <c r="G110" s="157" t="s">
        <v>324</v>
      </c>
      <c r="H110" s="157" t="s">
        <v>325</v>
      </c>
      <c r="I110" s="157" t="s">
        <v>320</v>
      </c>
      <c r="J110" s="157" t="s">
        <v>495</v>
      </c>
    </row>
    <row r="111" ht="40.5" spans="1:10">
      <c r="A111" s="155"/>
      <c r="B111" s="155"/>
      <c r="C111" s="156" t="s">
        <v>314</v>
      </c>
      <c r="D111" s="156" t="s">
        <v>322</v>
      </c>
      <c r="E111" s="157" t="s">
        <v>388</v>
      </c>
      <c r="F111" s="157" t="s">
        <v>317</v>
      </c>
      <c r="G111" s="157" t="s">
        <v>324</v>
      </c>
      <c r="H111" s="157" t="s">
        <v>325</v>
      </c>
      <c r="I111" s="157" t="s">
        <v>320</v>
      </c>
      <c r="J111" s="157" t="s">
        <v>482</v>
      </c>
    </row>
    <row r="112" ht="27" spans="1:10">
      <c r="A112" s="155"/>
      <c r="B112" s="155"/>
      <c r="C112" s="156" t="s">
        <v>314</v>
      </c>
      <c r="D112" s="156" t="s">
        <v>322</v>
      </c>
      <c r="E112" s="157" t="s">
        <v>386</v>
      </c>
      <c r="F112" s="157" t="s">
        <v>317</v>
      </c>
      <c r="G112" s="157" t="s">
        <v>324</v>
      </c>
      <c r="H112" s="157" t="s">
        <v>325</v>
      </c>
      <c r="I112" s="157" t="s">
        <v>320</v>
      </c>
      <c r="J112" s="157" t="s">
        <v>496</v>
      </c>
    </row>
    <row r="113" ht="40.5" spans="1:10">
      <c r="A113" s="155"/>
      <c r="B113" s="155"/>
      <c r="C113" s="156" t="s">
        <v>314</v>
      </c>
      <c r="D113" s="156" t="s">
        <v>350</v>
      </c>
      <c r="E113" s="157" t="s">
        <v>390</v>
      </c>
      <c r="F113" s="157" t="s">
        <v>317</v>
      </c>
      <c r="G113" s="157" t="s">
        <v>324</v>
      </c>
      <c r="H113" s="157" t="s">
        <v>325</v>
      </c>
      <c r="I113" s="157" t="s">
        <v>320</v>
      </c>
      <c r="J113" s="157" t="s">
        <v>485</v>
      </c>
    </row>
    <row r="114" ht="27" spans="1:10">
      <c r="A114" s="155"/>
      <c r="B114" s="155"/>
      <c r="C114" s="156" t="s">
        <v>314</v>
      </c>
      <c r="D114" s="156" t="s">
        <v>327</v>
      </c>
      <c r="E114" s="157" t="s">
        <v>328</v>
      </c>
      <c r="F114" s="157" t="s">
        <v>353</v>
      </c>
      <c r="G114" s="157" t="s">
        <v>503</v>
      </c>
      <c r="H114" s="157" t="s">
        <v>330</v>
      </c>
      <c r="I114" s="157" t="s">
        <v>320</v>
      </c>
      <c r="J114" s="157" t="s">
        <v>444</v>
      </c>
    </row>
    <row r="115" ht="40.5" spans="1:10">
      <c r="A115" s="155"/>
      <c r="B115" s="155"/>
      <c r="C115" s="156" t="s">
        <v>332</v>
      </c>
      <c r="D115" s="156" t="s">
        <v>333</v>
      </c>
      <c r="E115" s="157" t="s">
        <v>394</v>
      </c>
      <c r="F115" s="157" t="s">
        <v>342</v>
      </c>
      <c r="G115" s="157" t="s">
        <v>343</v>
      </c>
      <c r="H115" s="157" t="s">
        <v>325</v>
      </c>
      <c r="I115" s="157" t="s">
        <v>320</v>
      </c>
      <c r="J115" s="157" t="s">
        <v>488</v>
      </c>
    </row>
    <row r="116" ht="40.5" spans="1:10">
      <c r="A116" s="155"/>
      <c r="B116" s="155"/>
      <c r="C116" s="156" t="s">
        <v>332</v>
      </c>
      <c r="D116" s="156" t="s">
        <v>333</v>
      </c>
      <c r="E116" s="157" t="s">
        <v>498</v>
      </c>
      <c r="F116" s="157" t="s">
        <v>317</v>
      </c>
      <c r="G116" s="157" t="s">
        <v>499</v>
      </c>
      <c r="H116" s="157" t="s">
        <v>335</v>
      </c>
      <c r="I116" s="157" t="s">
        <v>337</v>
      </c>
      <c r="J116" s="157" t="s">
        <v>487</v>
      </c>
    </row>
    <row r="117" ht="40.5" spans="1:10">
      <c r="A117" s="155"/>
      <c r="B117" s="155"/>
      <c r="C117" s="156" t="s">
        <v>339</v>
      </c>
      <c r="D117" s="156" t="s">
        <v>340</v>
      </c>
      <c r="E117" s="157" t="s">
        <v>341</v>
      </c>
      <c r="F117" s="157" t="s">
        <v>342</v>
      </c>
      <c r="G117" s="157" t="s">
        <v>343</v>
      </c>
      <c r="H117" s="157" t="s">
        <v>325</v>
      </c>
      <c r="I117" s="157" t="s">
        <v>320</v>
      </c>
      <c r="J117" s="157" t="s">
        <v>500</v>
      </c>
    </row>
    <row r="118" s="143" customFormat="1" ht="27" spans="1:10">
      <c r="A118" s="155" t="s">
        <v>504</v>
      </c>
      <c r="B118" s="155" t="s">
        <v>479</v>
      </c>
      <c r="C118" s="156" t="s">
        <v>314</v>
      </c>
      <c r="D118" s="156" t="s">
        <v>315</v>
      </c>
      <c r="E118" s="157" t="s">
        <v>379</v>
      </c>
      <c r="F118" s="157" t="s">
        <v>317</v>
      </c>
      <c r="G118" s="157" t="s">
        <v>90</v>
      </c>
      <c r="H118" s="157" t="s">
        <v>319</v>
      </c>
      <c r="I118" s="157" t="s">
        <v>320</v>
      </c>
      <c r="J118" s="157" t="s">
        <v>481</v>
      </c>
    </row>
    <row r="119" s="143" customFormat="1" ht="40.5" spans="1:10">
      <c r="A119" s="155"/>
      <c r="B119" s="155"/>
      <c r="C119" s="156" t="s">
        <v>314</v>
      </c>
      <c r="D119" s="156" t="s">
        <v>315</v>
      </c>
      <c r="E119" s="157" t="s">
        <v>493</v>
      </c>
      <c r="F119" s="157" t="s">
        <v>342</v>
      </c>
      <c r="G119" s="157" t="s">
        <v>82</v>
      </c>
      <c r="H119" s="157" t="s">
        <v>383</v>
      </c>
      <c r="I119" s="157" t="s">
        <v>320</v>
      </c>
      <c r="J119" s="157" t="s">
        <v>494</v>
      </c>
    </row>
    <row r="120" s="143" customFormat="1" ht="40.5" spans="1:10">
      <c r="A120" s="155"/>
      <c r="B120" s="155"/>
      <c r="C120" s="156" t="s">
        <v>314</v>
      </c>
      <c r="D120" s="156" t="s">
        <v>322</v>
      </c>
      <c r="E120" s="157" t="s">
        <v>323</v>
      </c>
      <c r="F120" s="157" t="s">
        <v>317</v>
      </c>
      <c r="G120" s="157" t="s">
        <v>324</v>
      </c>
      <c r="H120" s="157" t="s">
        <v>325</v>
      </c>
      <c r="I120" s="157" t="s">
        <v>320</v>
      </c>
      <c r="J120" s="157" t="s">
        <v>495</v>
      </c>
    </row>
    <row r="121" s="143" customFormat="1" ht="40.5" spans="1:10">
      <c r="A121" s="155"/>
      <c r="B121" s="155"/>
      <c r="C121" s="156" t="s">
        <v>314</v>
      </c>
      <c r="D121" s="156" t="s">
        <v>322</v>
      </c>
      <c r="E121" s="157" t="s">
        <v>388</v>
      </c>
      <c r="F121" s="157" t="s">
        <v>317</v>
      </c>
      <c r="G121" s="157" t="s">
        <v>324</v>
      </c>
      <c r="H121" s="157" t="s">
        <v>325</v>
      </c>
      <c r="I121" s="157" t="s">
        <v>320</v>
      </c>
      <c r="J121" s="157" t="s">
        <v>482</v>
      </c>
    </row>
    <row r="122" s="143" customFormat="1" ht="27" spans="1:10">
      <c r="A122" s="155"/>
      <c r="B122" s="155"/>
      <c r="C122" s="156" t="s">
        <v>314</v>
      </c>
      <c r="D122" s="156" t="s">
        <v>322</v>
      </c>
      <c r="E122" s="157" t="s">
        <v>386</v>
      </c>
      <c r="F122" s="157" t="s">
        <v>317</v>
      </c>
      <c r="G122" s="157" t="s">
        <v>324</v>
      </c>
      <c r="H122" s="157" t="s">
        <v>325</v>
      </c>
      <c r="I122" s="157" t="s">
        <v>320</v>
      </c>
      <c r="J122" s="157" t="s">
        <v>496</v>
      </c>
    </row>
    <row r="123" s="143" customFormat="1" ht="40.5" spans="1:10">
      <c r="A123" s="155"/>
      <c r="B123" s="155"/>
      <c r="C123" s="156" t="s">
        <v>314</v>
      </c>
      <c r="D123" s="156" t="s">
        <v>350</v>
      </c>
      <c r="E123" s="157" t="s">
        <v>390</v>
      </c>
      <c r="F123" s="157" t="s">
        <v>317</v>
      </c>
      <c r="G123" s="157" t="s">
        <v>324</v>
      </c>
      <c r="H123" s="157" t="s">
        <v>325</v>
      </c>
      <c r="I123" s="157" t="s">
        <v>320</v>
      </c>
      <c r="J123" s="157" t="s">
        <v>485</v>
      </c>
    </row>
    <row r="124" s="143" customFormat="1" ht="27" spans="1:10">
      <c r="A124" s="155"/>
      <c r="B124" s="155"/>
      <c r="C124" s="156" t="s">
        <v>314</v>
      </c>
      <c r="D124" s="156" t="s">
        <v>327</v>
      </c>
      <c r="E124" s="157" t="s">
        <v>328</v>
      </c>
      <c r="F124" s="157" t="s">
        <v>353</v>
      </c>
      <c r="G124" s="157" t="s">
        <v>505</v>
      </c>
      <c r="H124" s="157" t="s">
        <v>330</v>
      </c>
      <c r="I124" s="157" t="s">
        <v>320</v>
      </c>
      <c r="J124" s="157" t="s">
        <v>444</v>
      </c>
    </row>
    <row r="125" s="143" customFormat="1" ht="40.5" spans="1:10">
      <c r="A125" s="155"/>
      <c r="B125" s="155"/>
      <c r="C125" s="156" t="s">
        <v>332</v>
      </c>
      <c r="D125" s="156" t="s">
        <v>333</v>
      </c>
      <c r="E125" s="157" t="s">
        <v>394</v>
      </c>
      <c r="F125" s="157" t="s">
        <v>342</v>
      </c>
      <c r="G125" s="157" t="s">
        <v>343</v>
      </c>
      <c r="H125" s="157" t="s">
        <v>325</v>
      </c>
      <c r="I125" s="157" t="s">
        <v>320</v>
      </c>
      <c r="J125" s="157" t="s">
        <v>488</v>
      </c>
    </row>
    <row r="126" s="143" customFormat="1" ht="40.5" spans="1:10">
      <c r="A126" s="155"/>
      <c r="B126" s="155"/>
      <c r="C126" s="156" t="s">
        <v>332</v>
      </c>
      <c r="D126" s="156" t="s">
        <v>333</v>
      </c>
      <c r="E126" s="157" t="s">
        <v>498</v>
      </c>
      <c r="F126" s="157" t="s">
        <v>317</v>
      </c>
      <c r="G126" s="157" t="s">
        <v>499</v>
      </c>
      <c r="H126" s="157" t="s">
        <v>335</v>
      </c>
      <c r="I126" s="157" t="s">
        <v>337</v>
      </c>
      <c r="J126" s="157" t="s">
        <v>487</v>
      </c>
    </row>
    <row r="127" s="143" customFormat="1" ht="40.5" spans="1:10">
      <c r="A127" s="155"/>
      <c r="B127" s="155"/>
      <c r="C127" s="156" t="s">
        <v>339</v>
      </c>
      <c r="D127" s="156" t="s">
        <v>340</v>
      </c>
      <c r="E127" s="157" t="s">
        <v>341</v>
      </c>
      <c r="F127" s="157" t="s">
        <v>342</v>
      </c>
      <c r="G127" s="157" t="s">
        <v>343</v>
      </c>
      <c r="H127" s="157" t="s">
        <v>325</v>
      </c>
      <c r="I127" s="157" t="s">
        <v>320</v>
      </c>
      <c r="J127" s="157" t="s">
        <v>500</v>
      </c>
    </row>
    <row r="128" ht="54" spans="1:10">
      <c r="A128" s="155" t="s">
        <v>297</v>
      </c>
      <c r="B128" s="155" t="s">
        <v>506</v>
      </c>
      <c r="C128" s="156" t="s">
        <v>314</v>
      </c>
      <c r="D128" s="156" t="s">
        <v>315</v>
      </c>
      <c r="E128" s="157" t="s">
        <v>507</v>
      </c>
      <c r="F128" s="157" t="s">
        <v>342</v>
      </c>
      <c r="G128" s="157" t="s">
        <v>318</v>
      </c>
      <c r="H128" s="157" t="s">
        <v>416</v>
      </c>
      <c r="I128" s="157" t="s">
        <v>320</v>
      </c>
      <c r="J128" s="157" t="s">
        <v>508</v>
      </c>
    </row>
    <row r="129" ht="54" spans="1:10">
      <c r="A129" s="155"/>
      <c r="B129" s="155"/>
      <c r="C129" s="156" t="s">
        <v>314</v>
      </c>
      <c r="D129" s="156" t="s">
        <v>322</v>
      </c>
      <c r="E129" s="157" t="s">
        <v>509</v>
      </c>
      <c r="F129" s="157" t="s">
        <v>342</v>
      </c>
      <c r="G129" s="157" t="s">
        <v>395</v>
      </c>
      <c r="H129" s="157" t="s">
        <v>420</v>
      </c>
      <c r="I129" s="157" t="s">
        <v>320</v>
      </c>
      <c r="J129" s="157" t="s">
        <v>510</v>
      </c>
    </row>
    <row r="130" ht="27" spans="1:10">
      <c r="A130" s="155"/>
      <c r="B130" s="155"/>
      <c r="C130" s="156" t="s">
        <v>314</v>
      </c>
      <c r="D130" s="156" t="s">
        <v>327</v>
      </c>
      <c r="E130" s="157" t="s">
        <v>328</v>
      </c>
      <c r="F130" s="157" t="s">
        <v>353</v>
      </c>
      <c r="G130" s="157" t="s">
        <v>511</v>
      </c>
      <c r="H130" s="157" t="s">
        <v>330</v>
      </c>
      <c r="I130" s="157" t="s">
        <v>320</v>
      </c>
      <c r="J130" s="157" t="s">
        <v>512</v>
      </c>
    </row>
    <row r="131" ht="40.5" spans="1:10">
      <c r="A131" s="155"/>
      <c r="B131" s="155"/>
      <c r="C131" s="156" t="s">
        <v>332</v>
      </c>
      <c r="D131" s="156" t="s">
        <v>357</v>
      </c>
      <c r="E131" s="157" t="s">
        <v>513</v>
      </c>
      <c r="F131" s="157" t="s">
        <v>317</v>
      </c>
      <c r="G131" s="157" t="s">
        <v>514</v>
      </c>
      <c r="H131" s="157" t="s">
        <v>515</v>
      </c>
      <c r="I131" s="157" t="s">
        <v>337</v>
      </c>
      <c r="J131" s="157" t="s">
        <v>516</v>
      </c>
    </row>
    <row r="132" ht="27" spans="1:10">
      <c r="A132" s="155"/>
      <c r="B132" s="155"/>
      <c r="C132" s="156" t="s">
        <v>339</v>
      </c>
      <c r="D132" s="156" t="s">
        <v>340</v>
      </c>
      <c r="E132" s="157" t="s">
        <v>341</v>
      </c>
      <c r="F132" s="157" t="s">
        <v>342</v>
      </c>
      <c r="G132" s="157" t="s">
        <v>343</v>
      </c>
      <c r="H132" s="157" t="s">
        <v>325</v>
      </c>
      <c r="I132" s="157" t="s">
        <v>320</v>
      </c>
      <c r="J132" s="157" t="s">
        <v>517</v>
      </c>
    </row>
    <row r="133" ht="27" spans="1:10">
      <c r="A133" s="155" t="s">
        <v>300</v>
      </c>
      <c r="B133" s="155" t="s">
        <v>518</v>
      </c>
      <c r="C133" s="156" t="s">
        <v>314</v>
      </c>
      <c r="D133" s="156" t="s">
        <v>315</v>
      </c>
      <c r="E133" s="157" t="s">
        <v>519</v>
      </c>
      <c r="F133" s="157" t="s">
        <v>342</v>
      </c>
      <c r="G133" s="157" t="s">
        <v>415</v>
      </c>
      <c r="H133" s="157" t="s">
        <v>432</v>
      </c>
      <c r="I133" s="157" t="s">
        <v>320</v>
      </c>
      <c r="J133" s="157" t="s">
        <v>520</v>
      </c>
    </row>
    <row r="134" ht="40.5" spans="1:10">
      <c r="A134" s="155"/>
      <c r="B134" s="155"/>
      <c r="C134" s="156" t="s">
        <v>314</v>
      </c>
      <c r="D134" s="156" t="s">
        <v>322</v>
      </c>
      <c r="E134" s="157" t="s">
        <v>521</v>
      </c>
      <c r="F134" s="157" t="s">
        <v>342</v>
      </c>
      <c r="G134" s="157" t="s">
        <v>395</v>
      </c>
      <c r="H134" s="157" t="s">
        <v>420</v>
      </c>
      <c r="I134" s="157" t="s">
        <v>320</v>
      </c>
      <c r="J134" s="157" t="s">
        <v>522</v>
      </c>
    </row>
    <row r="135" ht="27" spans="1:10">
      <c r="A135" s="155"/>
      <c r="B135" s="155"/>
      <c r="C135" s="156" t="s">
        <v>314</v>
      </c>
      <c r="D135" s="156" t="s">
        <v>327</v>
      </c>
      <c r="E135" s="157" t="s">
        <v>328</v>
      </c>
      <c r="F135" s="157" t="s">
        <v>353</v>
      </c>
      <c r="G135" s="157" t="s">
        <v>523</v>
      </c>
      <c r="H135" s="157" t="s">
        <v>330</v>
      </c>
      <c r="I135" s="157" t="s">
        <v>320</v>
      </c>
      <c r="J135" s="157" t="s">
        <v>524</v>
      </c>
    </row>
    <row r="136" ht="40.5" spans="1:10">
      <c r="A136" s="155"/>
      <c r="B136" s="155"/>
      <c r="C136" s="156" t="s">
        <v>332</v>
      </c>
      <c r="D136" s="156" t="s">
        <v>333</v>
      </c>
      <c r="E136" s="157" t="s">
        <v>525</v>
      </c>
      <c r="F136" s="157" t="s">
        <v>317</v>
      </c>
      <c r="G136" s="157" t="s">
        <v>335</v>
      </c>
      <c r="H136" s="157" t="s">
        <v>336</v>
      </c>
      <c r="I136" s="157" t="s">
        <v>337</v>
      </c>
      <c r="J136" s="157" t="s">
        <v>526</v>
      </c>
    </row>
    <row r="137" ht="40.5" spans="1:10">
      <c r="A137" s="155"/>
      <c r="B137" s="155"/>
      <c r="C137" s="156" t="s">
        <v>332</v>
      </c>
      <c r="D137" s="156" t="s">
        <v>357</v>
      </c>
      <c r="E137" s="157" t="s">
        <v>527</v>
      </c>
      <c r="F137" s="157" t="s">
        <v>317</v>
      </c>
      <c r="G137" s="157" t="s">
        <v>335</v>
      </c>
      <c r="H137" s="157" t="s">
        <v>336</v>
      </c>
      <c r="I137" s="157" t="s">
        <v>337</v>
      </c>
      <c r="J137" s="157" t="s">
        <v>528</v>
      </c>
    </row>
    <row r="138" ht="40.5" spans="1:10">
      <c r="A138" s="155"/>
      <c r="B138" s="155"/>
      <c r="C138" s="156" t="s">
        <v>339</v>
      </c>
      <c r="D138" s="156" t="s">
        <v>340</v>
      </c>
      <c r="E138" s="157" t="s">
        <v>341</v>
      </c>
      <c r="F138" s="157" t="s">
        <v>342</v>
      </c>
      <c r="G138" s="157" t="s">
        <v>343</v>
      </c>
      <c r="H138" s="157" t="s">
        <v>325</v>
      </c>
      <c r="I138" s="157" t="s">
        <v>320</v>
      </c>
      <c r="J138" s="157" t="s">
        <v>529</v>
      </c>
    </row>
    <row r="139" ht="27" spans="1:10">
      <c r="A139" s="161" t="s">
        <v>302</v>
      </c>
      <c r="B139" s="155" t="s">
        <v>518</v>
      </c>
      <c r="C139" s="156" t="s">
        <v>314</v>
      </c>
      <c r="D139" s="156" t="s">
        <v>315</v>
      </c>
      <c r="E139" s="157" t="s">
        <v>519</v>
      </c>
      <c r="F139" s="157" t="s">
        <v>342</v>
      </c>
      <c r="G139" s="157" t="s">
        <v>415</v>
      </c>
      <c r="H139" s="157" t="s">
        <v>432</v>
      </c>
      <c r="I139" s="157" t="s">
        <v>320</v>
      </c>
      <c r="J139" s="157" t="s">
        <v>520</v>
      </c>
    </row>
    <row r="140" ht="40.5" spans="1:10">
      <c r="A140" s="161"/>
      <c r="B140" s="155"/>
      <c r="C140" s="156" t="s">
        <v>314</v>
      </c>
      <c r="D140" s="156" t="s">
        <v>322</v>
      </c>
      <c r="E140" s="157" t="s">
        <v>521</v>
      </c>
      <c r="F140" s="157" t="s">
        <v>342</v>
      </c>
      <c r="G140" s="157" t="s">
        <v>395</v>
      </c>
      <c r="H140" s="157" t="s">
        <v>420</v>
      </c>
      <c r="I140" s="157" t="s">
        <v>320</v>
      </c>
      <c r="J140" s="157" t="s">
        <v>522</v>
      </c>
    </row>
    <row r="141" ht="27" spans="1:10">
      <c r="A141" s="161"/>
      <c r="B141" s="155"/>
      <c r="C141" s="156" t="s">
        <v>314</v>
      </c>
      <c r="D141" s="156" t="s">
        <v>327</v>
      </c>
      <c r="E141" s="157" t="s">
        <v>328</v>
      </c>
      <c r="F141" s="157" t="s">
        <v>353</v>
      </c>
      <c r="G141" s="157" t="s">
        <v>530</v>
      </c>
      <c r="H141" s="157" t="s">
        <v>330</v>
      </c>
      <c r="I141" s="157" t="s">
        <v>320</v>
      </c>
      <c r="J141" s="157" t="s">
        <v>524</v>
      </c>
    </row>
    <row r="142" ht="40.5" spans="1:10">
      <c r="A142" s="161"/>
      <c r="B142" s="155"/>
      <c r="C142" s="156" t="s">
        <v>332</v>
      </c>
      <c r="D142" s="156" t="s">
        <v>333</v>
      </c>
      <c r="E142" s="157" t="s">
        <v>525</v>
      </c>
      <c r="F142" s="157" t="s">
        <v>317</v>
      </c>
      <c r="G142" s="157" t="s">
        <v>335</v>
      </c>
      <c r="H142" s="157" t="s">
        <v>336</v>
      </c>
      <c r="I142" s="157" t="s">
        <v>337</v>
      </c>
      <c r="J142" s="157" t="s">
        <v>526</v>
      </c>
    </row>
    <row r="143" ht="40.5" spans="1:10">
      <c r="A143" s="161"/>
      <c r="B143" s="155"/>
      <c r="C143" s="156" t="s">
        <v>332</v>
      </c>
      <c r="D143" s="156" t="s">
        <v>357</v>
      </c>
      <c r="E143" s="157" t="s">
        <v>527</v>
      </c>
      <c r="F143" s="157" t="s">
        <v>317</v>
      </c>
      <c r="G143" s="157" t="s">
        <v>335</v>
      </c>
      <c r="H143" s="157" t="s">
        <v>336</v>
      </c>
      <c r="I143" s="157" t="s">
        <v>337</v>
      </c>
      <c r="J143" s="157" t="s">
        <v>528</v>
      </c>
    </row>
    <row r="144" ht="40.5" spans="1:10">
      <c r="A144" s="161"/>
      <c r="B144" s="155"/>
      <c r="C144" s="156" t="s">
        <v>339</v>
      </c>
      <c r="D144" s="156" t="s">
        <v>340</v>
      </c>
      <c r="E144" s="157" t="s">
        <v>341</v>
      </c>
      <c r="F144" s="157" t="s">
        <v>342</v>
      </c>
      <c r="G144" s="157" t="s">
        <v>343</v>
      </c>
      <c r="H144" s="157" t="s">
        <v>325</v>
      </c>
      <c r="I144" s="157" t="s">
        <v>320</v>
      </c>
      <c r="J144" s="157" t="s">
        <v>529</v>
      </c>
    </row>
  </sheetData>
  <mergeCells count="36">
    <mergeCell ref="A3:J3"/>
    <mergeCell ref="A4:H4"/>
    <mergeCell ref="A7:A11"/>
    <mergeCell ref="A12:A18"/>
    <mergeCell ref="A19:A25"/>
    <mergeCell ref="A26:A35"/>
    <mergeCell ref="A36:A41"/>
    <mergeCell ref="A42:A48"/>
    <mergeCell ref="A49:A59"/>
    <mergeCell ref="A60:A70"/>
    <mergeCell ref="A71:A77"/>
    <mergeCell ref="A78:A87"/>
    <mergeCell ref="A88:A97"/>
    <mergeCell ref="A98:A107"/>
    <mergeCell ref="A108:A117"/>
    <mergeCell ref="A118:A127"/>
    <mergeCell ref="A128:A132"/>
    <mergeCell ref="A133:A138"/>
    <mergeCell ref="A139:A144"/>
    <mergeCell ref="B7:B11"/>
    <mergeCell ref="B12:B18"/>
    <mergeCell ref="B19:B25"/>
    <mergeCell ref="B26:B35"/>
    <mergeCell ref="B36:B41"/>
    <mergeCell ref="B42:B48"/>
    <mergeCell ref="B49:B59"/>
    <mergeCell ref="B60:B70"/>
    <mergeCell ref="B71:B77"/>
    <mergeCell ref="B78:B87"/>
    <mergeCell ref="B88:B97"/>
    <mergeCell ref="B98:B107"/>
    <mergeCell ref="B108:B117"/>
    <mergeCell ref="B118:B127"/>
    <mergeCell ref="B128:B132"/>
    <mergeCell ref="B133:B138"/>
    <mergeCell ref="B139:B14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行者</cp:lastModifiedBy>
  <dcterms:created xsi:type="dcterms:W3CDTF">2025-02-06T07:09:00Z</dcterms:created>
  <dcterms:modified xsi:type="dcterms:W3CDTF">2025-03-19T02:11:55Z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