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675" tabRatio="763" firstSheet="9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新增资产配置表10" sheetId="16" r:id="rId16"/>
    <sheet name="上级转移支付补助项目支出预算表11" sheetId="17" r:id="rId17"/>
    <sheet name="部门项目中期规划预算表12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7">部门项目中期规划预算表12!$A:$A,部门项目中期规划预算表12!$1:$1</definedName>
    <definedName name="_xlnm.Print_Titles" localSheetId="14">部门新增资产配置表10!$A:$A,部门新增资产配置表10!$1:$1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6">上级转移支付补助项目支出预算表11!$A:$A,上级转移支付补助项目支出预算表11!$1:$1</definedName>
    <definedName name="_xlnm.Print_Titles" localSheetId="15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8"/>
  <c r="F6"/>
  <c r="E6"/>
  <c r="A4"/>
  <c r="A3"/>
  <c r="A4" i="17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3"/>
  <c r="A4" i="5"/>
  <c r="A3"/>
  <c r="A4" i="4"/>
  <c r="A3"/>
  <c r="A4" i="3"/>
  <c r="A3"/>
  <c r="A4" i="2"/>
  <c r="A3"/>
  <c r="A4" i="1"/>
  <c r="A3"/>
</calcChain>
</file>

<file path=xl/sharedStrings.xml><?xml version="1.0" encoding="utf-8"?>
<sst xmlns="http://schemas.openxmlformats.org/spreadsheetml/2006/main" count="847" uniqueCount="378">
  <si>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</si>
  <si>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</si>
  <si>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</si>
  <si>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</si>
  <si>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</si>
  <si>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</si>
  <si>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</si>
  <si>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</si>
  <si>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</si>
  <si>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</si>
  <si>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</si>
  <si>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</si>
  <si>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</si>
  <si>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</si>
  <si>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</si>
  <si>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</si>
  <si>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</si>
  <si>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</si>
  <si>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</si>
  <si>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</si>
  <si>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</si>
  <si>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</si>
  <si>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</si>
  <si>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</si>
  <si>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</si>
  <si>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</si>
  <si>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</si>
  <si>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</si>
  <si>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</si>
  <si>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</si>
  <si>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</si>
  <si>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</si>
  <si>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</si>
  <si>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</si>
  <si>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</si>
  <si>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</si>
  <si>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</si>
  <si>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</si>
  <si>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</si>
  <si>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</si>
  <si>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</si>
  <si>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</si>
  <si>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</si>
  <si>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</si>
  <si>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</si>
  <si>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</si>
  <si>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</si>
  <si>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</si>
  <si>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</si>
  <si>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</si>
  <si>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</si>
  <si>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</si>
  <si>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</si>
  <si>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</si>
  <si>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</si>
  <si>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</si>
  <si>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</si>
  <si>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</si>
  <si>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</si>
  <si>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</si>
  <si>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</si>
  <si>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</si>
  <si>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</si>
  <si>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</si>
  <si>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</si>
  <si>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</si>
  <si>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</si>
  <si>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</si>
  <si>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</si>
  <si>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121003</t>
  </si>
  <si>
    <t>昆明市呈贡区国有新城林场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</si>
  <si>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</si>
  <si>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</si>
  <si>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</si>
  <si>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</si>
  <si>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</si>
  <si>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</si>
  <si>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</si>
  <si>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</si>
  <si>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</si>
  <si>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</si>
  <si>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</si>
  <si>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</si>
  <si>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</si>
  <si>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</si>
  <si>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</si>
  <si>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</si>
  <si>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</si>
  <si>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</si>
  <si>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</si>
  <si>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</si>
  <si>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</si>
  <si>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</si>
  <si>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</si>
  <si>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</si>
  <si>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</si>
  <si>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</si>
  <si>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</si>
  <si>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</si>
  <si>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</si>
  <si>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</si>
  <si>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</si>
  <si>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</si>
  <si>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</si>
  <si>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</si>
  <si>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</si>
  <si>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</si>
  <si>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</si>
  <si>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</si>
  <si>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</si>
  <si>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</si>
  <si>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</si>
  <si>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</si>
  <si>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</si>
  <si>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</si>
  <si>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</si>
  <si>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</si>
  <si>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</si>
  <si>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</si>
  <si>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</si>
  <si>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</si>
  <si>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</si>
  <si>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</si>
  <si>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21302</t>
  </si>
  <si>
    <t>林业和草原</t>
  </si>
  <si>
    <t>2130204</t>
  </si>
  <si>
    <t>事业机构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</si>
  <si>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</si>
  <si>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</si>
  <si>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</si>
  <si>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</si>
  <si>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</si>
  <si>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</si>
  <si>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</si>
  <si>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</si>
  <si>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</si>
  <si>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</si>
  <si>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</si>
  <si>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</si>
  <si>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</si>
  <si>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</si>
  <si>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</si>
  <si>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</si>
  <si>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</si>
  <si>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</si>
  <si>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</si>
  <si>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</si>
  <si>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</si>
  <si>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</si>
  <si>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</si>
  <si>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</si>
  <si>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</si>
  <si>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</si>
  <si>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</si>
  <si>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</si>
  <si>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</si>
  <si>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</si>
  <si>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</si>
  <si>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</si>
  <si>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</si>
  <si>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</si>
  <si>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</si>
  <si>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</si>
  <si>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</si>
  <si>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</si>
  <si>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</si>
  <si>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</si>
  <si>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</si>
  <si>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</si>
  <si>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</si>
  <si>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</si>
  <si>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</si>
  <si>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</si>
  <si>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</si>
  <si>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</si>
  <si>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</si>
  <si>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</si>
  <si>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</si>
  <si>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</si>
  <si>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</si>
  <si>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</si>
  <si>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</si>
  <si>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</si>
  <si>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</si>
  <si>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</si>
  <si>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</si>
  <si>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</si>
  <si>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</si>
  <si>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</si>
  <si>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</si>
  <si>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</si>
  <si>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</si>
  <si>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</si>
  <si>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</si>
  <si>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</si>
  <si>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</si>
  <si>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</si>
  <si>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</si>
  <si>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</si>
  <si>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</si>
  <si>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昆明市呈贡区自然资源局</t>
  </si>
  <si>
    <t>530121210000000001466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</si>
  <si>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</si>
  <si>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</si>
  <si>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</si>
  <si>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</si>
  <si>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</si>
  <si>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</si>
  <si>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</si>
  <si>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</si>
  <si>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</si>
  <si>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530121210000000001467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</si>
  <si>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</si>
  <si>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</si>
  <si>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</si>
  <si>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</si>
  <si>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</si>
  <si>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</si>
  <si>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</si>
  <si>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</si>
  <si>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</si>
  <si>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530121210000000001468</t>
  </si>
  <si>
    <t>30113</t>
  </si>
  <si>
    <t>530121210000000001471</t>
  </si>
  <si>
    <t>公务用车运行维护费</t>
  </si>
  <si>
    <t>30231</t>
  </si>
  <si>
    <t>530121210000000001473</t>
  </si>
  <si>
    <t>工会经费</t>
  </si>
  <si>
    <t>30228</t>
  </si>
  <si>
    <t>530121210000000001474</t>
  </si>
  <si>
    <t>一般公用运转支出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</si>
  <si>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</si>
  <si>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</si>
  <si>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</si>
  <si>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</si>
  <si>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</si>
  <si>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</si>
  <si>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</si>
  <si>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</si>
  <si>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</si>
  <si>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</si>
  <si>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</si>
  <si>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</si>
  <si>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</si>
  <si>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</si>
  <si>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</si>
  <si>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</si>
  <si>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</si>
  <si>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</si>
  <si>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530121221100000476326</t>
  </si>
  <si>
    <t>事业购房补贴</t>
  </si>
  <si>
    <t>530121231100001176797</t>
  </si>
  <si>
    <t>离退休人员支出</t>
  </si>
  <si>
    <t>30305</t>
  </si>
  <si>
    <t>生活补助</t>
  </si>
  <si>
    <t>530121231100001437047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</si>
  <si>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</si>
  <si>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</si>
  <si>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</si>
  <si>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</si>
  <si>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</si>
  <si>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</si>
  <si>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</si>
  <si>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</si>
  <si>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</si>
  <si>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530121251100003770433</t>
  </si>
  <si>
    <t>林业有害生物防治经费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</si>
  <si>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</si>
  <si>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</si>
  <si>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</si>
  <si>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</si>
  <si>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</si>
  <si>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</si>
  <si>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</si>
  <si>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</si>
  <si>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</si>
  <si>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</si>
  <si>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开展林业有害生物监测、防治工作，清理林区枯死松木，确保呈贡区森林资源安全。</t>
  </si>
  <si>
    <t>产出指标</t>
  </si>
  <si>
    <t>质量指标</t>
  </si>
  <si>
    <t>林业有害生物成灾率</t>
  </si>
  <si>
    <t>&lt;=</t>
  </si>
  <si>
    <t>‰</t>
  </si>
  <si>
    <t>定性指标</t>
  </si>
  <si>
    <t>无公害防治率大于85%。</t>
  </si>
  <si>
    <t>效益指标</t>
  </si>
  <si>
    <t>生态效益</t>
  </si>
  <si>
    <t>有效防控松材线虫病疫情率</t>
  </si>
  <si>
    <t>&gt;=</t>
  </si>
  <si>
    <t>90</t>
  </si>
  <si>
    <t>%</t>
  </si>
  <si>
    <t>有效防控松材线虫病疫情率大于等于90%。</t>
  </si>
  <si>
    <t>满意度指标</t>
  </si>
  <si>
    <t>服务对象满意度</t>
  </si>
  <si>
    <t>服务对象对项目实施效果的满意度</t>
  </si>
  <si>
    <t>国有林场职工对该项目实施效果的满意度。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</si>
  <si>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</si>
  <si>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</si>
  <si>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</si>
  <si>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</si>
  <si>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</si>
  <si>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</si>
  <si>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</si>
  <si>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</si>
  <si>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</si>
  <si>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</si>
  <si>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</si>
  <si>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</si>
  <si>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</si>
  <si>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</si>
  <si>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</si>
  <si>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公务用车定点加油服务</t>
  </si>
  <si>
    <t>车辆加油、添加燃料服务</t>
  </si>
  <si>
    <t>元</t>
  </si>
  <si>
    <t>公务用车定点维修保养服务</t>
  </si>
  <si>
    <t>车辆维修和保养服务</t>
  </si>
  <si>
    <t>公务用车定点保险服务</t>
  </si>
  <si>
    <t>机动车保险服务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</si>
  <si>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</si>
  <si>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</si>
  <si>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</si>
  <si>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</si>
  <si>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</si>
  <si>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</si>
  <si>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</si>
  <si>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</si>
  <si>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</si>
  <si>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</si>
  <si>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</si>
  <si>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</si>
  <si>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</si>
  <si>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</si>
  <si>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</si>
  <si>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</si>
  <si>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</si>
  <si>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</si>
  <si>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</si>
  <si>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</si>
  <si>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</si>
  <si>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</si>
  <si>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</si>
  <si>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</si>
  <si>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</si>
  <si>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</si>
  <si>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</si>
  <si>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</si>
  <si>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</si>
  <si>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</si>
  <si>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</si>
  <si>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</si>
  <si>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</si>
  <si>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</si>
  <si>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</si>
  <si>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</si>
  <si>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</si>
  <si>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</si>
  <si>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</si>
  <si>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</si>
  <si>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预算10表</t>
  </si>
  <si>
    <t>预算11表</t>
  </si>
  <si>
    <t>上级补助</t>
  </si>
  <si>
    <t>预算12表</t>
  </si>
  <si>
    <t>项目级次</t>
  </si>
  <si>
    <t>313 事业发展类</t>
  </si>
  <si>
    <t>本级</t>
  </si>
  <si>
    <t/>
  </si>
  <si>
    <t>2130207</t>
  </si>
  <si>
    <t xml:space="preserve">    森林资源管理</t>
  </si>
  <si>
    <t>2130234</t>
  </si>
  <si>
    <t xml:space="preserve">    林业草原防灾减灾</t>
  </si>
  <si>
    <t xml:space="preserve"> </t>
    <phoneticPr fontId="17" type="noConversion"/>
  </si>
  <si>
    <t>林业草原防灾减灾</t>
    <phoneticPr fontId="17" type="noConversion"/>
  </si>
  <si>
    <t>森林资源管理</t>
    <phoneticPr fontId="17" type="noConversion"/>
  </si>
  <si>
    <t>天保工程资源管护经费</t>
  </si>
  <si>
    <t>此表为空。</t>
  </si>
  <si>
    <t>此表为空。</t>
    <phoneticPr fontId="17" type="noConversion"/>
  </si>
  <si>
    <t>此表为空，说明：我区已实行乡财县管，乡镇（街道）按照县级部门预算管理，无对下转移支付，我单位无该项预算。</t>
  </si>
  <si>
    <t>天保工程资源管护经费</t>
    <phoneticPr fontId="17" type="noConversion"/>
  </si>
</sst>
</file>

<file path=xl/styles.xml><?xml version="1.0" encoding="utf-8"?>
<styleSheet xmlns="http://schemas.openxmlformats.org/spreadsheetml/2006/main">
  <numFmts count="5">
    <numFmt numFmtId="178" formatCode="#,##0.00;\-#,##0.00;;@"/>
    <numFmt numFmtId="179" formatCode="hh:mm:ss"/>
    <numFmt numFmtId="180" formatCode="yyyy/mm/dd"/>
    <numFmt numFmtId="181" formatCode="yyyy/mm/dd\ hh:mm:ss"/>
    <numFmt numFmtId="182" formatCode="#,##0;\-#,##0;;@"/>
  </numFmts>
  <fonts count="21">
    <font>
      <sz val="11"/>
      <color theme="1"/>
      <name val="宋体"/>
      <charset val="134"/>
      <scheme val="minor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rgb="FF000000"/>
      <name val="Arial"/>
      <family val="2"/>
    </font>
    <font>
      <b/>
      <sz val="23.95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sz val="9.75"/>
      <color rgb="FF000000"/>
      <name val="SimSun"/>
      <charset val="134"/>
    </font>
    <font>
      <b/>
      <sz val="9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78" fontId="16" fillId="0" borderId="1">
      <alignment horizontal="right" vertical="center"/>
    </xf>
    <xf numFmtId="49" fontId="16" fillId="0" borderId="1">
      <alignment horizontal="left" vertical="center" wrapText="1"/>
    </xf>
    <xf numFmtId="178" fontId="16" fillId="0" borderId="1">
      <alignment horizontal="right" vertical="center"/>
    </xf>
    <xf numFmtId="179" fontId="16" fillId="0" borderId="1">
      <alignment horizontal="right" vertical="center"/>
    </xf>
    <xf numFmtId="180" fontId="16" fillId="0" borderId="1">
      <alignment horizontal="right" vertical="center"/>
    </xf>
    <xf numFmtId="181" fontId="16" fillId="0" borderId="1">
      <alignment horizontal="right" vertical="center"/>
    </xf>
    <xf numFmtId="10" fontId="16" fillId="0" borderId="1">
      <alignment horizontal="right" vertical="center"/>
    </xf>
    <xf numFmtId="182" fontId="16" fillId="0" borderId="1">
      <alignment horizontal="right" vertical="center"/>
    </xf>
    <xf numFmtId="0" fontId="16" fillId="0" borderId="0">
      <alignment vertical="top"/>
      <protection locked="0"/>
    </xf>
  </cellStyleXfs>
  <cellXfs count="24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5" fillId="0" borderId="1" xfId="3" applyNumberFormat="1" applyFont="1" applyBorder="1">
      <alignment horizontal="right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right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top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right" wrapText="1"/>
      <protection locked="0"/>
    </xf>
    <xf numFmtId="182" fontId="5" fillId="0" borderId="1" xfId="8" applyNumberFormat="1" applyFont="1" applyBorder="1" applyAlignment="1">
      <alignment horizontal="center" vertical="center"/>
    </xf>
    <xf numFmtId="182" fontId="5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2" fillId="0" borderId="0" xfId="0" applyFont="1" applyBorder="1" applyAlignment="1">
      <alignment horizontal="right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vertical="top"/>
      <protection locked="0"/>
    </xf>
    <xf numFmtId="49" fontId="2" fillId="0" borderId="0" xfId="0" applyNumberFormat="1" applyFont="1" applyBorder="1" applyProtection="1">
      <protection locked="0"/>
    </xf>
    <xf numFmtId="49" fontId="5" fillId="0" borderId="1" xfId="2" applyNumberFormat="1" applyFont="1" applyBorder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8" fontId="14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/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left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top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Protection="1">
      <protection locked="0"/>
    </xf>
    <xf numFmtId="0" fontId="1" fillId="0" borderId="0" xfId="0" applyFont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1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horizontal="center" vertical="center"/>
    </xf>
    <xf numFmtId="4" fontId="1" fillId="0" borderId="1" xfId="9" applyNumberFormat="1" applyFont="1" applyFill="1" applyBorder="1" applyAlignment="1" applyProtection="1">
      <alignment horizontal="right" vertical="center"/>
    </xf>
    <xf numFmtId="4" fontId="1" fillId="0" borderId="1" xfId="9" applyNumberFormat="1" applyFont="1" applyFill="1" applyBorder="1" applyAlignment="1" applyProtection="1">
      <alignment horizontal="right" vertical="center"/>
      <protection locked="0"/>
    </xf>
    <xf numFmtId="0" fontId="16" fillId="0" borderId="0" xfId="9" applyFont="1" applyFill="1" applyBorder="1" applyAlignment="1" applyProtection="1">
      <alignment vertical="top"/>
      <protection locked="0"/>
    </xf>
    <xf numFmtId="178" fontId="5" fillId="0" borderId="1" xfId="0" applyNumberFormat="1" applyFont="1" applyFill="1" applyBorder="1" applyAlignment="1">
      <alignment horizontal="right" vertical="center"/>
    </xf>
    <xf numFmtId="4" fontId="5" fillId="0" borderId="1" xfId="9" applyNumberFormat="1" applyFont="1" applyFill="1" applyBorder="1" applyAlignment="1" applyProtection="1">
      <alignment horizontal="right" vertical="center" wrapText="1"/>
      <protection locked="0"/>
    </xf>
    <xf numFmtId="4" fontId="18" fillId="0" borderId="1" xfId="9" applyNumberFormat="1" applyFont="1" applyFill="1" applyBorder="1" applyAlignment="1" applyProtection="1">
      <alignment horizontal="right" vertical="center" wrapText="1"/>
      <protection locked="0"/>
    </xf>
    <xf numFmtId="4" fontId="18" fillId="0" borderId="1" xfId="9" applyNumberFormat="1" applyFont="1" applyFill="1" applyBorder="1" applyAlignment="1" applyProtection="1">
      <alignment horizontal="right" vertical="center" wrapText="1"/>
    </xf>
    <xf numFmtId="4" fontId="5" fillId="0" borderId="1" xfId="9" applyNumberFormat="1" applyFont="1" applyFill="1" applyBorder="1" applyAlignment="1" applyProtection="1">
      <alignment horizontal="right" vertical="center" wrapText="1"/>
    </xf>
    <xf numFmtId="0" fontId="19" fillId="0" borderId="0" xfId="9" applyFont="1" applyFill="1" applyBorder="1" applyAlignment="1" applyProtection="1"/>
    <xf numFmtId="0" fontId="16" fillId="0" borderId="2" xfId="9" applyFont="1" applyFill="1" applyBorder="1" applyAlignment="1" applyProtection="1">
      <alignment vertical="center" wrapText="1"/>
    </xf>
    <xf numFmtId="0" fontId="16" fillId="0" borderId="3" xfId="9" applyFont="1" applyFill="1" applyBorder="1" applyAlignment="1" applyProtection="1">
      <alignment horizontal="left" vertical="center" wrapText="1"/>
    </xf>
    <xf numFmtId="0" fontId="16" fillId="0" borderId="1" xfId="9" applyFont="1" applyFill="1" applyBorder="1" applyAlignment="1" applyProtection="1">
      <alignment vertical="center" wrapText="1"/>
    </xf>
    <xf numFmtId="0" fontId="16" fillId="0" borderId="3" xfId="9" applyFont="1" applyFill="1" applyBorder="1" applyAlignment="1" applyProtection="1">
      <alignment horizontal="left" vertical="center"/>
    </xf>
    <xf numFmtId="4" fontId="1" fillId="3" borderId="1" xfId="9" applyNumberFormat="1" applyFont="1" applyFill="1" applyBorder="1" applyAlignment="1" applyProtection="1">
      <alignment horizontal="right" vertical="center"/>
      <protection locked="0"/>
    </xf>
    <xf numFmtId="0" fontId="20" fillId="0" borderId="0" xfId="9" applyFont="1" applyFill="1" applyBorder="1" applyAlignment="1" applyProtection="1"/>
    <xf numFmtId="0" fontId="16" fillId="0" borderId="14" xfId="9" applyFont="1" applyFill="1" applyBorder="1" applyAlignment="1" applyProtection="1">
      <alignment horizontal="left" vertical="center" wrapText="1"/>
    </xf>
    <xf numFmtId="0" fontId="15" fillId="0" borderId="0" xfId="0" applyFont="1" applyBorder="1"/>
    <xf numFmtId="0" fontId="16" fillId="0" borderId="2" xfId="9" applyFont="1" applyFill="1" applyBorder="1" applyAlignment="1" applyProtection="1">
      <alignment horizontal="center" vertical="center" wrapText="1"/>
      <protection locked="0"/>
    </xf>
    <xf numFmtId="0" fontId="1" fillId="3" borderId="1" xfId="9" applyFont="1" applyFill="1" applyBorder="1" applyAlignment="1" applyProtection="1">
      <alignment horizontal="left" vertical="center" wrapText="1"/>
      <protection locked="0"/>
    </xf>
    <xf numFmtId="0" fontId="16" fillId="0" borderId="3" xfId="9" applyFont="1" applyFill="1" applyBorder="1" applyAlignment="1" applyProtection="1">
      <alignment horizontal="left" vertical="center" wrapText="1"/>
      <protection locked="0"/>
    </xf>
    <xf numFmtId="4" fontId="16" fillId="0" borderId="1" xfId="9" applyNumberFormat="1" applyFont="1" applyFill="1" applyBorder="1" applyAlignment="1" applyProtection="1">
      <alignment horizontal="right" vertical="center" wrapText="1"/>
      <protection locked="0"/>
    </xf>
  </cellXfs>
  <cellStyles count="10">
    <cellStyle name="DateStyle" xfId="5"/>
    <cellStyle name="DateTimeStyle" xfId="6"/>
    <cellStyle name="IntegralNumberStyle" xfId="8"/>
    <cellStyle name="MoneyStyle" xfId="3"/>
    <cellStyle name="Normal" xfId="9"/>
    <cellStyle name="NumberStyle" xfId="1"/>
    <cellStyle name="PercentStyle" xfId="7"/>
    <cellStyle name="TextStyle" xfId="2"/>
    <cellStyle name="TimeStyle" xfId="4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 pane="bottomLeft" activeCell="D37" sqref="D37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32"/>
      <c r="B2" s="32"/>
      <c r="C2" s="32"/>
      <c r="D2" s="40" t="s">
        <v>0</v>
      </c>
    </row>
    <row r="3" spans="1:4" ht="41.25" customHeight="1">
      <c r="A3" s="91" t="str">
        <f>"2025"&amp;"年部门财务收支预算总表"</f>
        <v>2025年部门财务收支预算总表</v>
      </c>
      <c r="B3" s="92"/>
      <c r="C3" s="92"/>
      <c r="D3" s="92"/>
    </row>
    <row r="4" spans="1:4" ht="17.25" customHeight="1">
      <c r="A4" s="93" t="str">
        <f>"单位名称："&amp;"昆明市呈贡区国有新城林场"</f>
        <v>单位名称：昆明市呈贡区国有新城林场</v>
      </c>
      <c r="B4" s="94"/>
      <c r="D4" s="73" t="s">
        <v>1</v>
      </c>
    </row>
    <row r="5" spans="1:4" ht="23.25" customHeight="1">
      <c r="A5" s="95" t="s">
        <v>2</v>
      </c>
      <c r="B5" s="96"/>
      <c r="C5" s="95" t="s">
        <v>3</v>
      </c>
      <c r="D5" s="96"/>
    </row>
    <row r="6" spans="1:4" ht="24" customHeight="1">
      <c r="A6" s="80" t="s">
        <v>4</v>
      </c>
      <c r="B6" s="80" t="s">
        <v>5</v>
      </c>
      <c r="C6" s="80" t="s">
        <v>6</v>
      </c>
      <c r="D6" s="80" t="s">
        <v>5</v>
      </c>
    </row>
    <row r="7" spans="1:4" ht="17.25" customHeight="1">
      <c r="A7" s="81" t="s">
        <v>7</v>
      </c>
      <c r="B7" s="49">
        <v>3980860.2</v>
      </c>
      <c r="C7" s="81" t="s">
        <v>8</v>
      </c>
      <c r="D7" s="49"/>
    </row>
    <row r="8" spans="1:4" ht="17.25" customHeight="1">
      <c r="A8" s="81" t="s">
        <v>9</v>
      </c>
      <c r="B8" s="49"/>
      <c r="C8" s="81" t="s">
        <v>10</v>
      </c>
      <c r="D8" s="49"/>
    </row>
    <row r="9" spans="1:4" ht="17.25" customHeight="1">
      <c r="A9" s="81" t="s">
        <v>11</v>
      </c>
      <c r="B9" s="49"/>
      <c r="C9" s="90" t="s">
        <v>12</v>
      </c>
      <c r="D9" s="49"/>
    </row>
    <row r="10" spans="1:4" ht="17.25" customHeight="1">
      <c r="A10" s="81" t="s">
        <v>13</v>
      </c>
      <c r="B10" s="49"/>
      <c r="C10" s="90" t="s">
        <v>14</v>
      </c>
      <c r="D10" s="49"/>
    </row>
    <row r="11" spans="1:4" ht="17.25" customHeight="1">
      <c r="A11" s="81" t="s">
        <v>15</v>
      </c>
      <c r="B11" s="49"/>
      <c r="C11" s="90" t="s">
        <v>16</v>
      </c>
      <c r="D11" s="49">
        <v>4500</v>
      </c>
    </row>
    <row r="12" spans="1:4" ht="17.25" customHeight="1">
      <c r="A12" s="81" t="s">
        <v>17</v>
      </c>
      <c r="B12" s="49"/>
      <c r="C12" s="90" t="s">
        <v>18</v>
      </c>
      <c r="D12" s="49"/>
    </row>
    <row r="13" spans="1:4" ht="17.25" customHeight="1">
      <c r="A13" s="81" t="s">
        <v>19</v>
      </c>
      <c r="B13" s="49"/>
      <c r="C13" s="24" t="s">
        <v>20</v>
      </c>
      <c r="D13" s="49"/>
    </row>
    <row r="14" spans="1:4" ht="17.25" customHeight="1">
      <c r="A14" s="81" t="s">
        <v>21</v>
      </c>
      <c r="B14" s="49"/>
      <c r="C14" s="24" t="s">
        <v>22</v>
      </c>
      <c r="D14" s="49">
        <v>721800</v>
      </c>
    </row>
    <row r="15" spans="1:4" ht="17.25" customHeight="1">
      <c r="A15" s="81" t="s">
        <v>23</v>
      </c>
      <c r="B15" s="49"/>
      <c r="C15" s="24" t="s">
        <v>24</v>
      </c>
      <c r="D15" s="49">
        <v>398065</v>
      </c>
    </row>
    <row r="16" spans="1:4" ht="17.25" customHeight="1">
      <c r="A16" s="81" t="s">
        <v>25</v>
      </c>
      <c r="B16" s="49"/>
      <c r="C16" s="24" t="s">
        <v>26</v>
      </c>
      <c r="D16" s="49"/>
    </row>
    <row r="17" spans="1:4" ht="17.25" customHeight="1">
      <c r="A17" s="7"/>
      <c r="B17" s="49"/>
      <c r="C17" s="24" t="s">
        <v>27</v>
      </c>
      <c r="D17" s="49"/>
    </row>
    <row r="18" spans="1:4" ht="17.25" customHeight="1">
      <c r="A18" s="82"/>
      <c r="B18" s="49"/>
      <c r="C18" s="24" t="s">
        <v>28</v>
      </c>
      <c r="D18" s="49">
        <v>2669438.2799999998</v>
      </c>
    </row>
    <row r="19" spans="1:4" ht="17.25" customHeight="1">
      <c r="A19" s="82"/>
      <c r="B19" s="49"/>
      <c r="C19" s="24" t="s">
        <v>29</v>
      </c>
      <c r="D19" s="49"/>
    </row>
    <row r="20" spans="1:4" ht="17.25" customHeight="1">
      <c r="A20" s="82"/>
      <c r="B20" s="49"/>
      <c r="C20" s="24" t="s">
        <v>30</v>
      </c>
      <c r="D20" s="49"/>
    </row>
    <row r="21" spans="1:4" ht="17.25" customHeight="1">
      <c r="A21" s="82"/>
      <c r="B21" s="49"/>
      <c r="C21" s="24" t="s">
        <v>31</v>
      </c>
      <c r="D21" s="49"/>
    </row>
    <row r="22" spans="1:4" ht="17.25" customHeight="1">
      <c r="A22" s="82"/>
      <c r="B22" s="49"/>
      <c r="C22" s="24" t="s">
        <v>32</v>
      </c>
      <c r="D22" s="49"/>
    </row>
    <row r="23" spans="1:4" ht="17.25" customHeight="1">
      <c r="A23" s="82"/>
      <c r="B23" s="49"/>
      <c r="C23" s="24" t="s">
        <v>33</v>
      </c>
      <c r="D23" s="49"/>
    </row>
    <row r="24" spans="1:4" ht="17.25" customHeight="1">
      <c r="A24" s="82"/>
      <c r="B24" s="49"/>
      <c r="C24" s="24" t="s">
        <v>34</v>
      </c>
      <c r="D24" s="49"/>
    </row>
    <row r="25" spans="1:4" ht="17.25" customHeight="1">
      <c r="A25" s="82"/>
      <c r="B25" s="49"/>
      <c r="C25" s="24" t="s">
        <v>35</v>
      </c>
      <c r="D25" s="49">
        <v>270376.92</v>
      </c>
    </row>
    <row r="26" spans="1:4" ht="17.25" customHeight="1">
      <c r="A26" s="82"/>
      <c r="B26" s="49"/>
      <c r="C26" s="24" t="s">
        <v>36</v>
      </c>
      <c r="D26" s="49"/>
    </row>
    <row r="27" spans="1:4" ht="17.25" customHeight="1">
      <c r="A27" s="82"/>
      <c r="B27" s="49"/>
      <c r="C27" s="7" t="s">
        <v>37</v>
      </c>
      <c r="D27" s="49"/>
    </row>
    <row r="28" spans="1:4" ht="17.25" customHeight="1">
      <c r="A28" s="82"/>
      <c r="B28" s="49"/>
      <c r="C28" s="24" t="s">
        <v>38</v>
      </c>
      <c r="D28" s="49"/>
    </row>
    <row r="29" spans="1:4" ht="16.5" customHeight="1">
      <c r="A29" s="82"/>
      <c r="B29" s="49"/>
      <c r="C29" s="24" t="s">
        <v>39</v>
      </c>
      <c r="D29" s="49"/>
    </row>
    <row r="30" spans="1:4" ht="16.5" customHeight="1">
      <c r="A30" s="82"/>
      <c r="B30" s="49"/>
      <c r="C30" s="7" t="s">
        <v>40</v>
      </c>
      <c r="D30" s="49"/>
    </row>
    <row r="31" spans="1:4" ht="17.25" customHeight="1">
      <c r="A31" s="82"/>
      <c r="B31" s="49"/>
      <c r="C31" s="7" t="s">
        <v>41</v>
      </c>
      <c r="D31" s="49"/>
    </row>
    <row r="32" spans="1:4" ht="17.25" customHeight="1">
      <c r="A32" s="82"/>
      <c r="B32" s="49"/>
      <c r="C32" s="24" t="s">
        <v>42</v>
      </c>
      <c r="D32" s="49"/>
    </row>
    <row r="33" spans="1:4" ht="16.5" customHeight="1">
      <c r="A33" s="82" t="s">
        <v>43</v>
      </c>
      <c r="B33" s="49">
        <v>3980860.2</v>
      </c>
      <c r="C33" s="82" t="s">
        <v>44</v>
      </c>
      <c r="D33" s="49">
        <v>4064180.2</v>
      </c>
    </row>
    <row r="34" spans="1:4" ht="16.5" customHeight="1">
      <c r="A34" s="7" t="s">
        <v>45</v>
      </c>
      <c r="B34" s="49">
        <v>83320</v>
      </c>
      <c r="C34" s="7" t="s">
        <v>46</v>
      </c>
      <c r="D34" s="49"/>
    </row>
    <row r="35" spans="1:4" ht="16.5" customHeight="1">
      <c r="A35" s="24" t="s">
        <v>47</v>
      </c>
      <c r="B35" s="49">
        <v>83320</v>
      </c>
      <c r="C35" s="24" t="s">
        <v>47</v>
      </c>
      <c r="D35" s="49"/>
    </row>
    <row r="36" spans="1:4" ht="16.5" customHeight="1">
      <c r="A36" s="24" t="s">
        <v>48</v>
      </c>
      <c r="B36" s="49"/>
      <c r="C36" s="24" t="s">
        <v>49</v>
      </c>
      <c r="D36" s="49"/>
    </row>
    <row r="37" spans="1:4" ht="16.5" customHeight="1">
      <c r="A37" s="83" t="s">
        <v>50</v>
      </c>
      <c r="B37" s="49">
        <v>4064180.2</v>
      </c>
      <c r="C37" s="83" t="s">
        <v>51</v>
      </c>
      <c r="D37" s="49">
        <v>4064180.2</v>
      </c>
    </row>
  </sheetData>
  <mergeCells count="4">
    <mergeCell ref="A3:D3"/>
    <mergeCell ref="A4:B4"/>
    <mergeCell ref="A5:B5"/>
    <mergeCell ref="C5:D5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pane="bottomLeft" activeCell="C9" sqref="C9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7" t="s">
        <v>52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</row>
    <row r="3" spans="1:19" ht="41.25" customHeight="1">
      <c r="A3" s="91" t="str">
        <f>"2025"&amp;"年部门收入预算表"</f>
        <v>2025年部门收入预算表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</row>
    <row r="4" spans="1:19" ht="17.25" customHeight="1">
      <c r="A4" s="93" t="str">
        <f>"单位名称："&amp;"昆明市呈贡区国有新城林场"</f>
        <v>单位名称：昆明市呈贡区国有新城林场</v>
      </c>
      <c r="B4" s="92"/>
      <c r="S4" s="32" t="s">
        <v>1</v>
      </c>
    </row>
    <row r="5" spans="1:19" ht="21.75" customHeight="1">
      <c r="A5" s="106" t="s">
        <v>53</v>
      </c>
      <c r="B5" s="109" t="s">
        <v>54</v>
      </c>
      <c r="C5" s="109" t="s">
        <v>55</v>
      </c>
      <c r="D5" s="98" t="s">
        <v>56</v>
      </c>
      <c r="E5" s="98"/>
      <c r="F5" s="98"/>
      <c r="G5" s="98"/>
      <c r="H5" s="98"/>
      <c r="I5" s="99"/>
      <c r="J5" s="98"/>
      <c r="K5" s="98"/>
      <c r="L5" s="98"/>
      <c r="M5" s="98"/>
      <c r="N5" s="100"/>
      <c r="O5" s="98" t="s">
        <v>45</v>
      </c>
      <c r="P5" s="98"/>
      <c r="Q5" s="98"/>
      <c r="R5" s="98"/>
      <c r="S5" s="100"/>
    </row>
    <row r="6" spans="1:19" ht="27" customHeight="1">
      <c r="A6" s="107"/>
      <c r="B6" s="110"/>
      <c r="C6" s="110"/>
      <c r="D6" s="110" t="s">
        <v>57</v>
      </c>
      <c r="E6" s="110" t="s">
        <v>58</v>
      </c>
      <c r="F6" s="110" t="s">
        <v>59</v>
      </c>
      <c r="G6" s="110" t="s">
        <v>60</v>
      </c>
      <c r="H6" s="110" t="s">
        <v>61</v>
      </c>
      <c r="I6" s="101" t="s">
        <v>62</v>
      </c>
      <c r="J6" s="102"/>
      <c r="K6" s="102"/>
      <c r="L6" s="102"/>
      <c r="M6" s="102"/>
      <c r="N6" s="103"/>
      <c r="O6" s="110" t="s">
        <v>57</v>
      </c>
      <c r="P6" s="110" t="s">
        <v>58</v>
      </c>
      <c r="Q6" s="110" t="s">
        <v>59</v>
      </c>
      <c r="R6" s="110" t="s">
        <v>60</v>
      </c>
      <c r="S6" s="110" t="s">
        <v>63</v>
      </c>
    </row>
    <row r="7" spans="1:19" ht="30" customHeight="1">
      <c r="A7" s="108"/>
      <c r="B7" s="111"/>
      <c r="C7" s="112"/>
      <c r="D7" s="112"/>
      <c r="E7" s="112"/>
      <c r="F7" s="112"/>
      <c r="G7" s="112"/>
      <c r="H7" s="112"/>
      <c r="I7" s="43" t="s">
        <v>57</v>
      </c>
      <c r="J7" s="89" t="s">
        <v>64</v>
      </c>
      <c r="K7" s="89" t="s">
        <v>65</v>
      </c>
      <c r="L7" s="89" t="s">
        <v>66</v>
      </c>
      <c r="M7" s="89" t="s">
        <v>67</v>
      </c>
      <c r="N7" s="89" t="s">
        <v>68</v>
      </c>
      <c r="O7" s="113"/>
      <c r="P7" s="113"/>
      <c r="Q7" s="113"/>
      <c r="R7" s="113"/>
      <c r="S7" s="112"/>
    </row>
    <row r="8" spans="1:19" ht="15" customHeight="1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43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</row>
    <row r="9" spans="1:19" ht="18" customHeight="1">
      <c r="A9" s="9" t="s">
        <v>69</v>
      </c>
      <c r="B9" s="9" t="s">
        <v>70</v>
      </c>
      <c r="C9" s="49">
        <v>4064180.2</v>
      </c>
      <c r="D9" s="49">
        <v>3980860.2</v>
      </c>
      <c r="E9" s="49">
        <v>3980860.2</v>
      </c>
      <c r="F9" s="49"/>
      <c r="G9" s="49"/>
      <c r="H9" s="49"/>
      <c r="I9" s="49"/>
      <c r="J9" s="49"/>
      <c r="K9" s="49"/>
      <c r="L9" s="49"/>
      <c r="M9" s="49"/>
      <c r="N9" s="49"/>
      <c r="O9" s="49">
        <v>83320</v>
      </c>
      <c r="P9" s="49">
        <v>83320</v>
      </c>
      <c r="Q9" s="49"/>
      <c r="R9" s="49"/>
      <c r="S9" s="49"/>
    </row>
    <row r="10" spans="1:19" ht="18" customHeight="1">
      <c r="A10" s="104" t="s">
        <v>55</v>
      </c>
      <c r="B10" s="105"/>
      <c r="C10" s="49">
        <v>4064180.2</v>
      </c>
      <c r="D10" s="49">
        <v>4064180.2</v>
      </c>
      <c r="E10" s="49">
        <v>4064180.2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</row>
  </sheetData>
  <mergeCells count="20">
    <mergeCell ref="O6:O7"/>
    <mergeCell ref="P6:P7"/>
    <mergeCell ref="Q6:Q7"/>
    <mergeCell ref="R6:R7"/>
    <mergeCell ref="S6:S7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A2:S2"/>
    <mergeCell ref="A3:S3"/>
    <mergeCell ref="A4:B4"/>
    <mergeCell ref="D5:N5"/>
    <mergeCell ref="O5:S5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9"/>
  <sheetViews>
    <sheetView showGridLines="0" showZeros="0" workbookViewId="0">
      <pane ySplit="1" topLeftCell="A5" activePane="bottomLeft" state="frozen"/>
      <selection pane="bottomLeft" activeCell="B26" sqref="B26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4" t="s">
        <v>71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41.25" customHeight="1">
      <c r="A3" s="91" t="str">
        <f>"2025"&amp;"年部门支出预算表"</f>
        <v>2025年部门支出预算表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5" ht="17.25" customHeight="1">
      <c r="A4" s="93" t="str">
        <f>"单位名称："&amp;"昆明市呈贡区国有新城林场"</f>
        <v>单位名称：昆明市呈贡区国有新城林场</v>
      </c>
      <c r="B4" s="92"/>
      <c r="O4" s="32" t="s">
        <v>1</v>
      </c>
    </row>
    <row r="5" spans="1:15" ht="27" customHeight="1">
      <c r="A5" s="122" t="s">
        <v>72</v>
      </c>
      <c r="B5" s="122" t="s">
        <v>73</v>
      </c>
      <c r="C5" s="122" t="s">
        <v>55</v>
      </c>
      <c r="D5" s="115" t="s">
        <v>58</v>
      </c>
      <c r="E5" s="116"/>
      <c r="F5" s="117"/>
      <c r="G5" s="125" t="s">
        <v>59</v>
      </c>
      <c r="H5" s="125" t="s">
        <v>60</v>
      </c>
      <c r="I5" s="125" t="s">
        <v>74</v>
      </c>
      <c r="J5" s="115" t="s">
        <v>62</v>
      </c>
      <c r="K5" s="116"/>
      <c r="L5" s="116"/>
      <c r="M5" s="116"/>
      <c r="N5" s="118"/>
      <c r="O5" s="119"/>
    </row>
    <row r="6" spans="1:15" ht="42" customHeight="1">
      <c r="A6" s="123"/>
      <c r="B6" s="123"/>
      <c r="C6" s="124"/>
      <c r="D6" s="85" t="s">
        <v>57</v>
      </c>
      <c r="E6" s="85" t="s">
        <v>75</v>
      </c>
      <c r="F6" s="85" t="s">
        <v>76</v>
      </c>
      <c r="G6" s="124"/>
      <c r="H6" s="124"/>
      <c r="I6" s="126"/>
      <c r="J6" s="85" t="s">
        <v>57</v>
      </c>
      <c r="K6" s="80" t="s">
        <v>77</v>
      </c>
      <c r="L6" s="80" t="s">
        <v>78</v>
      </c>
      <c r="M6" s="80" t="s">
        <v>79</v>
      </c>
      <c r="N6" s="80" t="s">
        <v>80</v>
      </c>
      <c r="O6" s="80" t="s">
        <v>81</v>
      </c>
    </row>
    <row r="7" spans="1:15" ht="18" customHeight="1">
      <c r="A7" s="34" t="s">
        <v>82</v>
      </c>
      <c r="B7" s="34" t="s">
        <v>83</v>
      </c>
      <c r="C7" s="34" t="s">
        <v>84</v>
      </c>
      <c r="D7" s="35" t="s">
        <v>85</v>
      </c>
      <c r="E7" s="35" t="s">
        <v>86</v>
      </c>
      <c r="F7" s="35" t="s">
        <v>87</v>
      </c>
      <c r="G7" s="35" t="s">
        <v>88</v>
      </c>
      <c r="H7" s="35" t="s">
        <v>89</v>
      </c>
      <c r="I7" s="35" t="s">
        <v>90</v>
      </c>
      <c r="J7" s="35" t="s">
        <v>91</v>
      </c>
      <c r="K7" s="35" t="s">
        <v>92</v>
      </c>
      <c r="L7" s="35" t="s">
        <v>93</v>
      </c>
      <c r="M7" s="35" t="s">
        <v>94</v>
      </c>
      <c r="N7" s="34" t="s">
        <v>95</v>
      </c>
      <c r="O7" s="35" t="s">
        <v>96</v>
      </c>
    </row>
    <row r="8" spans="1:15" ht="21" customHeight="1">
      <c r="A8" s="36" t="s">
        <v>97</v>
      </c>
      <c r="B8" s="36" t="s">
        <v>98</v>
      </c>
      <c r="C8" s="49">
        <v>4500</v>
      </c>
      <c r="D8" s="49">
        <v>4500</v>
      </c>
      <c r="E8" s="49">
        <v>4500</v>
      </c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ht="21" customHeight="1">
      <c r="A9" s="86" t="s">
        <v>99</v>
      </c>
      <c r="B9" s="86" t="s">
        <v>100</v>
      </c>
      <c r="C9" s="49">
        <v>4500</v>
      </c>
      <c r="D9" s="49">
        <v>4500</v>
      </c>
      <c r="E9" s="49">
        <v>4500</v>
      </c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 ht="21" customHeight="1">
      <c r="A10" s="87" t="s">
        <v>101</v>
      </c>
      <c r="B10" s="87" t="s">
        <v>102</v>
      </c>
      <c r="C10" s="228">
        <v>4500</v>
      </c>
      <c r="D10" s="49">
        <v>4500</v>
      </c>
      <c r="E10" s="49">
        <v>4500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</row>
    <row r="11" spans="1:15" ht="21" customHeight="1">
      <c r="A11" s="36" t="s">
        <v>103</v>
      </c>
      <c r="B11" s="36" t="s">
        <v>104</v>
      </c>
      <c r="C11" s="228">
        <v>721800</v>
      </c>
      <c r="D11" s="49">
        <v>721800</v>
      </c>
      <c r="E11" s="49">
        <v>721800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21" customHeight="1">
      <c r="A12" s="86" t="s">
        <v>105</v>
      </c>
      <c r="B12" s="86" t="s">
        <v>106</v>
      </c>
      <c r="C12" s="228">
        <v>721800</v>
      </c>
      <c r="D12" s="49">
        <v>721800</v>
      </c>
      <c r="E12" s="49">
        <v>721800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ht="21" customHeight="1">
      <c r="A13" s="87" t="s">
        <v>107</v>
      </c>
      <c r="B13" s="87" t="s">
        <v>108</v>
      </c>
      <c r="C13" s="228">
        <v>420000</v>
      </c>
      <c r="D13" s="49">
        <v>420000</v>
      </c>
      <c r="E13" s="49">
        <v>420000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ht="21" customHeight="1">
      <c r="A14" s="87" t="s">
        <v>109</v>
      </c>
      <c r="B14" s="87" t="s">
        <v>110</v>
      </c>
      <c r="C14" s="228">
        <v>301800</v>
      </c>
      <c r="D14" s="49">
        <v>301800</v>
      </c>
      <c r="E14" s="49">
        <v>301800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</row>
    <row r="15" spans="1:15" ht="21" customHeight="1">
      <c r="A15" s="36" t="s">
        <v>111</v>
      </c>
      <c r="B15" s="36" t="s">
        <v>112</v>
      </c>
      <c r="C15" s="228">
        <v>398065</v>
      </c>
      <c r="D15" s="49">
        <v>398065</v>
      </c>
      <c r="E15" s="49">
        <v>398065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</row>
    <row r="16" spans="1:15" ht="21" customHeight="1">
      <c r="A16" s="86" t="s">
        <v>113</v>
      </c>
      <c r="B16" s="86" t="s">
        <v>114</v>
      </c>
      <c r="C16" s="228">
        <v>398065</v>
      </c>
      <c r="D16" s="49">
        <v>398065</v>
      </c>
      <c r="E16" s="49">
        <v>398065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</row>
    <row r="17" spans="1:15" ht="21" customHeight="1">
      <c r="A17" s="87" t="s">
        <v>115</v>
      </c>
      <c r="B17" s="87" t="s">
        <v>116</v>
      </c>
      <c r="C17" s="228">
        <v>148950</v>
      </c>
      <c r="D17" s="49">
        <v>148950</v>
      </c>
      <c r="E17" s="49">
        <v>148950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</row>
    <row r="18" spans="1:15" ht="21" customHeight="1">
      <c r="A18" s="87" t="s">
        <v>117</v>
      </c>
      <c r="B18" s="87" t="s">
        <v>118</v>
      </c>
      <c r="C18" s="228">
        <v>224000</v>
      </c>
      <c r="D18" s="49">
        <v>224000</v>
      </c>
      <c r="E18" s="49">
        <v>224000</v>
      </c>
      <c r="F18" s="49"/>
      <c r="G18" s="49"/>
      <c r="H18" s="49"/>
      <c r="I18" s="49"/>
      <c r="J18" s="49"/>
      <c r="K18" s="49"/>
      <c r="L18" s="49"/>
      <c r="M18" s="49"/>
      <c r="N18" s="49"/>
      <c r="O18" s="49"/>
    </row>
    <row r="19" spans="1:15" ht="21" customHeight="1">
      <c r="A19" s="87" t="s">
        <v>119</v>
      </c>
      <c r="B19" s="87" t="s">
        <v>120</v>
      </c>
      <c r="C19" s="228">
        <v>25115</v>
      </c>
      <c r="D19" s="49">
        <v>25115</v>
      </c>
      <c r="E19" s="49">
        <v>25115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pans="1:15" ht="21" customHeight="1">
      <c r="A20" s="36" t="s">
        <v>121</v>
      </c>
      <c r="B20" s="36" t="s">
        <v>122</v>
      </c>
      <c r="C20" s="228">
        <v>2586118.2799999998</v>
      </c>
      <c r="D20" s="49">
        <v>2586118.2799999998</v>
      </c>
      <c r="E20" s="49">
        <v>2566118.2799999998</v>
      </c>
      <c r="F20" s="49">
        <v>103320</v>
      </c>
      <c r="G20" s="49"/>
      <c r="H20" s="49"/>
      <c r="I20" s="49"/>
      <c r="J20" s="49"/>
      <c r="K20" s="49"/>
      <c r="L20" s="49"/>
      <c r="M20" s="49"/>
      <c r="N20" s="49"/>
      <c r="O20" s="49"/>
    </row>
    <row r="21" spans="1:15" ht="21" customHeight="1">
      <c r="A21" s="86" t="s">
        <v>123</v>
      </c>
      <c r="B21" s="86" t="s">
        <v>124</v>
      </c>
      <c r="C21" s="228">
        <v>2586118.2799999998</v>
      </c>
      <c r="D21" s="49">
        <v>2586118.2799999998</v>
      </c>
      <c r="E21" s="49">
        <v>2566118.2799999998</v>
      </c>
      <c r="F21" s="49">
        <v>103320</v>
      </c>
      <c r="G21" s="49"/>
      <c r="H21" s="49"/>
      <c r="I21" s="49"/>
      <c r="J21" s="49"/>
      <c r="K21" s="49"/>
      <c r="L21" s="49"/>
      <c r="M21" s="49"/>
      <c r="N21" s="49"/>
      <c r="O21" s="49"/>
    </row>
    <row r="22" spans="1:15" ht="21" customHeight="1">
      <c r="A22" s="87" t="s">
        <v>125</v>
      </c>
      <c r="B22" s="87" t="s">
        <v>126</v>
      </c>
      <c r="C22" s="228">
        <v>2586118.2799999998</v>
      </c>
      <c r="D22" s="49">
        <v>2586118.2799999998</v>
      </c>
      <c r="E22" s="49">
        <v>2566118.2799999998</v>
      </c>
      <c r="F22" s="49" t="s">
        <v>370</v>
      </c>
      <c r="G22" s="49"/>
      <c r="H22" s="49"/>
      <c r="I22" s="49"/>
      <c r="J22" s="49"/>
      <c r="K22" s="49"/>
      <c r="L22" s="49"/>
      <c r="M22" s="49"/>
      <c r="N22" s="49"/>
      <c r="O22" s="49"/>
    </row>
    <row r="23" spans="1:15" s="227" customFormat="1" ht="21" customHeight="1">
      <c r="A23" s="87">
        <v>2130207</v>
      </c>
      <c r="B23" s="87" t="s">
        <v>372</v>
      </c>
      <c r="C23" s="225">
        <v>83320</v>
      </c>
      <c r="D23" s="226">
        <v>83320</v>
      </c>
      <c r="E23" s="226"/>
      <c r="F23" s="226">
        <v>83320</v>
      </c>
      <c r="G23" s="226"/>
      <c r="H23" s="226"/>
      <c r="I23" s="226"/>
      <c r="J23" s="226"/>
      <c r="K23" s="226"/>
      <c r="L23" s="226"/>
      <c r="M23" s="226"/>
      <c r="N23" s="225"/>
      <c r="O23" s="225"/>
    </row>
    <row r="24" spans="1:15" s="227" customFormat="1" ht="21" customHeight="1">
      <c r="A24" s="87" t="s">
        <v>368</v>
      </c>
      <c r="B24" s="87" t="s">
        <v>371</v>
      </c>
      <c r="C24" s="225">
        <v>20000</v>
      </c>
      <c r="D24" s="226">
        <v>20000</v>
      </c>
      <c r="E24" s="226"/>
      <c r="F24" s="226">
        <v>20000</v>
      </c>
      <c r="G24" s="226"/>
      <c r="H24" s="226"/>
      <c r="I24" s="226"/>
      <c r="J24" s="226"/>
      <c r="K24" s="226"/>
      <c r="L24" s="226"/>
      <c r="M24" s="226"/>
      <c r="N24" s="225"/>
      <c r="O24" s="225"/>
    </row>
    <row r="25" spans="1:15" ht="21" customHeight="1">
      <c r="A25" s="36" t="s">
        <v>127</v>
      </c>
      <c r="B25" s="36" t="s">
        <v>128</v>
      </c>
      <c r="C25" s="228">
        <v>270376.92</v>
      </c>
      <c r="D25" s="49">
        <v>270376.92</v>
      </c>
      <c r="E25" s="49">
        <v>270376.92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5" ht="21" customHeight="1">
      <c r="A26" s="86" t="s">
        <v>129</v>
      </c>
      <c r="B26" s="86" t="s">
        <v>130</v>
      </c>
      <c r="C26" s="228">
        <v>270376.92</v>
      </c>
      <c r="D26" s="49">
        <v>270376.92</v>
      </c>
      <c r="E26" s="49">
        <v>270376.92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</row>
    <row r="27" spans="1:15" ht="21" customHeight="1">
      <c r="A27" s="87" t="s">
        <v>131</v>
      </c>
      <c r="B27" s="87" t="s">
        <v>132</v>
      </c>
      <c r="C27" s="228">
        <v>258136.92</v>
      </c>
      <c r="D27" s="49">
        <v>258136.92</v>
      </c>
      <c r="E27" s="49">
        <v>258136.92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pans="1:15" ht="21" customHeight="1">
      <c r="A28" s="87" t="s">
        <v>133</v>
      </c>
      <c r="B28" s="87" t="s">
        <v>134</v>
      </c>
      <c r="C28" s="228">
        <v>12240</v>
      </c>
      <c r="D28" s="49">
        <v>12240</v>
      </c>
      <c r="E28" s="49">
        <v>12240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</row>
    <row r="29" spans="1:15" ht="21" customHeight="1">
      <c r="A29" s="120" t="s">
        <v>55</v>
      </c>
      <c r="B29" s="121"/>
      <c r="C29" s="49">
        <v>4064180.2</v>
      </c>
      <c r="D29" s="49">
        <v>4064180.2</v>
      </c>
      <c r="E29" s="49">
        <v>3960860.2</v>
      </c>
      <c r="F29" s="49">
        <v>103320</v>
      </c>
      <c r="G29" s="49"/>
      <c r="H29" s="49"/>
      <c r="I29" s="49"/>
      <c r="J29" s="49"/>
      <c r="K29" s="49"/>
      <c r="L29" s="49"/>
      <c r="M29" s="49"/>
      <c r="N29" s="49"/>
      <c r="O29" s="49"/>
    </row>
  </sheetData>
  <mergeCells count="12">
    <mergeCell ref="A29:B29"/>
    <mergeCell ref="A5:A6"/>
    <mergeCell ref="B5:B6"/>
    <mergeCell ref="C5:C6"/>
    <mergeCell ref="G5:G6"/>
    <mergeCell ref="A2:O2"/>
    <mergeCell ref="A3:O3"/>
    <mergeCell ref="A4:B4"/>
    <mergeCell ref="D5:F5"/>
    <mergeCell ref="J5:O5"/>
    <mergeCell ref="H5:H6"/>
    <mergeCell ref="I5:I6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 pane="bottomLeft" activeCell="D7" sqref="D7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30"/>
      <c r="B2" s="32"/>
      <c r="C2" s="32"/>
      <c r="D2" s="32" t="s">
        <v>135</v>
      </c>
    </row>
    <row r="3" spans="1:4" ht="41.25" customHeight="1">
      <c r="A3" s="91" t="str">
        <f>"2025"&amp;"年部门财政拨款收支预算总表"</f>
        <v>2025年部门财政拨款收支预算总表</v>
      </c>
      <c r="B3" s="92"/>
      <c r="C3" s="92"/>
      <c r="D3" s="92"/>
    </row>
    <row r="4" spans="1:4" ht="17.25" customHeight="1">
      <c r="A4" s="93" t="str">
        <f>"单位名称："&amp;"昆明市呈贡区国有新城林场"</f>
        <v>单位名称：昆明市呈贡区国有新城林场</v>
      </c>
      <c r="B4" s="94"/>
      <c r="D4" s="32" t="s">
        <v>1</v>
      </c>
    </row>
    <row r="5" spans="1:4" ht="17.25" customHeight="1">
      <c r="A5" s="95" t="s">
        <v>2</v>
      </c>
      <c r="B5" s="96"/>
      <c r="C5" s="95" t="s">
        <v>3</v>
      </c>
      <c r="D5" s="96"/>
    </row>
    <row r="6" spans="1:4" ht="18.75" customHeight="1">
      <c r="A6" s="80" t="s">
        <v>4</v>
      </c>
      <c r="B6" s="80" t="s">
        <v>5</v>
      </c>
      <c r="C6" s="80" t="s">
        <v>6</v>
      </c>
      <c r="D6" s="80" t="s">
        <v>5</v>
      </c>
    </row>
    <row r="7" spans="1:4" ht="16.5" customHeight="1">
      <c r="A7" s="81" t="s">
        <v>136</v>
      </c>
      <c r="B7" s="49">
        <v>3980860.2</v>
      </c>
      <c r="C7" s="81" t="s">
        <v>137</v>
      </c>
      <c r="D7" s="49">
        <v>4064180.2</v>
      </c>
    </row>
    <row r="8" spans="1:4" ht="16.5" customHeight="1">
      <c r="A8" s="81" t="s">
        <v>138</v>
      </c>
      <c r="B8" s="49">
        <v>3980860.2</v>
      </c>
      <c r="C8" s="81" t="s">
        <v>139</v>
      </c>
      <c r="D8" s="49"/>
    </row>
    <row r="9" spans="1:4" ht="16.5" customHeight="1">
      <c r="A9" s="81" t="s">
        <v>140</v>
      </c>
      <c r="B9" s="49"/>
      <c r="C9" s="81" t="s">
        <v>141</v>
      </c>
      <c r="D9" s="49"/>
    </row>
    <row r="10" spans="1:4" ht="16.5" customHeight="1">
      <c r="A10" s="81" t="s">
        <v>142</v>
      </c>
      <c r="B10" s="49"/>
      <c r="C10" s="81" t="s">
        <v>143</v>
      </c>
      <c r="D10" s="49"/>
    </row>
    <row r="11" spans="1:4" ht="16.5" customHeight="1">
      <c r="A11" s="81" t="s">
        <v>144</v>
      </c>
      <c r="B11" s="49">
        <v>83320</v>
      </c>
      <c r="C11" s="81" t="s">
        <v>145</v>
      </c>
      <c r="D11" s="49"/>
    </row>
    <row r="12" spans="1:4" ht="16.5" customHeight="1">
      <c r="A12" s="81" t="s">
        <v>138</v>
      </c>
      <c r="B12" s="49">
        <v>83320</v>
      </c>
      <c r="C12" s="81" t="s">
        <v>146</v>
      </c>
      <c r="D12" s="49">
        <v>4500</v>
      </c>
    </row>
    <row r="13" spans="1:4" ht="16.5" customHeight="1">
      <c r="A13" s="7" t="s">
        <v>140</v>
      </c>
      <c r="B13" s="49"/>
      <c r="C13" s="42" t="s">
        <v>147</v>
      </c>
      <c r="D13" s="49"/>
    </row>
    <row r="14" spans="1:4" ht="16.5" customHeight="1">
      <c r="A14" s="7" t="s">
        <v>142</v>
      </c>
      <c r="B14" s="49"/>
      <c r="C14" s="42" t="s">
        <v>148</v>
      </c>
      <c r="D14" s="49"/>
    </row>
    <row r="15" spans="1:4" ht="16.5" customHeight="1">
      <c r="A15" s="82"/>
      <c r="B15" s="49"/>
      <c r="C15" s="42" t="s">
        <v>149</v>
      </c>
      <c r="D15" s="49">
        <v>721800</v>
      </c>
    </row>
    <row r="16" spans="1:4" ht="16.5" customHeight="1">
      <c r="A16" s="82"/>
      <c r="B16" s="49"/>
      <c r="C16" s="42" t="s">
        <v>150</v>
      </c>
      <c r="D16" s="49">
        <v>398065</v>
      </c>
    </row>
    <row r="17" spans="1:4" ht="16.5" customHeight="1">
      <c r="A17" s="82"/>
      <c r="B17" s="49"/>
      <c r="C17" s="42" t="s">
        <v>151</v>
      </c>
      <c r="D17" s="49"/>
    </row>
    <row r="18" spans="1:4" ht="16.5" customHeight="1">
      <c r="A18" s="82"/>
      <c r="B18" s="49"/>
      <c r="C18" s="42" t="s">
        <v>152</v>
      </c>
      <c r="D18" s="49"/>
    </row>
    <row r="19" spans="1:4" ht="16.5" customHeight="1">
      <c r="A19" s="82"/>
      <c r="B19" s="49"/>
      <c r="C19" s="42" t="s">
        <v>153</v>
      </c>
      <c r="D19" s="49">
        <v>2669438.2799999998</v>
      </c>
    </row>
    <row r="20" spans="1:4" ht="16.5" customHeight="1">
      <c r="A20" s="82"/>
      <c r="B20" s="49"/>
      <c r="C20" s="42" t="s">
        <v>154</v>
      </c>
      <c r="D20" s="49"/>
    </row>
    <row r="21" spans="1:4" ht="16.5" customHeight="1">
      <c r="A21" s="82"/>
      <c r="B21" s="49"/>
      <c r="C21" s="42" t="s">
        <v>155</v>
      </c>
      <c r="D21" s="49"/>
    </row>
    <row r="22" spans="1:4" ht="16.5" customHeight="1">
      <c r="A22" s="82"/>
      <c r="B22" s="49"/>
      <c r="C22" s="42" t="s">
        <v>156</v>
      </c>
      <c r="D22" s="49"/>
    </row>
    <row r="23" spans="1:4" ht="16.5" customHeight="1">
      <c r="A23" s="82"/>
      <c r="B23" s="49"/>
      <c r="C23" s="42" t="s">
        <v>157</v>
      </c>
      <c r="D23" s="49"/>
    </row>
    <row r="24" spans="1:4" ht="16.5" customHeight="1">
      <c r="A24" s="82"/>
      <c r="B24" s="49"/>
      <c r="C24" s="42" t="s">
        <v>158</v>
      </c>
      <c r="D24" s="49"/>
    </row>
    <row r="25" spans="1:4" ht="16.5" customHeight="1">
      <c r="A25" s="82"/>
      <c r="B25" s="49"/>
      <c r="C25" s="42" t="s">
        <v>159</v>
      </c>
      <c r="D25" s="49"/>
    </row>
    <row r="26" spans="1:4" ht="16.5" customHeight="1">
      <c r="A26" s="82"/>
      <c r="B26" s="49"/>
      <c r="C26" s="42" t="s">
        <v>160</v>
      </c>
      <c r="D26" s="49">
        <v>270376.92</v>
      </c>
    </row>
    <row r="27" spans="1:4" ht="16.5" customHeight="1">
      <c r="A27" s="82"/>
      <c r="B27" s="49"/>
      <c r="C27" s="42" t="s">
        <v>161</v>
      </c>
      <c r="D27" s="49"/>
    </row>
    <row r="28" spans="1:4" ht="16.5" customHeight="1">
      <c r="A28" s="82"/>
      <c r="B28" s="49"/>
      <c r="C28" s="42" t="s">
        <v>162</v>
      </c>
      <c r="D28" s="49"/>
    </row>
    <row r="29" spans="1:4" ht="16.5" customHeight="1">
      <c r="A29" s="82"/>
      <c r="B29" s="49"/>
      <c r="C29" s="42" t="s">
        <v>163</v>
      </c>
      <c r="D29" s="49"/>
    </row>
    <row r="30" spans="1:4" ht="16.5" customHeight="1">
      <c r="A30" s="82"/>
      <c r="B30" s="49"/>
      <c r="C30" s="42" t="s">
        <v>164</v>
      </c>
      <c r="D30" s="49"/>
    </row>
    <row r="31" spans="1:4" ht="16.5" customHeight="1">
      <c r="A31" s="82"/>
      <c r="B31" s="49"/>
      <c r="C31" s="42" t="s">
        <v>165</v>
      </c>
      <c r="D31" s="49"/>
    </row>
    <row r="32" spans="1:4" ht="16.5" customHeight="1">
      <c r="A32" s="82"/>
      <c r="B32" s="49"/>
      <c r="C32" s="7" t="s">
        <v>166</v>
      </c>
      <c r="D32" s="49"/>
    </row>
    <row r="33" spans="1:4" ht="16.5" customHeight="1">
      <c r="A33" s="82"/>
      <c r="B33" s="49"/>
      <c r="C33" s="7" t="s">
        <v>167</v>
      </c>
      <c r="D33" s="49"/>
    </row>
    <row r="34" spans="1:4" ht="16.5" customHeight="1">
      <c r="A34" s="82"/>
      <c r="B34" s="49"/>
      <c r="C34" s="5" t="s">
        <v>168</v>
      </c>
      <c r="D34" s="49"/>
    </row>
    <row r="35" spans="1:4" ht="15" customHeight="1">
      <c r="A35" s="83" t="s">
        <v>50</v>
      </c>
      <c r="B35" s="84">
        <v>4064180.2</v>
      </c>
      <c r="C35" s="83" t="s">
        <v>51</v>
      </c>
      <c r="D35" s="84">
        <v>4064180.2</v>
      </c>
    </row>
  </sheetData>
  <mergeCells count="4">
    <mergeCell ref="A3:D3"/>
    <mergeCell ref="A4:B4"/>
    <mergeCell ref="A5:B5"/>
    <mergeCell ref="C5:D5"/>
  </mergeCells>
  <phoneticPr fontId="17" type="noConversion"/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 pane="bottomLeft" activeCell="G20" sqref="G20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72"/>
      <c r="F2" s="44"/>
      <c r="G2" s="73" t="s">
        <v>169</v>
      </c>
    </row>
    <row r="3" spans="1:7" ht="41.25" customHeight="1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spans="1:7" ht="18" customHeight="1">
      <c r="A4" s="13" t="str">
        <f>"单位名称："&amp;"昆明市呈贡区国有新城林场"</f>
        <v>单位名称：昆明市呈贡区国有新城林场</v>
      </c>
      <c r="F4" s="68"/>
      <c r="G4" s="73" t="s">
        <v>1</v>
      </c>
    </row>
    <row r="5" spans="1:7" ht="20.25" customHeight="1">
      <c r="A5" s="128" t="s">
        <v>170</v>
      </c>
      <c r="B5" s="129"/>
      <c r="C5" s="135" t="s">
        <v>55</v>
      </c>
      <c r="D5" s="130" t="s">
        <v>75</v>
      </c>
      <c r="E5" s="131"/>
      <c r="F5" s="132"/>
      <c r="G5" s="137" t="s">
        <v>76</v>
      </c>
    </row>
    <row r="6" spans="1:7" ht="20.25" customHeight="1">
      <c r="A6" s="78" t="s">
        <v>72</v>
      </c>
      <c r="B6" s="78" t="s">
        <v>73</v>
      </c>
      <c r="C6" s="136"/>
      <c r="D6" s="3" t="s">
        <v>57</v>
      </c>
      <c r="E6" s="3" t="s">
        <v>171</v>
      </c>
      <c r="F6" s="3" t="s">
        <v>172</v>
      </c>
      <c r="G6" s="138"/>
    </row>
    <row r="7" spans="1:7" ht="15" customHeight="1">
      <c r="A7" s="6" t="s">
        <v>82</v>
      </c>
      <c r="B7" s="6" t="s">
        <v>83</v>
      </c>
      <c r="C7" s="6" t="s">
        <v>84</v>
      </c>
      <c r="D7" s="6" t="s">
        <v>85</v>
      </c>
      <c r="E7" s="6" t="s">
        <v>86</v>
      </c>
      <c r="F7" s="6" t="s">
        <v>87</v>
      </c>
      <c r="G7" s="6" t="s">
        <v>88</v>
      </c>
    </row>
    <row r="8" spans="1:7" ht="18" customHeight="1">
      <c r="A8" s="5" t="s">
        <v>97</v>
      </c>
      <c r="B8" s="5" t="s">
        <v>98</v>
      </c>
      <c r="C8" s="49">
        <v>4500</v>
      </c>
      <c r="D8" s="49">
        <v>4500</v>
      </c>
      <c r="E8" s="49"/>
      <c r="F8" s="49">
        <v>4500</v>
      </c>
      <c r="G8" s="49"/>
    </row>
    <row r="9" spans="1:7" ht="18" customHeight="1">
      <c r="A9" s="71" t="s">
        <v>99</v>
      </c>
      <c r="B9" s="71" t="s">
        <v>100</v>
      </c>
      <c r="C9" s="49">
        <v>4500</v>
      </c>
      <c r="D9" s="49">
        <v>4500</v>
      </c>
      <c r="E9" s="49"/>
      <c r="F9" s="49">
        <v>4500</v>
      </c>
      <c r="G9" s="49"/>
    </row>
    <row r="10" spans="1:7" ht="18" customHeight="1">
      <c r="A10" s="79" t="s">
        <v>101</v>
      </c>
      <c r="B10" s="79" t="s">
        <v>102</v>
      </c>
      <c r="C10" s="49">
        <v>4500</v>
      </c>
      <c r="D10" s="49">
        <v>4500</v>
      </c>
      <c r="E10" s="49"/>
      <c r="F10" s="49">
        <v>4500</v>
      </c>
      <c r="G10" s="49"/>
    </row>
    <row r="11" spans="1:7" ht="18" customHeight="1">
      <c r="A11" s="5" t="s">
        <v>103</v>
      </c>
      <c r="B11" s="5" t="s">
        <v>104</v>
      </c>
      <c r="C11" s="49">
        <v>721800</v>
      </c>
      <c r="D11" s="49">
        <v>721800</v>
      </c>
      <c r="E11" s="49">
        <v>709800</v>
      </c>
      <c r="F11" s="49">
        <v>12000</v>
      </c>
      <c r="G11" s="49"/>
    </row>
    <row r="12" spans="1:7" ht="18" customHeight="1">
      <c r="A12" s="71" t="s">
        <v>105</v>
      </c>
      <c r="B12" s="71" t="s">
        <v>106</v>
      </c>
      <c r="C12" s="49">
        <v>721800</v>
      </c>
      <c r="D12" s="49">
        <v>721800</v>
      </c>
      <c r="E12" s="49">
        <v>709800</v>
      </c>
      <c r="F12" s="49">
        <v>12000</v>
      </c>
      <c r="G12" s="49"/>
    </row>
    <row r="13" spans="1:7" ht="18" customHeight="1">
      <c r="A13" s="79" t="s">
        <v>107</v>
      </c>
      <c r="B13" s="79" t="s">
        <v>108</v>
      </c>
      <c r="C13" s="49">
        <v>420000</v>
      </c>
      <c r="D13" s="49">
        <v>420000</v>
      </c>
      <c r="E13" s="49">
        <v>408000</v>
      </c>
      <c r="F13" s="49">
        <v>12000</v>
      </c>
      <c r="G13" s="49"/>
    </row>
    <row r="14" spans="1:7" ht="18" customHeight="1">
      <c r="A14" s="79" t="s">
        <v>109</v>
      </c>
      <c r="B14" s="79" t="s">
        <v>110</v>
      </c>
      <c r="C14" s="49">
        <v>301800</v>
      </c>
      <c r="D14" s="49">
        <v>301800</v>
      </c>
      <c r="E14" s="49">
        <v>301800</v>
      </c>
      <c r="F14" s="49"/>
      <c r="G14" s="49"/>
    </row>
    <row r="15" spans="1:7" ht="18" customHeight="1">
      <c r="A15" s="5" t="s">
        <v>111</v>
      </c>
      <c r="B15" s="5" t="s">
        <v>112</v>
      </c>
      <c r="C15" s="49">
        <v>398065</v>
      </c>
      <c r="D15" s="49">
        <v>398065</v>
      </c>
      <c r="E15" s="49">
        <v>398065</v>
      </c>
      <c r="F15" s="49"/>
      <c r="G15" s="49"/>
    </row>
    <row r="16" spans="1:7" ht="18" customHeight="1">
      <c r="A16" s="71" t="s">
        <v>113</v>
      </c>
      <c r="B16" s="71" t="s">
        <v>114</v>
      </c>
      <c r="C16" s="49">
        <v>398065</v>
      </c>
      <c r="D16" s="49">
        <v>398065</v>
      </c>
      <c r="E16" s="49">
        <v>398065</v>
      </c>
      <c r="F16" s="49"/>
      <c r="G16" s="49"/>
    </row>
    <row r="17" spans="1:7" ht="18" customHeight="1">
      <c r="A17" s="79" t="s">
        <v>115</v>
      </c>
      <c r="B17" s="79" t="s">
        <v>116</v>
      </c>
      <c r="C17" s="49">
        <v>148950</v>
      </c>
      <c r="D17" s="49">
        <v>148950</v>
      </c>
      <c r="E17" s="49">
        <v>148950</v>
      </c>
      <c r="F17" s="49"/>
      <c r="G17" s="49"/>
    </row>
    <row r="18" spans="1:7" ht="18" customHeight="1">
      <c r="A18" s="79" t="s">
        <v>117</v>
      </c>
      <c r="B18" s="79" t="s">
        <v>118</v>
      </c>
      <c r="C18" s="49">
        <v>224000</v>
      </c>
      <c r="D18" s="49">
        <v>224000</v>
      </c>
      <c r="E18" s="49">
        <v>224000</v>
      </c>
      <c r="F18" s="49"/>
      <c r="G18" s="49"/>
    </row>
    <row r="19" spans="1:7" ht="18" customHeight="1">
      <c r="A19" s="79" t="s">
        <v>119</v>
      </c>
      <c r="B19" s="79" t="s">
        <v>120</v>
      </c>
      <c r="C19" s="49">
        <v>25115</v>
      </c>
      <c r="D19" s="49">
        <v>25115</v>
      </c>
      <c r="E19" s="49">
        <v>25115</v>
      </c>
      <c r="F19" s="49"/>
      <c r="G19" s="49"/>
    </row>
    <row r="20" spans="1:7" ht="18" customHeight="1">
      <c r="A20" s="5" t="s">
        <v>121</v>
      </c>
      <c r="B20" s="5" t="s">
        <v>122</v>
      </c>
      <c r="C20" s="49">
        <v>2586118.2799999998</v>
      </c>
      <c r="D20" s="49">
        <v>2566118.2799999998</v>
      </c>
      <c r="E20" s="49">
        <v>2315964</v>
      </c>
      <c r="F20" s="49">
        <v>250154.28</v>
      </c>
      <c r="G20" s="49">
        <v>103320</v>
      </c>
    </row>
    <row r="21" spans="1:7" ht="18" customHeight="1">
      <c r="A21" s="71" t="s">
        <v>123</v>
      </c>
      <c r="B21" s="71" t="s">
        <v>124</v>
      </c>
      <c r="C21" s="49">
        <v>2586118.2799999998</v>
      </c>
      <c r="D21" s="49">
        <v>2566118.2799999998</v>
      </c>
      <c r="E21" s="49">
        <v>2315964</v>
      </c>
      <c r="F21" s="49">
        <v>250154.28</v>
      </c>
      <c r="G21" s="49">
        <v>103320</v>
      </c>
    </row>
    <row r="22" spans="1:7" ht="18" customHeight="1">
      <c r="A22" s="79" t="s">
        <v>125</v>
      </c>
      <c r="B22" s="79" t="s">
        <v>126</v>
      </c>
      <c r="C22" s="49">
        <v>2586118.2799999998</v>
      </c>
      <c r="D22" s="49">
        <v>2566118.2799999998</v>
      </c>
      <c r="E22" s="49">
        <v>2315964</v>
      </c>
      <c r="F22" s="49">
        <v>250154.28</v>
      </c>
      <c r="G22" s="49" t="s">
        <v>370</v>
      </c>
    </row>
    <row r="23" spans="1:7" s="233" customFormat="1" ht="18" customHeight="1">
      <c r="A23" s="79" t="s">
        <v>366</v>
      </c>
      <c r="B23" s="79" t="s">
        <v>367</v>
      </c>
      <c r="C23" s="229">
        <v>83320</v>
      </c>
      <c r="D23" s="230"/>
      <c r="E23" s="231"/>
      <c r="F23" s="231"/>
      <c r="G23" s="232">
        <v>83320</v>
      </c>
    </row>
    <row r="24" spans="1:7" s="233" customFormat="1" ht="18" customHeight="1">
      <c r="A24" s="79" t="s">
        <v>368</v>
      </c>
      <c r="B24" s="79" t="s">
        <v>369</v>
      </c>
      <c r="C24" s="229">
        <v>20000</v>
      </c>
      <c r="D24" s="230"/>
      <c r="E24" s="231"/>
      <c r="F24" s="231"/>
      <c r="G24" s="232">
        <v>20000</v>
      </c>
    </row>
    <row r="25" spans="1:7" ht="18" customHeight="1">
      <c r="A25" s="5" t="s">
        <v>127</v>
      </c>
      <c r="B25" s="5" t="s">
        <v>128</v>
      </c>
      <c r="C25" s="49">
        <v>270376.92</v>
      </c>
      <c r="D25" s="49">
        <v>270376.92</v>
      </c>
      <c r="E25" s="49">
        <v>270376.92</v>
      </c>
      <c r="F25" s="49"/>
      <c r="G25" s="49"/>
    </row>
    <row r="26" spans="1:7" ht="18" customHeight="1">
      <c r="A26" s="71" t="s">
        <v>129</v>
      </c>
      <c r="B26" s="71" t="s">
        <v>130</v>
      </c>
      <c r="C26" s="49">
        <v>270376.92</v>
      </c>
      <c r="D26" s="49">
        <v>270376.92</v>
      </c>
      <c r="E26" s="49">
        <v>270376.92</v>
      </c>
      <c r="F26" s="49"/>
      <c r="G26" s="49"/>
    </row>
    <row r="27" spans="1:7" ht="18" customHeight="1">
      <c r="A27" s="79" t="s">
        <v>131</v>
      </c>
      <c r="B27" s="79" t="s">
        <v>132</v>
      </c>
      <c r="C27" s="49">
        <v>258136.92</v>
      </c>
      <c r="D27" s="49">
        <v>258136.92</v>
      </c>
      <c r="E27" s="49">
        <v>258136.92</v>
      </c>
      <c r="F27" s="49"/>
      <c r="G27" s="49"/>
    </row>
    <row r="28" spans="1:7" ht="18" customHeight="1">
      <c r="A28" s="79" t="s">
        <v>133</v>
      </c>
      <c r="B28" s="79" t="s">
        <v>134</v>
      </c>
      <c r="C28" s="49">
        <v>12240</v>
      </c>
      <c r="D28" s="49">
        <v>12240</v>
      </c>
      <c r="E28" s="49">
        <v>12240</v>
      </c>
      <c r="F28" s="49"/>
      <c r="G28" s="49"/>
    </row>
    <row r="29" spans="1:7" ht="18" customHeight="1">
      <c r="A29" s="133" t="s">
        <v>173</v>
      </c>
      <c r="B29" s="134" t="s">
        <v>173</v>
      </c>
      <c r="C29" s="49">
        <v>4064180.2</v>
      </c>
      <c r="D29" s="49">
        <v>3960860.2</v>
      </c>
      <c r="E29" s="49">
        <v>3694205.92</v>
      </c>
      <c r="F29" s="49">
        <v>266654.28000000003</v>
      </c>
      <c r="G29" s="49">
        <v>103320</v>
      </c>
    </row>
  </sheetData>
  <mergeCells count="6">
    <mergeCell ref="A3:G3"/>
    <mergeCell ref="A5:B5"/>
    <mergeCell ref="D5:F5"/>
    <mergeCell ref="A29:B29"/>
    <mergeCell ref="C5:C6"/>
    <mergeCell ref="G5:G6"/>
  </mergeCells>
  <phoneticPr fontId="17" type="noConversion"/>
  <printOptions horizontalCentered="1"/>
  <pageMargins left="0.37" right="0.37" top="0.56000000000000005" bottom="0.56000000000000005" header="0.48" footer="0.48"/>
  <pageSetup paperSize="9" fitToHeight="10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pane="bottomLeft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1"/>
      <c r="B2" s="31"/>
      <c r="C2" s="31"/>
      <c r="D2" s="31"/>
      <c r="E2" s="30"/>
      <c r="F2" s="77" t="s">
        <v>174</v>
      </c>
    </row>
    <row r="3" spans="1:6" ht="41.25" customHeight="1">
      <c r="A3" s="139" t="str">
        <f>"2025"&amp;"年一般公共预算“三公”经费支出预算表"</f>
        <v>2025年一般公共预算“三公”经费支出预算表</v>
      </c>
      <c r="B3" s="140"/>
      <c r="C3" s="140"/>
      <c r="D3" s="140"/>
      <c r="E3" s="141"/>
      <c r="F3" s="140"/>
    </row>
    <row r="4" spans="1:6" ht="14.25" customHeight="1">
      <c r="A4" s="142" t="str">
        <f>"单位名称："&amp;"昆明市呈贡区国有新城林场"</f>
        <v>单位名称：昆明市呈贡区国有新城林场</v>
      </c>
      <c r="B4" s="143"/>
      <c r="D4" s="31"/>
      <c r="E4" s="30"/>
      <c r="F4" s="40" t="s">
        <v>1</v>
      </c>
    </row>
    <row r="5" spans="1:6" ht="27" customHeight="1">
      <c r="A5" s="144" t="s">
        <v>175</v>
      </c>
      <c r="B5" s="144" t="s">
        <v>176</v>
      </c>
      <c r="C5" s="104" t="s">
        <v>177</v>
      </c>
      <c r="D5" s="144"/>
      <c r="E5" s="145"/>
      <c r="F5" s="144" t="s">
        <v>178</v>
      </c>
    </row>
    <row r="6" spans="1:6" ht="28.5" customHeight="1">
      <c r="A6" s="146"/>
      <c r="B6" s="147"/>
      <c r="C6" s="33" t="s">
        <v>57</v>
      </c>
      <c r="D6" s="33" t="s">
        <v>179</v>
      </c>
      <c r="E6" s="33" t="s">
        <v>180</v>
      </c>
      <c r="F6" s="148"/>
    </row>
    <row r="7" spans="1:6" ht="17.25" customHeight="1">
      <c r="A7" s="35" t="s">
        <v>82</v>
      </c>
      <c r="B7" s="35" t="s">
        <v>83</v>
      </c>
      <c r="C7" s="35" t="s">
        <v>84</v>
      </c>
      <c r="D7" s="35" t="s">
        <v>85</v>
      </c>
      <c r="E7" s="35" t="s">
        <v>86</v>
      </c>
      <c r="F7" s="35" t="s">
        <v>87</v>
      </c>
    </row>
    <row r="8" spans="1:6" ht="17.25" customHeight="1">
      <c r="A8" s="49">
        <v>76260</v>
      </c>
      <c r="B8" s="49"/>
      <c r="C8" s="49">
        <v>76260</v>
      </c>
      <c r="D8" s="49"/>
      <c r="E8" s="49">
        <v>76260</v>
      </c>
      <c r="F8" s="49"/>
    </row>
  </sheetData>
  <mergeCells count="6">
    <mergeCell ref="A3:F3"/>
    <mergeCell ref="A4:B4"/>
    <mergeCell ref="C5:E5"/>
    <mergeCell ref="A5:A6"/>
    <mergeCell ref="B5:B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7"/>
  <sheetViews>
    <sheetView showZeros="0" topLeftCell="G1" workbookViewId="0">
      <pane ySplit="1" topLeftCell="A14" activePane="bottomLeft" state="frozen"/>
      <selection pane="bottomLeft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72"/>
      <c r="C2" s="74"/>
      <c r="E2" s="75"/>
      <c r="F2" s="75"/>
      <c r="G2" s="75"/>
      <c r="H2" s="75"/>
      <c r="I2" s="51"/>
      <c r="J2" s="51"/>
      <c r="K2" s="51"/>
      <c r="L2" s="51"/>
      <c r="M2" s="51"/>
      <c r="N2" s="51"/>
      <c r="R2" s="51"/>
      <c r="V2" s="74"/>
      <c r="X2" s="12" t="s">
        <v>181</v>
      </c>
    </row>
    <row r="3" spans="1:24" ht="45.75" customHeight="1">
      <c r="A3" s="149" t="str">
        <f>"2025"&amp;"年部门基本支出预算表"</f>
        <v>2025年部门基本支出预算表</v>
      </c>
      <c r="B3" s="150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P3" s="150"/>
      <c r="Q3" s="150"/>
      <c r="R3" s="149"/>
      <c r="S3" s="149"/>
      <c r="T3" s="149"/>
      <c r="U3" s="149"/>
      <c r="V3" s="149"/>
      <c r="W3" s="149"/>
      <c r="X3" s="149"/>
    </row>
    <row r="4" spans="1:24" ht="18.75" customHeight="1">
      <c r="A4" s="151" t="str">
        <f>"单位名称："&amp;"昆明市呈贡区国有新城林场"</f>
        <v>单位名称：昆明市呈贡区国有新城林场</v>
      </c>
      <c r="B4" s="152"/>
      <c r="C4" s="153"/>
      <c r="D4" s="153"/>
      <c r="E4" s="153"/>
      <c r="F4" s="153"/>
      <c r="G4" s="153"/>
      <c r="H4" s="153"/>
      <c r="I4" s="52"/>
      <c r="J4" s="52"/>
      <c r="K4" s="52"/>
      <c r="L4" s="52"/>
      <c r="M4" s="52"/>
      <c r="N4" s="52"/>
      <c r="O4" s="14"/>
      <c r="P4" s="14"/>
      <c r="Q4" s="14"/>
      <c r="R4" s="52"/>
      <c r="V4" s="74"/>
      <c r="X4" s="12" t="s">
        <v>1</v>
      </c>
    </row>
    <row r="5" spans="1:24" ht="18" customHeight="1">
      <c r="A5" s="163" t="s">
        <v>182</v>
      </c>
      <c r="B5" s="163" t="s">
        <v>183</v>
      </c>
      <c r="C5" s="163" t="s">
        <v>184</v>
      </c>
      <c r="D5" s="163" t="s">
        <v>185</v>
      </c>
      <c r="E5" s="163" t="s">
        <v>186</v>
      </c>
      <c r="F5" s="163" t="s">
        <v>187</v>
      </c>
      <c r="G5" s="163" t="s">
        <v>188</v>
      </c>
      <c r="H5" s="163" t="s">
        <v>189</v>
      </c>
      <c r="I5" s="130" t="s">
        <v>190</v>
      </c>
      <c r="J5" s="154" t="s">
        <v>190</v>
      </c>
      <c r="K5" s="154"/>
      <c r="L5" s="154"/>
      <c r="M5" s="154"/>
      <c r="N5" s="154"/>
      <c r="O5" s="131"/>
      <c r="P5" s="131"/>
      <c r="Q5" s="131"/>
      <c r="R5" s="155" t="s">
        <v>61</v>
      </c>
      <c r="S5" s="154" t="s">
        <v>62</v>
      </c>
      <c r="T5" s="154"/>
      <c r="U5" s="154"/>
      <c r="V5" s="154"/>
      <c r="W5" s="154"/>
      <c r="X5" s="156"/>
    </row>
    <row r="6" spans="1:24" ht="18" customHeight="1">
      <c r="A6" s="164"/>
      <c r="B6" s="165"/>
      <c r="C6" s="167"/>
      <c r="D6" s="164"/>
      <c r="E6" s="164"/>
      <c r="F6" s="164"/>
      <c r="G6" s="164"/>
      <c r="H6" s="164"/>
      <c r="I6" s="135" t="s">
        <v>191</v>
      </c>
      <c r="J6" s="130" t="s">
        <v>58</v>
      </c>
      <c r="K6" s="154"/>
      <c r="L6" s="154"/>
      <c r="M6" s="154"/>
      <c r="N6" s="156"/>
      <c r="O6" s="157" t="s">
        <v>192</v>
      </c>
      <c r="P6" s="131"/>
      <c r="Q6" s="132"/>
      <c r="R6" s="163" t="s">
        <v>61</v>
      </c>
      <c r="S6" s="130" t="s">
        <v>62</v>
      </c>
      <c r="T6" s="155" t="s">
        <v>64</v>
      </c>
      <c r="U6" s="154" t="s">
        <v>62</v>
      </c>
      <c r="V6" s="155" t="s">
        <v>66</v>
      </c>
      <c r="W6" s="155" t="s">
        <v>67</v>
      </c>
      <c r="X6" s="158" t="s">
        <v>68</v>
      </c>
    </row>
    <row r="7" spans="1:24" ht="19.5" customHeight="1">
      <c r="A7" s="165"/>
      <c r="B7" s="165"/>
      <c r="C7" s="165"/>
      <c r="D7" s="165"/>
      <c r="E7" s="165"/>
      <c r="F7" s="165"/>
      <c r="G7" s="165"/>
      <c r="H7" s="165"/>
      <c r="I7" s="165"/>
      <c r="J7" s="168" t="s">
        <v>193</v>
      </c>
      <c r="K7" s="163" t="s">
        <v>194</v>
      </c>
      <c r="L7" s="163" t="s">
        <v>195</v>
      </c>
      <c r="M7" s="163" t="s">
        <v>196</v>
      </c>
      <c r="N7" s="163" t="s">
        <v>197</v>
      </c>
      <c r="O7" s="163" t="s">
        <v>58</v>
      </c>
      <c r="P7" s="163" t="s">
        <v>59</v>
      </c>
      <c r="Q7" s="163" t="s">
        <v>60</v>
      </c>
      <c r="R7" s="165"/>
      <c r="S7" s="163" t="s">
        <v>57</v>
      </c>
      <c r="T7" s="163" t="s">
        <v>64</v>
      </c>
      <c r="U7" s="163" t="s">
        <v>198</v>
      </c>
      <c r="V7" s="163" t="s">
        <v>66</v>
      </c>
      <c r="W7" s="163" t="s">
        <v>67</v>
      </c>
      <c r="X7" s="163" t="s">
        <v>68</v>
      </c>
    </row>
    <row r="8" spans="1:24" ht="37.5" customHeight="1">
      <c r="A8" s="166"/>
      <c r="B8" s="136"/>
      <c r="C8" s="166"/>
      <c r="D8" s="166"/>
      <c r="E8" s="166"/>
      <c r="F8" s="166"/>
      <c r="G8" s="166"/>
      <c r="H8" s="166"/>
      <c r="I8" s="166"/>
      <c r="J8" s="169" t="s">
        <v>57</v>
      </c>
      <c r="K8" s="170" t="s">
        <v>199</v>
      </c>
      <c r="L8" s="170" t="s">
        <v>195</v>
      </c>
      <c r="M8" s="170" t="s">
        <v>196</v>
      </c>
      <c r="N8" s="170" t="s">
        <v>197</v>
      </c>
      <c r="O8" s="170" t="s">
        <v>195</v>
      </c>
      <c r="P8" s="170" t="s">
        <v>196</v>
      </c>
      <c r="Q8" s="170" t="s">
        <v>197</v>
      </c>
      <c r="R8" s="170" t="s">
        <v>61</v>
      </c>
      <c r="S8" s="170" t="s">
        <v>57</v>
      </c>
      <c r="T8" s="170" t="s">
        <v>64</v>
      </c>
      <c r="U8" s="170" t="s">
        <v>198</v>
      </c>
      <c r="V8" s="170" t="s">
        <v>66</v>
      </c>
      <c r="W8" s="170" t="s">
        <v>67</v>
      </c>
      <c r="X8" s="170" t="s">
        <v>68</v>
      </c>
    </row>
    <row r="9" spans="1:24" ht="14.25" customHeight="1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25">
        <v>21</v>
      </c>
      <c r="V9" s="25">
        <v>22</v>
      </c>
      <c r="W9" s="25">
        <v>23</v>
      </c>
      <c r="X9" s="25">
        <v>24</v>
      </c>
    </row>
    <row r="10" spans="1:24" ht="20.25" customHeight="1">
      <c r="A10" s="7" t="s">
        <v>200</v>
      </c>
      <c r="B10" s="7" t="s">
        <v>70</v>
      </c>
      <c r="C10" s="7" t="s">
        <v>201</v>
      </c>
      <c r="D10" s="7" t="s">
        <v>202</v>
      </c>
      <c r="E10" s="7" t="s">
        <v>125</v>
      </c>
      <c r="F10" s="7" t="s">
        <v>126</v>
      </c>
      <c r="G10" s="7" t="s">
        <v>203</v>
      </c>
      <c r="H10" s="7" t="s">
        <v>204</v>
      </c>
      <c r="I10" s="49">
        <v>604536</v>
      </c>
      <c r="J10" s="49">
        <v>604536</v>
      </c>
      <c r="K10" s="49"/>
      <c r="L10" s="49"/>
      <c r="M10" s="49">
        <v>604536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4" ht="20.25" customHeight="1">
      <c r="A11" s="7" t="s">
        <v>200</v>
      </c>
      <c r="B11" s="7" t="s">
        <v>70</v>
      </c>
      <c r="C11" s="7" t="s">
        <v>201</v>
      </c>
      <c r="D11" s="7" t="s">
        <v>202</v>
      </c>
      <c r="E11" s="7" t="s">
        <v>125</v>
      </c>
      <c r="F11" s="7" t="s">
        <v>126</v>
      </c>
      <c r="G11" s="7" t="s">
        <v>205</v>
      </c>
      <c r="H11" s="7" t="s">
        <v>206</v>
      </c>
      <c r="I11" s="49">
        <v>90000</v>
      </c>
      <c r="J11" s="49">
        <v>90000</v>
      </c>
      <c r="K11" s="76"/>
      <c r="L11" s="76"/>
      <c r="M11" s="49">
        <v>90000</v>
      </c>
      <c r="N11" s="76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24" ht="20.25" customHeight="1">
      <c r="A12" s="7" t="s">
        <v>200</v>
      </c>
      <c r="B12" s="7" t="s">
        <v>70</v>
      </c>
      <c r="C12" s="7" t="s">
        <v>201</v>
      </c>
      <c r="D12" s="7" t="s">
        <v>202</v>
      </c>
      <c r="E12" s="7" t="s">
        <v>125</v>
      </c>
      <c r="F12" s="7" t="s">
        <v>126</v>
      </c>
      <c r="G12" s="7" t="s">
        <v>207</v>
      </c>
      <c r="H12" s="7" t="s">
        <v>208</v>
      </c>
      <c r="I12" s="49">
        <v>60000</v>
      </c>
      <c r="J12" s="49">
        <v>60000</v>
      </c>
      <c r="K12" s="76"/>
      <c r="L12" s="76"/>
      <c r="M12" s="49">
        <v>60000</v>
      </c>
      <c r="N12" s="76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24" ht="20.25" customHeight="1">
      <c r="A13" s="7" t="s">
        <v>200</v>
      </c>
      <c r="B13" s="7" t="s">
        <v>70</v>
      </c>
      <c r="C13" s="7" t="s">
        <v>201</v>
      </c>
      <c r="D13" s="7" t="s">
        <v>202</v>
      </c>
      <c r="E13" s="7" t="s">
        <v>125</v>
      </c>
      <c r="F13" s="7" t="s">
        <v>126</v>
      </c>
      <c r="G13" s="7" t="s">
        <v>209</v>
      </c>
      <c r="H13" s="7" t="s">
        <v>210</v>
      </c>
      <c r="I13" s="49">
        <v>417600</v>
      </c>
      <c r="J13" s="49">
        <v>417600</v>
      </c>
      <c r="K13" s="76"/>
      <c r="L13" s="76"/>
      <c r="M13" s="49">
        <v>417600</v>
      </c>
      <c r="N13" s="76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24" ht="20.25" customHeight="1">
      <c r="A14" s="7" t="s">
        <v>200</v>
      </c>
      <c r="B14" s="7" t="s">
        <v>70</v>
      </c>
      <c r="C14" s="7" t="s">
        <v>201</v>
      </c>
      <c r="D14" s="7" t="s">
        <v>202</v>
      </c>
      <c r="E14" s="7" t="s">
        <v>125</v>
      </c>
      <c r="F14" s="7" t="s">
        <v>126</v>
      </c>
      <c r="G14" s="7" t="s">
        <v>209</v>
      </c>
      <c r="H14" s="7" t="s">
        <v>210</v>
      </c>
      <c r="I14" s="49">
        <v>560328</v>
      </c>
      <c r="J14" s="49">
        <v>560328</v>
      </c>
      <c r="K14" s="76"/>
      <c r="L14" s="76"/>
      <c r="M14" s="49">
        <v>560328</v>
      </c>
      <c r="N14" s="76"/>
      <c r="O14" s="49"/>
      <c r="P14" s="49"/>
      <c r="Q14" s="49"/>
      <c r="R14" s="49"/>
      <c r="S14" s="49"/>
      <c r="T14" s="49"/>
      <c r="U14" s="49"/>
      <c r="V14" s="49"/>
      <c r="W14" s="49"/>
      <c r="X14" s="49"/>
    </row>
    <row r="15" spans="1:24" ht="20.25" customHeight="1">
      <c r="A15" s="7" t="s">
        <v>200</v>
      </c>
      <c r="B15" s="7" t="s">
        <v>70</v>
      </c>
      <c r="C15" s="7" t="s">
        <v>211</v>
      </c>
      <c r="D15" s="7" t="s">
        <v>212</v>
      </c>
      <c r="E15" s="7" t="s">
        <v>109</v>
      </c>
      <c r="F15" s="7" t="s">
        <v>110</v>
      </c>
      <c r="G15" s="7" t="s">
        <v>213</v>
      </c>
      <c r="H15" s="7" t="s">
        <v>214</v>
      </c>
      <c r="I15" s="49">
        <v>301800</v>
      </c>
      <c r="J15" s="49">
        <v>301800</v>
      </c>
      <c r="K15" s="76"/>
      <c r="L15" s="76"/>
      <c r="M15" s="49">
        <v>301800</v>
      </c>
      <c r="N15" s="76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20.25" customHeight="1">
      <c r="A16" s="7" t="s">
        <v>200</v>
      </c>
      <c r="B16" s="7" t="s">
        <v>70</v>
      </c>
      <c r="C16" s="7" t="s">
        <v>211</v>
      </c>
      <c r="D16" s="7" t="s">
        <v>212</v>
      </c>
      <c r="E16" s="7" t="s">
        <v>115</v>
      </c>
      <c r="F16" s="7" t="s">
        <v>116</v>
      </c>
      <c r="G16" s="7" t="s">
        <v>215</v>
      </c>
      <c r="H16" s="7" t="s">
        <v>216</v>
      </c>
      <c r="I16" s="49">
        <v>148950</v>
      </c>
      <c r="J16" s="49">
        <v>148950</v>
      </c>
      <c r="K16" s="76"/>
      <c r="L16" s="76"/>
      <c r="M16" s="49">
        <v>148950</v>
      </c>
      <c r="N16" s="76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20.25" customHeight="1">
      <c r="A17" s="7" t="s">
        <v>200</v>
      </c>
      <c r="B17" s="7" t="s">
        <v>70</v>
      </c>
      <c r="C17" s="7" t="s">
        <v>211</v>
      </c>
      <c r="D17" s="7" t="s">
        <v>212</v>
      </c>
      <c r="E17" s="7" t="s">
        <v>117</v>
      </c>
      <c r="F17" s="7" t="s">
        <v>118</v>
      </c>
      <c r="G17" s="7" t="s">
        <v>217</v>
      </c>
      <c r="H17" s="7" t="s">
        <v>218</v>
      </c>
      <c r="I17" s="49">
        <v>224000</v>
      </c>
      <c r="J17" s="49">
        <v>224000</v>
      </c>
      <c r="K17" s="76"/>
      <c r="L17" s="76"/>
      <c r="M17" s="49">
        <v>224000</v>
      </c>
      <c r="N17" s="76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20.25" customHeight="1">
      <c r="A18" s="7" t="s">
        <v>200</v>
      </c>
      <c r="B18" s="7" t="s">
        <v>70</v>
      </c>
      <c r="C18" s="7" t="s">
        <v>211</v>
      </c>
      <c r="D18" s="7" t="s">
        <v>212</v>
      </c>
      <c r="E18" s="7" t="s">
        <v>119</v>
      </c>
      <c r="F18" s="7" t="s">
        <v>120</v>
      </c>
      <c r="G18" s="7" t="s">
        <v>219</v>
      </c>
      <c r="H18" s="7" t="s">
        <v>220</v>
      </c>
      <c r="I18" s="49">
        <v>18095</v>
      </c>
      <c r="J18" s="49">
        <v>18095</v>
      </c>
      <c r="K18" s="76"/>
      <c r="L18" s="76"/>
      <c r="M18" s="49">
        <v>18095</v>
      </c>
      <c r="N18" s="76"/>
      <c r="O18" s="49"/>
      <c r="P18" s="49"/>
      <c r="Q18" s="49"/>
      <c r="R18" s="49"/>
      <c r="S18" s="49"/>
      <c r="T18" s="49"/>
      <c r="U18" s="49"/>
      <c r="V18" s="49"/>
      <c r="W18" s="49"/>
      <c r="X18" s="49"/>
    </row>
    <row r="19" spans="1:24" ht="20.25" customHeight="1">
      <c r="A19" s="7" t="s">
        <v>200</v>
      </c>
      <c r="B19" s="7" t="s">
        <v>70</v>
      </c>
      <c r="C19" s="7" t="s">
        <v>211</v>
      </c>
      <c r="D19" s="7" t="s">
        <v>212</v>
      </c>
      <c r="E19" s="7" t="s">
        <v>119</v>
      </c>
      <c r="F19" s="7" t="s">
        <v>120</v>
      </c>
      <c r="G19" s="7" t="s">
        <v>219</v>
      </c>
      <c r="H19" s="7" t="s">
        <v>220</v>
      </c>
      <c r="I19" s="49">
        <v>7020</v>
      </c>
      <c r="J19" s="49">
        <v>7020</v>
      </c>
      <c r="K19" s="76"/>
      <c r="L19" s="76"/>
      <c r="M19" s="49">
        <v>7020</v>
      </c>
      <c r="N19" s="76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20.25" customHeight="1">
      <c r="A20" s="7" t="s">
        <v>200</v>
      </c>
      <c r="B20" s="7" t="s">
        <v>70</v>
      </c>
      <c r="C20" s="7" t="s">
        <v>211</v>
      </c>
      <c r="D20" s="7" t="s">
        <v>212</v>
      </c>
      <c r="E20" s="7" t="s">
        <v>125</v>
      </c>
      <c r="F20" s="7" t="s">
        <v>126</v>
      </c>
      <c r="G20" s="7" t="s">
        <v>219</v>
      </c>
      <c r="H20" s="7" t="s">
        <v>220</v>
      </c>
      <c r="I20" s="49">
        <v>13500</v>
      </c>
      <c r="J20" s="49">
        <v>13500</v>
      </c>
      <c r="K20" s="76"/>
      <c r="L20" s="76"/>
      <c r="M20" s="49">
        <v>13500</v>
      </c>
      <c r="N20" s="76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20.25" customHeight="1">
      <c r="A21" s="7" t="s">
        <v>200</v>
      </c>
      <c r="B21" s="7" t="s">
        <v>70</v>
      </c>
      <c r="C21" s="7" t="s">
        <v>221</v>
      </c>
      <c r="D21" s="7" t="s">
        <v>132</v>
      </c>
      <c r="E21" s="7" t="s">
        <v>131</v>
      </c>
      <c r="F21" s="7" t="s">
        <v>132</v>
      </c>
      <c r="G21" s="7" t="s">
        <v>222</v>
      </c>
      <c r="H21" s="7" t="s">
        <v>132</v>
      </c>
      <c r="I21" s="49">
        <v>258136.92</v>
      </c>
      <c r="J21" s="49">
        <v>258136.92</v>
      </c>
      <c r="K21" s="76"/>
      <c r="L21" s="76"/>
      <c r="M21" s="49">
        <v>258136.92</v>
      </c>
      <c r="N21" s="76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ht="20.25" customHeight="1">
      <c r="A22" s="7" t="s">
        <v>200</v>
      </c>
      <c r="B22" s="7" t="s">
        <v>70</v>
      </c>
      <c r="C22" s="7" t="s">
        <v>223</v>
      </c>
      <c r="D22" s="7" t="s">
        <v>224</v>
      </c>
      <c r="E22" s="7" t="s">
        <v>125</v>
      </c>
      <c r="F22" s="7" t="s">
        <v>126</v>
      </c>
      <c r="G22" s="7" t="s">
        <v>225</v>
      </c>
      <c r="H22" s="7" t="s">
        <v>224</v>
      </c>
      <c r="I22" s="49">
        <v>76260</v>
      </c>
      <c r="J22" s="49">
        <v>76260</v>
      </c>
      <c r="K22" s="76"/>
      <c r="L22" s="76"/>
      <c r="M22" s="49">
        <v>76260</v>
      </c>
      <c r="N22" s="76"/>
      <c r="O22" s="49"/>
      <c r="P22" s="49"/>
      <c r="Q22" s="49"/>
      <c r="R22" s="49"/>
      <c r="S22" s="49"/>
      <c r="T22" s="49"/>
      <c r="U22" s="49"/>
      <c r="V22" s="49"/>
      <c r="W22" s="49"/>
      <c r="X22" s="49"/>
    </row>
    <row r="23" spans="1:24" ht="20.25" customHeight="1">
      <c r="A23" s="7" t="s">
        <v>200</v>
      </c>
      <c r="B23" s="7" t="s">
        <v>70</v>
      </c>
      <c r="C23" s="7" t="s">
        <v>226</v>
      </c>
      <c r="D23" s="7" t="s">
        <v>227</v>
      </c>
      <c r="E23" s="7" t="s">
        <v>125</v>
      </c>
      <c r="F23" s="7" t="s">
        <v>126</v>
      </c>
      <c r="G23" s="7" t="s">
        <v>228</v>
      </c>
      <c r="H23" s="7" t="s">
        <v>227</v>
      </c>
      <c r="I23" s="49">
        <v>31649.279999999999</v>
      </c>
      <c r="J23" s="49">
        <v>31649.279999999999</v>
      </c>
      <c r="K23" s="76"/>
      <c r="L23" s="76"/>
      <c r="M23" s="49">
        <v>31649.279999999999</v>
      </c>
      <c r="N23" s="76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20.25" customHeight="1">
      <c r="A24" s="7" t="s">
        <v>200</v>
      </c>
      <c r="B24" s="7" t="s">
        <v>70</v>
      </c>
      <c r="C24" s="7" t="s">
        <v>229</v>
      </c>
      <c r="D24" s="7" t="s">
        <v>230</v>
      </c>
      <c r="E24" s="7" t="s">
        <v>107</v>
      </c>
      <c r="F24" s="7" t="s">
        <v>108</v>
      </c>
      <c r="G24" s="7" t="s">
        <v>231</v>
      </c>
      <c r="H24" s="7" t="s">
        <v>232</v>
      </c>
      <c r="I24" s="49">
        <v>12000</v>
      </c>
      <c r="J24" s="49">
        <v>12000</v>
      </c>
      <c r="K24" s="76"/>
      <c r="L24" s="76"/>
      <c r="M24" s="49">
        <v>12000</v>
      </c>
      <c r="N24" s="76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20.25" customHeight="1">
      <c r="A25" s="7" t="s">
        <v>200</v>
      </c>
      <c r="B25" s="7" t="s">
        <v>70</v>
      </c>
      <c r="C25" s="7" t="s">
        <v>229</v>
      </c>
      <c r="D25" s="7" t="s">
        <v>230</v>
      </c>
      <c r="E25" s="7" t="s">
        <v>125</v>
      </c>
      <c r="F25" s="7" t="s">
        <v>126</v>
      </c>
      <c r="G25" s="7" t="s">
        <v>231</v>
      </c>
      <c r="H25" s="7" t="s">
        <v>232</v>
      </c>
      <c r="I25" s="49">
        <v>42735</v>
      </c>
      <c r="J25" s="49">
        <v>42735</v>
      </c>
      <c r="K25" s="76"/>
      <c r="L25" s="76"/>
      <c r="M25" s="49">
        <v>42735</v>
      </c>
      <c r="N25" s="76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ht="20.25" customHeight="1">
      <c r="A26" s="7" t="s">
        <v>200</v>
      </c>
      <c r="B26" s="7" t="s">
        <v>70</v>
      </c>
      <c r="C26" s="7" t="s">
        <v>229</v>
      </c>
      <c r="D26" s="7" t="s">
        <v>230</v>
      </c>
      <c r="E26" s="7" t="s">
        <v>125</v>
      </c>
      <c r="F26" s="7" t="s">
        <v>126</v>
      </c>
      <c r="G26" s="7" t="s">
        <v>233</v>
      </c>
      <c r="H26" s="7" t="s">
        <v>234</v>
      </c>
      <c r="I26" s="49">
        <v>5505</v>
      </c>
      <c r="J26" s="49">
        <v>5505</v>
      </c>
      <c r="K26" s="76"/>
      <c r="L26" s="76"/>
      <c r="M26" s="49">
        <v>5505</v>
      </c>
      <c r="N26" s="76"/>
      <c r="O26" s="49"/>
      <c r="P26" s="49"/>
      <c r="Q26" s="49"/>
      <c r="R26" s="49"/>
      <c r="S26" s="49"/>
      <c r="T26" s="49"/>
      <c r="U26" s="49"/>
      <c r="V26" s="49"/>
      <c r="W26" s="49"/>
      <c r="X26" s="49"/>
    </row>
    <row r="27" spans="1:24" ht="20.25" customHeight="1">
      <c r="A27" s="7" t="s">
        <v>200</v>
      </c>
      <c r="B27" s="7" t="s">
        <v>70</v>
      </c>
      <c r="C27" s="7" t="s">
        <v>229</v>
      </c>
      <c r="D27" s="7" t="s">
        <v>230</v>
      </c>
      <c r="E27" s="7" t="s">
        <v>125</v>
      </c>
      <c r="F27" s="7" t="s">
        <v>126</v>
      </c>
      <c r="G27" s="7" t="s">
        <v>235</v>
      </c>
      <c r="H27" s="7" t="s">
        <v>236</v>
      </c>
      <c r="I27" s="49">
        <v>8505</v>
      </c>
      <c r="J27" s="49">
        <v>8505</v>
      </c>
      <c r="K27" s="76"/>
      <c r="L27" s="76"/>
      <c r="M27" s="49">
        <v>8505</v>
      </c>
      <c r="N27" s="76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20.25" customHeight="1">
      <c r="A28" s="7" t="s">
        <v>200</v>
      </c>
      <c r="B28" s="7" t="s">
        <v>70</v>
      </c>
      <c r="C28" s="7" t="s">
        <v>229</v>
      </c>
      <c r="D28" s="7" t="s">
        <v>230</v>
      </c>
      <c r="E28" s="7" t="s">
        <v>125</v>
      </c>
      <c r="F28" s="7" t="s">
        <v>126</v>
      </c>
      <c r="G28" s="7" t="s">
        <v>237</v>
      </c>
      <c r="H28" s="7" t="s">
        <v>238</v>
      </c>
      <c r="I28" s="49">
        <v>7500</v>
      </c>
      <c r="J28" s="49">
        <v>7500</v>
      </c>
      <c r="K28" s="76"/>
      <c r="L28" s="76"/>
      <c r="M28" s="49">
        <v>7500</v>
      </c>
      <c r="N28" s="76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20.25" customHeight="1">
      <c r="A29" s="7" t="s">
        <v>200</v>
      </c>
      <c r="B29" s="7" t="s">
        <v>70</v>
      </c>
      <c r="C29" s="7" t="s">
        <v>229</v>
      </c>
      <c r="D29" s="7" t="s">
        <v>230</v>
      </c>
      <c r="E29" s="7" t="s">
        <v>125</v>
      </c>
      <c r="F29" s="7" t="s">
        <v>126</v>
      </c>
      <c r="G29" s="7" t="s">
        <v>239</v>
      </c>
      <c r="H29" s="7" t="s">
        <v>240</v>
      </c>
      <c r="I29" s="49">
        <v>9000</v>
      </c>
      <c r="J29" s="49">
        <v>9000</v>
      </c>
      <c r="K29" s="76"/>
      <c r="L29" s="76"/>
      <c r="M29" s="49">
        <v>9000</v>
      </c>
      <c r="N29" s="76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ht="20.25" customHeight="1">
      <c r="A30" s="7" t="s">
        <v>200</v>
      </c>
      <c r="B30" s="7" t="s">
        <v>70</v>
      </c>
      <c r="C30" s="7" t="s">
        <v>229</v>
      </c>
      <c r="D30" s="7" t="s">
        <v>230</v>
      </c>
      <c r="E30" s="7" t="s">
        <v>125</v>
      </c>
      <c r="F30" s="7" t="s">
        <v>126</v>
      </c>
      <c r="G30" s="7" t="s">
        <v>241</v>
      </c>
      <c r="H30" s="7" t="s">
        <v>242</v>
      </c>
      <c r="I30" s="49">
        <v>9000</v>
      </c>
      <c r="J30" s="49">
        <v>9000</v>
      </c>
      <c r="K30" s="76"/>
      <c r="L30" s="76"/>
      <c r="M30" s="49">
        <v>9000</v>
      </c>
      <c r="N30" s="76"/>
      <c r="O30" s="49"/>
      <c r="P30" s="49"/>
      <c r="Q30" s="49"/>
      <c r="R30" s="49"/>
      <c r="S30" s="49"/>
      <c r="T30" s="49"/>
      <c r="U30" s="49"/>
      <c r="V30" s="49"/>
      <c r="W30" s="49"/>
      <c r="X30" s="49"/>
    </row>
    <row r="31" spans="1:24" ht="20.25" customHeight="1">
      <c r="A31" s="7" t="s">
        <v>200</v>
      </c>
      <c r="B31" s="7" t="s">
        <v>70</v>
      </c>
      <c r="C31" s="7" t="s">
        <v>229</v>
      </c>
      <c r="D31" s="7" t="s">
        <v>230</v>
      </c>
      <c r="E31" s="7" t="s">
        <v>125</v>
      </c>
      <c r="F31" s="7" t="s">
        <v>126</v>
      </c>
      <c r="G31" s="7" t="s">
        <v>243</v>
      </c>
      <c r="H31" s="7" t="s">
        <v>244</v>
      </c>
      <c r="I31" s="49">
        <v>15000</v>
      </c>
      <c r="J31" s="49">
        <v>15000</v>
      </c>
      <c r="K31" s="76"/>
      <c r="L31" s="76"/>
      <c r="M31" s="49">
        <v>15000</v>
      </c>
      <c r="N31" s="76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20.25" customHeight="1">
      <c r="A32" s="7" t="s">
        <v>200</v>
      </c>
      <c r="B32" s="7" t="s">
        <v>70</v>
      </c>
      <c r="C32" s="7" t="s">
        <v>229</v>
      </c>
      <c r="D32" s="7" t="s">
        <v>230</v>
      </c>
      <c r="E32" s="7" t="s">
        <v>101</v>
      </c>
      <c r="F32" s="7" t="s">
        <v>102</v>
      </c>
      <c r="G32" s="7" t="s">
        <v>245</v>
      </c>
      <c r="H32" s="7" t="s">
        <v>246</v>
      </c>
      <c r="I32" s="49">
        <v>4500</v>
      </c>
      <c r="J32" s="49">
        <v>4500</v>
      </c>
      <c r="K32" s="76"/>
      <c r="L32" s="76"/>
      <c r="M32" s="49">
        <v>4500</v>
      </c>
      <c r="N32" s="76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20.25" customHeight="1">
      <c r="A33" s="7" t="s">
        <v>200</v>
      </c>
      <c r="B33" s="7" t="s">
        <v>70</v>
      </c>
      <c r="C33" s="7" t="s">
        <v>229</v>
      </c>
      <c r="D33" s="7" t="s">
        <v>230</v>
      </c>
      <c r="E33" s="7" t="s">
        <v>125</v>
      </c>
      <c r="F33" s="7" t="s">
        <v>126</v>
      </c>
      <c r="G33" s="7" t="s">
        <v>247</v>
      </c>
      <c r="H33" s="7" t="s">
        <v>248</v>
      </c>
      <c r="I33" s="49">
        <v>45000</v>
      </c>
      <c r="J33" s="49">
        <v>45000</v>
      </c>
      <c r="K33" s="76"/>
      <c r="L33" s="76"/>
      <c r="M33" s="49">
        <v>45000</v>
      </c>
      <c r="N33" s="76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ht="20.25" customHeight="1">
      <c r="A34" s="7" t="s">
        <v>200</v>
      </c>
      <c r="B34" s="7" t="s">
        <v>70</v>
      </c>
      <c r="C34" s="7" t="s">
        <v>249</v>
      </c>
      <c r="D34" s="7" t="s">
        <v>250</v>
      </c>
      <c r="E34" s="7" t="s">
        <v>133</v>
      </c>
      <c r="F34" s="7" t="s">
        <v>134</v>
      </c>
      <c r="G34" s="7" t="s">
        <v>205</v>
      </c>
      <c r="H34" s="7" t="s">
        <v>206</v>
      </c>
      <c r="I34" s="49">
        <v>12240</v>
      </c>
      <c r="J34" s="49">
        <v>12240</v>
      </c>
      <c r="K34" s="76"/>
      <c r="L34" s="76"/>
      <c r="M34" s="49">
        <v>12240</v>
      </c>
      <c r="N34" s="76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1:24" ht="20.25" customHeight="1">
      <c r="A35" s="7" t="s">
        <v>200</v>
      </c>
      <c r="B35" s="7" t="s">
        <v>70</v>
      </c>
      <c r="C35" s="7" t="s">
        <v>251</v>
      </c>
      <c r="D35" s="7" t="s">
        <v>252</v>
      </c>
      <c r="E35" s="7" t="s">
        <v>107</v>
      </c>
      <c r="F35" s="7" t="s">
        <v>108</v>
      </c>
      <c r="G35" s="7" t="s">
        <v>253</v>
      </c>
      <c r="H35" s="7" t="s">
        <v>254</v>
      </c>
      <c r="I35" s="49">
        <v>408000</v>
      </c>
      <c r="J35" s="49">
        <v>408000</v>
      </c>
      <c r="K35" s="76"/>
      <c r="L35" s="76"/>
      <c r="M35" s="49">
        <v>408000</v>
      </c>
      <c r="N35" s="76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20.25" customHeight="1">
      <c r="A36" s="7" t="s">
        <v>200</v>
      </c>
      <c r="B36" s="7" t="s">
        <v>70</v>
      </c>
      <c r="C36" s="7" t="s">
        <v>255</v>
      </c>
      <c r="D36" s="7" t="s">
        <v>256</v>
      </c>
      <c r="E36" s="7" t="s">
        <v>125</v>
      </c>
      <c r="F36" s="7" t="s">
        <v>126</v>
      </c>
      <c r="G36" s="7" t="s">
        <v>207</v>
      </c>
      <c r="H36" s="7" t="s">
        <v>208</v>
      </c>
      <c r="I36" s="49">
        <v>570000</v>
      </c>
      <c r="J36" s="49">
        <v>570000</v>
      </c>
      <c r="K36" s="76"/>
      <c r="L36" s="76"/>
      <c r="M36" s="49">
        <v>570000</v>
      </c>
      <c r="N36" s="76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ht="17.25" customHeight="1">
      <c r="A37" s="159" t="s">
        <v>173</v>
      </c>
      <c r="B37" s="160"/>
      <c r="C37" s="161"/>
      <c r="D37" s="161"/>
      <c r="E37" s="161"/>
      <c r="F37" s="161"/>
      <c r="G37" s="161"/>
      <c r="H37" s="162"/>
      <c r="I37" s="49">
        <v>3960860.2</v>
      </c>
      <c r="J37" s="49">
        <v>3960860.2</v>
      </c>
      <c r="K37" s="49"/>
      <c r="L37" s="49"/>
      <c r="M37" s="49">
        <v>3960860.2</v>
      </c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</sheetData>
  <mergeCells count="31">
    <mergeCell ref="X7:X8"/>
    <mergeCell ref="S7:S8"/>
    <mergeCell ref="T7:T8"/>
    <mergeCell ref="U7:U8"/>
    <mergeCell ref="V7:V8"/>
    <mergeCell ref="W7:W8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A3:X3"/>
    <mergeCell ref="A4:H4"/>
    <mergeCell ref="I5:X5"/>
    <mergeCell ref="J6:N6"/>
    <mergeCell ref="O6:Q6"/>
    <mergeCell ref="S6:X6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pane="bottomLeft" activeCell="C11" sqref="C1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72"/>
      <c r="E2" s="11"/>
      <c r="F2" s="11"/>
      <c r="G2" s="11"/>
      <c r="H2" s="11"/>
      <c r="U2" s="72"/>
      <c r="W2" s="73" t="s">
        <v>257</v>
      </c>
    </row>
    <row r="3" spans="1:23" ht="46.5" customHeight="1">
      <c r="A3" s="150" t="str">
        <f>"2025"&amp;"年部门项目支出预算表"</f>
        <v>2025年部门项目支出预算表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ht="13.5" customHeight="1">
      <c r="A4" s="151" t="str">
        <f>"单位名称："&amp;"昆明市呈贡区国有新城林场"</f>
        <v>单位名称：昆明市呈贡区国有新城林场</v>
      </c>
      <c r="B4" s="152"/>
      <c r="C4" s="152"/>
      <c r="D4" s="152"/>
      <c r="E4" s="152"/>
      <c r="F4" s="152"/>
      <c r="G4" s="152"/>
      <c r="H4" s="152"/>
      <c r="I4" s="14"/>
      <c r="J4" s="14"/>
      <c r="K4" s="14"/>
      <c r="L4" s="14"/>
      <c r="M4" s="14"/>
      <c r="N4" s="14"/>
      <c r="O4" s="14"/>
      <c r="P4" s="14"/>
      <c r="Q4" s="14"/>
      <c r="U4" s="72"/>
      <c r="W4" s="65" t="s">
        <v>1</v>
      </c>
    </row>
    <row r="5" spans="1:23" ht="21.75" customHeight="1">
      <c r="A5" s="163" t="s">
        <v>258</v>
      </c>
      <c r="B5" s="171" t="s">
        <v>184</v>
      </c>
      <c r="C5" s="163" t="s">
        <v>185</v>
      </c>
      <c r="D5" s="163" t="s">
        <v>259</v>
      </c>
      <c r="E5" s="171" t="s">
        <v>186</v>
      </c>
      <c r="F5" s="171" t="s">
        <v>187</v>
      </c>
      <c r="G5" s="171" t="s">
        <v>260</v>
      </c>
      <c r="H5" s="171" t="s">
        <v>261</v>
      </c>
      <c r="I5" s="174" t="s">
        <v>55</v>
      </c>
      <c r="J5" s="157" t="s">
        <v>262</v>
      </c>
      <c r="K5" s="131"/>
      <c r="L5" s="131"/>
      <c r="M5" s="132"/>
      <c r="N5" s="157" t="s">
        <v>192</v>
      </c>
      <c r="O5" s="131"/>
      <c r="P5" s="132"/>
      <c r="Q5" s="171" t="s">
        <v>61</v>
      </c>
      <c r="R5" s="157" t="s">
        <v>62</v>
      </c>
      <c r="S5" s="131"/>
      <c r="T5" s="131"/>
      <c r="U5" s="131"/>
      <c r="V5" s="131"/>
      <c r="W5" s="132"/>
    </row>
    <row r="6" spans="1:23" ht="21.75" customHeight="1">
      <c r="A6" s="164"/>
      <c r="B6" s="165"/>
      <c r="C6" s="164"/>
      <c r="D6" s="164"/>
      <c r="E6" s="172"/>
      <c r="F6" s="172"/>
      <c r="G6" s="172"/>
      <c r="H6" s="172"/>
      <c r="I6" s="165"/>
      <c r="J6" s="175" t="s">
        <v>58</v>
      </c>
      <c r="K6" s="137"/>
      <c r="L6" s="171" t="s">
        <v>59</v>
      </c>
      <c r="M6" s="171" t="s">
        <v>60</v>
      </c>
      <c r="N6" s="171" t="s">
        <v>58</v>
      </c>
      <c r="O6" s="171" t="s">
        <v>59</v>
      </c>
      <c r="P6" s="171" t="s">
        <v>60</v>
      </c>
      <c r="Q6" s="172"/>
      <c r="R6" s="171" t="s">
        <v>57</v>
      </c>
      <c r="S6" s="171" t="s">
        <v>64</v>
      </c>
      <c r="T6" s="171" t="s">
        <v>198</v>
      </c>
      <c r="U6" s="171" t="s">
        <v>66</v>
      </c>
      <c r="V6" s="171" t="s">
        <v>67</v>
      </c>
      <c r="W6" s="171" t="s">
        <v>68</v>
      </c>
    </row>
    <row r="7" spans="1:23" ht="21" customHeight="1">
      <c r="A7" s="165"/>
      <c r="B7" s="165"/>
      <c r="C7" s="165"/>
      <c r="D7" s="165"/>
      <c r="E7" s="165"/>
      <c r="F7" s="165"/>
      <c r="G7" s="165"/>
      <c r="H7" s="165"/>
      <c r="I7" s="165"/>
      <c r="J7" s="176" t="s">
        <v>57</v>
      </c>
      <c r="K7" s="138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</row>
    <row r="8" spans="1:23" ht="39.75" customHeight="1">
      <c r="A8" s="170"/>
      <c r="B8" s="136"/>
      <c r="C8" s="170"/>
      <c r="D8" s="170"/>
      <c r="E8" s="173"/>
      <c r="F8" s="173"/>
      <c r="G8" s="173"/>
      <c r="H8" s="173"/>
      <c r="I8" s="136"/>
      <c r="J8" s="4" t="s">
        <v>57</v>
      </c>
      <c r="K8" s="4" t="s">
        <v>263</v>
      </c>
      <c r="L8" s="173"/>
      <c r="M8" s="173"/>
      <c r="N8" s="173"/>
      <c r="O8" s="173"/>
      <c r="P8" s="173"/>
      <c r="Q8" s="173"/>
      <c r="R8" s="173"/>
      <c r="S8" s="173"/>
      <c r="T8" s="173"/>
      <c r="U8" s="136"/>
      <c r="V8" s="173"/>
      <c r="W8" s="173"/>
    </row>
    <row r="9" spans="1:23" ht="15" customHeight="1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10</v>
      </c>
      <c r="K9" s="19">
        <v>11</v>
      </c>
      <c r="L9" s="25">
        <v>12</v>
      </c>
      <c r="M9" s="25">
        <v>13</v>
      </c>
      <c r="N9" s="25">
        <v>14</v>
      </c>
      <c r="O9" s="25">
        <v>15</v>
      </c>
      <c r="P9" s="25">
        <v>16</v>
      </c>
      <c r="Q9" s="25">
        <v>17</v>
      </c>
      <c r="R9" s="25">
        <v>18</v>
      </c>
      <c r="S9" s="25">
        <v>19</v>
      </c>
      <c r="T9" s="25">
        <v>20</v>
      </c>
      <c r="U9" s="19">
        <v>21</v>
      </c>
      <c r="V9" s="25">
        <v>22</v>
      </c>
      <c r="W9" s="19">
        <v>23</v>
      </c>
    </row>
    <row r="10" spans="1:23" ht="31.5" customHeight="1">
      <c r="A10" s="42" t="s">
        <v>264</v>
      </c>
      <c r="B10" s="42" t="s">
        <v>265</v>
      </c>
      <c r="C10" s="42" t="s">
        <v>266</v>
      </c>
      <c r="D10" s="42" t="s">
        <v>70</v>
      </c>
      <c r="E10" s="42" t="s">
        <v>125</v>
      </c>
      <c r="F10" s="42" t="s">
        <v>126</v>
      </c>
      <c r="G10" s="42" t="s">
        <v>231</v>
      </c>
      <c r="H10" s="42" t="s">
        <v>232</v>
      </c>
      <c r="I10" s="49">
        <v>20000</v>
      </c>
      <c r="J10" s="49">
        <v>20000</v>
      </c>
      <c r="K10" s="49">
        <v>20000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3" s="239" customFormat="1" ht="27" customHeight="1">
      <c r="A11" s="234" t="s">
        <v>264</v>
      </c>
      <c r="B11" s="240" t="s">
        <v>370</v>
      </c>
      <c r="C11" s="235" t="s">
        <v>377</v>
      </c>
      <c r="D11" s="236" t="s">
        <v>70</v>
      </c>
      <c r="E11" s="237">
        <v>2130207</v>
      </c>
      <c r="F11" s="236" t="s">
        <v>372</v>
      </c>
      <c r="G11" s="42" t="s">
        <v>231</v>
      </c>
      <c r="H11" s="236" t="s">
        <v>232</v>
      </c>
      <c r="I11" s="238">
        <v>83320</v>
      </c>
      <c r="J11" s="238"/>
      <c r="K11" s="238"/>
      <c r="L11" s="238"/>
      <c r="M11" s="238"/>
      <c r="N11" s="238">
        <v>83320</v>
      </c>
      <c r="O11" s="238"/>
      <c r="P11" s="238"/>
      <c r="Q11" s="238"/>
      <c r="R11" s="238"/>
      <c r="S11" s="238"/>
      <c r="T11" s="238"/>
      <c r="U11" s="238"/>
      <c r="V11" s="238"/>
      <c r="W11" s="238"/>
    </row>
    <row r="12" spans="1:23" ht="18.75" customHeight="1">
      <c r="A12" s="159" t="s">
        <v>173</v>
      </c>
      <c r="B12" s="160"/>
      <c r="C12" s="160"/>
      <c r="D12" s="160"/>
      <c r="E12" s="160"/>
      <c r="F12" s="160"/>
      <c r="G12" s="160"/>
      <c r="H12" s="121"/>
      <c r="I12" s="49">
        <v>103320</v>
      </c>
      <c r="J12" s="49">
        <v>103320</v>
      </c>
      <c r="K12" s="49">
        <v>103320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</sheetData>
  <mergeCells count="28">
    <mergeCell ref="V6:V8"/>
    <mergeCell ref="W6:W8"/>
    <mergeCell ref="J6:K7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A3:W3"/>
    <mergeCell ref="A4:H4"/>
    <mergeCell ref="J5:M5"/>
    <mergeCell ref="N5:P5"/>
    <mergeCell ref="R5:W5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 pane="bottomLeft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12" t="s">
        <v>267</v>
      </c>
    </row>
    <row r="3" spans="1:10" ht="39.75" customHeight="1">
      <c r="A3" s="177" t="str">
        <f>"2025"&amp;"年部门项目支出绩效目标表"</f>
        <v>2025年部门项目支出绩效目标表</v>
      </c>
      <c r="B3" s="150"/>
      <c r="C3" s="150"/>
      <c r="D3" s="150"/>
      <c r="E3" s="150"/>
      <c r="F3" s="149"/>
      <c r="G3" s="150"/>
      <c r="H3" s="149"/>
      <c r="I3" s="149"/>
      <c r="J3" s="150"/>
    </row>
    <row r="4" spans="1:10" ht="17.25" customHeight="1">
      <c r="A4" s="151" t="str">
        <f>"单位名称："&amp;"昆明市呈贡区国有新城林场"</f>
        <v>单位名称：昆明市呈贡区国有新城林场</v>
      </c>
      <c r="B4" s="92"/>
      <c r="C4" s="92"/>
      <c r="D4" s="92"/>
      <c r="E4" s="92"/>
      <c r="F4" s="92"/>
      <c r="G4" s="92"/>
      <c r="H4" s="92"/>
    </row>
    <row r="5" spans="1:10" ht="44.25" customHeight="1">
      <c r="A5" s="4" t="s">
        <v>185</v>
      </c>
      <c r="B5" s="4" t="s">
        <v>268</v>
      </c>
      <c r="C5" s="4" t="s">
        <v>269</v>
      </c>
      <c r="D5" s="4" t="s">
        <v>270</v>
      </c>
      <c r="E5" s="4" t="s">
        <v>271</v>
      </c>
      <c r="F5" s="41" t="s">
        <v>272</v>
      </c>
      <c r="G5" s="4" t="s">
        <v>273</v>
      </c>
      <c r="H5" s="41" t="s">
        <v>274</v>
      </c>
      <c r="I5" s="41" t="s">
        <v>275</v>
      </c>
      <c r="J5" s="4" t="s">
        <v>276</v>
      </c>
    </row>
    <row r="6" spans="1:10" ht="18.75" customHeight="1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25">
        <v>6</v>
      </c>
      <c r="G6" s="70">
        <v>7</v>
      </c>
      <c r="H6" s="25">
        <v>8</v>
      </c>
      <c r="I6" s="25">
        <v>9</v>
      </c>
      <c r="J6" s="70">
        <v>10</v>
      </c>
    </row>
    <row r="7" spans="1:10" ht="42" customHeight="1">
      <c r="A7" s="5" t="s">
        <v>70</v>
      </c>
      <c r="B7" s="42"/>
      <c r="C7" s="42"/>
      <c r="D7" s="42"/>
      <c r="E7" s="10"/>
      <c r="F7" s="43"/>
      <c r="G7" s="10"/>
      <c r="H7" s="43"/>
      <c r="I7" s="43"/>
      <c r="J7" s="10"/>
    </row>
    <row r="8" spans="1:10" ht="42" customHeight="1">
      <c r="A8" s="178" t="s">
        <v>266</v>
      </c>
      <c r="B8" s="179" t="s">
        <v>277</v>
      </c>
      <c r="C8" s="9" t="s">
        <v>278</v>
      </c>
      <c r="D8" s="9" t="s">
        <v>279</v>
      </c>
      <c r="E8" s="5" t="s">
        <v>280</v>
      </c>
      <c r="F8" s="9" t="s">
        <v>281</v>
      </c>
      <c r="G8" s="5" t="s">
        <v>85</v>
      </c>
      <c r="H8" s="9" t="s">
        <v>282</v>
      </c>
      <c r="I8" s="9" t="s">
        <v>283</v>
      </c>
      <c r="J8" s="5" t="s">
        <v>284</v>
      </c>
    </row>
    <row r="9" spans="1:10" ht="42" customHeight="1">
      <c r="A9" s="178" t="s">
        <v>266</v>
      </c>
      <c r="B9" s="179" t="s">
        <v>277</v>
      </c>
      <c r="C9" s="9" t="s">
        <v>285</v>
      </c>
      <c r="D9" s="9" t="s">
        <v>286</v>
      </c>
      <c r="E9" s="5" t="s">
        <v>287</v>
      </c>
      <c r="F9" s="9" t="s">
        <v>288</v>
      </c>
      <c r="G9" s="5" t="s">
        <v>289</v>
      </c>
      <c r="H9" s="9" t="s">
        <v>290</v>
      </c>
      <c r="I9" s="9" t="s">
        <v>283</v>
      </c>
      <c r="J9" s="5" t="s">
        <v>291</v>
      </c>
    </row>
    <row r="10" spans="1:10" ht="42" customHeight="1">
      <c r="A10" s="178" t="s">
        <v>266</v>
      </c>
      <c r="B10" s="179" t="s">
        <v>277</v>
      </c>
      <c r="C10" s="9" t="s">
        <v>292</v>
      </c>
      <c r="D10" s="9" t="s">
        <v>293</v>
      </c>
      <c r="E10" s="5" t="s">
        <v>294</v>
      </c>
      <c r="F10" s="9" t="s">
        <v>288</v>
      </c>
      <c r="G10" s="5" t="s">
        <v>289</v>
      </c>
      <c r="H10" s="9" t="s">
        <v>290</v>
      </c>
      <c r="I10" s="9" t="s">
        <v>283</v>
      </c>
      <c r="J10" s="5" t="s">
        <v>295</v>
      </c>
    </row>
  </sheetData>
  <mergeCells count="4">
    <mergeCell ref="A3:J3"/>
    <mergeCell ref="A4:H4"/>
    <mergeCell ref="A8:A10"/>
    <mergeCell ref="B8:B10"/>
  </mergeCells>
  <phoneticPr fontId="17" type="noConversion"/>
  <printOptions horizontalCentered="1"/>
  <pageMargins left="0.96" right="0.96" top="0.72" bottom="0.72" header="0" footer="0"/>
  <pageSetup paperSize="9" scale="6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B12" sqref="B12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6">
        <v>1</v>
      </c>
      <c r="B2" s="67">
        <v>0</v>
      </c>
      <c r="C2" s="66">
        <v>1</v>
      </c>
      <c r="D2" s="68"/>
      <c r="E2" s="68"/>
      <c r="F2" s="65" t="s">
        <v>296</v>
      </c>
    </row>
    <row r="3" spans="1:6" ht="42" customHeight="1">
      <c r="A3" s="180" t="str">
        <f>"2025"&amp;"年部门政府性基金预算支出预算表"</f>
        <v>2025年部门政府性基金预算支出预算表</v>
      </c>
      <c r="B3" s="180" t="s">
        <v>297</v>
      </c>
      <c r="C3" s="181"/>
      <c r="D3" s="127"/>
      <c r="E3" s="127"/>
      <c r="F3" s="127"/>
    </row>
    <row r="4" spans="1:6" ht="13.5" customHeight="1">
      <c r="A4" s="151" t="str">
        <f>"单位名称："&amp;"昆明市呈贡区国有新城林场"</f>
        <v>单位名称：昆明市呈贡区国有新城林场</v>
      </c>
      <c r="B4" s="151" t="s">
        <v>298</v>
      </c>
      <c r="C4" s="182"/>
      <c r="D4" s="68"/>
      <c r="E4" s="68"/>
      <c r="F4" s="65" t="s">
        <v>1</v>
      </c>
    </row>
    <row r="5" spans="1:6" ht="19.5" customHeight="1">
      <c r="A5" s="135" t="s">
        <v>183</v>
      </c>
      <c r="B5" s="184" t="s">
        <v>72</v>
      </c>
      <c r="C5" s="135" t="s">
        <v>73</v>
      </c>
      <c r="D5" s="157" t="s">
        <v>299</v>
      </c>
      <c r="E5" s="131"/>
      <c r="F5" s="132"/>
    </row>
    <row r="6" spans="1:6" ht="18.75" customHeight="1">
      <c r="A6" s="167"/>
      <c r="B6" s="185"/>
      <c r="C6" s="167"/>
      <c r="D6" s="17" t="s">
        <v>55</v>
      </c>
      <c r="E6" s="2" t="s">
        <v>75</v>
      </c>
      <c r="F6" s="17" t="s">
        <v>76</v>
      </c>
    </row>
    <row r="7" spans="1:6" ht="18.75" customHeight="1">
      <c r="A7" s="41">
        <v>1</v>
      </c>
      <c r="B7" s="69" t="s">
        <v>83</v>
      </c>
      <c r="C7" s="41">
        <v>3</v>
      </c>
      <c r="D7" s="3">
        <v>4</v>
      </c>
      <c r="E7" s="3">
        <v>5</v>
      </c>
      <c r="F7" s="3">
        <v>6</v>
      </c>
    </row>
    <row r="8" spans="1:6" ht="21" customHeight="1">
      <c r="A8" s="9"/>
      <c r="B8" s="9"/>
      <c r="C8" s="9"/>
      <c r="D8" s="49"/>
      <c r="E8" s="49"/>
      <c r="F8" s="49"/>
    </row>
    <row r="9" spans="1:6" ht="21" customHeight="1">
      <c r="A9" s="9"/>
      <c r="B9" s="9"/>
      <c r="C9" s="9"/>
      <c r="D9" s="49"/>
      <c r="E9" s="49"/>
      <c r="F9" s="49"/>
    </row>
    <row r="10" spans="1:6" ht="18.75" customHeight="1">
      <c r="A10" s="99" t="s">
        <v>173</v>
      </c>
      <c r="B10" s="99" t="s">
        <v>173</v>
      </c>
      <c r="C10" s="183" t="s">
        <v>173</v>
      </c>
      <c r="D10" s="49"/>
      <c r="E10" s="49"/>
      <c r="F10" s="49"/>
    </row>
    <row r="11" spans="1:6" ht="14.25" customHeight="1">
      <c r="A11" t="s">
        <v>374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honeticPr fontId="17" type="noConversion"/>
  <printOptions horizontalCentered="1"/>
  <pageMargins left="0.37" right="0.37" top="0.56000000000000005" bottom="0.56000000000000005" header="0.48" footer="0.48"/>
  <pageSetup paperSize="9" scale="9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3"/>
  <sheetViews>
    <sheetView showZeros="0" tabSelected="1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51"/>
      <c r="C2" s="51"/>
      <c r="R2" s="12"/>
      <c r="S2" s="12" t="s">
        <v>300</v>
      </c>
    </row>
    <row r="3" spans="1:19" ht="41.25" customHeight="1">
      <c r="A3" s="186" t="str">
        <f>"2025"&amp;"年部门政府采购预算表"</f>
        <v>2025年部门政府采购预算表</v>
      </c>
      <c r="B3" s="149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49"/>
      <c r="N3" s="150"/>
      <c r="O3" s="150"/>
      <c r="P3" s="149"/>
      <c r="Q3" s="150"/>
      <c r="R3" s="149"/>
      <c r="S3" s="149"/>
    </row>
    <row r="4" spans="1:19" ht="18.75" customHeight="1">
      <c r="A4" s="142" t="str">
        <f>"单位名称："&amp;"昆明市呈贡区国有新城林场"</f>
        <v>单位名称：昆明市呈贡区国有新城林场</v>
      </c>
      <c r="B4" s="187"/>
      <c r="C4" s="187"/>
      <c r="D4" s="188"/>
      <c r="E4" s="188"/>
      <c r="F4" s="188"/>
      <c r="G4" s="188"/>
      <c r="H4" s="188"/>
      <c r="I4" s="14"/>
      <c r="J4" s="14"/>
      <c r="K4" s="14"/>
      <c r="L4" s="14"/>
      <c r="R4" s="15"/>
      <c r="S4" s="65" t="s">
        <v>1</v>
      </c>
    </row>
    <row r="5" spans="1:19" ht="15.75" customHeight="1">
      <c r="A5" s="171" t="s">
        <v>182</v>
      </c>
      <c r="B5" s="199" t="s">
        <v>183</v>
      </c>
      <c r="C5" s="199" t="s">
        <v>301</v>
      </c>
      <c r="D5" s="201" t="s">
        <v>302</v>
      </c>
      <c r="E5" s="201" t="s">
        <v>303</v>
      </c>
      <c r="F5" s="201" t="s">
        <v>304</v>
      </c>
      <c r="G5" s="201" t="s">
        <v>305</v>
      </c>
      <c r="H5" s="201" t="s">
        <v>306</v>
      </c>
      <c r="I5" s="189" t="s">
        <v>190</v>
      </c>
      <c r="J5" s="189"/>
      <c r="K5" s="189"/>
      <c r="L5" s="189"/>
      <c r="M5" s="155"/>
      <c r="N5" s="189"/>
      <c r="O5" s="189"/>
      <c r="P5" s="154"/>
      <c r="Q5" s="189"/>
      <c r="R5" s="155"/>
      <c r="S5" s="156"/>
    </row>
    <row r="6" spans="1:19" ht="17.25" customHeight="1">
      <c r="A6" s="172"/>
      <c r="B6" s="200"/>
      <c r="C6" s="200"/>
      <c r="D6" s="202"/>
      <c r="E6" s="202"/>
      <c r="F6" s="202"/>
      <c r="G6" s="202"/>
      <c r="H6" s="202"/>
      <c r="I6" s="202" t="s">
        <v>55</v>
      </c>
      <c r="J6" s="202" t="s">
        <v>58</v>
      </c>
      <c r="K6" s="202" t="s">
        <v>307</v>
      </c>
      <c r="L6" s="202" t="s">
        <v>308</v>
      </c>
      <c r="M6" s="204" t="s">
        <v>309</v>
      </c>
      <c r="N6" s="190" t="s">
        <v>310</v>
      </c>
      <c r="O6" s="190"/>
      <c r="P6" s="191"/>
      <c r="Q6" s="190"/>
      <c r="R6" s="192"/>
      <c r="S6" s="193"/>
    </row>
    <row r="7" spans="1:19" ht="54" customHeight="1">
      <c r="A7" s="173"/>
      <c r="B7" s="193"/>
      <c r="C7" s="193"/>
      <c r="D7" s="203"/>
      <c r="E7" s="203"/>
      <c r="F7" s="203"/>
      <c r="G7" s="203"/>
      <c r="H7" s="203"/>
      <c r="I7" s="203"/>
      <c r="J7" s="203" t="s">
        <v>57</v>
      </c>
      <c r="K7" s="203"/>
      <c r="L7" s="203"/>
      <c r="M7" s="205"/>
      <c r="N7" s="54" t="s">
        <v>57</v>
      </c>
      <c r="O7" s="54" t="s">
        <v>64</v>
      </c>
      <c r="P7" s="53" t="s">
        <v>65</v>
      </c>
      <c r="Q7" s="54" t="s">
        <v>66</v>
      </c>
      <c r="R7" s="59" t="s">
        <v>67</v>
      </c>
      <c r="S7" s="53" t="s">
        <v>68</v>
      </c>
    </row>
    <row r="8" spans="1:19" ht="18" customHeight="1">
      <c r="A8" s="62">
        <v>1</v>
      </c>
      <c r="B8" s="62" t="s">
        <v>83</v>
      </c>
      <c r="C8" s="63">
        <v>3</v>
      </c>
      <c r="D8" s="63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  <c r="J8" s="62">
        <v>10</v>
      </c>
      <c r="K8" s="62">
        <v>11</v>
      </c>
      <c r="L8" s="62">
        <v>12</v>
      </c>
      <c r="M8" s="62">
        <v>13</v>
      </c>
      <c r="N8" s="62">
        <v>14</v>
      </c>
      <c r="O8" s="62">
        <v>15</v>
      </c>
      <c r="P8" s="62">
        <v>16</v>
      </c>
      <c r="Q8" s="62">
        <v>17</v>
      </c>
      <c r="R8" s="62">
        <v>18</v>
      </c>
      <c r="S8" s="62">
        <v>19</v>
      </c>
    </row>
    <row r="9" spans="1:19" ht="21" customHeight="1">
      <c r="A9" s="55" t="s">
        <v>200</v>
      </c>
      <c r="B9" s="56" t="s">
        <v>70</v>
      </c>
      <c r="C9" s="56" t="s">
        <v>224</v>
      </c>
      <c r="D9" s="57" t="s">
        <v>311</v>
      </c>
      <c r="E9" s="57" t="s">
        <v>312</v>
      </c>
      <c r="F9" s="57" t="s">
        <v>313</v>
      </c>
      <c r="G9" s="64">
        <v>1</v>
      </c>
      <c r="H9" s="49"/>
      <c r="I9" s="49">
        <v>16000</v>
      </c>
      <c r="J9" s="49">
        <v>16000</v>
      </c>
      <c r="K9" s="49"/>
      <c r="L9" s="49"/>
      <c r="M9" s="49"/>
      <c r="N9" s="49"/>
      <c r="O9" s="49"/>
      <c r="P9" s="49"/>
      <c r="Q9" s="49"/>
      <c r="R9" s="49"/>
      <c r="S9" s="49"/>
    </row>
    <row r="10" spans="1:19" ht="21" customHeight="1">
      <c r="A10" s="55" t="s">
        <v>200</v>
      </c>
      <c r="B10" s="56" t="s">
        <v>70</v>
      </c>
      <c r="C10" s="56" t="s">
        <v>224</v>
      </c>
      <c r="D10" s="57" t="s">
        <v>314</v>
      </c>
      <c r="E10" s="57" t="s">
        <v>315</v>
      </c>
      <c r="F10" s="57" t="s">
        <v>313</v>
      </c>
      <c r="G10" s="64">
        <v>1</v>
      </c>
      <c r="H10" s="49"/>
      <c r="I10" s="49">
        <v>10000</v>
      </c>
      <c r="J10" s="49">
        <v>10000</v>
      </c>
      <c r="K10" s="49"/>
      <c r="L10" s="49"/>
      <c r="M10" s="49"/>
      <c r="N10" s="49"/>
      <c r="O10" s="49"/>
      <c r="P10" s="49"/>
      <c r="Q10" s="49"/>
      <c r="R10" s="49"/>
      <c r="S10" s="49"/>
    </row>
    <row r="11" spans="1:19" ht="21" customHeight="1">
      <c r="A11" s="55" t="s">
        <v>200</v>
      </c>
      <c r="B11" s="56" t="s">
        <v>70</v>
      </c>
      <c r="C11" s="56" t="s">
        <v>224</v>
      </c>
      <c r="D11" s="57" t="s">
        <v>316</v>
      </c>
      <c r="E11" s="57" t="s">
        <v>317</v>
      </c>
      <c r="F11" s="57" t="s">
        <v>313</v>
      </c>
      <c r="G11" s="64">
        <v>1</v>
      </c>
      <c r="H11" s="49"/>
      <c r="I11" s="49">
        <v>6500</v>
      </c>
      <c r="J11" s="49">
        <v>6500</v>
      </c>
      <c r="K11" s="49"/>
      <c r="L11" s="49"/>
      <c r="M11" s="49"/>
      <c r="N11" s="49"/>
      <c r="O11" s="49"/>
      <c r="P11" s="49"/>
      <c r="Q11" s="49"/>
      <c r="R11" s="49"/>
      <c r="S11" s="49"/>
    </row>
    <row r="12" spans="1:19" ht="21" customHeight="1">
      <c r="A12" s="194" t="s">
        <v>173</v>
      </c>
      <c r="B12" s="195"/>
      <c r="C12" s="195"/>
      <c r="D12" s="196"/>
      <c r="E12" s="196"/>
      <c r="F12" s="196"/>
      <c r="G12" s="112"/>
      <c r="H12" s="49"/>
      <c r="I12" s="49">
        <v>32500</v>
      </c>
      <c r="J12" s="49">
        <v>32500</v>
      </c>
      <c r="K12" s="49"/>
      <c r="L12" s="49"/>
      <c r="M12" s="49"/>
      <c r="N12" s="49"/>
      <c r="O12" s="49"/>
      <c r="P12" s="49"/>
      <c r="Q12" s="49"/>
      <c r="R12" s="49"/>
      <c r="S12" s="49"/>
    </row>
    <row r="13" spans="1:19" ht="21" customHeight="1">
      <c r="A13" s="142" t="s">
        <v>318</v>
      </c>
      <c r="B13" s="151"/>
      <c r="C13" s="151"/>
      <c r="D13" s="142"/>
      <c r="E13" s="142"/>
      <c r="F13" s="142"/>
      <c r="G13" s="197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</row>
  </sheetData>
  <mergeCells count="19"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  <mergeCell ref="A3:S3"/>
    <mergeCell ref="A4:H4"/>
    <mergeCell ref="I5:S5"/>
    <mergeCell ref="N6:S6"/>
    <mergeCell ref="A12:G12"/>
  </mergeCells>
  <phoneticPr fontId="17" type="noConversion"/>
  <printOptions horizontalCentered="1"/>
  <pageMargins left="0.96" right="0.96" top="0.72" bottom="0.72" header="0" footer="0"/>
  <pageSetup paperSize="9" scale="6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4.25" customHeight="1"/>
  <cols>
    <col min="1" max="9" width="20.6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46"/>
      <c r="B2" s="51"/>
      <c r="C2" s="51"/>
      <c r="D2" s="51"/>
      <c r="E2" s="51"/>
      <c r="F2" s="51"/>
      <c r="G2" s="51"/>
      <c r="H2" s="46"/>
      <c r="I2" s="46"/>
      <c r="J2" s="46"/>
      <c r="K2" s="46"/>
      <c r="L2" s="46"/>
      <c r="M2" s="46"/>
      <c r="N2" s="58"/>
      <c r="O2" s="46"/>
      <c r="P2" s="46"/>
      <c r="Q2" s="51"/>
      <c r="R2" s="46"/>
      <c r="S2" s="60"/>
      <c r="T2" s="60" t="s">
        <v>319</v>
      </c>
    </row>
    <row r="3" spans="1:20" ht="41.25" customHeight="1">
      <c r="A3" s="186" t="str">
        <f>"2025"&amp;"年部门政府购买服务预算表"</f>
        <v>2025年部门政府购买服务预算表</v>
      </c>
      <c r="B3" s="149"/>
      <c r="C3" s="149"/>
      <c r="D3" s="149"/>
      <c r="E3" s="149"/>
      <c r="F3" s="149"/>
      <c r="G3" s="149"/>
      <c r="H3" s="206"/>
      <c r="I3" s="206"/>
      <c r="J3" s="206"/>
      <c r="K3" s="206"/>
      <c r="L3" s="206"/>
      <c r="M3" s="206"/>
      <c r="N3" s="207"/>
      <c r="O3" s="206"/>
      <c r="P3" s="206"/>
      <c r="Q3" s="149"/>
      <c r="R3" s="206"/>
      <c r="S3" s="207"/>
      <c r="T3" s="149"/>
    </row>
    <row r="4" spans="1:20" ht="22.5" customHeight="1">
      <c r="A4" s="208" t="str">
        <f>"单位名称："&amp;"昆明市呈贡区国有新城林场"</f>
        <v>单位名称：昆明市呈贡区国有新城林场</v>
      </c>
      <c r="B4" s="187"/>
      <c r="C4" s="187"/>
      <c r="D4" s="187"/>
      <c r="E4" s="187"/>
      <c r="F4" s="187"/>
      <c r="G4" s="187"/>
      <c r="H4" s="209"/>
      <c r="I4" s="209"/>
      <c r="J4" s="45"/>
      <c r="K4" s="45"/>
      <c r="L4" s="45"/>
      <c r="M4" s="45"/>
      <c r="N4" s="58"/>
      <c r="O4" s="46"/>
      <c r="P4" s="46"/>
      <c r="Q4" s="51"/>
      <c r="R4" s="46"/>
      <c r="S4" s="61"/>
      <c r="T4" s="60" t="s">
        <v>1</v>
      </c>
    </row>
    <row r="5" spans="1:20" ht="24" customHeight="1">
      <c r="A5" s="171" t="s">
        <v>182</v>
      </c>
      <c r="B5" s="199" t="s">
        <v>183</v>
      </c>
      <c r="C5" s="199" t="s">
        <v>301</v>
      </c>
      <c r="D5" s="199" t="s">
        <v>320</v>
      </c>
      <c r="E5" s="199" t="s">
        <v>321</v>
      </c>
      <c r="F5" s="199" t="s">
        <v>322</v>
      </c>
      <c r="G5" s="199" t="s">
        <v>323</v>
      </c>
      <c r="H5" s="201" t="s">
        <v>324</v>
      </c>
      <c r="I5" s="201" t="s">
        <v>325</v>
      </c>
      <c r="J5" s="189" t="s">
        <v>190</v>
      </c>
      <c r="K5" s="189"/>
      <c r="L5" s="189"/>
      <c r="M5" s="189"/>
      <c r="N5" s="155"/>
      <c r="O5" s="189"/>
      <c r="P5" s="189"/>
      <c r="Q5" s="154"/>
      <c r="R5" s="189"/>
      <c r="S5" s="155"/>
      <c r="T5" s="156"/>
    </row>
    <row r="6" spans="1:20" ht="24" customHeight="1">
      <c r="A6" s="172"/>
      <c r="B6" s="200"/>
      <c r="C6" s="200"/>
      <c r="D6" s="200"/>
      <c r="E6" s="200"/>
      <c r="F6" s="200"/>
      <c r="G6" s="200"/>
      <c r="H6" s="202"/>
      <c r="I6" s="202"/>
      <c r="J6" s="202" t="s">
        <v>55</v>
      </c>
      <c r="K6" s="202" t="s">
        <v>58</v>
      </c>
      <c r="L6" s="202" t="s">
        <v>307</v>
      </c>
      <c r="M6" s="202" t="s">
        <v>308</v>
      </c>
      <c r="N6" s="204" t="s">
        <v>309</v>
      </c>
      <c r="O6" s="190" t="s">
        <v>310</v>
      </c>
      <c r="P6" s="190"/>
      <c r="Q6" s="191"/>
      <c r="R6" s="190"/>
      <c r="S6" s="192"/>
      <c r="T6" s="193"/>
    </row>
    <row r="7" spans="1:20" ht="54" customHeight="1">
      <c r="A7" s="173"/>
      <c r="B7" s="193"/>
      <c r="C7" s="193"/>
      <c r="D7" s="193"/>
      <c r="E7" s="193"/>
      <c r="F7" s="193"/>
      <c r="G7" s="193"/>
      <c r="H7" s="203"/>
      <c r="I7" s="203"/>
      <c r="J7" s="203"/>
      <c r="K7" s="203" t="s">
        <v>57</v>
      </c>
      <c r="L7" s="203"/>
      <c r="M7" s="203"/>
      <c r="N7" s="205"/>
      <c r="O7" s="54" t="s">
        <v>57</v>
      </c>
      <c r="P7" s="54" t="s">
        <v>64</v>
      </c>
      <c r="Q7" s="53" t="s">
        <v>65</v>
      </c>
      <c r="R7" s="54" t="s">
        <v>66</v>
      </c>
      <c r="S7" s="59" t="s">
        <v>67</v>
      </c>
      <c r="T7" s="53" t="s">
        <v>68</v>
      </c>
    </row>
    <row r="8" spans="1:20" ht="17.25" customHeight="1">
      <c r="A8" s="18">
        <v>1</v>
      </c>
      <c r="B8" s="53">
        <v>2</v>
      </c>
      <c r="C8" s="18">
        <v>3</v>
      </c>
      <c r="D8" s="18">
        <v>4</v>
      </c>
      <c r="E8" s="53">
        <v>5</v>
      </c>
      <c r="F8" s="18">
        <v>6</v>
      </c>
      <c r="G8" s="18">
        <v>7</v>
      </c>
      <c r="H8" s="53">
        <v>8</v>
      </c>
      <c r="I8" s="18">
        <v>9</v>
      </c>
      <c r="J8" s="18">
        <v>10</v>
      </c>
      <c r="K8" s="53">
        <v>11</v>
      </c>
      <c r="L8" s="18">
        <v>12</v>
      </c>
      <c r="M8" s="18">
        <v>13</v>
      </c>
      <c r="N8" s="53">
        <v>14</v>
      </c>
      <c r="O8" s="18">
        <v>15</v>
      </c>
      <c r="P8" s="18">
        <v>16</v>
      </c>
      <c r="Q8" s="53">
        <v>17</v>
      </c>
      <c r="R8" s="18">
        <v>18</v>
      </c>
      <c r="S8" s="18">
        <v>19</v>
      </c>
      <c r="T8" s="18">
        <v>20</v>
      </c>
    </row>
    <row r="9" spans="1:20" ht="21" customHeight="1">
      <c r="A9" s="55"/>
      <c r="B9" s="56"/>
      <c r="C9" s="56"/>
      <c r="D9" s="56"/>
      <c r="E9" s="56"/>
      <c r="F9" s="56"/>
      <c r="G9" s="56"/>
      <c r="H9" s="57"/>
      <c r="I9" s="57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21" customHeight="1">
      <c r="A10" s="194" t="s">
        <v>173</v>
      </c>
      <c r="B10" s="195"/>
      <c r="C10" s="195"/>
      <c r="D10" s="195"/>
      <c r="E10" s="195"/>
      <c r="F10" s="195"/>
      <c r="G10" s="195"/>
      <c r="H10" s="196"/>
      <c r="I10" s="111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14.25" customHeight="1">
      <c r="A11" s="241" t="s">
        <v>375</v>
      </c>
    </row>
  </sheetData>
  <mergeCells count="19">
    <mergeCell ref="L6:L7"/>
    <mergeCell ref="M6:M7"/>
    <mergeCell ref="N6:N7"/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</mergeCells>
  <phoneticPr fontId="17" type="noConversion"/>
  <printOptions horizontalCentered="1"/>
  <pageMargins left="0.96" right="0.96" top="0.72" bottom="0.72" header="0" footer="0"/>
  <pageSetup paperSize="9" scale="6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B13" sqref="B13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44"/>
      <c r="W2" s="12"/>
      <c r="X2" s="12" t="s">
        <v>326</v>
      </c>
    </row>
    <row r="3" spans="1:24" ht="41.25" customHeight="1">
      <c r="A3" s="186" t="str">
        <f>"2025"&amp;"年对下转移支付预算表"</f>
        <v>2025年对下转移支付预算表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49"/>
      <c r="X3" s="149"/>
    </row>
    <row r="4" spans="1:24" ht="18" customHeight="1">
      <c r="A4" s="208" t="str">
        <f>"单位名称："&amp;"昆明市呈贡区国有新城林场"</f>
        <v>单位名称：昆明市呈贡区国有新城林场</v>
      </c>
      <c r="B4" s="209"/>
      <c r="C4" s="209"/>
      <c r="D4" s="210"/>
      <c r="E4" s="211"/>
      <c r="F4" s="211"/>
      <c r="G4" s="211"/>
      <c r="H4" s="211"/>
      <c r="I4" s="211"/>
      <c r="W4" s="15"/>
      <c r="X4" s="15" t="s">
        <v>1</v>
      </c>
    </row>
    <row r="5" spans="1:24" ht="19.5" customHeight="1">
      <c r="A5" s="174" t="s">
        <v>327</v>
      </c>
      <c r="B5" s="157" t="s">
        <v>190</v>
      </c>
      <c r="C5" s="131"/>
      <c r="D5" s="131"/>
      <c r="E5" s="157" t="s">
        <v>328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54"/>
      <c r="X5" s="156"/>
    </row>
    <row r="6" spans="1:24" ht="40.5" customHeight="1">
      <c r="A6" s="136"/>
      <c r="B6" s="22" t="s">
        <v>55</v>
      </c>
      <c r="C6" s="16" t="s">
        <v>58</v>
      </c>
      <c r="D6" s="47" t="s">
        <v>307</v>
      </c>
      <c r="E6" s="33" t="s">
        <v>329</v>
      </c>
      <c r="F6" s="33" t="s">
        <v>330</v>
      </c>
      <c r="G6" s="33" t="s">
        <v>331</v>
      </c>
      <c r="H6" s="33" t="s">
        <v>332</v>
      </c>
      <c r="I6" s="33" t="s">
        <v>333</v>
      </c>
      <c r="J6" s="33" t="s">
        <v>334</v>
      </c>
      <c r="K6" s="33" t="s">
        <v>335</v>
      </c>
      <c r="L6" s="33" t="s">
        <v>336</v>
      </c>
      <c r="M6" s="33" t="s">
        <v>337</v>
      </c>
      <c r="N6" s="33" t="s">
        <v>338</v>
      </c>
      <c r="O6" s="33" t="s">
        <v>339</v>
      </c>
      <c r="P6" s="33" t="s">
        <v>340</v>
      </c>
      <c r="Q6" s="33" t="s">
        <v>341</v>
      </c>
      <c r="R6" s="33" t="s">
        <v>342</v>
      </c>
      <c r="S6" s="33" t="s">
        <v>343</v>
      </c>
      <c r="T6" s="33" t="s">
        <v>344</v>
      </c>
      <c r="U6" s="33" t="s">
        <v>345</v>
      </c>
      <c r="V6" s="33" t="s">
        <v>346</v>
      </c>
      <c r="W6" s="33" t="s">
        <v>347</v>
      </c>
      <c r="X6" s="50" t="s">
        <v>348</v>
      </c>
    </row>
    <row r="7" spans="1:24" ht="19.5" customHeight="1">
      <c r="A7" s="19">
        <v>1</v>
      </c>
      <c r="B7" s="19">
        <v>2</v>
      </c>
      <c r="C7" s="19">
        <v>3</v>
      </c>
      <c r="D7" s="48">
        <v>4</v>
      </c>
      <c r="E7" s="25">
        <v>5</v>
      </c>
      <c r="F7" s="19">
        <v>6</v>
      </c>
      <c r="G7" s="19">
        <v>7</v>
      </c>
      <c r="H7" s="48">
        <v>8</v>
      </c>
      <c r="I7" s="19">
        <v>9</v>
      </c>
      <c r="J7" s="19">
        <v>10</v>
      </c>
      <c r="K7" s="19">
        <v>11</v>
      </c>
      <c r="L7" s="48">
        <v>12</v>
      </c>
      <c r="M7" s="19">
        <v>13</v>
      </c>
      <c r="N7" s="19">
        <v>14</v>
      </c>
      <c r="O7" s="19">
        <v>15</v>
      </c>
      <c r="P7" s="48">
        <v>16</v>
      </c>
      <c r="Q7" s="19">
        <v>17</v>
      </c>
      <c r="R7" s="19">
        <v>18</v>
      </c>
      <c r="S7" s="19">
        <v>19</v>
      </c>
      <c r="T7" s="48">
        <v>20</v>
      </c>
      <c r="U7" s="48">
        <v>21</v>
      </c>
      <c r="V7" s="48">
        <v>22</v>
      </c>
      <c r="W7" s="25">
        <v>23</v>
      </c>
      <c r="X7" s="25">
        <v>24</v>
      </c>
    </row>
    <row r="8" spans="1:24" ht="19.5" customHeight="1">
      <c r="A8" s="5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24" ht="19.5" customHeight="1">
      <c r="A9" s="42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24" ht="14.25" customHeight="1">
      <c r="A10" t="s">
        <v>376</v>
      </c>
    </row>
  </sheetData>
  <mergeCells count="5">
    <mergeCell ref="A3:X3"/>
    <mergeCell ref="A4:I4"/>
    <mergeCell ref="B5:D5"/>
    <mergeCell ref="E5:X5"/>
    <mergeCell ref="A5:A6"/>
  </mergeCells>
  <phoneticPr fontId="17" type="noConversion"/>
  <printOptions horizontalCentered="1"/>
  <pageMargins left="0.96" right="0.96" top="0.72" bottom="0.72" header="0" footer="0"/>
  <pageSetup paperSize="9" scale="57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A11" sqref="A11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12" t="s">
        <v>349</v>
      </c>
    </row>
    <row r="3" spans="1:10" ht="41.25" customHeight="1">
      <c r="A3" s="177" t="str">
        <f>"2025"&amp;"年对下转移支付绩效目标表"</f>
        <v>2025年对下转移支付绩效目标表</v>
      </c>
      <c r="B3" s="150"/>
      <c r="C3" s="150"/>
      <c r="D3" s="150"/>
      <c r="E3" s="150"/>
      <c r="F3" s="149"/>
      <c r="G3" s="150"/>
      <c r="H3" s="149"/>
      <c r="I3" s="149"/>
      <c r="J3" s="150"/>
    </row>
    <row r="4" spans="1:10" ht="17.25" customHeight="1">
      <c r="A4" s="151" t="str">
        <f>"单位名称："&amp;"昆明市呈贡区国有新城林场"</f>
        <v>单位名称：昆明市呈贡区国有新城林场</v>
      </c>
      <c r="B4" s="92"/>
      <c r="C4" s="92"/>
      <c r="D4" s="92"/>
      <c r="E4" s="92"/>
      <c r="F4" s="92"/>
      <c r="G4" s="92"/>
      <c r="H4" s="92"/>
    </row>
    <row r="5" spans="1:10" ht="44.25" customHeight="1">
      <c r="A5" s="4" t="s">
        <v>327</v>
      </c>
      <c r="B5" s="4" t="s">
        <v>268</v>
      </c>
      <c r="C5" s="4" t="s">
        <v>269</v>
      </c>
      <c r="D5" s="4" t="s">
        <v>270</v>
      </c>
      <c r="E5" s="4" t="s">
        <v>271</v>
      </c>
      <c r="F5" s="41" t="s">
        <v>272</v>
      </c>
      <c r="G5" s="4" t="s">
        <v>273</v>
      </c>
      <c r="H5" s="41" t="s">
        <v>274</v>
      </c>
      <c r="I5" s="41" t="s">
        <v>275</v>
      </c>
      <c r="J5" s="4" t="s">
        <v>276</v>
      </c>
    </row>
    <row r="6" spans="1:10" ht="14.2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1">
        <v>6</v>
      </c>
      <c r="G6" s="4">
        <v>7</v>
      </c>
      <c r="H6" s="41">
        <v>8</v>
      </c>
      <c r="I6" s="41">
        <v>9</v>
      </c>
      <c r="J6" s="4">
        <v>10</v>
      </c>
    </row>
    <row r="7" spans="1:10" ht="42" customHeight="1">
      <c r="A7" s="5"/>
      <c r="B7" s="42"/>
      <c r="C7" s="42"/>
      <c r="D7" s="42"/>
      <c r="E7" s="10"/>
      <c r="F7" s="43"/>
      <c r="G7" s="10"/>
      <c r="H7" s="43"/>
      <c r="I7" s="43"/>
      <c r="J7" s="10"/>
    </row>
    <row r="8" spans="1:10" ht="42" customHeight="1">
      <c r="A8" s="5"/>
      <c r="B8" s="9"/>
      <c r="C8" s="9"/>
      <c r="D8" s="9"/>
      <c r="E8" s="5"/>
      <c r="F8" s="9"/>
      <c r="G8" s="5"/>
      <c r="H8" s="9"/>
      <c r="I8" s="9"/>
      <c r="J8" s="5"/>
    </row>
    <row r="9" spans="1:10" ht="12" customHeight="1">
      <c r="A9" t="s">
        <v>376</v>
      </c>
    </row>
  </sheetData>
  <mergeCells count="2">
    <mergeCell ref="A3:J3"/>
    <mergeCell ref="A4:H4"/>
  </mergeCells>
  <phoneticPr fontId="17" type="noConversion"/>
  <printOptions horizontalCentered="1"/>
  <pageMargins left="0.96" right="0.96" top="0.72" bottom="0.72" header="0" footer="0"/>
  <pageSetup paperSize="9" scale="6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12" t="s">
        <v>350</v>
      </c>
      <c r="B2" s="213"/>
      <c r="C2" s="213"/>
      <c r="D2" s="214"/>
      <c r="E2" s="214"/>
      <c r="F2" s="214"/>
      <c r="G2" s="213"/>
      <c r="H2" s="213"/>
      <c r="I2" s="214"/>
    </row>
    <row r="3" spans="1:9" ht="41.25" customHeight="1">
      <c r="A3" s="91" t="str">
        <f>"2025"&amp;"年新增资产配置预算表"</f>
        <v>2025年新增资产配置预算表</v>
      </c>
      <c r="B3" s="141"/>
      <c r="C3" s="141"/>
      <c r="D3" s="140"/>
      <c r="E3" s="140"/>
      <c r="F3" s="140"/>
      <c r="G3" s="141"/>
      <c r="H3" s="141"/>
      <c r="I3" s="140"/>
    </row>
    <row r="4" spans="1:9" ht="14.25" customHeight="1">
      <c r="A4" s="93" t="str">
        <f>"单位名称："&amp;"昆明市呈贡区国有新城林场"</f>
        <v>单位名称：昆明市呈贡区国有新城林场</v>
      </c>
      <c r="B4" s="215"/>
      <c r="C4" s="215"/>
      <c r="D4" s="32"/>
      <c r="F4" s="31"/>
      <c r="G4" s="30"/>
      <c r="H4" s="30"/>
      <c r="I4" s="40" t="s">
        <v>1</v>
      </c>
    </row>
    <row r="5" spans="1:9" ht="28.5" customHeight="1">
      <c r="A5" s="144" t="s">
        <v>182</v>
      </c>
      <c r="B5" s="145" t="s">
        <v>183</v>
      </c>
      <c r="C5" s="104" t="s">
        <v>351</v>
      </c>
      <c r="D5" s="144" t="s">
        <v>352</v>
      </c>
      <c r="E5" s="144" t="s">
        <v>353</v>
      </c>
      <c r="F5" s="144" t="s">
        <v>354</v>
      </c>
      <c r="G5" s="145" t="s">
        <v>355</v>
      </c>
      <c r="H5" s="216"/>
      <c r="I5" s="144"/>
    </row>
    <row r="6" spans="1:9" ht="21" customHeight="1">
      <c r="A6" s="104"/>
      <c r="B6" s="148"/>
      <c r="C6" s="148"/>
      <c r="D6" s="147"/>
      <c r="E6" s="148"/>
      <c r="F6" s="148"/>
      <c r="G6" s="33" t="s">
        <v>305</v>
      </c>
      <c r="H6" s="33" t="s">
        <v>356</v>
      </c>
      <c r="I6" s="33" t="s">
        <v>357</v>
      </c>
    </row>
    <row r="7" spans="1:9" ht="17.25" customHeight="1">
      <c r="A7" s="34" t="s">
        <v>82</v>
      </c>
      <c r="B7" s="8" t="s">
        <v>83</v>
      </c>
      <c r="C7" s="34" t="s">
        <v>84</v>
      </c>
      <c r="D7" s="10" t="s">
        <v>85</v>
      </c>
      <c r="E7" s="34" t="s">
        <v>86</v>
      </c>
      <c r="F7" s="8" t="s">
        <v>87</v>
      </c>
      <c r="G7" s="35" t="s">
        <v>88</v>
      </c>
      <c r="H7" s="10" t="s">
        <v>89</v>
      </c>
      <c r="I7" s="10">
        <v>9</v>
      </c>
    </row>
    <row r="8" spans="1:9" ht="19.5" customHeight="1">
      <c r="A8" s="36"/>
      <c r="B8" s="24"/>
      <c r="C8" s="24"/>
      <c r="D8" s="5"/>
      <c r="E8" s="9"/>
      <c r="F8" s="35"/>
      <c r="G8" s="37"/>
      <c r="H8" s="38"/>
      <c r="I8" s="38"/>
    </row>
    <row r="9" spans="1:9" ht="19.5" customHeight="1">
      <c r="A9" s="217" t="s">
        <v>55</v>
      </c>
      <c r="B9" s="218"/>
      <c r="C9" s="218"/>
      <c r="D9" s="219"/>
      <c r="E9" s="220"/>
      <c r="F9" s="220"/>
      <c r="G9" s="37"/>
      <c r="H9" s="38"/>
      <c r="I9" s="38"/>
    </row>
    <row r="10" spans="1:9" ht="14.25" customHeight="1">
      <c r="A10" s="241" t="s">
        <v>375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7"/>
      <c r="B2" s="28"/>
      <c r="C2" s="28"/>
      <c r="D2" s="29"/>
      <c r="E2" s="29"/>
      <c r="F2" s="29"/>
      <c r="G2" s="28"/>
      <c r="H2" s="28"/>
      <c r="I2" s="39" t="s">
        <v>358</v>
      </c>
    </row>
    <row r="3" spans="1:9" ht="41.25" customHeight="1">
      <c r="A3" s="91" t="str">
        <f>"2025"&amp;"年新增资产配置预算表"</f>
        <v>2025年新增资产配置预算表</v>
      </c>
      <c r="B3" s="141"/>
      <c r="C3" s="141"/>
      <c r="D3" s="140"/>
      <c r="E3" s="140"/>
      <c r="F3" s="140"/>
      <c r="G3" s="141"/>
      <c r="H3" s="141"/>
      <c r="I3" s="140"/>
    </row>
    <row r="4" spans="1:9" ht="14.25" customHeight="1">
      <c r="A4" s="93" t="str">
        <f>"单位名称："&amp;"昆明市呈贡区国有新城林场"</f>
        <v>单位名称：昆明市呈贡区国有新城林场</v>
      </c>
      <c r="B4" s="215"/>
      <c r="C4" s="215"/>
      <c r="D4" s="32"/>
      <c r="F4" s="31"/>
      <c r="G4" s="30"/>
      <c r="H4" s="30"/>
      <c r="I4" s="40" t="s">
        <v>1</v>
      </c>
    </row>
    <row r="5" spans="1:9" ht="28.5" customHeight="1">
      <c r="A5" s="144" t="s">
        <v>182</v>
      </c>
      <c r="B5" s="145" t="s">
        <v>183</v>
      </c>
      <c r="C5" s="104" t="s">
        <v>351</v>
      </c>
      <c r="D5" s="144" t="s">
        <v>352</v>
      </c>
      <c r="E5" s="144" t="s">
        <v>353</v>
      </c>
      <c r="F5" s="144" t="s">
        <v>354</v>
      </c>
      <c r="G5" s="145" t="s">
        <v>355</v>
      </c>
      <c r="H5" s="216"/>
      <c r="I5" s="144"/>
    </row>
    <row r="6" spans="1:9" ht="21" customHeight="1">
      <c r="A6" s="104"/>
      <c r="B6" s="148"/>
      <c r="C6" s="148"/>
      <c r="D6" s="147"/>
      <c r="E6" s="148"/>
      <c r="F6" s="148"/>
      <c r="G6" s="33" t="s">
        <v>305</v>
      </c>
      <c r="H6" s="33" t="s">
        <v>356</v>
      </c>
      <c r="I6" s="33" t="s">
        <v>357</v>
      </c>
    </row>
    <row r="7" spans="1:9" ht="17.25" customHeight="1">
      <c r="A7" s="34" t="s">
        <v>82</v>
      </c>
      <c r="B7" s="8" t="s">
        <v>83</v>
      </c>
      <c r="C7" s="34" t="s">
        <v>84</v>
      </c>
      <c r="D7" s="10" t="s">
        <v>85</v>
      </c>
      <c r="E7" s="34" t="s">
        <v>86</v>
      </c>
      <c r="F7" s="8" t="s">
        <v>87</v>
      </c>
      <c r="G7" s="35" t="s">
        <v>88</v>
      </c>
      <c r="H7" s="10" t="s">
        <v>89</v>
      </c>
      <c r="I7" s="10">
        <v>9</v>
      </c>
    </row>
    <row r="8" spans="1:9" ht="19.5" customHeight="1">
      <c r="A8" s="36"/>
      <c r="B8" s="24"/>
      <c r="C8" s="24"/>
      <c r="D8" s="5"/>
      <c r="E8" s="9"/>
      <c r="F8" s="35"/>
      <c r="G8" s="37"/>
      <c r="H8" s="38"/>
      <c r="I8" s="38"/>
    </row>
    <row r="9" spans="1:9" ht="19.5" customHeight="1">
      <c r="A9" s="217" t="s">
        <v>55</v>
      </c>
      <c r="B9" s="218"/>
      <c r="C9" s="218"/>
      <c r="D9" s="219"/>
      <c r="E9" s="220"/>
      <c r="F9" s="220"/>
      <c r="G9" s="37"/>
      <c r="H9" s="38"/>
      <c r="I9" s="38"/>
    </row>
    <row r="10" spans="1:9" ht="14.25" customHeight="1">
      <c r="A10" s="241" t="s">
        <v>375</v>
      </c>
    </row>
  </sheetData>
  <mergeCells count="10"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honeticPr fontId="17" type="noConversion"/>
  <pageMargins left="0.67" right="0.67" top="0.72" bottom="0.72" header="0.28000000000000003" footer="0.28000000000000003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11"/>
      <c r="E2" s="11"/>
      <c r="F2" s="11"/>
      <c r="G2" s="11"/>
      <c r="K2" s="12" t="s">
        <v>359</v>
      </c>
    </row>
    <row r="3" spans="1:11" ht="41.25" customHeight="1">
      <c r="A3" s="150" t="str">
        <f>"2025"&amp;"年上级转移支付补助项目支出预算表"</f>
        <v>2025年上级转移支付补助项目支出预算表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3.5" customHeight="1">
      <c r="A4" s="151" t="str">
        <f>"单位名称："&amp;"昆明市呈贡区国有新城林场"</f>
        <v>单位名称：昆明市呈贡区国有新城林场</v>
      </c>
      <c r="B4" s="152"/>
      <c r="C4" s="152"/>
      <c r="D4" s="152"/>
      <c r="E4" s="152"/>
      <c r="F4" s="152"/>
      <c r="G4" s="152"/>
      <c r="H4" s="14"/>
      <c r="I4" s="14"/>
      <c r="J4" s="14"/>
      <c r="K4" s="15" t="s">
        <v>1</v>
      </c>
    </row>
    <row r="5" spans="1:11" ht="21.75" customHeight="1">
      <c r="A5" s="163" t="s">
        <v>258</v>
      </c>
      <c r="B5" s="163" t="s">
        <v>185</v>
      </c>
      <c r="C5" s="163" t="s">
        <v>259</v>
      </c>
      <c r="D5" s="171" t="s">
        <v>186</v>
      </c>
      <c r="E5" s="171" t="s">
        <v>187</v>
      </c>
      <c r="F5" s="171" t="s">
        <v>260</v>
      </c>
      <c r="G5" s="171" t="s">
        <v>261</v>
      </c>
      <c r="H5" s="174" t="s">
        <v>55</v>
      </c>
      <c r="I5" s="157" t="s">
        <v>360</v>
      </c>
      <c r="J5" s="131"/>
      <c r="K5" s="132"/>
    </row>
    <row r="6" spans="1:11" ht="21.75" customHeight="1">
      <c r="A6" s="164"/>
      <c r="B6" s="164"/>
      <c r="C6" s="164"/>
      <c r="D6" s="172"/>
      <c r="E6" s="172"/>
      <c r="F6" s="172"/>
      <c r="G6" s="172"/>
      <c r="H6" s="165"/>
      <c r="I6" s="171" t="s">
        <v>58</v>
      </c>
      <c r="J6" s="171" t="s">
        <v>59</v>
      </c>
      <c r="K6" s="171" t="s">
        <v>60</v>
      </c>
    </row>
    <row r="7" spans="1:11" ht="40.5" customHeight="1">
      <c r="A7" s="170"/>
      <c r="B7" s="170"/>
      <c r="C7" s="170"/>
      <c r="D7" s="173"/>
      <c r="E7" s="173"/>
      <c r="F7" s="173"/>
      <c r="G7" s="173"/>
      <c r="H7" s="136"/>
      <c r="I7" s="173" t="s">
        <v>57</v>
      </c>
      <c r="J7" s="173"/>
      <c r="K7" s="173"/>
    </row>
    <row r="8" spans="1:11" ht="15" customHeight="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25">
        <v>10</v>
      </c>
      <c r="K8" s="25">
        <v>11</v>
      </c>
    </row>
    <row r="9" spans="1:11" ht="18.75" customHeight="1">
      <c r="A9" s="5"/>
      <c r="B9" s="9"/>
      <c r="C9" s="5"/>
      <c r="D9" s="5"/>
      <c r="E9" s="5"/>
      <c r="F9" s="5"/>
      <c r="G9" s="5"/>
      <c r="H9" s="23"/>
      <c r="I9" s="26"/>
      <c r="J9" s="26"/>
      <c r="K9" s="23"/>
    </row>
    <row r="10" spans="1:11" ht="18.75" customHeight="1">
      <c r="A10" s="24"/>
      <c r="B10" s="9"/>
      <c r="C10" s="9"/>
      <c r="D10" s="9"/>
      <c r="E10" s="9"/>
      <c r="F10" s="9"/>
      <c r="G10" s="9"/>
      <c r="H10" s="21"/>
      <c r="I10" s="21"/>
      <c r="J10" s="21"/>
      <c r="K10" s="23"/>
    </row>
    <row r="11" spans="1:11" ht="18.75" customHeight="1">
      <c r="A11" s="159" t="s">
        <v>173</v>
      </c>
      <c r="B11" s="160"/>
      <c r="C11" s="160"/>
      <c r="D11" s="160"/>
      <c r="E11" s="160"/>
      <c r="F11" s="160"/>
      <c r="G11" s="121"/>
      <c r="H11" s="21"/>
      <c r="I11" s="21"/>
      <c r="J11" s="21"/>
      <c r="K11" s="23"/>
    </row>
    <row r="12" spans="1:11" ht="14.25" customHeight="1">
      <c r="A12" s="241" t="s">
        <v>375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pane="bottomLeft" activeCell="D26" sqref="D26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11"/>
      <c r="G2" s="12" t="s">
        <v>361</v>
      </c>
    </row>
    <row r="3" spans="1:7" ht="41.25" customHeight="1">
      <c r="A3" s="150" t="str">
        <f>"2025"&amp;"年部门项目中期规划预算表"</f>
        <v>2025年部门项目中期规划预算表</v>
      </c>
      <c r="B3" s="150"/>
      <c r="C3" s="150"/>
      <c r="D3" s="150"/>
      <c r="E3" s="150"/>
      <c r="F3" s="150"/>
      <c r="G3" s="150"/>
    </row>
    <row r="4" spans="1:7" ht="13.5" customHeight="1">
      <c r="A4" s="151" t="str">
        <f>"单位名称："&amp;"昆明市呈贡区国有新城林场"</f>
        <v>单位名称：昆明市呈贡区国有新城林场</v>
      </c>
      <c r="B4" s="152"/>
      <c r="C4" s="152"/>
      <c r="D4" s="152"/>
      <c r="E4" s="14"/>
      <c r="F4" s="14"/>
      <c r="G4" s="15" t="s">
        <v>1</v>
      </c>
    </row>
    <row r="5" spans="1:7" ht="21.75" customHeight="1">
      <c r="A5" s="163" t="s">
        <v>259</v>
      </c>
      <c r="B5" s="163" t="s">
        <v>258</v>
      </c>
      <c r="C5" s="163" t="s">
        <v>185</v>
      </c>
      <c r="D5" s="171" t="s">
        <v>362</v>
      </c>
      <c r="E5" s="157" t="s">
        <v>58</v>
      </c>
      <c r="F5" s="131"/>
      <c r="G5" s="132"/>
    </row>
    <row r="6" spans="1:7" ht="21.75" customHeight="1">
      <c r="A6" s="164"/>
      <c r="B6" s="164"/>
      <c r="C6" s="164"/>
      <c r="D6" s="172"/>
      <c r="E6" s="224" t="str">
        <f>"2025"&amp;"年"</f>
        <v>2025年</v>
      </c>
      <c r="F6" s="171" t="str">
        <f>("2025"+1)&amp;"年"</f>
        <v>2026年</v>
      </c>
      <c r="G6" s="171" t="str">
        <f>("2025"+2)&amp;"年"</f>
        <v>2027年</v>
      </c>
    </row>
    <row r="7" spans="1:7" ht="40.5" customHeight="1">
      <c r="A7" s="170"/>
      <c r="B7" s="170"/>
      <c r="C7" s="170"/>
      <c r="D7" s="173"/>
      <c r="E7" s="136"/>
      <c r="F7" s="173" t="s">
        <v>57</v>
      </c>
      <c r="G7" s="173"/>
    </row>
    <row r="8" spans="1:7" ht="15" customHeight="1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</row>
    <row r="9" spans="1:7" ht="17.25" customHeight="1">
      <c r="A9" s="9" t="s">
        <v>70</v>
      </c>
      <c r="B9" s="20"/>
      <c r="C9" s="20"/>
      <c r="D9" s="9"/>
      <c r="E9" s="21">
        <v>103320</v>
      </c>
      <c r="F9" s="21"/>
      <c r="G9" s="21"/>
    </row>
    <row r="10" spans="1:7" ht="18.75" customHeight="1">
      <c r="A10" s="9"/>
      <c r="B10" s="9" t="s">
        <v>363</v>
      </c>
      <c r="C10" s="9" t="s">
        <v>266</v>
      </c>
      <c r="D10" s="9" t="s">
        <v>364</v>
      </c>
      <c r="E10" s="21">
        <v>20000</v>
      </c>
      <c r="F10" s="21"/>
      <c r="G10" s="21"/>
    </row>
    <row r="11" spans="1:7" s="239" customFormat="1" ht="18.75" customHeight="1">
      <c r="A11" s="242"/>
      <c r="B11" s="243" t="s">
        <v>363</v>
      </c>
      <c r="C11" s="244" t="s">
        <v>373</v>
      </c>
      <c r="D11" s="243" t="s">
        <v>364</v>
      </c>
      <c r="E11" s="245">
        <v>83320</v>
      </c>
      <c r="F11" s="245"/>
      <c r="G11" s="245"/>
    </row>
    <row r="12" spans="1:7" ht="18.75" customHeight="1">
      <c r="A12" s="221" t="s">
        <v>55</v>
      </c>
      <c r="B12" s="222" t="s">
        <v>365</v>
      </c>
      <c r="C12" s="222"/>
      <c r="D12" s="223"/>
      <c r="E12" s="21">
        <v>103320</v>
      </c>
      <c r="F12" s="21"/>
      <c r="G12" s="21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honeticPr fontId="17" type="noConversion"/>
  <printOptions horizontalCentered="1"/>
  <pageMargins left="0.37" right="0.37" top="0.56000000000000005" bottom="0.56000000000000005" header="0.48" footer="0.48"/>
  <pageSetup paperSize="9" scale="5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部门新增资产配置表10!Print_Titles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2025-03-20T03:03:39Z</dcterms:created>
  <dcterms:modified xsi:type="dcterms:W3CDTF">2025-03-20T06:30:20Z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96CE0439724148CC8A4A6933CED29553_13</vt:lpwstr>
  </property>
  <property fmtid="{D5CDD505-2E9C-101B-9397-08002B2CF9AE}" pid="3" name="KSOProductBuildVer">
    <vt:lpwstr>2052-12.8.2.18205</vt:lpwstr>
  </property>
</Properties>
</file>