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80" windowHeight="8985" tabRatio="894" firstSheet="10" activeTab="1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0">'财务收支预算总表01-1'!$A:$A,'财务收支预算总表01-1'!$1:$1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44525"/>
</workbook>
</file>

<file path=xl/calcChain.xml><?xml version="1.0" encoding="utf-8"?>
<calcChain xmlns="http://schemas.openxmlformats.org/spreadsheetml/2006/main">
  <c r="G6" i="17" l="1"/>
  <c r="F6" i="17"/>
  <c r="E6" i="17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A3" i="3"/>
  <c r="A3" i="2"/>
  <c r="A3" i="1"/>
</calcChain>
</file>

<file path=xl/sharedStrings.xml><?xml version="1.0" encoding="utf-8"?>
<sst xmlns="http://schemas.openxmlformats.org/spreadsheetml/2006/main" count="1047" uniqueCount="430">
  <si>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</si>
  <si>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</si>
  <si>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</si>
  <si>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</si>
  <si>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</si>
  <si>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</si>
  <si>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</si>
  <si>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</si>
  <si>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</si>
  <si>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</si>
  <si>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</si>
  <si>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</si>
  <si>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</si>
  <si>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</si>
  <si>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</si>
  <si>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</si>
  <si>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</si>
  <si>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</si>
  <si>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</si>
  <si>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</si>
  <si>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</si>
  <si>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</si>
  <si>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</si>
  <si>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</si>
  <si>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</si>
  <si>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</si>
  <si>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</si>
  <si>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</si>
  <si>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</si>
  <si>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</si>
  <si>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</si>
  <si>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</si>
  <si>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</si>
  <si>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</si>
  <si>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</si>
  <si>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</si>
  <si>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</si>
  <si>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</si>
  <si>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</si>
  <si>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</si>
  <si>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</si>
  <si>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</si>
  <si>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</si>
  <si>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</si>
  <si>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</si>
  <si>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</si>
  <si>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</si>
  <si>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</si>
  <si>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</si>
  <si>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</si>
  <si>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</si>
  <si>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</si>
  <si>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</si>
  <si>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</si>
  <si>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</si>
  <si>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</si>
  <si>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</si>
  <si>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</si>
  <si>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</si>
  <si>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</si>
  <si>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</si>
  <si>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</si>
  <si>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</si>
  <si>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</si>
  <si>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</si>
  <si>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</si>
  <si>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</si>
  <si>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</si>
  <si>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</si>
  <si>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</si>
  <si>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</si>
  <si>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</si>
  <si>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</si>
  <si>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</si>
  <si>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</si>
  <si>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</si>
  <si>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</si>
  <si>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</si>
  <si>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</si>
  <si>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</si>
  <si>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</si>
  <si>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</si>
  <si>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</si>
  <si>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</si>
  <si>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</si>
  <si>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</si>
  <si>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</si>
  <si>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</si>
  <si>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</si>
  <si>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</si>
  <si>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</si>
  <si>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</si>
  <si>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</si>
  <si>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</si>
  <si>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</si>
  <si>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</si>
  <si>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</si>
  <si>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</si>
  <si>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</si>
  <si>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</si>
  <si>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</si>
  <si>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</si>
  <si>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</si>
  <si>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</si>
  <si>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</si>
  <si>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</si>
  <si>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</si>
  <si>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</si>
  <si>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</si>
  <si>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</si>
  <si>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</si>
  <si>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</si>
  <si>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</si>
  <si>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</si>
  <si>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</si>
  <si>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</si>
  <si>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</si>
  <si>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</si>
  <si>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</si>
  <si>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</si>
  <si>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</si>
  <si>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</si>
  <si>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</si>
  <si>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</si>
  <si>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</si>
  <si>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</si>
  <si>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</si>
  <si>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</si>
  <si>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</si>
  <si>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</si>
  <si>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</si>
  <si>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</si>
  <si>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</si>
  <si>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</si>
  <si>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</si>
  <si>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</si>
  <si>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</si>
  <si>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</si>
  <si>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</si>
  <si>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</si>
  <si>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</si>
  <si>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</si>
  <si>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</si>
  <si>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</si>
  <si>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</si>
  <si>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</si>
  <si>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</si>
  <si>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</si>
  <si>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</si>
  <si>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</si>
  <si>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</si>
  <si>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</si>
  <si>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</si>
  <si>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</si>
  <si>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</si>
  <si>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</si>
  <si>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</si>
  <si>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</si>
  <si>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</si>
  <si>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</si>
  <si>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</si>
  <si>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</si>
  <si>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</si>
  <si>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</si>
  <si>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</si>
  <si>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</si>
  <si>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</si>
  <si>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</si>
  <si>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</si>
  <si>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</si>
  <si>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</si>
  <si>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</si>
  <si>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</si>
  <si>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</si>
  <si>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</si>
  <si>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</si>
  <si>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</si>
  <si>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</si>
  <si>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</si>
  <si>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</si>
  <si>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</si>
  <si>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</si>
  <si>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</si>
  <si>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</si>
  <si>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</si>
  <si>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</si>
  <si>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</si>
  <si>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</si>
  <si>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</si>
  <si>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</si>
  <si>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</si>
  <si>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</si>
  <si>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</si>
  <si>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</si>
  <si>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</si>
  <si>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</si>
  <si>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</si>
  <si>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</si>
  <si>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</si>
  <si>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</si>
  <si>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</si>
  <si>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</si>
  <si>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</si>
  <si>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</si>
  <si>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</si>
  <si>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</si>
  <si>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</si>
  <si>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</si>
  <si>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</si>
  <si>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</si>
  <si>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</si>
  <si>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</si>
  <si>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</si>
  <si>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</si>
  <si>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</si>
  <si>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</si>
  <si>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</si>
  <si>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</si>
  <si>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</si>
  <si>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</si>
  <si>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</si>
  <si>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</si>
  <si>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</si>
  <si>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</si>
  <si>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</si>
  <si>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</si>
  <si>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</si>
  <si>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</si>
  <si>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</si>
  <si>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</si>
  <si>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</si>
  <si>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</si>
  <si>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</si>
  <si>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</si>
  <si>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</si>
  <si>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</si>
  <si>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</si>
  <si>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单位名称：昆明市呈贡区第二幼儿园</t>
    <phoneticPr fontId="16" type="noConversion"/>
  </si>
  <si>
    <t>部门职责</t>
  </si>
  <si>
    <t>学前教育</t>
  </si>
  <si>
    <t>105005</t>
  </si>
  <si>
    <t>昆明市呈贡区第二幼儿园</t>
  </si>
  <si>
    <t>单位名称：昆明市呈贡区第二幼儿园</t>
    <phoneticPr fontId="16" type="noConversion"/>
  </si>
  <si>
    <t>205</t>
  </si>
  <si>
    <t>20502</t>
  </si>
  <si>
    <t>2050201</t>
  </si>
  <si>
    <t>208</t>
  </si>
  <si>
    <t>20805</t>
  </si>
  <si>
    <t>2080502</t>
  </si>
  <si>
    <t>2080505</t>
  </si>
  <si>
    <t>2080506</t>
  </si>
  <si>
    <t>210</t>
  </si>
  <si>
    <t>21011</t>
  </si>
  <si>
    <t>2101102</t>
  </si>
  <si>
    <t>2101103</t>
  </si>
  <si>
    <t>2101199</t>
  </si>
  <si>
    <t>221</t>
  </si>
  <si>
    <t>22102</t>
  </si>
  <si>
    <t>2210201</t>
  </si>
  <si>
    <t>2210203</t>
  </si>
  <si>
    <t>教育支出</t>
  </si>
  <si>
    <t>普通教育</t>
  </si>
  <si>
    <t>社会保障和就业支出</t>
  </si>
  <si>
    <t>行政事业单位养老支出</t>
  </si>
  <si>
    <t>事业单位离退休</t>
  </si>
  <si>
    <t>机关事业单位基本养老保险缴费支出</t>
  </si>
  <si>
    <t>机关事业单位职业年金缴费支出</t>
  </si>
  <si>
    <t>卫生健康支出</t>
  </si>
  <si>
    <t>行政事业单位医疗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</si>
  <si>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</si>
  <si>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</si>
  <si>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</si>
  <si>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</si>
  <si>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</si>
  <si>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</si>
  <si>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购房补贴</t>
  </si>
  <si>
    <t>单位名称：昆明市呈贡区第二幼儿园</t>
    <phoneticPr fontId="16" type="noConversion"/>
  </si>
  <si>
    <t>单位名称：昆明市呈贡区第二幼儿园</t>
    <phoneticPr fontId="16" type="noConversion"/>
  </si>
  <si>
    <t>此表为空，说明：我单位本年无财政拨款“三公”经费支出。</t>
    <phoneticPr fontId="19" type="noConversion"/>
  </si>
  <si>
    <t>昆明市呈贡区教育体育局</t>
    <phoneticPr fontId="16" type="noConversion"/>
  </si>
  <si>
    <t>昆明市呈贡区第二幼儿园</t>
    <phoneticPr fontId="16" type="noConversion"/>
  </si>
  <si>
    <t>事业购房补贴</t>
  </si>
  <si>
    <t>办公费</t>
  </si>
  <si>
    <t>印刷费</t>
  </si>
  <si>
    <t>水费</t>
  </si>
  <si>
    <t>电费</t>
  </si>
  <si>
    <t>邮电费</t>
  </si>
  <si>
    <t>培训费</t>
  </si>
  <si>
    <t>劳务费</t>
  </si>
  <si>
    <t>事业人员工资支出</t>
  </si>
  <si>
    <t>工会经费</t>
  </si>
  <si>
    <t>社会保障缴费</t>
  </si>
  <si>
    <t>事业人员绩效奖励</t>
  </si>
  <si>
    <t>其他人员支出</t>
  </si>
  <si>
    <t>离退休人员支出</t>
  </si>
  <si>
    <t>一般公用运转支出</t>
  </si>
  <si>
    <t>530121210000000002558</t>
  </si>
  <si>
    <t>530121221100000594885</t>
  </si>
  <si>
    <t>530121210000000002563</t>
  </si>
  <si>
    <t>530121210000000002560</t>
  </si>
  <si>
    <t>530121210000000002559</t>
  </si>
  <si>
    <t>530121231100001412143</t>
  </si>
  <si>
    <t>530121241100002186829</t>
  </si>
  <si>
    <t>530121231100001183521</t>
  </si>
  <si>
    <t>530121210000000002564</t>
  </si>
  <si>
    <t>30101</t>
  </si>
  <si>
    <t>30102</t>
  </si>
  <si>
    <t>30103</t>
  </si>
  <si>
    <t>30107</t>
  </si>
  <si>
    <t>30228</t>
  </si>
  <si>
    <t>30113</t>
  </si>
  <si>
    <t>30108</t>
  </si>
  <si>
    <t>30109</t>
  </si>
  <si>
    <t>30110</t>
  </si>
  <si>
    <t>30111</t>
  </si>
  <si>
    <t>30112</t>
  </si>
  <si>
    <t>30199</t>
  </si>
  <si>
    <t>30305</t>
  </si>
  <si>
    <t>30201</t>
  </si>
  <si>
    <t>30202</t>
  </si>
  <si>
    <t>30205</t>
  </si>
  <si>
    <t>30206</t>
  </si>
  <si>
    <t>30207</t>
  </si>
  <si>
    <t>30209</t>
  </si>
  <si>
    <t>30213</t>
  </si>
  <si>
    <t>30216</t>
  </si>
  <si>
    <t>30226</t>
  </si>
  <si>
    <t>30229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</si>
  <si>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</si>
  <si>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</si>
  <si>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</si>
  <si>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</si>
  <si>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</si>
  <si>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</si>
  <si>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</si>
  <si>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</si>
  <si>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</si>
  <si>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其他工资福利支出</t>
  </si>
  <si>
    <t>生活补助</t>
  </si>
  <si>
    <t>物业管理费</t>
  </si>
  <si>
    <t>维修（护）费</t>
  </si>
  <si>
    <t>福利费</t>
  </si>
  <si>
    <t>民生类</t>
  </si>
  <si>
    <t>事业发展类</t>
  </si>
  <si>
    <t>学前教育家庭经济困难学生区级补助资金</t>
  </si>
  <si>
    <t>学前教育发展区级专项资金</t>
  </si>
  <si>
    <t>530121241100002165077</t>
  </si>
  <si>
    <t>530121251100003736218</t>
  </si>
  <si>
    <t>30308</t>
  </si>
  <si>
    <t>助学金</t>
  </si>
  <si>
    <t>530121241100003064420</t>
  </si>
  <si>
    <t>2024年学前教育家庭经济困难学生资助省级专项资金</t>
  </si>
  <si>
    <t>2024年学前教育家庭经济困难学生资助中央专项资金</t>
  </si>
  <si>
    <t>530121241100003064380</t>
  </si>
  <si>
    <t>2024年学前教育家庭经济困难学生资助市级专项资金</t>
  </si>
  <si>
    <t>530121241100003064424</t>
  </si>
  <si>
    <t>（富康路园区）2024年支持学前教育发展专项资金</t>
  </si>
  <si>
    <t>530121241100003164037</t>
  </si>
  <si>
    <t>维修（护）费</t>
    <phoneticPr fontId="16" type="noConversion"/>
  </si>
  <si>
    <t>委托业务费</t>
  </si>
  <si>
    <t>委托业务费</t>
    <phoneticPr fontId="16" type="noConversion"/>
  </si>
  <si>
    <t>（海岸城园区）2024年支持学前教育发展专项资金</t>
  </si>
  <si>
    <t>530121241100003164077</t>
  </si>
  <si>
    <t>（海岸城）2024年第二批支持学前教育发展省级专项资金</t>
  </si>
  <si>
    <t>530121241100003328102</t>
  </si>
  <si>
    <t>(园长培训经费)2024年支持学前教育发展专项资金</t>
  </si>
  <si>
    <t>530121241100003163981</t>
  </si>
  <si>
    <t>培训费</t>
    <phoneticPr fontId="16" type="noConversion"/>
  </si>
  <si>
    <t>2024年市级学前教育发展专项资金</t>
  </si>
  <si>
    <t>530121251100004065649</t>
  </si>
  <si>
    <t>单位名称：昆明市呈贡区第二幼儿园</t>
    <phoneticPr fontId="16" type="noConversion"/>
  </si>
  <si>
    <t>无政府性基金预算支出预算，说明：本部门本年度无政府性基金预算支出预算，此表为空。</t>
    <phoneticPr fontId="19" type="noConversion"/>
  </si>
  <si>
    <t>昆明市教育体育局</t>
  </si>
  <si>
    <t>昆明市教育体育局</t>
    <phoneticPr fontId="16" type="noConversion"/>
  </si>
  <si>
    <t>昆明市呈贡区第二幼儿园</t>
    <phoneticPr fontId="16" type="noConversion"/>
  </si>
  <si>
    <t>复印纸</t>
  </si>
  <si>
    <t>元</t>
  </si>
  <si>
    <t>台式电脑（海岸城）</t>
  </si>
  <si>
    <t>彩色打复印一体机（海岸城）</t>
  </si>
  <si>
    <t>台式计算机</t>
    <phoneticPr fontId="16" type="noConversion"/>
  </si>
  <si>
    <t>多功能一体机</t>
    <phoneticPr fontId="16" type="noConversion"/>
  </si>
  <si>
    <t>无政府购买服务预算，说明：本部门本年度无政府购买服务预算，此表为空。</t>
    <phoneticPr fontId="15" type="noConversion"/>
  </si>
  <si>
    <t>无对下转移支付预算，说明：本部门本年度无对下转移支付预算，此表为空。</t>
    <phoneticPr fontId="15" type="noConversion"/>
  </si>
  <si>
    <t>单位名称：昆明市呈贡区第二幼儿园</t>
    <phoneticPr fontId="16" type="noConversion"/>
  </si>
  <si>
    <t>无对下转移支付预算，说明：本部门本年度无对下转移支付预算，也无对下转移支付绩效目标，此表为空。</t>
    <phoneticPr fontId="15" type="noConversion"/>
  </si>
  <si>
    <t>无新增资产配置情况，说明：本部门本年度无新增资产配置，此表为空。</t>
    <phoneticPr fontId="15" type="noConversion"/>
  </si>
  <si>
    <t>无上级转移支付补助项目支出预算，说明：本部门本年度无上级转移支付补助项目支出预算，此表为空。</t>
    <phoneticPr fontId="15" type="noConversion"/>
  </si>
  <si>
    <t>312 民生类</t>
  </si>
  <si>
    <t>313 事业发展类</t>
  </si>
  <si>
    <t>本级</t>
  </si>
  <si>
    <t>根据贫困学生人数88人，按照家庭经济困难儿童资助标准每人元每生补助88人*150*12.8%合计1690元。</t>
  </si>
  <si>
    <t>开展亲子运动会、组织幼儿课间模仿操、韵律操及幼儿日常体育锻炼、游戏活动。每学期进行班级环境创设，采买环创所需要的材料。满足幼儿在区域活动的材料的投放需求。</t>
  </si>
  <si>
    <t>产出指标</t>
  </si>
  <si>
    <t>数量指标</t>
  </si>
  <si>
    <t>贫困儿童人数</t>
  </si>
  <si>
    <t>质量指标</t>
  </si>
  <si>
    <t>补助范围占在园幼儿数比例</t>
  </si>
  <si>
    <t>时效指标</t>
  </si>
  <si>
    <t>本年内年完成，按照家庭经济困难儿童资助标准42人*300*12.8%合计1613元补助</t>
  </si>
  <si>
    <t>效益指标</t>
  </si>
  <si>
    <t>社会效益</t>
  </si>
  <si>
    <t>补助对象知晓政策</t>
  </si>
  <si>
    <t>满意度指标</t>
  </si>
  <si>
    <t>服务对象满意度</t>
  </si>
  <si>
    <t>家长、幼儿满意度</t>
  </si>
  <si>
    <t>班级数</t>
  </si>
  <si>
    <t>举办幼儿活动及幼儿园环境创设</t>
  </si>
  <si>
    <t>满足幼儿丰富多彩的社会实践和主题活动</t>
  </si>
  <si>
    <t>幼儿活动参加人次</t>
  </si>
  <si>
    <t>幼儿家长满意度</t>
  </si>
  <si>
    <t>=</t>
  </si>
  <si>
    <t>88</t>
  </si>
  <si>
    <t>人</t>
  </si>
  <si>
    <t>定量指标</t>
  </si>
  <si>
    <t>12.8%</t>
  </si>
  <si>
    <t>1.00</t>
  </si>
  <si>
    <t>年</t>
  </si>
  <si>
    <t>100</t>
  </si>
  <si>
    <t>%</t>
  </si>
  <si>
    <t>95</t>
  </si>
  <si>
    <t>43</t>
  </si>
  <si>
    <t>个</t>
  </si>
  <si>
    <t>满足现有43个班幼儿丰富多彩的社会实践和主题活动。</t>
  </si>
  <si>
    <t>不断提高保教质量，办好高品质幼儿园，提高班级环境创设和区角创设效果。</t>
  </si>
  <si>
    <t>1195</t>
  </si>
  <si>
    <t>幼儿社会实践活动能按期开展。</t>
  </si>
  <si>
    <t>反映幼儿参加活动人次的情况。</t>
  </si>
  <si>
    <t>&gt;=</t>
  </si>
  <si>
    <t>反映参加活动的幼儿、家长的满意程度。</t>
  </si>
  <si>
    <t>单位名称：昆明市呈贡区第二幼儿园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</si>
</sst>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</numFmts>
  <fonts count="2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77" fontId="15" fillId="0" borderId="7">
      <alignment horizontal="right" vertical="center"/>
    </xf>
    <xf numFmtId="176" fontId="15" fillId="0" borderId="7">
      <alignment horizontal="right" vertical="center"/>
    </xf>
    <xf numFmtId="10" fontId="15" fillId="0" borderId="7">
      <alignment horizontal="right" vertical="center"/>
    </xf>
    <xf numFmtId="178" fontId="15" fillId="0" borderId="7">
      <alignment horizontal="right" vertical="center"/>
    </xf>
    <xf numFmtId="49" fontId="15" fillId="0" borderId="7">
      <alignment horizontal="left" vertical="center" wrapText="1"/>
    </xf>
    <xf numFmtId="178" fontId="15" fillId="0" borderId="7">
      <alignment horizontal="right" vertical="center"/>
    </xf>
    <xf numFmtId="179" fontId="15" fillId="0" borderId="7">
      <alignment horizontal="right" vertical="center"/>
    </xf>
    <xf numFmtId="180" fontId="15" fillId="0" borderId="7">
      <alignment horizontal="right" vertical="center"/>
    </xf>
    <xf numFmtId="0" fontId="19" fillId="0" borderId="0">
      <alignment vertical="top"/>
      <protection locked="0"/>
    </xf>
    <xf numFmtId="0" fontId="23" fillId="0" borderId="0"/>
  </cellStyleXfs>
  <cellXfs count="24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6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80" fontId="5" fillId="0" borderId="7" xfId="8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17" fillId="0" borderId="7" xfId="0" applyNumberFormat="1" applyFont="1" applyBorder="1" applyAlignment="1" applyProtection="1">
      <alignment horizontal="right" vertical="center"/>
      <protection locked="0"/>
    </xf>
    <xf numFmtId="49" fontId="18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Border="1"/>
    <xf numFmtId="43" fontId="2" fillId="2" borderId="7" xfId="0" applyNumberFormat="1" applyFont="1" applyFill="1" applyBorder="1" applyAlignment="1">
      <alignment horizontal="center" vertical="center" wrapText="1"/>
    </xf>
    <xf numFmtId="43" fontId="5" fillId="0" borderId="7" xfId="0" applyNumberFormat="1" applyFont="1" applyBorder="1" applyAlignment="1">
      <alignment horizontal="right" vertical="center"/>
    </xf>
    <xf numFmtId="43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43" fontId="2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0" fillId="0" borderId="14" xfId="9" applyFont="1" applyFill="1" applyBorder="1" applyAlignment="1" applyProtection="1">
      <alignment horizontal="left" wrapText="1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17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left" vertical="center" wrapText="1"/>
    </xf>
    <xf numFmtId="49" fontId="22" fillId="0" borderId="0" xfId="9" applyNumberFormat="1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1" fillId="0" borderId="1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23" fillId="0" borderId="14" xfId="9" applyFont="1" applyFill="1" applyBorder="1" applyAlignment="1" applyProtection="1">
      <alignment horizontal="left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3" fillId="0" borderId="14" xfId="9" applyFont="1" applyFill="1" applyBorder="1" applyAlignment="1" applyProtection="1">
      <alignment horizontal="left" vertical="center"/>
    </xf>
    <xf numFmtId="0" fontId="23" fillId="0" borderId="15" xfId="10" applyFont="1" applyFill="1" applyBorder="1" applyAlignment="1">
      <alignment horizontal="left" vertical="center"/>
    </xf>
    <xf numFmtId="0" fontId="23" fillId="0" borderId="15" xfId="10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3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11">
    <cellStyle name="DateStyle" xfId="2"/>
    <cellStyle name="DateTimeStyle" xfId="1"/>
    <cellStyle name="IntegralNumberStyle" xfId="8"/>
    <cellStyle name="MoneyStyle" xfId="6"/>
    <cellStyle name="Normal" xfId="9"/>
    <cellStyle name="NumberStyle" xfId="4"/>
    <cellStyle name="PercentStyle" xfId="3"/>
    <cellStyle name="TextStyle" xfId="5"/>
    <cellStyle name="TimeStyle" xfId="7"/>
    <cellStyle name="常规" xfId="0" builtinId="0"/>
    <cellStyle name="常规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7"/>
  <sheetViews>
    <sheetView showGridLines="0" showZeros="0" zoomScaleNormal="100" workbookViewId="0">
      <pane ySplit="1" topLeftCell="A2" activePane="bottomLeft" state="frozen"/>
      <selection pane="bottomLeft" activeCell="B34" sqref="B34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2"/>
      <c r="B2" s="22"/>
      <c r="C2" s="22"/>
      <c r="D2" s="33" t="s">
        <v>0</v>
      </c>
    </row>
    <row r="3" spans="1:4" ht="41.25" customHeight="1">
      <c r="A3" s="95" t="str">
        <f>"2025"&amp;"年财务收支预算总表"</f>
        <v>2025年财务收支预算总表</v>
      </c>
      <c r="B3" s="96"/>
      <c r="C3" s="96"/>
      <c r="D3" s="96"/>
    </row>
    <row r="4" spans="1:4" ht="17.25" customHeight="1">
      <c r="A4" s="97" t="s">
        <v>237</v>
      </c>
      <c r="B4" s="98"/>
      <c r="D4" s="67" t="s">
        <v>1</v>
      </c>
    </row>
    <row r="5" spans="1:4" ht="23.25" customHeight="1">
      <c r="A5" s="99" t="s">
        <v>2</v>
      </c>
      <c r="B5" s="100"/>
      <c r="C5" s="99" t="s">
        <v>3</v>
      </c>
      <c r="D5" s="100"/>
    </row>
    <row r="6" spans="1:4" ht="24" customHeight="1">
      <c r="A6" s="73" t="s">
        <v>4</v>
      </c>
      <c r="B6" s="73" t="s">
        <v>5</v>
      </c>
      <c r="C6" s="73" t="s">
        <v>6</v>
      </c>
      <c r="D6" s="73" t="s">
        <v>5</v>
      </c>
    </row>
    <row r="7" spans="1:4" ht="17.25" customHeight="1">
      <c r="A7" s="74" t="s">
        <v>7</v>
      </c>
      <c r="B7" s="82">
        <v>21302511.16</v>
      </c>
      <c r="C7" s="74" t="s">
        <v>8</v>
      </c>
      <c r="D7" s="44"/>
    </row>
    <row r="8" spans="1:4" ht="17.25" customHeight="1">
      <c r="A8" s="74" t="s">
        <v>9</v>
      </c>
      <c r="B8" s="44"/>
      <c r="C8" s="74" t="s">
        <v>10</v>
      </c>
      <c r="D8" s="44"/>
    </row>
    <row r="9" spans="1:4" ht="17.25" customHeight="1">
      <c r="A9" s="74" t="s">
        <v>11</v>
      </c>
      <c r="B9" s="44"/>
      <c r="C9" s="81" t="s">
        <v>12</v>
      </c>
      <c r="D9" s="44"/>
    </row>
    <row r="10" spans="1:4" ht="17.25" customHeight="1">
      <c r="A10" s="74" t="s">
        <v>13</v>
      </c>
      <c r="B10" s="44"/>
      <c r="C10" s="81" t="s">
        <v>14</v>
      </c>
      <c r="D10" s="44"/>
    </row>
    <row r="11" spans="1:4" ht="17.25" customHeight="1">
      <c r="A11" s="74" t="s">
        <v>15</v>
      </c>
      <c r="B11" s="44"/>
      <c r="C11" s="81" t="s">
        <v>16</v>
      </c>
      <c r="D11" s="82">
        <v>17635976.16</v>
      </c>
    </row>
    <row r="12" spans="1:4" ht="17.25" customHeight="1">
      <c r="A12" s="74" t="s">
        <v>17</v>
      </c>
      <c r="B12" s="44"/>
      <c r="C12" s="81" t="s">
        <v>18</v>
      </c>
      <c r="D12" s="44"/>
    </row>
    <row r="13" spans="1:4" ht="17.25" customHeight="1">
      <c r="A13" s="74" t="s">
        <v>19</v>
      </c>
      <c r="B13" s="44"/>
      <c r="C13" s="17" t="s">
        <v>20</v>
      </c>
      <c r="D13" s="44"/>
    </row>
    <row r="14" spans="1:4" ht="17.25" customHeight="1">
      <c r="A14" s="74" t="s">
        <v>21</v>
      </c>
      <c r="B14" s="44"/>
      <c r="C14" s="17" t="s">
        <v>22</v>
      </c>
      <c r="D14" s="44">
        <v>1675480</v>
      </c>
    </row>
    <row r="15" spans="1:4" ht="17.25" customHeight="1">
      <c r="A15" s="74" t="s">
        <v>23</v>
      </c>
      <c r="B15" s="44"/>
      <c r="C15" s="17" t="s">
        <v>24</v>
      </c>
      <c r="D15" s="44">
        <v>997263</v>
      </c>
    </row>
    <row r="16" spans="1:4" ht="17.25" customHeight="1">
      <c r="A16" s="74" t="s">
        <v>25</v>
      </c>
      <c r="B16" s="44"/>
      <c r="C16" s="17" t="s">
        <v>26</v>
      </c>
      <c r="D16" s="44"/>
    </row>
    <row r="17" spans="1:4" ht="17.25" customHeight="1">
      <c r="A17" s="70"/>
      <c r="B17" s="44"/>
      <c r="C17" s="17" t="s">
        <v>27</v>
      </c>
      <c r="D17" s="44"/>
    </row>
    <row r="18" spans="1:4" ht="17.25" customHeight="1">
      <c r="A18" s="75"/>
      <c r="B18" s="44"/>
      <c r="C18" s="17" t="s">
        <v>28</v>
      </c>
      <c r="D18" s="44"/>
    </row>
    <row r="19" spans="1:4" ht="17.25" customHeight="1">
      <c r="A19" s="75"/>
      <c r="B19" s="44"/>
      <c r="C19" s="17" t="s">
        <v>29</v>
      </c>
      <c r="D19" s="44"/>
    </row>
    <row r="20" spans="1:4" ht="17.25" customHeight="1">
      <c r="A20" s="75"/>
      <c r="B20" s="44"/>
      <c r="C20" s="17" t="s">
        <v>30</v>
      </c>
      <c r="D20" s="44"/>
    </row>
    <row r="21" spans="1:4" ht="17.25" customHeight="1">
      <c r="A21" s="75"/>
      <c r="B21" s="44"/>
      <c r="C21" s="17" t="s">
        <v>31</v>
      </c>
      <c r="D21" s="44"/>
    </row>
    <row r="22" spans="1:4" ht="17.25" customHeight="1">
      <c r="A22" s="75"/>
      <c r="B22" s="44"/>
      <c r="C22" s="17" t="s">
        <v>32</v>
      </c>
      <c r="D22" s="44"/>
    </row>
    <row r="23" spans="1:4" ht="17.25" customHeight="1">
      <c r="A23" s="75"/>
      <c r="B23" s="44"/>
      <c r="C23" s="17" t="s">
        <v>33</v>
      </c>
      <c r="D23" s="44"/>
    </row>
    <row r="24" spans="1:4" ht="17.25" customHeight="1">
      <c r="A24" s="75"/>
      <c r="B24" s="44"/>
      <c r="C24" s="17" t="s">
        <v>34</v>
      </c>
      <c r="D24" s="44"/>
    </row>
    <row r="25" spans="1:4" ht="17.25" customHeight="1">
      <c r="A25" s="75"/>
      <c r="B25" s="44"/>
      <c r="C25" s="17" t="s">
        <v>35</v>
      </c>
      <c r="D25" s="44">
        <v>993792</v>
      </c>
    </row>
    <row r="26" spans="1:4" ht="17.25" customHeight="1">
      <c r="A26" s="75"/>
      <c r="B26" s="44"/>
      <c r="C26" s="17" t="s">
        <v>36</v>
      </c>
      <c r="D26" s="44"/>
    </row>
    <row r="27" spans="1:4" ht="17.25" customHeight="1">
      <c r="A27" s="75"/>
      <c r="B27" s="44"/>
      <c r="C27" s="70" t="s">
        <v>37</v>
      </c>
      <c r="D27" s="44"/>
    </row>
    <row r="28" spans="1:4" ht="17.25" customHeight="1">
      <c r="A28" s="75"/>
      <c r="B28" s="44"/>
      <c r="C28" s="17" t="s">
        <v>38</v>
      </c>
      <c r="D28" s="44"/>
    </row>
    <row r="29" spans="1:4" ht="16.5" customHeight="1">
      <c r="A29" s="75"/>
      <c r="B29" s="44"/>
      <c r="C29" s="17" t="s">
        <v>39</v>
      </c>
      <c r="D29" s="44"/>
    </row>
    <row r="30" spans="1:4" ht="16.5" customHeight="1">
      <c r="A30" s="75"/>
      <c r="B30" s="44"/>
      <c r="C30" s="70" t="s">
        <v>40</v>
      </c>
      <c r="D30" s="44"/>
    </row>
    <row r="31" spans="1:4" ht="17.25" customHeight="1">
      <c r="A31" s="75"/>
      <c r="B31" s="44"/>
      <c r="C31" s="70" t="s">
        <v>41</v>
      </c>
      <c r="D31" s="44"/>
    </row>
    <row r="32" spans="1:4" ht="17.25" customHeight="1">
      <c r="A32" s="75"/>
      <c r="B32" s="44"/>
      <c r="C32" s="17" t="s">
        <v>42</v>
      </c>
      <c r="D32" s="44"/>
    </row>
    <row r="33" spans="1:4" ht="16.5" customHeight="1">
      <c r="A33" s="75" t="s">
        <v>43</v>
      </c>
      <c r="B33" s="44">
        <v>21302511.16</v>
      </c>
      <c r="C33" s="75" t="s">
        <v>44</v>
      </c>
      <c r="D33" s="44">
        <v>21302511.16</v>
      </c>
    </row>
    <row r="34" spans="1:4" ht="16.5" customHeight="1">
      <c r="A34" s="70" t="s">
        <v>45</v>
      </c>
      <c r="B34" s="44">
        <v>1823007.82</v>
      </c>
      <c r="C34" s="70" t="s">
        <v>46</v>
      </c>
      <c r="D34" s="44"/>
    </row>
    <row r="35" spans="1:4" ht="16.5" customHeight="1">
      <c r="A35" s="17" t="s">
        <v>47</v>
      </c>
      <c r="B35" s="44">
        <v>1823007.82</v>
      </c>
      <c r="C35" s="17" t="s">
        <v>47</v>
      </c>
      <c r="D35" s="44"/>
    </row>
    <row r="36" spans="1:4" ht="16.5" customHeight="1">
      <c r="A36" s="17" t="s">
        <v>48</v>
      </c>
      <c r="B36" s="44"/>
      <c r="C36" s="17" t="s">
        <v>49</v>
      </c>
      <c r="D36" s="44"/>
    </row>
    <row r="37" spans="1:4" ht="16.5" customHeight="1">
      <c r="A37" s="76" t="s">
        <v>50</v>
      </c>
      <c r="B37" s="44">
        <v>23125518.98</v>
      </c>
      <c r="C37" s="76" t="s">
        <v>51</v>
      </c>
      <c r="D37" s="44">
        <v>23125518.98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scale="62" orientation="landscape" r:id="rId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activeCell="D33" sqref="D33"/>
      <selection pane="bottomLeft" activeCell="C20" sqref="C20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1">
        <v>1</v>
      </c>
      <c r="B2" s="62">
        <v>0</v>
      </c>
      <c r="C2" s="61">
        <v>1</v>
      </c>
      <c r="D2" s="63"/>
      <c r="E2" s="63"/>
      <c r="F2" s="60" t="s">
        <v>177</v>
      </c>
    </row>
    <row r="3" spans="1:6" ht="42" customHeight="1">
      <c r="A3" s="186" t="str">
        <f>"2025"&amp;"年部门政府性基金预算支出预算表"</f>
        <v>2025年部门政府性基金预算支出预算表</v>
      </c>
      <c r="B3" s="186" t="s">
        <v>178</v>
      </c>
      <c r="C3" s="187"/>
      <c r="D3" s="132"/>
      <c r="E3" s="132"/>
      <c r="F3" s="132"/>
    </row>
    <row r="4" spans="1:6" ht="13.5" customHeight="1">
      <c r="A4" s="188" t="s">
        <v>370</v>
      </c>
      <c r="B4" s="157" t="s">
        <v>179</v>
      </c>
      <c r="C4" s="189"/>
      <c r="D4" s="63"/>
      <c r="E4" s="63"/>
      <c r="F4" s="60" t="s">
        <v>1</v>
      </c>
    </row>
    <row r="5" spans="1:6" ht="19.5" customHeight="1">
      <c r="A5" s="140" t="s">
        <v>143</v>
      </c>
      <c r="B5" s="191" t="s">
        <v>70</v>
      </c>
      <c r="C5" s="140" t="s">
        <v>71</v>
      </c>
      <c r="D5" s="163" t="s">
        <v>180</v>
      </c>
      <c r="E5" s="136"/>
      <c r="F5" s="137"/>
    </row>
    <row r="6" spans="1:6" ht="18.75" customHeight="1">
      <c r="A6" s="176"/>
      <c r="B6" s="192"/>
      <c r="C6" s="176"/>
      <c r="D6" s="8" t="s">
        <v>55</v>
      </c>
      <c r="E6" s="7" t="s">
        <v>73</v>
      </c>
      <c r="F6" s="8" t="s">
        <v>74</v>
      </c>
    </row>
    <row r="7" spans="1:6" ht="18.75" customHeight="1">
      <c r="A7" s="35">
        <v>1</v>
      </c>
      <c r="B7" s="83" t="s">
        <v>238</v>
      </c>
      <c r="C7" s="35">
        <v>3</v>
      </c>
      <c r="D7" s="64">
        <v>4</v>
      </c>
      <c r="E7" s="64">
        <v>5</v>
      </c>
      <c r="F7" s="64">
        <v>6</v>
      </c>
    </row>
    <row r="8" spans="1:6" ht="21" customHeight="1">
      <c r="A8" s="11"/>
      <c r="B8" s="11"/>
      <c r="C8" s="11"/>
      <c r="D8" s="44"/>
      <c r="E8" s="44"/>
      <c r="F8" s="44"/>
    </row>
    <row r="9" spans="1:6" ht="21" customHeight="1">
      <c r="A9" s="11"/>
      <c r="B9" s="11"/>
      <c r="C9" s="11"/>
      <c r="D9" s="44"/>
      <c r="E9" s="44"/>
      <c r="F9" s="44"/>
    </row>
    <row r="10" spans="1:6" ht="18.75" customHeight="1">
      <c r="A10" s="103" t="s">
        <v>133</v>
      </c>
      <c r="B10" s="103" t="s">
        <v>133</v>
      </c>
      <c r="C10" s="190" t="s">
        <v>133</v>
      </c>
      <c r="D10" s="44"/>
      <c r="E10" s="44"/>
      <c r="F10" s="44"/>
    </row>
    <row r="11" spans="1:6" ht="14.25" customHeight="1">
      <c r="A11" s="185" t="s">
        <v>371</v>
      </c>
      <c r="B11" s="185"/>
      <c r="C11" s="185"/>
      <c r="D11" s="185"/>
    </row>
  </sheetData>
  <mergeCells count="8">
    <mergeCell ref="A11:D11"/>
    <mergeCell ref="A3:F3"/>
    <mergeCell ref="A4:C4"/>
    <mergeCell ref="D5:F5"/>
    <mergeCell ref="A10:C10"/>
    <mergeCell ref="A5:A6"/>
    <mergeCell ref="B5:B6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 pane="bottomLeft" activeCell="I11" sqref="I11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6"/>
      <c r="C2" s="46"/>
      <c r="R2" s="3"/>
      <c r="S2" s="3" t="s">
        <v>181</v>
      </c>
    </row>
    <row r="3" spans="1:19" ht="41.25" customHeight="1">
      <c r="A3" s="193" t="str">
        <f>"2025"&amp;"年部门政府采购预算表"</f>
        <v>2025年部门政府采购预算表</v>
      </c>
      <c r="B3" s="155"/>
      <c r="C3" s="155"/>
      <c r="D3" s="156"/>
      <c r="E3" s="156"/>
      <c r="F3" s="156"/>
      <c r="G3" s="156"/>
      <c r="H3" s="156"/>
      <c r="I3" s="156"/>
      <c r="J3" s="156"/>
      <c r="K3" s="156"/>
      <c r="L3" s="156"/>
      <c r="M3" s="155"/>
      <c r="N3" s="156"/>
      <c r="O3" s="156"/>
      <c r="P3" s="155"/>
      <c r="Q3" s="156"/>
      <c r="R3" s="155"/>
      <c r="S3" s="155"/>
    </row>
    <row r="4" spans="1:19" ht="18.75" customHeight="1">
      <c r="A4" s="148" t="s">
        <v>370</v>
      </c>
      <c r="B4" s="194"/>
      <c r="C4" s="194"/>
      <c r="D4" s="195"/>
      <c r="E4" s="195"/>
      <c r="F4" s="195"/>
      <c r="G4" s="195"/>
      <c r="H4" s="195"/>
      <c r="I4" s="4"/>
      <c r="J4" s="4"/>
      <c r="K4" s="4"/>
      <c r="L4" s="4"/>
      <c r="R4" s="5"/>
      <c r="S4" s="60" t="s">
        <v>1</v>
      </c>
    </row>
    <row r="5" spans="1:19" ht="15.75" customHeight="1">
      <c r="A5" s="178" t="s">
        <v>142</v>
      </c>
      <c r="B5" s="207" t="s">
        <v>143</v>
      </c>
      <c r="C5" s="207" t="s">
        <v>182</v>
      </c>
      <c r="D5" s="209" t="s">
        <v>183</v>
      </c>
      <c r="E5" s="209" t="s">
        <v>184</v>
      </c>
      <c r="F5" s="209" t="s">
        <v>185</v>
      </c>
      <c r="G5" s="209" t="s">
        <v>186</v>
      </c>
      <c r="H5" s="209" t="s">
        <v>187</v>
      </c>
      <c r="I5" s="196" t="s">
        <v>150</v>
      </c>
      <c r="J5" s="196"/>
      <c r="K5" s="196"/>
      <c r="L5" s="196"/>
      <c r="M5" s="161"/>
      <c r="N5" s="196"/>
      <c r="O5" s="196"/>
      <c r="P5" s="160"/>
      <c r="Q5" s="196"/>
      <c r="R5" s="161"/>
      <c r="S5" s="162"/>
    </row>
    <row r="6" spans="1:19" ht="17.25" customHeight="1">
      <c r="A6" s="180"/>
      <c r="B6" s="208"/>
      <c r="C6" s="208"/>
      <c r="D6" s="210"/>
      <c r="E6" s="210"/>
      <c r="F6" s="210"/>
      <c r="G6" s="210"/>
      <c r="H6" s="210"/>
      <c r="I6" s="210" t="s">
        <v>55</v>
      </c>
      <c r="J6" s="210" t="s">
        <v>58</v>
      </c>
      <c r="K6" s="210" t="s">
        <v>188</v>
      </c>
      <c r="L6" s="210" t="s">
        <v>189</v>
      </c>
      <c r="M6" s="212" t="s">
        <v>190</v>
      </c>
      <c r="N6" s="197" t="s">
        <v>191</v>
      </c>
      <c r="O6" s="197"/>
      <c r="P6" s="198"/>
      <c r="Q6" s="197"/>
      <c r="R6" s="199"/>
      <c r="S6" s="200"/>
    </row>
    <row r="7" spans="1:19" ht="54" customHeight="1">
      <c r="A7" s="179"/>
      <c r="B7" s="200"/>
      <c r="C7" s="200"/>
      <c r="D7" s="211"/>
      <c r="E7" s="211"/>
      <c r="F7" s="211"/>
      <c r="G7" s="211"/>
      <c r="H7" s="211"/>
      <c r="I7" s="211"/>
      <c r="J7" s="211" t="s">
        <v>57</v>
      </c>
      <c r="K7" s="211"/>
      <c r="L7" s="211"/>
      <c r="M7" s="213"/>
      <c r="N7" s="49" t="s">
        <v>57</v>
      </c>
      <c r="O7" s="49" t="s">
        <v>64</v>
      </c>
      <c r="P7" s="48" t="s">
        <v>65</v>
      </c>
      <c r="Q7" s="49" t="s">
        <v>66</v>
      </c>
      <c r="R7" s="54" t="s">
        <v>67</v>
      </c>
      <c r="S7" s="48" t="s">
        <v>68</v>
      </c>
    </row>
    <row r="8" spans="1:19" ht="18" customHeight="1">
      <c r="A8" s="57">
        <v>1</v>
      </c>
      <c r="B8" s="57" t="s">
        <v>81</v>
      </c>
      <c r="C8" s="58">
        <v>3</v>
      </c>
      <c r="D8" s="58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</row>
    <row r="9" spans="1:19" ht="21" customHeight="1">
      <c r="A9" s="92" t="s">
        <v>373</v>
      </c>
      <c r="B9" s="93" t="s">
        <v>374</v>
      </c>
      <c r="C9" s="51" t="s">
        <v>295</v>
      </c>
      <c r="D9" s="52" t="s">
        <v>375</v>
      </c>
      <c r="E9" s="52" t="s">
        <v>375</v>
      </c>
      <c r="F9" s="52" t="s">
        <v>376</v>
      </c>
      <c r="G9" s="59">
        <v>99</v>
      </c>
      <c r="H9" s="44">
        <v>15345</v>
      </c>
      <c r="I9" s="44">
        <v>15345</v>
      </c>
      <c r="J9" s="44">
        <v>15345</v>
      </c>
      <c r="K9" s="44"/>
      <c r="L9" s="44"/>
      <c r="M9" s="44"/>
      <c r="N9" s="44"/>
      <c r="O9" s="44"/>
      <c r="P9" s="44"/>
      <c r="Q9" s="44"/>
      <c r="R9" s="44"/>
      <c r="S9" s="44"/>
    </row>
    <row r="10" spans="1:19" s="85" customFormat="1" ht="21" customHeight="1">
      <c r="A10" s="50" t="s">
        <v>372</v>
      </c>
      <c r="B10" s="51" t="s">
        <v>241</v>
      </c>
      <c r="C10" s="51" t="s">
        <v>295</v>
      </c>
      <c r="D10" s="52" t="s">
        <v>377</v>
      </c>
      <c r="E10" s="94" t="s">
        <v>379</v>
      </c>
      <c r="F10" s="52" t="s">
        <v>376</v>
      </c>
      <c r="G10" s="59">
        <v>2</v>
      </c>
      <c r="H10" s="44"/>
      <c r="I10" s="44">
        <v>10000</v>
      </c>
      <c r="J10" s="44">
        <v>10000</v>
      </c>
      <c r="K10" s="44"/>
      <c r="L10" s="44"/>
      <c r="M10" s="44"/>
      <c r="N10" s="44"/>
      <c r="O10" s="44"/>
      <c r="P10" s="44"/>
      <c r="Q10" s="44"/>
      <c r="R10" s="44"/>
      <c r="S10" s="44"/>
    </row>
    <row r="11" spans="1:19" s="85" customFormat="1" ht="21" customHeight="1">
      <c r="A11" s="50" t="s">
        <v>372</v>
      </c>
      <c r="B11" s="51" t="s">
        <v>241</v>
      </c>
      <c r="C11" s="51" t="s">
        <v>295</v>
      </c>
      <c r="D11" s="52" t="s">
        <v>378</v>
      </c>
      <c r="E11" s="94" t="s">
        <v>380</v>
      </c>
      <c r="F11" s="52" t="s">
        <v>376</v>
      </c>
      <c r="G11" s="59">
        <v>1</v>
      </c>
      <c r="H11" s="44"/>
      <c r="I11" s="44">
        <v>25000</v>
      </c>
      <c r="J11" s="44">
        <v>25000</v>
      </c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21" customHeight="1">
      <c r="A12" s="201" t="s">
        <v>133</v>
      </c>
      <c r="B12" s="202"/>
      <c r="C12" s="202"/>
      <c r="D12" s="203"/>
      <c r="E12" s="203"/>
      <c r="F12" s="203"/>
      <c r="G12" s="116"/>
      <c r="H12" s="44">
        <v>15345</v>
      </c>
      <c r="I12" s="44">
        <v>50345</v>
      </c>
      <c r="J12" s="44">
        <v>50345</v>
      </c>
      <c r="K12" s="44"/>
      <c r="L12" s="44"/>
      <c r="M12" s="44"/>
      <c r="N12" s="44"/>
      <c r="O12" s="44"/>
      <c r="P12" s="44"/>
      <c r="Q12" s="44"/>
      <c r="R12" s="44"/>
      <c r="S12" s="44"/>
    </row>
    <row r="13" spans="1:19" ht="21" customHeight="1">
      <c r="A13" s="204" t="s">
        <v>192</v>
      </c>
      <c r="B13" s="157"/>
      <c r="C13" s="157"/>
      <c r="D13" s="204"/>
      <c r="E13" s="204"/>
      <c r="F13" s="204"/>
      <c r="G13" s="205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</row>
  </sheetData>
  <mergeCells count="19"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2:G12"/>
  </mergeCells>
  <phoneticPr fontId="16" type="noConversion"/>
  <printOptions horizontalCentered="1"/>
  <pageMargins left="0.96" right="0.96" top="0.72" bottom="0.72" header="0" footer="0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1"/>
  <sheetViews>
    <sheetView showZeros="0" zoomScale="85" zoomScaleNormal="85" workbookViewId="0">
      <pane ySplit="1" topLeftCell="A2" activePane="bottomLeft" state="frozen"/>
      <selection pane="bottomLeft" activeCell="C18" sqref="C18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41"/>
      <c r="B2" s="46"/>
      <c r="C2" s="46"/>
      <c r="D2" s="46"/>
      <c r="E2" s="46"/>
      <c r="F2" s="46"/>
      <c r="G2" s="46"/>
      <c r="H2" s="41"/>
      <c r="I2" s="41"/>
      <c r="J2" s="41"/>
      <c r="K2" s="41"/>
      <c r="L2" s="41"/>
      <c r="M2" s="41"/>
      <c r="N2" s="53"/>
      <c r="O2" s="41"/>
      <c r="P2" s="41"/>
      <c r="Q2" s="46"/>
      <c r="R2" s="41"/>
      <c r="S2" s="55"/>
      <c r="T2" s="55" t="s">
        <v>193</v>
      </c>
    </row>
    <row r="3" spans="1:20" ht="41.25" customHeight="1">
      <c r="A3" s="193" t="str">
        <f>"2025"&amp;"年部门政府购买服务预算表"</f>
        <v>2025年部门政府购买服务预算表</v>
      </c>
      <c r="B3" s="155"/>
      <c r="C3" s="155"/>
      <c r="D3" s="155"/>
      <c r="E3" s="155"/>
      <c r="F3" s="155"/>
      <c r="G3" s="155"/>
      <c r="H3" s="215"/>
      <c r="I3" s="215"/>
      <c r="J3" s="215"/>
      <c r="K3" s="215"/>
      <c r="L3" s="215"/>
      <c r="M3" s="215"/>
      <c r="N3" s="216"/>
      <c r="O3" s="215"/>
      <c r="P3" s="215"/>
      <c r="Q3" s="155"/>
      <c r="R3" s="215"/>
      <c r="S3" s="216"/>
      <c r="T3" s="155"/>
    </row>
    <row r="4" spans="1:20" ht="22.5" customHeight="1">
      <c r="A4" s="217" t="s">
        <v>370</v>
      </c>
      <c r="B4" s="194"/>
      <c r="C4" s="194"/>
      <c r="D4" s="194"/>
      <c r="E4" s="194"/>
      <c r="F4" s="194"/>
      <c r="G4" s="194"/>
      <c r="H4" s="218"/>
      <c r="I4" s="218"/>
      <c r="J4" s="40"/>
      <c r="K4" s="40"/>
      <c r="L4" s="40"/>
      <c r="M4" s="40"/>
      <c r="N4" s="53"/>
      <c r="O4" s="41"/>
      <c r="P4" s="41"/>
      <c r="Q4" s="46"/>
      <c r="R4" s="41"/>
      <c r="S4" s="56"/>
      <c r="T4" s="55" t="s">
        <v>1</v>
      </c>
    </row>
    <row r="5" spans="1:20" ht="24" customHeight="1">
      <c r="A5" s="178" t="s">
        <v>142</v>
      </c>
      <c r="B5" s="207" t="s">
        <v>143</v>
      </c>
      <c r="C5" s="207" t="s">
        <v>182</v>
      </c>
      <c r="D5" s="207" t="s">
        <v>194</v>
      </c>
      <c r="E5" s="207" t="s">
        <v>195</v>
      </c>
      <c r="F5" s="207" t="s">
        <v>196</v>
      </c>
      <c r="G5" s="207" t="s">
        <v>197</v>
      </c>
      <c r="H5" s="209" t="s">
        <v>198</v>
      </c>
      <c r="I5" s="209" t="s">
        <v>199</v>
      </c>
      <c r="J5" s="196" t="s">
        <v>150</v>
      </c>
      <c r="K5" s="196"/>
      <c r="L5" s="196"/>
      <c r="M5" s="196"/>
      <c r="N5" s="161"/>
      <c r="O5" s="196"/>
      <c r="P5" s="196"/>
      <c r="Q5" s="160"/>
      <c r="R5" s="196"/>
      <c r="S5" s="161"/>
      <c r="T5" s="162"/>
    </row>
    <row r="6" spans="1:20" ht="24" customHeight="1">
      <c r="A6" s="180"/>
      <c r="B6" s="208"/>
      <c r="C6" s="208"/>
      <c r="D6" s="208"/>
      <c r="E6" s="208"/>
      <c r="F6" s="208"/>
      <c r="G6" s="208"/>
      <c r="H6" s="210"/>
      <c r="I6" s="210"/>
      <c r="J6" s="210" t="s">
        <v>55</v>
      </c>
      <c r="K6" s="210" t="s">
        <v>58</v>
      </c>
      <c r="L6" s="210" t="s">
        <v>188</v>
      </c>
      <c r="M6" s="210" t="s">
        <v>189</v>
      </c>
      <c r="N6" s="212" t="s">
        <v>190</v>
      </c>
      <c r="O6" s="197" t="s">
        <v>191</v>
      </c>
      <c r="P6" s="197"/>
      <c r="Q6" s="198"/>
      <c r="R6" s="197"/>
      <c r="S6" s="199"/>
      <c r="T6" s="200"/>
    </row>
    <row r="7" spans="1:20" ht="54" customHeight="1">
      <c r="A7" s="179"/>
      <c r="B7" s="200"/>
      <c r="C7" s="200"/>
      <c r="D7" s="200"/>
      <c r="E7" s="200"/>
      <c r="F7" s="200"/>
      <c r="G7" s="200"/>
      <c r="H7" s="211"/>
      <c r="I7" s="211"/>
      <c r="J7" s="211"/>
      <c r="K7" s="211" t="s">
        <v>57</v>
      </c>
      <c r="L7" s="211"/>
      <c r="M7" s="211"/>
      <c r="N7" s="213"/>
      <c r="O7" s="49" t="s">
        <v>57</v>
      </c>
      <c r="P7" s="49" t="s">
        <v>64</v>
      </c>
      <c r="Q7" s="48" t="s">
        <v>65</v>
      </c>
      <c r="R7" s="49" t="s">
        <v>66</v>
      </c>
      <c r="S7" s="54" t="s">
        <v>67</v>
      </c>
      <c r="T7" s="48" t="s">
        <v>68</v>
      </c>
    </row>
    <row r="8" spans="1:20" ht="17.25" customHeight="1">
      <c r="A8" s="9">
        <v>1</v>
      </c>
      <c r="B8" s="48">
        <v>2</v>
      </c>
      <c r="C8" s="9">
        <v>3</v>
      </c>
      <c r="D8" s="9">
        <v>4</v>
      </c>
      <c r="E8" s="48">
        <v>5</v>
      </c>
      <c r="F8" s="9">
        <v>6</v>
      </c>
      <c r="G8" s="9">
        <v>7</v>
      </c>
      <c r="H8" s="48">
        <v>8</v>
      </c>
      <c r="I8" s="9">
        <v>9</v>
      </c>
      <c r="J8" s="9">
        <v>10</v>
      </c>
      <c r="K8" s="48">
        <v>11</v>
      </c>
      <c r="L8" s="9">
        <v>12</v>
      </c>
      <c r="M8" s="9">
        <v>13</v>
      </c>
      <c r="N8" s="48">
        <v>14</v>
      </c>
      <c r="O8" s="9">
        <v>15</v>
      </c>
      <c r="P8" s="9">
        <v>16</v>
      </c>
      <c r="Q8" s="48">
        <v>17</v>
      </c>
      <c r="R8" s="9">
        <v>18</v>
      </c>
      <c r="S8" s="9">
        <v>19</v>
      </c>
      <c r="T8" s="9">
        <v>20</v>
      </c>
    </row>
    <row r="9" spans="1:20" ht="21" customHeight="1">
      <c r="A9" s="50"/>
      <c r="B9" s="51"/>
      <c r="C9" s="51"/>
      <c r="D9" s="51"/>
      <c r="E9" s="51"/>
      <c r="F9" s="51"/>
      <c r="G9" s="51"/>
      <c r="H9" s="52"/>
      <c r="I9" s="52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ht="21" customHeight="1">
      <c r="A10" s="201" t="s">
        <v>133</v>
      </c>
      <c r="B10" s="202"/>
      <c r="C10" s="202"/>
      <c r="D10" s="202"/>
      <c r="E10" s="202"/>
      <c r="F10" s="202"/>
      <c r="G10" s="202"/>
      <c r="H10" s="203"/>
      <c r="I10" s="115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ht="14.25" customHeight="1">
      <c r="A11" s="214" t="s">
        <v>381</v>
      </c>
      <c r="B11" s="214"/>
      <c r="C11" s="214"/>
      <c r="D11" s="214"/>
      <c r="E11" s="214"/>
      <c r="F11" s="214"/>
      <c r="G11" s="214"/>
    </row>
  </sheetData>
  <mergeCells count="20">
    <mergeCell ref="L6:L7"/>
    <mergeCell ref="M6:M7"/>
    <mergeCell ref="N6:N7"/>
    <mergeCell ref="A3:T3"/>
    <mergeCell ref="A4:I4"/>
    <mergeCell ref="J5:T5"/>
    <mergeCell ref="O6:T6"/>
    <mergeCell ref="J6:J7"/>
    <mergeCell ref="K6:K7"/>
    <mergeCell ref="A11:G11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honeticPr fontId="16" type="noConversion"/>
  <printOptions horizontalCentered="1"/>
  <pageMargins left="0.96" right="0.96" top="0.72" bottom="0.72" header="0" footer="0"/>
  <pageSetup paperSize="9" scale="2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pane="bottomLeft" activeCell="A10" sqref="A10:D10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39"/>
      <c r="W2" s="3"/>
      <c r="X2" s="3" t="s">
        <v>200</v>
      </c>
    </row>
    <row r="3" spans="1:24" ht="41.25" customHeight="1">
      <c r="A3" s="193" t="str">
        <f>"2025"&amp;"年对下转移支付预算表"</f>
        <v>2025年对下转移支付预算表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5"/>
      <c r="X3" s="155"/>
    </row>
    <row r="4" spans="1:24" ht="18" customHeight="1">
      <c r="A4" s="217" t="s">
        <v>370</v>
      </c>
      <c r="B4" s="218"/>
      <c r="C4" s="218"/>
      <c r="D4" s="220"/>
      <c r="E4" s="221"/>
      <c r="F4" s="221"/>
      <c r="G4" s="221"/>
      <c r="H4" s="221"/>
      <c r="I4" s="221"/>
      <c r="W4" s="5"/>
      <c r="X4" s="5" t="s">
        <v>1</v>
      </c>
    </row>
    <row r="5" spans="1:24" ht="19.5" customHeight="1">
      <c r="A5" s="177" t="s">
        <v>201</v>
      </c>
      <c r="B5" s="163" t="s">
        <v>150</v>
      </c>
      <c r="C5" s="136"/>
      <c r="D5" s="136"/>
      <c r="E5" s="163" t="s">
        <v>202</v>
      </c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60"/>
      <c r="X5" s="162"/>
    </row>
    <row r="6" spans="1:24" ht="40.5" customHeight="1">
      <c r="A6" s="141"/>
      <c r="B6" s="14" t="s">
        <v>55</v>
      </c>
      <c r="C6" s="6" t="s">
        <v>58</v>
      </c>
      <c r="D6" s="42" t="s">
        <v>188</v>
      </c>
      <c r="E6" s="23" t="s">
        <v>203</v>
      </c>
      <c r="F6" s="23" t="s">
        <v>204</v>
      </c>
      <c r="G6" s="23" t="s">
        <v>205</v>
      </c>
      <c r="H6" s="23" t="s">
        <v>206</v>
      </c>
      <c r="I6" s="23" t="s">
        <v>207</v>
      </c>
      <c r="J6" s="23" t="s">
        <v>208</v>
      </c>
      <c r="K6" s="23" t="s">
        <v>209</v>
      </c>
      <c r="L6" s="23" t="s">
        <v>210</v>
      </c>
      <c r="M6" s="23" t="s">
        <v>211</v>
      </c>
      <c r="N6" s="23" t="s">
        <v>212</v>
      </c>
      <c r="O6" s="23" t="s">
        <v>213</v>
      </c>
      <c r="P6" s="23" t="s">
        <v>214</v>
      </c>
      <c r="Q6" s="23" t="s">
        <v>215</v>
      </c>
      <c r="R6" s="23" t="s">
        <v>216</v>
      </c>
      <c r="S6" s="23" t="s">
        <v>217</v>
      </c>
      <c r="T6" s="23" t="s">
        <v>218</v>
      </c>
      <c r="U6" s="23" t="s">
        <v>219</v>
      </c>
      <c r="V6" s="23" t="s">
        <v>220</v>
      </c>
      <c r="W6" s="23" t="s">
        <v>221</v>
      </c>
      <c r="X6" s="45" t="s">
        <v>222</v>
      </c>
    </row>
    <row r="7" spans="1:24" ht="19.5" customHeight="1">
      <c r="A7" s="10">
        <v>1</v>
      </c>
      <c r="B7" s="10">
        <v>2</v>
      </c>
      <c r="C7" s="10">
        <v>3</v>
      </c>
      <c r="D7" s="43">
        <v>4</v>
      </c>
      <c r="E7" s="18">
        <v>5</v>
      </c>
      <c r="F7" s="10">
        <v>6</v>
      </c>
      <c r="G7" s="10">
        <v>7</v>
      </c>
      <c r="H7" s="43">
        <v>8</v>
      </c>
      <c r="I7" s="10">
        <v>9</v>
      </c>
      <c r="J7" s="10">
        <v>10</v>
      </c>
      <c r="K7" s="10">
        <v>11</v>
      </c>
      <c r="L7" s="43">
        <v>12</v>
      </c>
      <c r="M7" s="10">
        <v>13</v>
      </c>
      <c r="N7" s="10">
        <v>14</v>
      </c>
      <c r="O7" s="10">
        <v>15</v>
      </c>
      <c r="P7" s="43">
        <v>16</v>
      </c>
      <c r="Q7" s="10">
        <v>17</v>
      </c>
      <c r="R7" s="10">
        <v>18</v>
      </c>
      <c r="S7" s="10">
        <v>19</v>
      </c>
      <c r="T7" s="43">
        <v>20</v>
      </c>
      <c r="U7" s="43">
        <v>21</v>
      </c>
      <c r="V7" s="43">
        <v>22</v>
      </c>
      <c r="W7" s="18">
        <v>23</v>
      </c>
      <c r="X7" s="18">
        <v>24</v>
      </c>
    </row>
    <row r="8" spans="1:24" ht="19.5" customHeight="1">
      <c r="A8" s="15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ht="19.5" customHeight="1">
      <c r="A9" s="36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4" ht="14.25" customHeight="1">
      <c r="A10" s="219" t="s">
        <v>382</v>
      </c>
      <c r="B10" s="219"/>
      <c r="C10" s="219"/>
      <c r="D10" s="219"/>
    </row>
  </sheetData>
  <mergeCells count="6">
    <mergeCell ref="A10:D10"/>
    <mergeCell ref="A3:X3"/>
    <mergeCell ref="A4:I4"/>
    <mergeCell ref="B5:D5"/>
    <mergeCell ref="E5:X5"/>
    <mergeCell ref="A5:A6"/>
  </mergeCells>
  <phoneticPr fontId="16" type="noConversion"/>
  <printOptions horizontalCentered="1"/>
  <pageMargins left="0.96" right="0.96" top="0.72" bottom="0.72" header="0" footer="0"/>
  <pageSetup paperSize="9" scale="2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D18" sqref="D18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223</v>
      </c>
    </row>
    <row r="3" spans="1:10" ht="41.25" customHeight="1">
      <c r="A3" s="183" t="str">
        <f>"2025"&amp;"年对下转移支付绩效目标表"</f>
        <v>2025年对下转移支付绩效目标表</v>
      </c>
      <c r="B3" s="156"/>
      <c r="C3" s="156"/>
      <c r="D3" s="156"/>
      <c r="E3" s="156"/>
      <c r="F3" s="155"/>
      <c r="G3" s="156"/>
      <c r="H3" s="155"/>
      <c r="I3" s="155"/>
      <c r="J3" s="156"/>
    </row>
    <row r="4" spans="1:10" ht="17.25" customHeight="1">
      <c r="A4" s="157" t="s">
        <v>383</v>
      </c>
      <c r="B4" s="96"/>
      <c r="C4" s="96"/>
      <c r="D4" s="96"/>
      <c r="E4" s="96"/>
      <c r="F4" s="96"/>
      <c r="G4" s="96"/>
      <c r="H4" s="96"/>
    </row>
    <row r="5" spans="1:10" ht="44.25" customHeight="1">
      <c r="A5" s="34" t="s">
        <v>201</v>
      </c>
      <c r="B5" s="34" t="s">
        <v>168</v>
      </c>
      <c r="C5" s="34" t="s">
        <v>169</v>
      </c>
      <c r="D5" s="34" t="s">
        <v>170</v>
      </c>
      <c r="E5" s="34" t="s">
        <v>171</v>
      </c>
      <c r="F5" s="35" t="s">
        <v>172</v>
      </c>
      <c r="G5" s="34" t="s">
        <v>173</v>
      </c>
      <c r="H5" s="35" t="s">
        <v>174</v>
      </c>
      <c r="I5" s="35" t="s">
        <v>175</v>
      </c>
      <c r="J5" s="34" t="s">
        <v>176</v>
      </c>
    </row>
    <row r="6" spans="1:10" ht="14.25" customHeight="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5">
        <v>6</v>
      </c>
      <c r="G6" s="34">
        <v>7</v>
      </c>
      <c r="H6" s="35">
        <v>8</v>
      </c>
      <c r="I6" s="35">
        <v>9</v>
      </c>
      <c r="J6" s="34">
        <v>10</v>
      </c>
    </row>
    <row r="7" spans="1:10" ht="42" customHeight="1">
      <c r="A7" s="15"/>
      <c r="B7" s="36"/>
      <c r="C7" s="36"/>
      <c r="D7" s="36"/>
      <c r="E7" s="37"/>
      <c r="F7" s="38"/>
      <c r="G7" s="37"/>
      <c r="H7" s="38"/>
      <c r="I7" s="38"/>
      <c r="J7" s="37"/>
    </row>
    <row r="8" spans="1:10" ht="42" customHeight="1">
      <c r="A8" s="15"/>
      <c r="B8" s="11"/>
      <c r="C8" s="11"/>
      <c r="D8" s="11"/>
      <c r="E8" s="15"/>
      <c r="F8" s="11"/>
      <c r="G8" s="15"/>
      <c r="H8" s="11"/>
      <c r="I8" s="11"/>
      <c r="J8" s="15"/>
    </row>
    <row r="9" spans="1:10" ht="12" customHeight="1">
      <c r="A9" s="222" t="s">
        <v>384</v>
      </c>
      <c r="B9" s="222"/>
      <c r="C9" s="222"/>
      <c r="D9" s="222"/>
      <c r="E9" s="222"/>
    </row>
  </sheetData>
  <mergeCells count="3">
    <mergeCell ref="A3:J3"/>
    <mergeCell ref="A4:H4"/>
    <mergeCell ref="A9:E9"/>
  </mergeCells>
  <phoneticPr fontId="16" type="noConversion"/>
  <printOptions horizontalCentered="1"/>
  <pageMargins left="0.96" right="0.96" top="0.72" bottom="0.72" header="0" footer="0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C11" sqref="C11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25" t="s">
        <v>224</v>
      </c>
      <c r="B2" s="226"/>
      <c r="C2" s="226"/>
      <c r="D2" s="227"/>
      <c r="E2" s="227"/>
      <c r="F2" s="227"/>
      <c r="G2" s="226"/>
      <c r="H2" s="226"/>
      <c r="I2" s="227"/>
    </row>
    <row r="3" spans="1:9" ht="41.25" customHeight="1">
      <c r="A3" s="95" t="str">
        <f>"2025"&amp;"年新增资产配置预算表"</f>
        <v>2025年新增资产配置预算表</v>
      </c>
      <c r="B3" s="147"/>
      <c r="C3" s="147"/>
      <c r="D3" s="146"/>
      <c r="E3" s="146"/>
      <c r="F3" s="146"/>
      <c r="G3" s="147"/>
      <c r="H3" s="147"/>
      <c r="I3" s="146"/>
    </row>
    <row r="4" spans="1:9" ht="14.25" customHeight="1">
      <c r="A4" s="97" t="s">
        <v>383</v>
      </c>
      <c r="B4" s="228"/>
      <c r="C4" s="228"/>
      <c r="D4" s="22"/>
      <c r="F4" s="21"/>
      <c r="G4" s="20"/>
      <c r="H4" s="20"/>
      <c r="I4" s="33" t="s">
        <v>1</v>
      </c>
    </row>
    <row r="5" spans="1:9" ht="28.5" customHeight="1">
      <c r="A5" s="150" t="s">
        <v>142</v>
      </c>
      <c r="B5" s="151" t="s">
        <v>143</v>
      </c>
      <c r="C5" s="108" t="s">
        <v>225</v>
      </c>
      <c r="D5" s="150" t="s">
        <v>226</v>
      </c>
      <c r="E5" s="150" t="s">
        <v>227</v>
      </c>
      <c r="F5" s="150" t="s">
        <v>228</v>
      </c>
      <c r="G5" s="151" t="s">
        <v>229</v>
      </c>
      <c r="H5" s="229"/>
      <c r="I5" s="150"/>
    </row>
    <row r="6" spans="1:9" ht="21" customHeight="1">
      <c r="A6" s="108"/>
      <c r="B6" s="154"/>
      <c r="C6" s="154"/>
      <c r="D6" s="153"/>
      <c r="E6" s="154"/>
      <c r="F6" s="154"/>
      <c r="G6" s="23" t="s">
        <v>186</v>
      </c>
      <c r="H6" s="23" t="s">
        <v>230</v>
      </c>
      <c r="I6" s="23" t="s">
        <v>231</v>
      </c>
    </row>
    <row r="7" spans="1:9" ht="17.25" customHeight="1">
      <c r="A7" s="24" t="s">
        <v>80</v>
      </c>
      <c r="B7" s="25"/>
      <c r="C7" s="26" t="s">
        <v>81</v>
      </c>
      <c r="D7" s="24" t="s">
        <v>82</v>
      </c>
      <c r="E7" s="27" t="s">
        <v>83</v>
      </c>
      <c r="F7" s="24" t="s">
        <v>84</v>
      </c>
      <c r="G7" s="26" t="s">
        <v>85</v>
      </c>
      <c r="H7" s="28" t="s">
        <v>86</v>
      </c>
      <c r="I7" s="27" t="s">
        <v>87</v>
      </c>
    </row>
    <row r="8" spans="1:9" ht="19.5" customHeight="1">
      <c r="A8" s="29"/>
      <c r="B8" s="17"/>
      <c r="C8" s="17"/>
      <c r="D8" s="15"/>
      <c r="E8" s="11"/>
      <c r="F8" s="28"/>
      <c r="G8" s="30"/>
      <c r="H8" s="31"/>
      <c r="I8" s="31"/>
    </row>
    <row r="9" spans="1:9" ht="19.5" customHeight="1">
      <c r="A9" s="230" t="s">
        <v>55</v>
      </c>
      <c r="B9" s="231"/>
      <c r="C9" s="231"/>
      <c r="D9" s="232"/>
      <c r="E9" s="233"/>
      <c r="F9" s="233"/>
      <c r="G9" s="30"/>
      <c r="H9" s="31"/>
      <c r="I9" s="31"/>
    </row>
    <row r="10" spans="1:9" ht="14.25" customHeight="1">
      <c r="A10" s="223" t="s">
        <v>385</v>
      </c>
      <c r="B10" s="224"/>
      <c r="C10" s="224"/>
    </row>
  </sheetData>
  <mergeCells count="12">
    <mergeCell ref="A10:C10"/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6" type="noConversion"/>
  <pageMargins left="0.6692913385826772" right="0.6692913385826772" top="0.70866141732283472" bottom="0.70866141732283472" header="0.27559055118110237" footer="0.27559055118110237"/>
  <pageSetup paperSize="9" scale="4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C5" sqref="C5:C7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232</v>
      </c>
    </row>
    <row r="3" spans="1:11" ht="41.25" customHeight="1">
      <c r="A3" s="156" t="str">
        <f>"2025"&amp;"年上级转移支付补助项目支出预算表"</f>
        <v>2025年上级转移支付补助项目支出预算表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1" ht="13.5" customHeight="1">
      <c r="A4" s="157" t="s">
        <v>370</v>
      </c>
      <c r="B4" s="158"/>
      <c r="C4" s="158"/>
      <c r="D4" s="158"/>
      <c r="E4" s="158"/>
      <c r="F4" s="158"/>
      <c r="G4" s="158"/>
      <c r="H4" s="4"/>
      <c r="I4" s="4"/>
      <c r="J4" s="4"/>
      <c r="K4" s="5" t="s">
        <v>1</v>
      </c>
    </row>
    <row r="5" spans="1:11" ht="21.75" customHeight="1">
      <c r="A5" s="169" t="s">
        <v>161</v>
      </c>
      <c r="B5" s="169" t="s">
        <v>145</v>
      </c>
      <c r="C5" s="169" t="s">
        <v>162</v>
      </c>
      <c r="D5" s="178" t="s">
        <v>146</v>
      </c>
      <c r="E5" s="178" t="s">
        <v>147</v>
      </c>
      <c r="F5" s="178" t="s">
        <v>163</v>
      </c>
      <c r="G5" s="178" t="s">
        <v>164</v>
      </c>
      <c r="H5" s="177" t="s">
        <v>55</v>
      </c>
      <c r="I5" s="163" t="s">
        <v>233</v>
      </c>
      <c r="J5" s="136"/>
      <c r="K5" s="137"/>
    </row>
    <row r="6" spans="1:11" ht="21.75" customHeight="1">
      <c r="A6" s="175"/>
      <c r="B6" s="175"/>
      <c r="C6" s="175"/>
      <c r="D6" s="180"/>
      <c r="E6" s="180"/>
      <c r="F6" s="180"/>
      <c r="G6" s="180"/>
      <c r="H6" s="165"/>
      <c r="I6" s="178" t="s">
        <v>58</v>
      </c>
      <c r="J6" s="178" t="s">
        <v>59</v>
      </c>
      <c r="K6" s="178" t="s">
        <v>60</v>
      </c>
    </row>
    <row r="7" spans="1:11" ht="40.5" customHeight="1">
      <c r="A7" s="170"/>
      <c r="B7" s="170"/>
      <c r="C7" s="170"/>
      <c r="D7" s="179"/>
      <c r="E7" s="179"/>
      <c r="F7" s="179"/>
      <c r="G7" s="179"/>
      <c r="H7" s="141"/>
      <c r="I7" s="179" t="s">
        <v>57</v>
      </c>
      <c r="J7" s="179"/>
      <c r="K7" s="179"/>
    </row>
    <row r="8" spans="1:11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8">
        <v>10</v>
      </c>
      <c r="K8" s="18">
        <v>11</v>
      </c>
    </row>
    <row r="9" spans="1:11" ht="18.75" customHeight="1">
      <c r="A9" s="15"/>
      <c r="B9" s="11"/>
      <c r="C9" s="15"/>
      <c r="D9" s="15"/>
      <c r="E9" s="15"/>
      <c r="F9" s="15"/>
      <c r="G9" s="15"/>
      <c r="H9" s="16"/>
      <c r="I9" s="19"/>
      <c r="J9" s="19"/>
      <c r="K9" s="16"/>
    </row>
    <row r="10" spans="1:11" ht="18.75" customHeight="1">
      <c r="A10" s="17"/>
      <c r="B10" s="11"/>
      <c r="C10" s="11"/>
      <c r="D10" s="11"/>
      <c r="E10" s="11"/>
      <c r="F10" s="11"/>
      <c r="G10" s="11"/>
      <c r="H10" s="13"/>
      <c r="I10" s="13"/>
      <c r="J10" s="13"/>
      <c r="K10" s="16"/>
    </row>
    <row r="11" spans="1:11" ht="18.75" customHeight="1">
      <c r="A11" s="171" t="s">
        <v>133</v>
      </c>
      <c r="B11" s="172"/>
      <c r="C11" s="172"/>
      <c r="D11" s="172"/>
      <c r="E11" s="172"/>
      <c r="F11" s="172"/>
      <c r="G11" s="128"/>
      <c r="H11" s="13"/>
      <c r="I11" s="13"/>
      <c r="J11" s="13"/>
      <c r="K11" s="16"/>
    </row>
    <row r="12" spans="1:11" ht="14.25" customHeight="1">
      <c r="A12" s="234" t="s">
        <v>386</v>
      </c>
      <c r="B12" s="235"/>
      <c r="C12" s="235"/>
    </row>
  </sheetData>
  <mergeCells count="16">
    <mergeCell ref="A12:C12"/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6" type="noConversion"/>
  <printOptions horizontalCentered="1"/>
  <pageMargins left="0.37" right="0.37" top="0.56000000000000005" bottom="0.56000000000000005" header="0.48" footer="0.48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9"/>
  <sheetViews>
    <sheetView showZeros="0" tabSelected="1" workbookViewId="0">
      <pane ySplit="1" topLeftCell="A2" activePane="bottomLeft" state="frozen"/>
      <selection pane="bottomLeft" activeCell="F12" sqref="F12"/>
    </sheetView>
  </sheetViews>
  <sheetFormatPr defaultColWidth="9.125" defaultRowHeight="14.25" customHeight="1"/>
  <cols>
    <col min="1" max="1" width="35.25" customWidth="1"/>
    <col min="2" max="2" width="28" customWidth="1"/>
    <col min="3" max="3" width="37.875" customWidth="1"/>
    <col min="4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234</v>
      </c>
    </row>
    <row r="3" spans="1:7" ht="41.25" customHeight="1">
      <c r="A3" s="156" t="str">
        <f>"2025"&amp;"年部门项目中期规划预算表"</f>
        <v>2025年部门项目中期规划预算表</v>
      </c>
      <c r="B3" s="156"/>
      <c r="C3" s="156"/>
      <c r="D3" s="156"/>
      <c r="E3" s="156"/>
      <c r="F3" s="156"/>
      <c r="G3" s="156"/>
    </row>
    <row r="4" spans="1:7" ht="13.5" customHeight="1">
      <c r="A4" s="157" t="s">
        <v>383</v>
      </c>
      <c r="B4" s="158"/>
      <c r="C4" s="158"/>
      <c r="D4" s="158"/>
      <c r="E4" s="4"/>
      <c r="F4" s="4"/>
      <c r="G4" s="5" t="s">
        <v>1</v>
      </c>
    </row>
    <row r="5" spans="1:7" ht="21.75" customHeight="1">
      <c r="A5" s="169" t="s">
        <v>162</v>
      </c>
      <c r="B5" s="169" t="s">
        <v>161</v>
      </c>
      <c r="C5" s="169" t="s">
        <v>145</v>
      </c>
      <c r="D5" s="178" t="s">
        <v>235</v>
      </c>
      <c r="E5" s="163" t="s">
        <v>58</v>
      </c>
      <c r="F5" s="136"/>
      <c r="G5" s="137"/>
    </row>
    <row r="6" spans="1:7" ht="21.75" customHeight="1">
      <c r="A6" s="175"/>
      <c r="B6" s="175"/>
      <c r="C6" s="175"/>
      <c r="D6" s="180"/>
      <c r="E6" s="239" t="str">
        <f>"2025"&amp;"年"</f>
        <v>2025年</v>
      </c>
      <c r="F6" s="178" t="str">
        <f>("2025"+1)&amp;"年"</f>
        <v>2026年</v>
      </c>
      <c r="G6" s="178" t="str">
        <f>("2025"+2)&amp;"年"</f>
        <v>2027年</v>
      </c>
    </row>
    <row r="7" spans="1:7" ht="40.5" customHeight="1">
      <c r="A7" s="170"/>
      <c r="B7" s="170"/>
      <c r="C7" s="170"/>
      <c r="D7" s="179"/>
      <c r="E7" s="141"/>
      <c r="F7" s="179" t="s">
        <v>57</v>
      </c>
      <c r="G7" s="179"/>
    </row>
    <row r="8" spans="1:7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ht="17.25" customHeight="1">
      <c r="A9" s="11"/>
      <c r="B9" s="12" t="s">
        <v>387</v>
      </c>
      <c r="C9" s="12" t="s">
        <v>344</v>
      </c>
      <c r="D9" s="11" t="s">
        <v>389</v>
      </c>
      <c r="E9" s="13">
        <v>1690</v>
      </c>
      <c r="F9" s="13">
        <v>1690</v>
      </c>
      <c r="G9" s="13">
        <v>1690</v>
      </c>
    </row>
    <row r="10" spans="1:7" s="85" customFormat="1" ht="17.25" customHeight="1">
      <c r="A10" s="11"/>
      <c r="B10" s="12" t="s">
        <v>388</v>
      </c>
      <c r="C10" s="12" t="s">
        <v>345</v>
      </c>
      <c r="D10" s="11" t="s">
        <v>389</v>
      </c>
      <c r="E10" s="13">
        <v>430000</v>
      </c>
      <c r="F10" s="13">
        <v>430000</v>
      </c>
      <c r="G10" s="13">
        <v>430000</v>
      </c>
    </row>
    <row r="11" spans="1:7" s="85" customFormat="1" ht="17.25" customHeight="1">
      <c r="A11" s="11"/>
      <c r="B11" s="12" t="s">
        <v>387</v>
      </c>
      <c r="C11" s="12" t="s">
        <v>351</v>
      </c>
      <c r="D11" s="11" t="s">
        <v>389</v>
      </c>
      <c r="E11" s="13">
        <v>282</v>
      </c>
      <c r="F11" s="13">
        <v>282</v>
      </c>
      <c r="G11" s="13">
        <v>282</v>
      </c>
    </row>
    <row r="12" spans="1:7" s="85" customFormat="1" ht="17.25" customHeight="1">
      <c r="A12" s="11"/>
      <c r="B12" s="12" t="s">
        <v>387</v>
      </c>
      <c r="C12" s="12" t="s">
        <v>352</v>
      </c>
      <c r="D12" s="11" t="s">
        <v>389</v>
      </c>
      <c r="E12" s="13">
        <v>4632</v>
      </c>
      <c r="F12" s="13">
        <v>4632</v>
      </c>
      <c r="G12" s="13">
        <v>4632</v>
      </c>
    </row>
    <row r="13" spans="1:7" s="85" customFormat="1" ht="17.25" customHeight="1">
      <c r="A13" s="11"/>
      <c r="B13" s="12" t="s">
        <v>387</v>
      </c>
      <c r="C13" s="12" t="s">
        <v>354</v>
      </c>
      <c r="D13" s="11" t="s">
        <v>389</v>
      </c>
      <c r="E13" s="13">
        <v>187.08</v>
      </c>
      <c r="F13" s="13">
        <v>187.08</v>
      </c>
      <c r="G13" s="13">
        <v>187.08</v>
      </c>
    </row>
    <row r="14" spans="1:7" s="85" customFormat="1" ht="17.25" customHeight="1">
      <c r="A14" s="11"/>
      <c r="B14" s="12" t="s">
        <v>388</v>
      </c>
      <c r="C14" s="12" t="s">
        <v>356</v>
      </c>
      <c r="D14" s="11" t="s">
        <v>389</v>
      </c>
      <c r="E14" s="13">
        <v>616086.5</v>
      </c>
      <c r="F14" s="13">
        <v>616086.5</v>
      </c>
      <c r="G14" s="13">
        <v>616086.5</v>
      </c>
    </row>
    <row r="15" spans="1:7" s="85" customFormat="1" ht="17.25" customHeight="1">
      <c r="A15" s="11"/>
      <c r="B15" s="12" t="s">
        <v>388</v>
      </c>
      <c r="C15" s="12" t="s">
        <v>361</v>
      </c>
      <c r="D15" s="11" t="s">
        <v>389</v>
      </c>
      <c r="E15" s="13">
        <v>719109.53</v>
      </c>
      <c r="F15" s="13">
        <v>719109.53</v>
      </c>
      <c r="G15" s="13">
        <v>719109.53</v>
      </c>
    </row>
    <row r="16" spans="1:7" s="85" customFormat="1" ht="17.25" customHeight="1">
      <c r="A16" s="11"/>
      <c r="B16" s="12" t="s">
        <v>388</v>
      </c>
      <c r="C16" s="12" t="s">
        <v>363</v>
      </c>
      <c r="D16" s="11" t="s">
        <v>389</v>
      </c>
      <c r="E16" s="13">
        <v>300000</v>
      </c>
      <c r="F16" s="13">
        <v>300000</v>
      </c>
      <c r="G16" s="13">
        <v>300000</v>
      </c>
    </row>
    <row r="17" spans="1:7" s="85" customFormat="1" ht="17.25" customHeight="1">
      <c r="A17" s="11"/>
      <c r="B17" s="12" t="s">
        <v>388</v>
      </c>
      <c r="C17" s="12" t="s">
        <v>365</v>
      </c>
      <c r="D17" s="11" t="s">
        <v>389</v>
      </c>
      <c r="E17" s="13">
        <v>132710.71</v>
      </c>
      <c r="F17" s="13">
        <v>132710.71</v>
      </c>
      <c r="G17" s="13">
        <v>132710.71</v>
      </c>
    </row>
    <row r="18" spans="1:7" s="85" customFormat="1" ht="17.25" customHeight="1">
      <c r="A18" s="11"/>
      <c r="B18" s="12" t="s">
        <v>388</v>
      </c>
      <c r="C18" s="12" t="s">
        <v>368</v>
      </c>
      <c r="D18" s="11" t="s">
        <v>389</v>
      </c>
      <c r="E18" s="13">
        <v>50000</v>
      </c>
      <c r="F18" s="13">
        <v>50000</v>
      </c>
      <c r="G18" s="13">
        <v>50000</v>
      </c>
    </row>
    <row r="19" spans="1:7" ht="18.75" customHeight="1">
      <c r="A19" s="236" t="s">
        <v>55</v>
      </c>
      <c r="B19" s="237" t="s">
        <v>236</v>
      </c>
      <c r="C19" s="237"/>
      <c r="D19" s="238"/>
      <c r="E19" s="13">
        <v>2254697.8199999998</v>
      </c>
      <c r="F19" s="13">
        <v>2254697.8199999998</v>
      </c>
      <c r="G19" s="13">
        <v>2254697.8199999998</v>
      </c>
    </row>
  </sheetData>
  <mergeCells count="11">
    <mergeCell ref="A3:G3"/>
    <mergeCell ref="A4:D4"/>
    <mergeCell ref="E5:G5"/>
    <mergeCell ref="A19:D19"/>
    <mergeCell ref="A5:A7"/>
    <mergeCell ref="B5:B7"/>
    <mergeCell ref="C5:C7"/>
    <mergeCell ref="D5:D7"/>
    <mergeCell ref="E6:E7"/>
    <mergeCell ref="F6:F7"/>
    <mergeCell ref="G6:G7"/>
  </mergeCells>
  <phoneticPr fontId="16" type="noConversion"/>
  <printOptions horizontalCentered="1"/>
  <pageMargins left="0.37" right="0.37" top="0.56000000000000005" bottom="0.56000000000000005" header="0.48" footer="0.48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activeCell="D33" sqref="D33"/>
      <selection pane="bottomLeft" activeCell="A4" sqref="A4:B4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01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41.25" customHeight="1">
      <c r="A3" s="95" t="str">
        <f>"2025"&amp;"年部门收入预算表"</f>
        <v>2025年部门收入预算表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ht="17.25" customHeight="1">
      <c r="A4" s="97" t="s">
        <v>242</v>
      </c>
      <c r="B4" s="96"/>
      <c r="S4" s="22" t="s">
        <v>1</v>
      </c>
    </row>
    <row r="5" spans="1:19" ht="21.75" customHeight="1">
      <c r="A5" s="110" t="s">
        <v>53</v>
      </c>
      <c r="B5" s="113" t="s">
        <v>54</v>
      </c>
      <c r="C5" s="113" t="s">
        <v>55</v>
      </c>
      <c r="D5" s="102" t="s">
        <v>56</v>
      </c>
      <c r="E5" s="102"/>
      <c r="F5" s="102"/>
      <c r="G5" s="102"/>
      <c r="H5" s="102"/>
      <c r="I5" s="103"/>
      <c r="J5" s="102"/>
      <c r="K5" s="102"/>
      <c r="L5" s="102"/>
      <c r="M5" s="102"/>
      <c r="N5" s="104"/>
      <c r="O5" s="102" t="s">
        <v>45</v>
      </c>
      <c r="P5" s="102"/>
      <c r="Q5" s="102"/>
      <c r="R5" s="102"/>
      <c r="S5" s="104"/>
    </row>
    <row r="6" spans="1:19" ht="27" customHeight="1">
      <c r="A6" s="111"/>
      <c r="B6" s="114"/>
      <c r="C6" s="114"/>
      <c r="D6" s="114" t="s">
        <v>57</v>
      </c>
      <c r="E6" s="114" t="s">
        <v>58</v>
      </c>
      <c r="F6" s="114" t="s">
        <v>59</v>
      </c>
      <c r="G6" s="114" t="s">
        <v>60</v>
      </c>
      <c r="H6" s="114" t="s">
        <v>61</v>
      </c>
      <c r="I6" s="105" t="s">
        <v>62</v>
      </c>
      <c r="J6" s="106"/>
      <c r="K6" s="106"/>
      <c r="L6" s="106"/>
      <c r="M6" s="106"/>
      <c r="N6" s="107"/>
      <c r="O6" s="114" t="s">
        <v>57</v>
      </c>
      <c r="P6" s="114" t="s">
        <v>58</v>
      </c>
      <c r="Q6" s="114" t="s">
        <v>59</v>
      </c>
      <c r="R6" s="114" t="s">
        <v>60</v>
      </c>
      <c r="S6" s="114" t="s">
        <v>63</v>
      </c>
    </row>
    <row r="7" spans="1:19" ht="30" customHeight="1">
      <c r="A7" s="112"/>
      <c r="B7" s="115"/>
      <c r="C7" s="116"/>
      <c r="D7" s="116"/>
      <c r="E7" s="116"/>
      <c r="F7" s="116"/>
      <c r="G7" s="116"/>
      <c r="H7" s="116"/>
      <c r="I7" s="38" t="s">
        <v>57</v>
      </c>
      <c r="J7" s="80" t="s">
        <v>64</v>
      </c>
      <c r="K7" s="80" t="s">
        <v>65</v>
      </c>
      <c r="L7" s="80" t="s">
        <v>66</v>
      </c>
      <c r="M7" s="80" t="s">
        <v>67</v>
      </c>
      <c r="N7" s="80" t="s">
        <v>68</v>
      </c>
      <c r="O7" s="117"/>
      <c r="P7" s="117"/>
      <c r="Q7" s="117"/>
      <c r="R7" s="117"/>
      <c r="S7" s="116"/>
    </row>
    <row r="8" spans="1:19" ht="15" customHeight="1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38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  <c r="O8" s="79">
        <v>15</v>
      </c>
      <c r="P8" s="79">
        <v>16</v>
      </c>
      <c r="Q8" s="79">
        <v>17</v>
      </c>
      <c r="R8" s="79">
        <v>18</v>
      </c>
      <c r="S8" s="79">
        <v>19</v>
      </c>
    </row>
    <row r="9" spans="1:19" ht="18" customHeight="1">
      <c r="A9" s="11" t="s">
        <v>240</v>
      </c>
      <c r="B9" s="11" t="s">
        <v>241</v>
      </c>
      <c r="C9" s="44">
        <v>23125518.98</v>
      </c>
      <c r="D9" s="44">
        <v>21302511.16</v>
      </c>
      <c r="E9" s="44">
        <v>21302511.16</v>
      </c>
      <c r="F9" s="44"/>
      <c r="G9" s="44"/>
      <c r="H9" s="44"/>
      <c r="I9" s="44"/>
      <c r="J9" s="44"/>
      <c r="K9" s="44"/>
      <c r="L9" s="44"/>
      <c r="M9" s="44"/>
      <c r="N9" s="44"/>
      <c r="O9" s="44">
        <v>1823007.82</v>
      </c>
      <c r="P9" s="44">
        <v>1823007.82</v>
      </c>
      <c r="Q9" s="44"/>
      <c r="R9" s="44"/>
      <c r="S9" s="44"/>
    </row>
    <row r="10" spans="1:19" ht="18" customHeight="1">
      <c r="A10" s="108" t="s">
        <v>55</v>
      </c>
      <c r="B10" s="109"/>
      <c r="C10" s="44">
        <v>23125518.98</v>
      </c>
      <c r="D10" s="44">
        <v>21302511.16</v>
      </c>
      <c r="E10" s="44">
        <v>21302511.16</v>
      </c>
      <c r="F10" s="44"/>
      <c r="G10" s="44"/>
      <c r="H10" s="44"/>
      <c r="I10" s="44"/>
      <c r="J10" s="44"/>
      <c r="K10" s="44"/>
      <c r="L10" s="44"/>
      <c r="M10" s="44"/>
      <c r="N10" s="44"/>
      <c r="O10" s="44">
        <v>1823007.82</v>
      </c>
      <c r="P10" s="44">
        <v>1823007.82</v>
      </c>
      <c r="Q10" s="44"/>
      <c r="R10" s="44"/>
      <c r="S10" s="44"/>
    </row>
  </sheetData>
  <mergeCells count="20">
    <mergeCell ref="O6:O7"/>
    <mergeCell ref="P6:P7"/>
    <mergeCell ref="Q6:Q7"/>
    <mergeCell ref="R6:R7"/>
    <mergeCell ref="S6:S7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16" type="noConversion"/>
  <printOptions horizontalCentered="1"/>
  <pageMargins left="0.96" right="0.96" top="0.72" bottom="0.72" header="0" footer="0"/>
  <pageSetup paperSize="9" scale="28" orientation="landscape" r:id="rId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25"/>
  <sheetViews>
    <sheetView showGridLines="0" showZeros="0" zoomScaleNormal="100" workbookViewId="0">
      <pane ySplit="1" topLeftCell="A2" activePane="bottomLeft" state="frozen"/>
      <selection activeCell="D33" sqref="D33"/>
      <selection pane="bottomLeft" activeCell="E12" sqref="E12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18" t="s">
        <v>69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41.25" customHeight="1">
      <c r="A3" s="95" t="str">
        <f>"2025"&amp;"年部门支出预算表"</f>
        <v>2025年部门支出预算表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ht="17.25" customHeight="1">
      <c r="A4" s="97" t="s">
        <v>242</v>
      </c>
      <c r="B4" s="96"/>
      <c r="O4" s="22" t="s">
        <v>1</v>
      </c>
    </row>
    <row r="5" spans="1:15" ht="27" customHeight="1">
      <c r="A5" s="129" t="s">
        <v>70</v>
      </c>
      <c r="B5" s="129" t="s">
        <v>71</v>
      </c>
      <c r="C5" s="129" t="s">
        <v>55</v>
      </c>
      <c r="D5" s="119" t="s">
        <v>58</v>
      </c>
      <c r="E5" s="120"/>
      <c r="F5" s="121"/>
      <c r="G5" s="124" t="s">
        <v>59</v>
      </c>
      <c r="H5" s="124" t="s">
        <v>60</v>
      </c>
      <c r="I5" s="124" t="s">
        <v>72</v>
      </c>
      <c r="J5" s="119" t="s">
        <v>62</v>
      </c>
      <c r="K5" s="120"/>
      <c r="L5" s="120"/>
      <c r="M5" s="120"/>
      <c r="N5" s="122"/>
      <c r="O5" s="123"/>
    </row>
    <row r="6" spans="1:15" ht="42" customHeight="1">
      <c r="A6" s="130"/>
      <c r="B6" s="130"/>
      <c r="C6" s="125"/>
      <c r="D6" s="78" t="s">
        <v>57</v>
      </c>
      <c r="E6" s="78" t="s">
        <v>73</v>
      </c>
      <c r="F6" s="78" t="s">
        <v>74</v>
      </c>
      <c r="G6" s="125"/>
      <c r="H6" s="125"/>
      <c r="I6" s="126"/>
      <c r="J6" s="78" t="s">
        <v>57</v>
      </c>
      <c r="K6" s="73" t="s">
        <v>75</v>
      </c>
      <c r="L6" s="73" t="s">
        <v>76</v>
      </c>
      <c r="M6" s="73" t="s">
        <v>77</v>
      </c>
      <c r="N6" s="73" t="s">
        <v>78</v>
      </c>
      <c r="O6" s="73" t="s">
        <v>79</v>
      </c>
    </row>
    <row r="7" spans="1:15" ht="18" customHeight="1">
      <c r="A7" s="24" t="s">
        <v>80</v>
      </c>
      <c r="B7" s="24" t="s">
        <v>81</v>
      </c>
      <c r="C7" s="24" t="s">
        <v>82</v>
      </c>
      <c r="D7" s="28" t="s">
        <v>83</v>
      </c>
      <c r="E7" s="28" t="s">
        <v>84</v>
      </c>
      <c r="F7" s="28" t="s">
        <v>85</v>
      </c>
      <c r="G7" s="28" t="s">
        <v>86</v>
      </c>
      <c r="H7" s="28" t="s">
        <v>87</v>
      </c>
      <c r="I7" s="28" t="s">
        <v>88</v>
      </c>
      <c r="J7" s="28" t="s">
        <v>89</v>
      </c>
      <c r="K7" s="28" t="s">
        <v>90</v>
      </c>
      <c r="L7" s="28" t="s">
        <v>91</v>
      </c>
      <c r="M7" s="28" t="s">
        <v>92</v>
      </c>
      <c r="N7" s="24" t="s">
        <v>93</v>
      </c>
      <c r="O7" s="28" t="s">
        <v>94</v>
      </c>
    </row>
    <row r="8" spans="1:15" s="84" customFormat="1" ht="18" customHeight="1">
      <c r="A8" s="29" t="s">
        <v>243</v>
      </c>
      <c r="B8" s="29" t="s">
        <v>260</v>
      </c>
      <c r="C8" s="86">
        <v>17635976.16</v>
      </c>
      <c r="D8" s="88">
        <v>17204286.16</v>
      </c>
      <c r="E8" s="88">
        <v>17204286.16</v>
      </c>
      <c r="F8" s="88">
        <v>431690</v>
      </c>
      <c r="G8" s="28"/>
      <c r="H8" s="28"/>
      <c r="I8" s="28"/>
      <c r="J8" s="28"/>
      <c r="K8" s="28"/>
      <c r="L8" s="28"/>
      <c r="M8" s="28"/>
      <c r="N8" s="24"/>
      <c r="O8" s="28"/>
    </row>
    <row r="9" spans="1:15" s="84" customFormat="1" ht="18" customHeight="1">
      <c r="A9" s="29" t="s">
        <v>244</v>
      </c>
      <c r="B9" s="29" t="s">
        <v>261</v>
      </c>
      <c r="C9" s="86">
        <v>17635976.16</v>
      </c>
      <c r="D9" s="88">
        <v>17204286.16</v>
      </c>
      <c r="E9" s="88">
        <v>17204286.16</v>
      </c>
      <c r="F9" s="88">
        <v>431690</v>
      </c>
      <c r="G9" s="28"/>
      <c r="H9" s="28"/>
      <c r="I9" s="28"/>
      <c r="J9" s="28"/>
      <c r="K9" s="28"/>
      <c r="L9" s="28"/>
      <c r="M9" s="28"/>
      <c r="N9" s="24"/>
      <c r="O9" s="28"/>
    </row>
    <row r="10" spans="1:15" s="84" customFormat="1" ht="18" customHeight="1">
      <c r="A10" s="29" t="s">
        <v>245</v>
      </c>
      <c r="B10" s="29" t="s">
        <v>239</v>
      </c>
      <c r="C10" s="86">
        <v>17635976.16</v>
      </c>
      <c r="D10" s="88">
        <v>17204286.16</v>
      </c>
      <c r="E10" s="88">
        <v>17204286.16</v>
      </c>
      <c r="F10" s="88">
        <v>431690</v>
      </c>
      <c r="G10" s="28"/>
      <c r="H10" s="28"/>
      <c r="I10" s="28"/>
      <c r="J10" s="28"/>
      <c r="K10" s="28"/>
      <c r="L10" s="28"/>
      <c r="M10" s="28"/>
      <c r="N10" s="24"/>
      <c r="O10" s="28"/>
    </row>
    <row r="11" spans="1:15" s="84" customFormat="1" ht="18" customHeight="1">
      <c r="A11" s="29" t="s">
        <v>246</v>
      </c>
      <c r="B11" s="29" t="s">
        <v>262</v>
      </c>
      <c r="C11" s="86">
        <v>1675480</v>
      </c>
      <c r="D11" s="88">
        <v>1675480</v>
      </c>
      <c r="E11" s="88">
        <v>1675480</v>
      </c>
      <c r="F11" s="88"/>
      <c r="G11" s="28"/>
      <c r="H11" s="28"/>
      <c r="I11" s="28"/>
      <c r="J11" s="28"/>
      <c r="K11" s="28"/>
      <c r="L11" s="28"/>
      <c r="M11" s="28"/>
      <c r="N11" s="24"/>
      <c r="O11" s="28"/>
    </row>
    <row r="12" spans="1:15" s="84" customFormat="1" ht="18" customHeight="1">
      <c r="A12" s="29" t="s">
        <v>247</v>
      </c>
      <c r="B12" s="29" t="s">
        <v>263</v>
      </c>
      <c r="C12" s="86">
        <v>1675480</v>
      </c>
      <c r="D12" s="88">
        <v>1675480</v>
      </c>
      <c r="E12" s="88">
        <v>1675480</v>
      </c>
      <c r="F12" s="88"/>
      <c r="G12" s="28"/>
      <c r="H12" s="28"/>
      <c r="I12" s="28"/>
      <c r="J12" s="28"/>
      <c r="K12" s="28"/>
      <c r="L12" s="28"/>
      <c r="M12" s="28"/>
      <c r="N12" s="24"/>
      <c r="O12" s="28"/>
    </row>
    <row r="13" spans="1:15" s="84" customFormat="1" ht="18" customHeight="1">
      <c r="A13" s="29" t="s">
        <v>248</v>
      </c>
      <c r="B13" s="29" t="s">
        <v>264</v>
      </c>
      <c r="C13" s="86">
        <v>189000</v>
      </c>
      <c r="D13" s="88">
        <v>189000</v>
      </c>
      <c r="E13" s="88">
        <v>189000</v>
      </c>
      <c r="F13" s="88"/>
      <c r="G13" s="28"/>
      <c r="H13" s="28"/>
      <c r="I13" s="28"/>
      <c r="J13" s="28"/>
      <c r="K13" s="28"/>
      <c r="L13" s="28"/>
      <c r="M13" s="28"/>
      <c r="N13" s="24"/>
      <c r="O13" s="28"/>
    </row>
    <row r="14" spans="1:15" s="84" customFormat="1" ht="18" customHeight="1">
      <c r="A14" s="29" t="s">
        <v>249</v>
      </c>
      <c r="B14" s="29" t="s">
        <v>265</v>
      </c>
      <c r="C14" s="86">
        <v>1086480</v>
      </c>
      <c r="D14" s="88">
        <v>1086480</v>
      </c>
      <c r="E14" s="88">
        <v>1086480</v>
      </c>
      <c r="F14" s="88"/>
      <c r="G14" s="28"/>
      <c r="H14" s="28"/>
      <c r="I14" s="28"/>
      <c r="J14" s="28"/>
      <c r="K14" s="28"/>
      <c r="L14" s="28"/>
      <c r="M14" s="28"/>
      <c r="N14" s="24"/>
      <c r="O14" s="28"/>
    </row>
    <row r="15" spans="1:15" s="84" customFormat="1" ht="18" customHeight="1">
      <c r="A15" s="29" t="s">
        <v>250</v>
      </c>
      <c r="B15" s="29" t="s">
        <v>266</v>
      </c>
      <c r="C15" s="86">
        <v>400000</v>
      </c>
      <c r="D15" s="88">
        <v>400000</v>
      </c>
      <c r="E15" s="88">
        <v>400000</v>
      </c>
      <c r="F15" s="88"/>
      <c r="G15" s="28"/>
      <c r="H15" s="28"/>
      <c r="I15" s="28"/>
      <c r="J15" s="28"/>
      <c r="K15" s="28"/>
      <c r="L15" s="28"/>
      <c r="M15" s="28"/>
      <c r="N15" s="24"/>
      <c r="O15" s="28"/>
    </row>
    <row r="16" spans="1:15" s="84" customFormat="1" ht="18" customHeight="1">
      <c r="A16" s="29" t="s">
        <v>251</v>
      </c>
      <c r="B16" s="29" t="s">
        <v>267</v>
      </c>
      <c r="C16" s="86">
        <v>997263</v>
      </c>
      <c r="D16" s="88">
        <v>997263</v>
      </c>
      <c r="E16" s="88">
        <v>997263</v>
      </c>
      <c r="F16" s="88"/>
      <c r="G16" s="28"/>
      <c r="H16" s="28"/>
      <c r="I16" s="28"/>
      <c r="J16" s="28"/>
      <c r="K16" s="28"/>
      <c r="L16" s="28"/>
      <c r="M16" s="28"/>
      <c r="N16" s="24"/>
      <c r="O16" s="28"/>
    </row>
    <row r="17" spans="1:15" s="84" customFormat="1" ht="18" customHeight="1">
      <c r="A17" s="29" t="s">
        <v>252</v>
      </c>
      <c r="B17" s="29" t="s">
        <v>268</v>
      </c>
      <c r="C17" s="86">
        <v>997263</v>
      </c>
      <c r="D17" s="88">
        <v>997263</v>
      </c>
      <c r="E17" s="88">
        <v>997263</v>
      </c>
      <c r="F17" s="88"/>
      <c r="G17" s="28"/>
      <c r="H17" s="28"/>
      <c r="I17" s="28"/>
      <c r="J17" s="28"/>
      <c r="K17" s="28"/>
      <c r="L17" s="28"/>
      <c r="M17" s="28"/>
      <c r="N17" s="24"/>
      <c r="O17" s="28"/>
    </row>
    <row r="18" spans="1:15" s="84" customFormat="1" ht="18" customHeight="1">
      <c r="A18" s="29" t="s">
        <v>253</v>
      </c>
      <c r="B18" s="29" t="s">
        <v>269</v>
      </c>
      <c r="C18" s="86">
        <v>536220</v>
      </c>
      <c r="D18" s="88">
        <v>536220</v>
      </c>
      <c r="E18" s="88">
        <v>536220</v>
      </c>
      <c r="F18" s="88"/>
      <c r="G18" s="28"/>
      <c r="H18" s="28"/>
      <c r="I18" s="28"/>
      <c r="J18" s="28"/>
      <c r="K18" s="28"/>
      <c r="L18" s="28"/>
      <c r="M18" s="28"/>
      <c r="N18" s="24"/>
      <c r="O18" s="28"/>
    </row>
    <row r="19" spans="1:15" s="84" customFormat="1" ht="18" customHeight="1">
      <c r="A19" s="29" t="s">
        <v>254</v>
      </c>
      <c r="B19" s="29" t="s">
        <v>270</v>
      </c>
      <c r="C19" s="86">
        <v>403200</v>
      </c>
      <c r="D19" s="88">
        <v>403200</v>
      </c>
      <c r="E19" s="88">
        <v>403200</v>
      </c>
      <c r="F19" s="88"/>
      <c r="G19" s="28"/>
      <c r="H19" s="28"/>
      <c r="I19" s="28"/>
      <c r="J19" s="28"/>
      <c r="K19" s="28"/>
      <c r="L19" s="28"/>
      <c r="M19" s="28"/>
      <c r="N19" s="24"/>
      <c r="O19" s="28"/>
    </row>
    <row r="20" spans="1:15" s="84" customFormat="1" ht="18" customHeight="1">
      <c r="A20" s="29" t="s">
        <v>255</v>
      </c>
      <c r="B20" s="29" t="s">
        <v>271</v>
      </c>
      <c r="C20" s="86">
        <v>57843</v>
      </c>
      <c r="D20" s="88">
        <v>57843</v>
      </c>
      <c r="E20" s="88">
        <v>57843</v>
      </c>
      <c r="F20" s="88"/>
      <c r="G20" s="28"/>
      <c r="H20" s="28"/>
      <c r="I20" s="28"/>
      <c r="J20" s="28"/>
      <c r="K20" s="28"/>
      <c r="L20" s="28"/>
      <c r="M20" s="28"/>
      <c r="N20" s="24"/>
      <c r="O20" s="28"/>
    </row>
    <row r="21" spans="1:15" s="84" customFormat="1" ht="18" customHeight="1">
      <c r="A21" s="29" t="s">
        <v>256</v>
      </c>
      <c r="B21" s="29" t="s">
        <v>272</v>
      </c>
      <c r="C21" s="86">
        <v>993792</v>
      </c>
      <c r="D21" s="88">
        <v>993792</v>
      </c>
      <c r="E21" s="88">
        <v>993792</v>
      </c>
      <c r="F21" s="88"/>
      <c r="G21" s="28"/>
      <c r="H21" s="28"/>
      <c r="I21" s="28"/>
      <c r="J21" s="28"/>
      <c r="K21" s="28"/>
      <c r="L21" s="28"/>
      <c r="M21" s="28"/>
      <c r="N21" s="24"/>
      <c r="O21" s="28"/>
    </row>
    <row r="22" spans="1:15" s="84" customFormat="1" ht="18" customHeight="1">
      <c r="A22" s="29" t="s">
        <v>257</v>
      </c>
      <c r="B22" s="29" t="s">
        <v>273</v>
      </c>
      <c r="C22" s="86">
        <v>993792</v>
      </c>
      <c r="D22" s="88">
        <v>993792</v>
      </c>
      <c r="E22" s="88">
        <v>993792</v>
      </c>
      <c r="F22" s="88"/>
      <c r="G22" s="28"/>
      <c r="H22" s="28"/>
      <c r="I22" s="28"/>
      <c r="J22" s="28"/>
      <c r="K22" s="28"/>
      <c r="L22" s="28"/>
      <c r="M22" s="28"/>
      <c r="N22" s="24"/>
      <c r="O22" s="28"/>
    </row>
    <row r="23" spans="1:15" s="84" customFormat="1" ht="18" customHeight="1">
      <c r="A23" s="29" t="s">
        <v>258</v>
      </c>
      <c r="B23" s="29" t="s">
        <v>274</v>
      </c>
      <c r="C23" s="86">
        <v>945552</v>
      </c>
      <c r="D23" s="88">
        <v>945552</v>
      </c>
      <c r="E23" s="88">
        <v>945552</v>
      </c>
      <c r="F23" s="88"/>
      <c r="G23" s="28"/>
      <c r="H23" s="28"/>
      <c r="I23" s="28"/>
      <c r="J23" s="28"/>
      <c r="K23" s="28"/>
      <c r="L23" s="28"/>
      <c r="M23" s="28"/>
      <c r="N23" s="24"/>
      <c r="O23" s="28"/>
    </row>
    <row r="24" spans="1:15" s="84" customFormat="1" ht="18" customHeight="1">
      <c r="A24" s="29" t="s">
        <v>259</v>
      </c>
      <c r="B24" s="29" t="s">
        <v>275</v>
      </c>
      <c r="C24" s="86">
        <v>48240</v>
      </c>
      <c r="D24" s="88">
        <v>48240</v>
      </c>
      <c r="E24" s="88">
        <v>48240</v>
      </c>
      <c r="F24" s="88"/>
      <c r="G24" s="28"/>
      <c r="H24" s="28"/>
      <c r="I24" s="28"/>
      <c r="J24" s="28"/>
      <c r="K24" s="28"/>
      <c r="L24" s="28"/>
      <c r="M24" s="28"/>
      <c r="N24" s="24"/>
      <c r="O24" s="28"/>
    </row>
    <row r="25" spans="1:15" ht="21" customHeight="1">
      <c r="A25" s="127" t="s">
        <v>55</v>
      </c>
      <c r="B25" s="128"/>
      <c r="C25" s="87">
        <v>21302511.16</v>
      </c>
      <c r="D25" s="87">
        <v>20870821.16</v>
      </c>
      <c r="E25" s="87">
        <v>20870821.16</v>
      </c>
      <c r="F25" s="87">
        <v>431690</v>
      </c>
      <c r="G25" s="44"/>
      <c r="H25" s="44"/>
      <c r="I25" s="44"/>
      <c r="J25" s="44"/>
      <c r="K25" s="44"/>
      <c r="L25" s="44"/>
      <c r="M25" s="44"/>
      <c r="N25" s="44"/>
      <c r="O25" s="44"/>
    </row>
  </sheetData>
  <mergeCells count="12">
    <mergeCell ref="A25:B25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16" type="noConversion"/>
  <printOptions horizontalCentered="1"/>
  <pageMargins left="0.96" right="0.96" top="0.72" bottom="0.72" header="0" footer="0"/>
  <pageSetup paperSize="9" scale="32" orientation="landscape" r:id="rId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activeCell="D33" sqref="D33"/>
      <selection pane="bottomLeft" activeCell="D35" sqref="D35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0"/>
      <c r="B2" s="22"/>
      <c r="C2" s="22"/>
      <c r="D2" s="22" t="s">
        <v>95</v>
      </c>
    </row>
    <row r="3" spans="1:4" ht="41.25" customHeight="1">
      <c r="A3" s="95" t="str">
        <f>"2025"&amp;"年部门财政拨款收支预算总表"</f>
        <v>2025年部门财政拨款收支预算总表</v>
      </c>
      <c r="B3" s="96"/>
      <c r="C3" s="96"/>
      <c r="D3" s="96"/>
    </row>
    <row r="4" spans="1:4" ht="17.25" customHeight="1">
      <c r="A4" s="131" t="s">
        <v>276</v>
      </c>
      <c r="B4" s="98"/>
      <c r="D4" s="22" t="s">
        <v>1</v>
      </c>
    </row>
    <row r="5" spans="1:4" ht="17.25" customHeight="1">
      <c r="A5" s="99" t="s">
        <v>2</v>
      </c>
      <c r="B5" s="100"/>
      <c r="C5" s="99" t="s">
        <v>3</v>
      </c>
      <c r="D5" s="100"/>
    </row>
    <row r="6" spans="1:4" ht="18.75" customHeight="1">
      <c r="A6" s="73" t="s">
        <v>4</v>
      </c>
      <c r="B6" s="73" t="s">
        <v>5</v>
      </c>
      <c r="C6" s="73" t="s">
        <v>6</v>
      </c>
      <c r="D6" s="73" t="s">
        <v>5</v>
      </c>
    </row>
    <row r="7" spans="1:4" ht="16.5" customHeight="1">
      <c r="A7" s="74" t="s">
        <v>96</v>
      </c>
      <c r="B7" s="44">
        <v>21302511.16</v>
      </c>
      <c r="C7" s="74" t="s">
        <v>97</v>
      </c>
      <c r="D7" s="44">
        <v>21302511.16</v>
      </c>
    </row>
    <row r="8" spans="1:4" ht="16.5" customHeight="1">
      <c r="A8" s="74" t="s">
        <v>98</v>
      </c>
      <c r="B8" s="44">
        <v>21302511.16</v>
      </c>
      <c r="C8" s="74" t="s">
        <v>99</v>
      </c>
      <c r="D8" s="44"/>
    </row>
    <row r="9" spans="1:4" ht="16.5" customHeight="1">
      <c r="A9" s="74" t="s">
        <v>100</v>
      </c>
      <c r="B9" s="44"/>
      <c r="C9" s="74" t="s">
        <v>101</v>
      </c>
      <c r="D9" s="44"/>
    </row>
    <row r="10" spans="1:4" ht="16.5" customHeight="1">
      <c r="A10" s="74" t="s">
        <v>102</v>
      </c>
      <c r="B10" s="44"/>
      <c r="C10" s="74" t="s">
        <v>103</v>
      </c>
      <c r="D10" s="44"/>
    </row>
    <row r="11" spans="1:4" ht="16.5" customHeight="1">
      <c r="A11" s="74" t="s">
        <v>104</v>
      </c>
      <c r="B11" s="44">
        <v>1823007.82</v>
      </c>
      <c r="C11" s="74" t="s">
        <v>105</v>
      </c>
      <c r="D11" s="44"/>
    </row>
    <row r="12" spans="1:4" ht="16.5" customHeight="1">
      <c r="A12" s="74" t="s">
        <v>98</v>
      </c>
      <c r="B12" s="44">
        <v>1823007.82</v>
      </c>
      <c r="C12" s="74" t="s">
        <v>106</v>
      </c>
      <c r="D12" s="44">
        <v>17635976.16</v>
      </c>
    </row>
    <row r="13" spans="1:4" ht="16.5" customHeight="1">
      <c r="A13" s="70" t="s">
        <v>100</v>
      </c>
      <c r="B13" s="44"/>
      <c r="C13" s="36" t="s">
        <v>107</v>
      </c>
      <c r="D13" s="44"/>
    </row>
    <row r="14" spans="1:4" ht="16.5" customHeight="1">
      <c r="A14" s="70" t="s">
        <v>102</v>
      </c>
      <c r="B14" s="44"/>
      <c r="C14" s="36" t="s">
        <v>108</v>
      </c>
      <c r="D14" s="44"/>
    </row>
    <row r="15" spans="1:4" ht="16.5" customHeight="1">
      <c r="A15" s="75"/>
      <c r="B15" s="44"/>
      <c r="C15" s="36" t="s">
        <v>109</v>
      </c>
      <c r="D15" s="44">
        <v>1675480</v>
      </c>
    </row>
    <row r="16" spans="1:4" ht="16.5" customHeight="1">
      <c r="A16" s="75"/>
      <c r="B16" s="44"/>
      <c r="C16" s="36" t="s">
        <v>110</v>
      </c>
      <c r="D16" s="44">
        <v>997263</v>
      </c>
    </row>
    <row r="17" spans="1:4" ht="16.5" customHeight="1">
      <c r="A17" s="75"/>
      <c r="B17" s="44"/>
      <c r="C17" s="36" t="s">
        <v>111</v>
      </c>
      <c r="D17" s="44"/>
    </row>
    <row r="18" spans="1:4" ht="16.5" customHeight="1">
      <c r="A18" s="75"/>
      <c r="B18" s="44"/>
      <c r="C18" s="36" t="s">
        <v>112</v>
      </c>
      <c r="D18" s="44"/>
    </row>
    <row r="19" spans="1:4" ht="16.5" customHeight="1">
      <c r="A19" s="75"/>
      <c r="B19" s="44"/>
      <c r="C19" s="36" t="s">
        <v>113</v>
      </c>
      <c r="D19" s="44"/>
    </row>
    <row r="20" spans="1:4" ht="16.5" customHeight="1">
      <c r="A20" s="75"/>
      <c r="B20" s="44"/>
      <c r="C20" s="36" t="s">
        <v>114</v>
      </c>
      <c r="D20" s="44"/>
    </row>
    <row r="21" spans="1:4" ht="16.5" customHeight="1">
      <c r="A21" s="75"/>
      <c r="B21" s="44"/>
      <c r="C21" s="36" t="s">
        <v>115</v>
      </c>
      <c r="D21" s="44"/>
    </row>
    <row r="22" spans="1:4" ht="16.5" customHeight="1">
      <c r="A22" s="75"/>
      <c r="B22" s="44"/>
      <c r="C22" s="36" t="s">
        <v>116</v>
      </c>
      <c r="D22" s="44"/>
    </row>
    <row r="23" spans="1:4" ht="16.5" customHeight="1">
      <c r="A23" s="75"/>
      <c r="B23" s="44"/>
      <c r="C23" s="36" t="s">
        <v>117</v>
      </c>
      <c r="D23" s="44"/>
    </row>
    <row r="24" spans="1:4" ht="16.5" customHeight="1">
      <c r="A24" s="75"/>
      <c r="B24" s="44"/>
      <c r="C24" s="36" t="s">
        <v>118</v>
      </c>
      <c r="D24" s="44"/>
    </row>
    <row r="25" spans="1:4" ht="16.5" customHeight="1">
      <c r="A25" s="75"/>
      <c r="B25" s="44"/>
      <c r="C25" s="36" t="s">
        <v>119</v>
      </c>
      <c r="D25" s="44"/>
    </row>
    <row r="26" spans="1:4" ht="16.5" customHeight="1">
      <c r="A26" s="75"/>
      <c r="B26" s="44"/>
      <c r="C26" s="36" t="s">
        <v>120</v>
      </c>
      <c r="D26" s="44">
        <v>993792</v>
      </c>
    </row>
    <row r="27" spans="1:4" ht="16.5" customHeight="1">
      <c r="A27" s="75"/>
      <c r="B27" s="44"/>
      <c r="C27" s="36" t="s">
        <v>121</v>
      </c>
      <c r="D27" s="44"/>
    </row>
    <row r="28" spans="1:4" ht="16.5" customHeight="1">
      <c r="A28" s="75"/>
      <c r="B28" s="44"/>
      <c r="C28" s="36" t="s">
        <v>122</v>
      </c>
      <c r="D28" s="44"/>
    </row>
    <row r="29" spans="1:4" ht="16.5" customHeight="1">
      <c r="A29" s="75"/>
      <c r="B29" s="44"/>
      <c r="C29" s="36" t="s">
        <v>123</v>
      </c>
      <c r="D29" s="44"/>
    </row>
    <row r="30" spans="1:4" ht="16.5" customHeight="1">
      <c r="A30" s="75"/>
      <c r="B30" s="44"/>
      <c r="C30" s="36" t="s">
        <v>124</v>
      </c>
      <c r="D30" s="44"/>
    </row>
    <row r="31" spans="1:4" ht="16.5" customHeight="1">
      <c r="A31" s="75"/>
      <c r="B31" s="44"/>
      <c r="C31" s="36" t="s">
        <v>125</v>
      </c>
      <c r="D31" s="44"/>
    </row>
    <row r="32" spans="1:4" ht="16.5" customHeight="1">
      <c r="A32" s="75"/>
      <c r="B32" s="44"/>
      <c r="C32" s="70" t="s">
        <v>126</v>
      </c>
      <c r="D32" s="44"/>
    </row>
    <row r="33" spans="1:4" ht="16.5" customHeight="1">
      <c r="A33" s="75"/>
      <c r="B33" s="44"/>
      <c r="C33" s="70" t="s">
        <v>127</v>
      </c>
      <c r="D33" s="44"/>
    </row>
    <row r="34" spans="1:4" ht="16.5" customHeight="1">
      <c r="A34" s="75"/>
      <c r="B34" s="44"/>
      <c r="C34" s="15" t="s">
        <v>128</v>
      </c>
      <c r="D34" s="44">
        <v>1823007.82</v>
      </c>
    </row>
    <row r="35" spans="1:4" ht="15" customHeight="1">
      <c r="A35" s="76" t="s">
        <v>50</v>
      </c>
      <c r="B35" s="77">
        <v>23125518.98</v>
      </c>
      <c r="C35" s="76" t="s">
        <v>51</v>
      </c>
      <c r="D35" s="77">
        <v>23125518.98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scale="71" orientation="landscape" r:id="rId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 activeCell="D33" sqref="D33"/>
      <selection pane="bottomLeft" activeCell="D18" sqref="D18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66"/>
      <c r="F2" s="39"/>
      <c r="G2" s="67" t="s">
        <v>129</v>
      </c>
    </row>
    <row r="3" spans="1:7" ht="41.25" customHeight="1">
      <c r="A3" s="132" t="str">
        <f>"2025"&amp;"年一般公共预算支出预算表（按功能科目分类）"</f>
        <v>2025年一般公共预算支出预算表（按功能科目分类）</v>
      </c>
      <c r="B3" s="132"/>
      <c r="C3" s="132"/>
      <c r="D3" s="132"/>
      <c r="E3" s="132"/>
      <c r="F3" s="132"/>
      <c r="G3" s="132"/>
    </row>
    <row r="4" spans="1:7" ht="18" customHeight="1">
      <c r="A4" s="89" t="s">
        <v>277</v>
      </c>
      <c r="F4" s="63"/>
      <c r="G4" s="67" t="s">
        <v>1</v>
      </c>
    </row>
    <row r="5" spans="1:7" ht="20.25" customHeight="1">
      <c r="A5" s="133" t="s">
        <v>130</v>
      </c>
      <c r="B5" s="134"/>
      <c r="C5" s="140" t="s">
        <v>55</v>
      </c>
      <c r="D5" s="135" t="s">
        <v>73</v>
      </c>
      <c r="E5" s="136"/>
      <c r="F5" s="137"/>
      <c r="G5" s="142" t="s">
        <v>74</v>
      </c>
    </row>
    <row r="6" spans="1:7" ht="20.25" customHeight="1">
      <c r="A6" s="72" t="s">
        <v>70</v>
      </c>
      <c r="B6" s="72" t="s">
        <v>71</v>
      </c>
      <c r="C6" s="141"/>
      <c r="D6" s="64" t="s">
        <v>57</v>
      </c>
      <c r="E6" s="64" t="s">
        <v>131</v>
      </c>
      <c r="F6" s="64" t="s">
        <v>132</v>
      </c>
      <c r="G6" s="143"/>
    </row>
    <row r="7" spans="1:7" ht="15" customHeight="1">
      <c r="A7" s="32" t="s">
        <v>80</v>
      </c>
      <c r="B7" s="32" t="s">
        <v>81</v>
      </c>
      <c r="C7" s="32" t="s">
        <v>82</v>
      </c>
      <c r="D7" s="32" t="s">
        <v>83</v>
      </c>
      <c r="E7" s="32" t="s">
        <v>84</v>
      </c>
      <c r="F7" s="32" t="s">
        <v>85</v>
      </c>
      <c r="G7" s="32" t="s">
        <v>86</v>
      </c>
    </row>
    <row r="8" spans="1:7" s="84" customFormat="1" ht="15" customHeight="1">
      <c r="A8" s="70" t="s">
        <v>243</v>
      </c>
      <c r="B8" s="70" t="s">
        <v>260</v>
      </c>
      <c r="C8" s="90">
        <v>17635976.16</v>
      </c>
      <c r="D8" s="90">
        <v>17204286.16</v>
      </c>
      <c r="E8" s="90">
        <v>16085076</v>
      </c>
      <c r="F8" s="90">
        <v>1119210.1599999999</v>
      </c>
      <c r="G8" s="90">
        <v>431690</v>
      </c>
    </row>
    <row r="9" spans="1:7" s="84" customFormat="1" ht="15" customHeight="1">
      <c r="A9" s="70" t="s">
        <v>244</v>
      </c>
      <c r="B9" s="70" t="s">
        <v>261</v>
      </c>
      <c r="C9" s="90">
        <v>17635976.16</v>
      </c>
      <c r="D9" s="90">
        <v>17204286.16</v>
      </c>
      <c r="E9" s="90">
        <v>16085076</v>
      </c>
      <c r="F9" s="90">
        <v>1119210.1599999999</v>
      </c>
      <c r="G9" s="90">
        <v>431690</v>
      </c>
    </row>
    <row r="10" spans="1:7" s="84" customFormat="1" ht="15" customHeight="1">
      <c r="A10" s="70" t="s">
        <v>245</v>
      </c>
      <c r="B10" s="70" t="s">
        <v>239</v>
      </c>
      <c r="C10" s="90">
        <v>17635976.16</v>
      </c>
      <c r="D10" s="90">
        <v>17204286.16</v>
      </c>
      <c r="E10" s="90">
        <v>16085076</v>
      </c>
      <c r="F10" s="90">
        <v>1119210.1599999999</v>
      </c>
      <c r="G10" s="90">
        <v>431690</v>
      </c>
    </row>
    <row r="11" spans="1:7" s="84" customFormat="1" ht="15" customHeight="1">
      <c r="A11" s="70" t="s">
        <v>246</v>
      </c>
      <c r="B11" s="70" t="s">
        <v>262</v>
      </c>
      <c r="C11" s="90">
        <v>1675480</v>
      </c>
      <c r="D11" s="90">
        <v>1675480</v>
      </c>
      <c r="E11" s="90">
        <v>1670080</v>
      </c>
      <c r="F11" s="90">
        <v>5400</v>
      </c>
      <c r="G11" s="90"/>
    </row>
    <row r="12" spans="1:7" s="84" customFormat="1" ht="15" customHeight="1">
      <c r="A12" s="70" t="s">
        <v>247</v>
      </c>
      <c r="B12" s="70" t="s">
        <v>263</v>
      </c>
      <c r="C12" s="90">
        <v>1675480</v>
      </c>
      <c r="D12" s="90">
        <v>1675480</v>
      </c>
      <c r="E12" s="90">
        <v>1670080</v>
      </c>
      <c r="F12" s="90">
        <v>5400</v>
      </c>
      <c r="G12" s="90"/>
    </row>
    <row r="13" spans="1:7" s="84" customFormat="1" ht="15" customHeight="1">
      <c r="A13" s="70" t="s">
        <v>248</v>
      </c>
      <c r="B13" s="70" t="s">
        <v>264</v>
      </c>
      <c r="C13" s="90">
        <v>189000</v>
      </c>
      <c r="D13" s="90">
        <v>189000</v>
      </c>
      <c r="E13" s="90">
        <v>183600</v>
      </c>
      <c r="F13" s="90">
        <v>5400</v>
      </c>
      <c r="G13" s="90"/>
    </row>
    <row r="14" spans="1:7" s="84" customFormat="1" ht="15" customHeight="1">
      <c r="A14" s="70" t="s">
        <v>249</v>
      </c>
      <c r="B14" s="70" t="s">
        <v>265</v>
      </c>
      <c r="C14" s="90">
        <v>1086480</v>
      </c>
      <c r="D14" s="90">
        <v>1086480</v>
      </c>
      <c r="E14" s="90">
        <v>1086480</v>
      </c>
      <c r="F14" s="90"/>
      <c r="G14" s="90"/>
    </row>
    <row r="15" spans="1:7" s="84" customFormat="1" ht="15" customHeight="1">
      <c r="A15" s="70" t="s">
        <v>250</v>
      </c>
      <c r="B15" s="70" t="s">
        <v>266</v>
      </c>
      <c r="C15" s="90">
        <v>400000</v>
      </c>
      <c r="D15" s="90">
        <v>400000</v>
      </c>
      <c r="E15" s="90">
        <v>400000</v>
      </c>
      <c r="F15" s="90"/>
      <c r="G15" s="90"/>
    </row>
    <row r="16" spans="1:7" s="84" customFormat="1" ht="15" customHeight="1">
      <c r="A16" s="70" t="s">
        <v>251</v>
      </c>
      <c r="B16" s="70" t="s">
        <v>267</v>
      </c>
      <c r="C16" s="90">
        <v>997263</v>
      </c>
      <c r="D16" s="90">
        <v>997263</v>
      </c>
      <c r="E16" s="90">
        <v>997263</v>
      </c>
      <c r="F16" s="90"/>
      <c r="G16" s="90"/>
    </row>
    <row r="17" spans="1:7" s="84" customFormat="1" ht="15" customHeight="1">
      <c r="A17" s="70" t="s">
        <v>252</v>
      </c>
      <c r="B17" s="70" t="s">
        <v>268</v>
      </c>
      <c r="C17" s="90">
        <v>997263</v>
      </c>
      <c r="D17" s="90">
        <v>997263</v>
      </c>
      <c r="E17" s="90">
        <v>997263</v>
      </c>
      <c r="F17" s="90"/>
      <c r="G17" s="90"/>
    </row>
    <row r="18" spans="1:7" s="84" customFormat="1" ht="15" customHeight="1">
      <c r="A18" s="70" t="s">
        <v>253</v>
      </c>
      <c r="B18" s="70" t="s">
        <v>269</v>
      </c>
      <c r="C18" s="90">
        <v>536220</v>
      </c>
      <c r="D18" s="90">
        <v>536220</v>
      </c>
      <c r="E18" s="90">
        <v>536220</v>
      </c>
      <c r="F18" s="90"/>
      <c r="G18" s="90"/>
    </row>
    <row r="19" spans="1:7" s="84" customFormat="1" ht="15" customHeight="1">
      <c r="A19" s="70" t="s">
        <v>254</v>
      </c>
      <c r="B19" s="70" t="s">
        <v>270</v>
      </c>
      <c r="C19" s="90">
        <v>403200</v>
      </c>
      <c r="D19" s="90">
        <v>403200</v>
      </c>
      <c r="E19" s="90">
        <v>403200</v>
      </c>
      <c r="F19" s="90"/>
      <c r="G19" s="90"/>
    </row>
    <row r="20" spans="1:7" s="84" customFormat="1" ht="15" customHeight="1">
      <c r="A20" s="70" t="s">
        <v>255</v>
      </c>
      <c r="B20" s="70" t="s">
        <v>271</v>
      </c>
      <c r="C20" s="90">
        <v>57843</v>
      </c>
      <c r="D20" s="90">
        <v>57843</v>
      </c>
      <c r="E20" s="90">
        <v>57843</v>
      </c>
      <c r="F20" s="90"/>
      <c r="G20" s="90"/>
    </row>
    <row r="21" spans="1:7" s="84" customFormat="1" ht="15" customHeight="1">
      <c r="A21" s="70" t="s">
        <v>256</v>
      </c>
      <c r="B21" s="70" t="s">
        <v>272</v>
      </c>
      <c r="C21" s="90">
        <v>993792</v>
      </c>
      <c r="D21" s="90">
        <v>993792</v>
      </c>
      <c r="E21" s="90">
        <v>993792</v>
      </c>
      <c r="F21" s="90"/>
      <c r="G21" s="90"/>
    </row>
    <row r="22" spans="1:7" s="84" customFormat="1" ht="15" customHeight="1">
      <c r="A22" s="70" t="s">
        <v>257</v>
      </c>
      <c r="B22" s="70" t="s">
        <v>273</v>
      </c>
      <c r="C22" s="90">
        <v>993792</v>
      </c>
      <c r="D22" s="90">
        <v>993792</v>
      </c>
      <c r="E22" s="90">
        <v>993792</v>
      </c>
      <c r="F22" s="90"/>
      <c r="G22" s="90"/>
    </row>
    <row r="23" spans="1:7" s="84" customFormat="1" ht="15" customHeight="1">
      <c r="A23" s="70" t="s">
        <v>258</v>
      </c>
      <c r="B23" s="70" t="s">
        <v>274</v>
      </c>
      <c r="C23" s="90">
        <v>945552</v>
      </c>
      <c r="D23" s="90">
        <v>945552</v>
      </c>
      <c r="E23" s="90">
        <v>945552</v>
      </c>
      <c r="F23" s="90"/>
      <c r="G23" s="90"/>
    </row>
    <row r="24" spans="1:7" s="84" customFormat="1" ht="15" customHeight="1">
      <c r="A24" s="70" t="s">
        <v>259</v>
      </c>
      <c r="B24" s="70" t="s">
        <v>275</v>
      </c>
      <c r="C24" s="90">
        <v>48240</v>
      </c>
      <c r="D24" s="90">
        <v>48240</v>
      </c>
      <c r="E24" s="90">
        <v>48240</v>
      </c>
      <c r="F24" s="90"/>
      <c r="G24" s="90"/>
    </row>
    <row r="25" spans="1:7" ht="18" customHeight="1">
      <c r="A25" s="138" t="s">
        <v>133</v>
      </c>
      <c r="B25" s="139" t="s">
        <v>133</v>
      </c>
      <c r="C25" s="87">
        <v>21302511.16</v>
      </c>
      <c r="D25" s="87">
        <v>20870821.16</v>
      </c>
      <c r="E25" s="87">
        <v>19746211</v>
      </c>
      <c r="F25" s="87">
        <v>1124610.1599999999</v>
      </c>
      <c r="G25" s="87">
        <v>431690</v>
      </c>
    </row>
  </sheetData>
  <mergeCells count="6">
    <mergeCell ref="A3:G3"/>
    <mergeCell ref="A5:B5"/>
    <mergeCell ref="D5:F5"/>
    <mergeCell ref="A25:B25"/>
    <mergeCell ref="C5:C6"/>
    <mergeCell ref="G5:G6"/>
  </mergeCells>
  <phoneticPr fontId="16" type="noConversion"/>
  <printOptions horizontalCentered="1"/>
  <pageMargins left="0.37" right="0.37" top="0.56000000000000005" bottom="0.56000000000000005" header="0.48" footer="0.48"/>
  <pageSetup paperSize="9" scale="69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activeCell="D33" sqref="D33"/>
      <selection pane="bottomLeft" activeCell="A9" sqref="A9:D9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1"/>
      <c r="B2" s="21"/>
      <c r="C2" s="21"/>
      <c r="D2" s="21"/>
      <c r="E2" s="20"/>
      <c r="F2" s="71" t="s">
        <v>134</v>
      </c>
    </row>
    <row r="3" spans="1:6" ht="41.25" customHeight="1">
      <c r="A3" s="145" t="str">
        <f>"2025"&amp;"年一般公共预算“三公”经费支出预算表"</f>
        <v>2025年一般公共预算“三公”经费支出预算表</v>
      </c>
      <c r="B3" s="146"/>
      <c r="C3" s="146"/>
      <c r="D3" s="146"/>
      <c r="E3" s="147"/>
      <c r="F3" s="146"/>
    </row>
    <row r="4" spans="1:6" ht="14.25" customHeight="1">
      <c r="A4" s="148" t="s">
        <v>276</v>
      </c>
      <c r="B4" s="149"/>
      <c r="D4" s="21"/>
      <c r="E4" s="20"/>
      <c r="F4" s="33" t="s">
        <v>1</v>
      </c>
    </row>
    <row r="5" spans="1:6" ht="27" customHeight="1">
      <c r="A5" s="150" t="s">
        <v>135</v>
      </c>
      <c r="B5" s="150" t="s">
        <v>136</v>
      </c>
      <c r="C5" s="108" t="s">
        <v>137</v>
      </c>
      <c r="D5" s="150"/>
      <c r="E5" s="151"/>
      <c r="F5" s="150" t="s">
        <v>138</v>
      </c>
    </row>
    <row r="6" spans="1:6" ht="28.5" customHeight="1">
      <c r="A6" s="152"/>
      <c r="B6" s="153"/>
      <c r="C6" s="23" t="s">
        <v>57</v>
      </c>
      <c r="D6" s="23" t="s">
        <v>139</v>
      </c>
      <c r="E6" s="23" t="s">
        <v>140</v>
      </c>
      <c r="F6" s="154"/>
    </row>
    <row r="7" spans="1:6" ht="17.25" customHeight="1">
      <c r="A7" s="28" t="s">
        <v>80</v>
      </c>
      <c r="B7" s="28" t="s">
        <v>81</v>
      </c>
      <c r="C7" s="28" t="s">
        <v>82</v>
      </c>
      <c r="D7" s="28" t="s">
        <v>83</v>
      </c>
      <c r="E7" s="28" t="s">
        <v>84</v>
      </c>
      <c r="F7" s="28" t="s">
        <v>85</v>
      </c>
    </row>
    <row r="8" spans="1:6" ht="17.25" customHeight="1">
      <c r="A8" s="44"/>
      <c r="B8" s="44"/>
      <c r="C8" s="44"/>
      <c r="D8" s="44"/>
      <c r="E8" s="44"/>
      <c r="F8" s="44"/>
    </row>
    <row r="9" spans="1:6" ht="14.25" customHeight="1">
      <c r="A9" s="144" t="s">
        <v>278</v>
      </c>
      <c r="B9" s="144"/>
      <c r="C9" s="144"/>
      <c r="D9" s="144"/>
    </row>
  </sheetData>
  <mergeCells count="7">
    <mergeCell ref="A9:D9"/>
    <mergeCell ref="A3:F3"/>
    <mergeCell ref="A4:B4"/>
    <mergeCell ref="C5:E5"/>
    <mergeCell ref="A5:A6"/>
    <mergeCell ref="B5:B6"/>
    <mergeCell ref="F5:F6"/>
  </mergeCells>
  <phoneticPr fontId="16" type="noConversion"/>
  <pageMargins left="0.6692913385826772" right="0.6692913385826772" top="0.70866141732283472" bottom="0.70866141732283472" header="0.27559055118110237" footer="0.27559055118110237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39"/>
  <sheetViews>
    <sheetView showZeros="0" workbookViewId="0">
      <pane ySplit="1" topLeftCell="A2" activePane="bottomLeft" state="frozen"/>
      <selection activeCell="D33" sqref="D33"/>
      <selection pane="bottomLeft" activeCell="A42" sqref="A42:XFD42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24.87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66"/>
      <c r="C2" s="68"/>
      <c r="E2" s="69"/>
      <c r="F2" s="69"/>
      <c r="G2" s="69"/>
      <c r="H2" s="69"/>
      <c r="I2" s="46"/>
      <c r="J2" s="46"/>
      <c r="K2" s="46"/>
      <c r="L2" s="46"/>
      <c r="M2" s="46"/>
      <c r="N2" s="46"/>
      <c r="R2" s="46"/>
      <c r="V2" s="68"/>
      <c r="X2" s="3" t="s">
        <v>141</v>
      </c>
    </row>
    <row r="3" spans="1:24" ht="45.75" customHeight="1">
      <c r="A3" s="155" t="str">
        <f>"2025"&amp;"年部门基本支出预算表"</f>
        <v>2025年部门基本支出预算表</v>
      </c>
      <c r="B3" s="156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6"/>
      <c r="P3" s="156"/>
      <c r="Q3" s="156"/>
      <c r="R3" s="155"/>
      <c r="S3" s="155"/>
      <c r="T3" s="155"/>
      <c r="U3" s="155"/>
      <c r="V3" s="155"/>
      <c r="W3" s="155"/>
      <c r="X3" s="155"/>
    </row>
    <row r="4" spans="1:24" ht="18.75" customHeight="1">
      <c r="A4" s="157" t="s">
        <v>429</v>
      </c>
      <c r="B4" s="158"/>
      <c r="C4" s="159"/>
      <c r="D4" s="159"/>
      <c r="E4" s="159"/>
      <c r="F4" s="159"/>
      <c r="G4" s="159"/>
      <c r="H4" s="159"/>
      <c r="I4" s="47"/>
      <c r="J4" s="47"/>
      <c r="K4" s="47"/>
      <c r="L4" s="47"/>
      <c r="M4" s="47"/>
      <c r="N4" s="47"/>
      <c r="O4" s="4"/>
      <c r="P4" s="4"/>
      <c r="Q4" s="4"/>
      <c r="R4" s="47"/>
      <c r="V4" s="68"/>
      <c r="X4" s="3" t="s">
        <v>1</v>
      </c>
    </row>
    <row r="5" spans="1:24" ht="18" customHeight="1">
      <c r="A5" s="169" t="s">
        <v>142</v>
      </c>
      <c r="B5" s="169" t="s">
        <v>143</v>
      </c>
      <c r="C5" s="169" t="s">
        <v>144</v>
      </c>
      <c r="D5" s="169" t="s">
        <v>145</v>
      </c>
      <c r="E5" s="169" t="s">
        <v>146</v>
      </c>
      <c r="F5" s="169" t="s">
        <v>147</v>
      </c>
      <c r="G5" s="169" t="s">
        <v>148</v>
      </c>
      <c r="H5" s="169" t="s">
        <v>149</v>
      </c>
      <c r="I5" s="135" t="s">
        <v>150</v>
      </c>
      <c r="J5" s="160" t="s">
        <v>150</v>
      </c>
      <c r="K5" s="160"/>
      <c r="L5" s="160"/>
      <c r="M5" s="160"/>
      <c r="N5" s="160"/>
      <c r="O5" s="136"/>
      <c r="P5" s="136"/>
      <c r="Q5" s="136"/>
      <c r="R5" s="161" t="s">
        <v>61</v>
      </c>
      <c r="S5" s="160" t="s">
        <v>62</v>
      </c>
      <c r="T5" s="160"/>
      <c r="U5" s="160"/>
      <c r="V5" s="160"/>
      <c r="W5" s="160"/>
      <c r="X5" s="162"/>
    </row>
    <row r="6" spans="1:24" ht="18" customHeight="1">
      <c r="A6" s="175"/>
      <c r="B6" s="165"/>
      <c r="C6" s="176"/>
      <c r="D6" s="175"/>
      <c r="E6" s="175"/>
      <c r="F6" s="175"/>
      <c r="G6" s="175"/>
      <c r="H6" s="175"/>
      <c r="I6" s="140" t="s">
        <v>151</v>
      </c>
      <c r="J6" s="135" t="s">
        <v>58</v>
      </c>
      <c r="K6" s="160"/>
      <c r="L6" s="160"/>
      <c r="M6" s="160"/>
      <c r="N6" s="162"/>
      <c r="O6" s="163" t="s">
        <v>152</v>
      </c>
      <c r="P6" s="136"/>
      <c r="Q6" s="137"/>
      <c r="R6" s="169" t="s">
        <v>61</v>
      </c>
      <c r="S6" s="135" t="s">
        <v>62</v>
      </c>
      <c r="T6" s="161" t="s">
        <v>64</v>
      </c>
      <c r="U6" s="160" t="s">
        <v>62</v>
      </c>
      <c r="V6" s="161" t="s">
        <v>66</v>
      </c>
      <c r="W6" s="161" t="s">
        <v>67</v>
      </c>
      <c r="X6" s="164" t="s">
        <v>68</v>
      </c>
    </row>
    <row r="7" spans="1:24" ht="19.5" customHeight="1">
      <c r="A7" s="165"/>
      <c r="B7" s="165"/>
      <c r="C7" s="165"/>
      <c r="D7" s="165"/>
      <c r="E7" s="165"/>
      <c r="F7" s="165"/>
      <c r="G7" s="165"/>
      <c r="H7" s="165"/>
      <c r="I7" s="165"/>
      <c r="J7" s="167" t="s">
        <v>153</v>
      </c>
      <c r="K7" s="169" t="s">
        <v>154</v>
      </c>
      <c r="L7" s="169" t="s">
        <v>155</v>
      </c>
      <c r="M7" s="169" t="s">
        <v>156</v>
      </c>
      <c r="N7" s="169" t="s">
        <v>157</v>
      </c>
      <c r="O7" s="169" t="s">
        <v>58</v>
      </c>
      <c r="P7" s="169" t="s">
        <v>59</v>
      </c>
      <c r="Q7" s="169" t="s">
        <v>60</v>
      </c>
      <c r="R7" s="165"/>
      <c r="S7" s="169" t="s">
        <v>57</v>
      </c>
      <c r="T7" s="169" t="s">
        <v>64</v>
      </c>
      <c r="U7" s="169" t="s">
        <v>158</v>
      </c>
      <c r="V7" s="169" t="s">
        <v>66</v>
      </c>
      <c r="W7" s="169" t="s">
        <v>67</v>
      </c>
      <c r="X7" s="169" t="s">
        <v>68</v>
      </c>
    </row>
    <row r="8" spans="1:24" ht="37.5" customHeight="1">
      <c r="A8" s="166"/>
      <c r="B8" s="141"/>
      <c r="C8" s="166"/>
      <c r="D8" s="166"/>
      <c r="E8" s="166"/>
      <c r="F8" s="166"/>
      <c r="G8" s="166"/>
      <c r="H8" s="166"/>
      <c r="I8" s="166"/>
      <c r="J8" s="168" t="s">
        <v>57</v>
      </c>
      <c r="K8" s="170" t="s">
        <v>159</v>
      </c>
      <c r="L8" s="170" t="s">
        <v>155</v>
      </c>
      <c r="M8" s="170" t="s">
        <v>156</v>
      </c>
      <c r="N8" s="170" t="s">
        <v>157</v>
      </c>
      <c r="O8" s="170" t="s">
        <v>155</v>
      </c>
      <c r="P8" s="170" t="s">
        <v>156</v>
      </c>
      <c r="Q8" s="170" t="s">
        <v>157</v>
      </c>
      <c r="R8" s="170" t="s">
        <v>61</v>
      </c>
      <c r="S8" s="170" t="s">
        <v>57</v>
      </c>
      <c r="T8" s="170" t="s">
        <v>64</v>
      </c>
      <c r="U8" s="170" t="s">
        <v>158</v>
      </c>
      <c r="V8" s="170" t="s">
        <v>66</v>
      </c>
      <c r="W8" s="170" t="s">
        <v>67</v>
      </c>
      <c r="X8" s="170" t="s">
        <v>68</v>
      </c>
    </row>
    <row r="9" spans="1:24" ht="14.2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8">
        <v>21</v>
      </c>
      <c r="V9" s="18">
        <v>22</v>
      </c>
      <c r="W9" s="18">
        <v>23</v>
      </c>
      <c r="X9" s="18">
        <v>24</v>
      </c>
    </row>
    <row r="10" spans="1:24" ht="20.25" customHeight="1">
      <c r="A10" s="91" t="s">
        <v>279</v>
      </c>
      <c r="B10" s="91" t="s">
        <v>280</v>
      </c>
      <c r="C10" s="70" t="s">
        <v>296</v>
      </c>
      <c r="D10" s="70" t="s">
        <v>289</v>
      </c>
      <c r="E10" s="70" t="s">
        <v>245</v>
      </c>
      <c r="F10" s="70" t="s">
        <v>239</v>
      </c>
      <c r="G10" s="70" t="s">
        <v>305</v>
      </c>
      <c r="H10" s="70" t="s">
        <v>328</v>
      </c>
      <c r="I10" s="44">
        <v>2475420</v>
      </c>
      <c r="J10" s="44">
        <v>2475420</v>
      </c>
      <c r="K10" s="44"/>
      <c r="L10" s="44"/>
      <c r="M10" s="44">
        <v>2475420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 s="84" customFormat="1" ht="20.25" customHeight="1">
      <c r="A11" s="91" t="s">
        <v>279</v>
      </c>
      <c r="B11" s="91" t="s">
        <v>280</v>
      </c>
      <c r="C11" s="70" t="s">
        <v>296</v>
      </c>
      <c r="D11" s="70" t="s">
        <v>289</v>
      </c>
      <c r="E11" s="70" t="s">
        <v>245</v>
      </c>
      <c r="F11" s="70" t="s">
        <v>239</v>
      </c>
      <c r="G11" s="70" t="s">
        <v>306</v>
      </c>
      <c r="H11" s="70" t="s">
        <v>329</v>
      </c>
      <c r="I11" s="44">
        <v>3852</v>
      </c>
      <c r="J11" s="44">
        <v>3852</v>
      </c>
      <c r="K11" s="44"/>
      <c r="L11" s="44"/>
      <c r="M11" s="44">
        <v>3852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1:24" s="84" customFormat="1" ht="20.25" customHeight="1">
      <c r="A12" s="91" t="s">
        <v>279</v>
      </c>
      <c r="B12" s="91" t="s">
        <v>280</v>
      </c>
      <c r="C12" s="70" t="s">
        <v>296</v>
      </c>
      <c r="D12" s="70" t="s">
        <v>289</v>
      </c>
      <c r="E12" s="70" t="s">
        <v>245</v>
      </c>
      <c r="F12" s="70" t="s">
        <v>239</v>
      </c>
      <c r="G12" s="70" t="s">
        <v>307</v>
      </c>
      <c r="H12" s="70" t="s">
        <v>330</v>
      </c>
      <c r="I12" s="44">
        <v>216000</v>
      </c>
      <c r="J12" s="44">
        <v>216000</v>
      </c>
      <c r="K12" s="44"/>
      <c r="L12" s="44"/>
      <c r="M12" s="44">
        <v>216000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s="84" customFormat="1" ht="20.25" customHeight="1">
      <c r="A13" s="91" t="s">
        <v>279</v>
      </c>
      <c r="B13" s="91" t="s">
        <v>280</v>
      </c>
      <c r="C13" s="70" t="s">
        <v>296</v>
      </c>
      <c r="D13" s="70" t="s">
        <v>289</v>
      </c>
      <c r="E13" s="70" t="s">
        <v>245</v>
      </c>
      <c r="F13" s="70" t="s">
        <v>239</v>
      </c>
      <c r="G13" s="70" t="s">
        <v>308</v>
      </c>
      <c r="H13" s="70" t="s">
        <v>331</v>
      </c>
      <c r="I13" s="44">
        <v>1506480</v>
      </c>
      <c r="J13" s="44">
        <v>1506480</v>
      </c>
      <c r="K13" s="44"/>
      <c r="L13" s="44"/>
      <c r="M13" s="44">
        <v>1506480</v>
      </c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4" s="84" customFormat="1" ht="20.25" customHeight="1">
      <c r="A14" s="91" t="s">
        <v>279</v>
      </c>
      <c r="B14" s="91" t="s">
        <v>280</v>
      </c>
      <c r="C14" s="70" t="s">
        <v>296</v>
      </c>
      <c r="D14" s="70" t="s">
        <v>289</v>
      </c>
      <c r="E14" s="70" t="s">
        <v>245</v>
      </c>
      <c r="F14" s="70" t="s">
        <v>239</v>
      </c>
      <c r="G14" s="70" t="s">
        <v>308</v>
      </c>
      <c r="H14" s="70" t="s">
        <v>331</v>
      </c>
      <c r="I14" s="44">
        <v>2049756</v>
      </c>
      <c r="J14" s="44">
        <v>2049756</v>
      </c>
      <c r="K14" s="44"/>
      <c r="L14" s="44"/>
      <c r="M14" s="44">
        <v>2049756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1:24" s="84" customFormat="1" ht="20.25" customHeight="1">
      <c r="A15" s="91" t="s">
        <v>279</v>
      </c>
      <c r="B15" s="91" t="s">
        <v>280</v>
      </c>
      <c r="C15" s="70" t="s">
        <v>297</v>
      </c>
      <c r="D15" s="70" t="s">
        <v>281</v>
      </c>
      <c r="E15" s="70" t="s">
        <v>259</v>
      </c>
      <c r="F15" s="70" t="s">
        <v>275</v>
      </c>
      <c r="G15" s="70" t="s">
        <v>306</v>
      </c>
      <c r="H15" s="70" t="s">
        <v>329</v>
      </c>
      <c r="I15" s="44">
        <v>48240</v>
      </c>
      <c r="J15" s="44">
        <v>48240</v>
      </c>
      <c r="K15" s="44"/>
      <c r="L15" s="44"/>
      <c r="M15" s="44">
        <v>48240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 s="84" customFormat="1" ht="20.25" customHeight="1">
      <c r="A16" s="91" t="s">
        <v>279</v>
      </c>
      <c r="B16" s="91" t="s">
        <v>280</v>
      </c>
      <c r="C16" s="70" t="s">
        <v>298</v>
      </c>
      <c r="D16" s="70" t="s">
        <v>290</v>
      </c>
      <c r="E16" s="70" t="s">
        <v>245</v>
      </c>
      <c r="F16" s="70" t="s">
        <v>239</v>
      </c>
      <c r="G16" s="70" t="s">
        <v>309</v>
      </c>
      <c r="H16" s="70" t="s">
        <v>290</v>
      </c>
      <c r="I16" s="44">
        <v>120710.16</v>
      </c>
      <c r="J16" s="44">
        <v>120710.16</v>
      </c>
      <c r="K16" s="44"/>
      <c r="L16" s="44"/>
      <c r="M16" s="44">
        <v>120710.16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s="84" customFormat="1" ht="20.25" customHeight="1">
      <c r="A17" s="91" t="s">
        <v>279</v>
      </c>
      <c r="B17" s="91" t="s">
        <v>280</v>
      </c>
      <c r="C17" s="70" t="s">
        <v>299</v>
      </c>
      <c r="D17" s="70" t="s">
        <v>274</v>
      </c>
      <c r="E17" s="70" t="s">
        <v>258</v>
      </c>
      <c r="F17" s="70" t="s">
        <v>274</v>
      </c>
      <c r="G17" s="70" t="s">
        <v>310</v>
      </c>
      <c r="H17" s="70" t="s">
        <v>274</v>
      </c>
      <c r="I17" s="44">
        <v>945552</v>
      </c>
      <c r="J17" s="44">
        <v>945552</v>
      </c>
      <c r="K17" s="44"/>
      <c r="L17" s="44"/>
      <c r="M17" s="44">
        <v>945552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s="84" customFormat="1" ht="20.25" customHeight="1">
      <c r="A18" s="91" t="s">
        <v>279</v>
      </c>
      <c r="B18" s="91" t="s">
        <v>280</v>
      </c>
      <c r="C18" s="70" t="s">
        <v>300</v>
      </c>
      <c r="D18" s="70" t="s">
        <v>291</v>
      </c>
      <c r="E18" s="70" t="s">
        <v>249</v>
      </c>
      <c r="F18" s="70" t="s">
        <v>265</v>
      </c>
      <c r="G18" s="70" t="s">
        <v>311</v>
      </c>
      <c r="H18" s="70" t="s">
        <v>332</v>
      </c>
      <c r="I18" s="44">
        <v>1086480</v>
      </c>
      <c r="J18" s="44">
        <v>1086480</v>
      </c>
      <c r="K18" s="44"/>
      <c r="L18" s="44"/>
      <c r="M18" s="44">
        <v>1086480</v>
      </c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s="84" customFormat="1" ht="20.25" customHeight="1">
      <c r="A19" s="91" t="s">
        <v>279</v>
      </c>
      <c r="B19" s="91" t="s">
        <v>280</v>
      </c>
      <c r="C19" s="70" t="s">
        <v>300</v>
      </c>
      <c r="D19" s="70" t="s">
        <v>291</v>
      </c>
      <c r="E19" s="70" t="s">
        <v>250</v>
      </c>
      <c r="F19" s="70" t="s">
        <v>266</v>
      </c>
      <c r="G19" s="70" t="s">
        <v>312</v>
      </c>
      <c r="H19" s="70" t="s">
        <v>333</v>
      </c>
      <c r="I19" s="44">
        <v>400000</v>
      </c>
      <c r="J19" s="44">
        <v>400000</v>
      </c>
      <c r="K19" s="44"/>
      <c r="L19" s="44"/>
      <c r="M19" s="44">
        <v>400000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s="84" customFormat="1" ht="20.25" customHeight="1">
      <c r="A20" s="91" t="s">
        <v>279</v>
      </c>
      <c r="B20" s="91" t="s">
        <v>280</v>
      </c>
      <c r="C20" s="70" t="s">
        <v>300</v>
      </c>
      <c r="D20" s="70" t="s">
        <v>291</v>
      </c>
      <c r="E20" s="70" t="s">
        <v>253</v>
      </c>
      <c r="F20" s="70" t="s">
        <v>269</v>
      </c>
      <c r="G20" s="70" t="s">
        <v>313</v>
      </c>
      <c r="H20" s="70" t="s">
        <v>334</v>
      </c>
      <c r="I20" s="44">
        <v>536220</v>
      </c>
      <c r="J20" s="44">
        <v>536220</v>
      </c>
      <c r="K20" s="44"/>
      <c r="L20" s="44"/>
      <c r="M20" s="44">
        <v>536220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 s="84" customFormat="1" ht="20.25" customHeight="1">
      <c r="A21" s="91" t="s">
        <v>279</v>
      </c>
      <c r="B21" s="91" t="s">
        <v>280</v>
      </c>
      <c r="C21" s="70" t="s">
        <v>300</v>
      </c>
      <c r="D21" s="70" t="s">
        <v>291</v>
      </c>
      <c r="E21" s="70" t="s">
        <v>254</v>
      </c>
      <c r="F21" s="70" t="s">
        <v>270</v>
      </c>
      <c r="G21" s="70" t="s">
        <v>314</v>
      </c>
      <c r="H21" s="70" t="s">
        <v>335</v>
      </c>
      <c r="I21" s="44">
        <v>403200</v>
      </c>
      <c r="J21" s="44">
        <v>403200</v>
      </c>
      <c r="K21" s="44"/>
      <c r="L21" s="44"/>
      <c r="M21" s="44">
        <v>403200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 s="84" customFormat="1" ht="20.25" customHeight="1">
      <c r="A22" s="91" t="s">
        <v>279</v>
      </c>
      <c r="B22" s="91" t="s">
        <v>280</v>
      </c>
      <c r="C22" s="70" t="s">
        <v>300</v>
      </c>
      <c r="D22" s="70" t="s">
        <v>291</v>
      </c>
      <c r="E22" s="70" t="s">
        <v>245</v>
      </c>
      <c r="F22" s="70" t="s">
        <v>239</v>
      </c>
      <c r="G22" s="70" t="s">
        <v>315</v>
      </c>
      <c r="H22" s="70" t="s">
        <v>336</v>
      </c>
      <c r="I22" s="44">
        <v>48600</v>
      </c>
      <c r="J22" s="44">
        <v>48600</v>
      </c>
      <c r="K22" s="44"/>
      <c r="L22" s="44"/>
      <c r="M22" s="44">
        <v>48600</v>
      </c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 s="84" customFormat="1" ht="20.25" customHeight="1">
      <c r="A23" s="91" t="s">
        <v>279</v>
      </c>
      <c r="B23" s="91" t="s">
        <v>280</v>
      </c>
      <c r="C23" s="70" t="s">
        <v>300</v>
      </c>
      <c r="D23" s="70" t="s">
        <v>291</v>
      </c>
      <c r="E23" s="70" t="s">
        <v>255</v>
      </c>
      <c r="F23" s="70" t="s">
        <v>271</v>
      </c>
      <c r="G23" s="70" t="s">
        <v>315</v>
      </c>
      <c r="H23" s="70" t="s">
        <v>336</v>
      </c>
      <c r="I23" s="44">
        <v>32571</v>
      </c>
      <c r="J23" s="44">
        <v>32571</v>
      </c>
      <c r="K23" s="44"/>
      <c r="L23" s="44"/>
      <c r="M23" s="44">
        <v>32571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 s="84" customFormat="1" ht="20.25" customHeight="1">
      <c r="A24" s="91" t="s">
        <v>279</v>
      </c>
      <c r="B24" s="91" t="s">
        <v>280</v>
      </c>
      <c r="C24" s="70" t="s">
        <v>300</v>
      </c>
      <c r="D24" s="70" t="s">
        <v>291</v>
      </c>
      <c r="E24" s="70" t="s">
        <v>255</v>
      </c>
      <c r="F24" s="70" t="s">
        <v>271</v>
      </c>
      <c r="G24" s="70" t="s">
        <v>315</v>
      </c>
      <c r="H24" s="70" t="s">
        <v>336</v>
      </c>
      <c r="I24" s="44">
        <v>25272</v>
      </c>
      <c r="J24" s="44">
        <v>25272</v>
      </c>
      <c r="K24" s="44"/>
      <c r="L24" s="44"/>
      <c r="M24" s="44">
        <v>25272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 s="84" customFormat="1" ht="20.25" customHeight="1">
      <c r="A25" s="91" t="s">
        <v>279</v>
      </c>
      <c r="B25" s="91" t="s">
        <v>280</v>
      </c>
      <c r="C25" s="70" t="s">
        <v>301</v>
      </c>
      <c r="D25" s="70" t="s">
        <v>292</v>
      </c>
      <c r="E25" s="70" t="s">
        <v>245</v>
      </c>
      <c r="F25" s="70" t="s">
        <v>239</v>
      </c>
      <c r="G25" s="70" t="s">
        <v>307</v>
      </c>
      <c r="H25" s="70" t="s">
        <v>330</v>
      </c>
      <c r="I25" s="44">
        <v>2052000</v>
      </c>
      <c r="J25" s="44">
        <v>2052000</v>
      </c>
      <c r="K25" s="44"/>
      <c r="L25" s="44"/>
      <c r="M25" s="44">
        <v>2052000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 s="84" customFormat="1" ht="20.25" customHeight="1">
      <c r="A26" s="91" t="s">
        <v>279</v>
      </c>
      <c r="B26" s="91" t="s">
        <v>280</v>
      </c>
      <c r="C26" s="70" t="s">
        <v>302</v>
      </c>
      <c r="D26" s="70" t="s">
        <v>293</v>
      </c>
      <c r="E26" s="70" t="s">
        <v>245</v>
      </c>
      <c r="F26" s="70" t="s">
        <v>239</v>
      </c>
      <c r="G26" s="70" t="s">
        <v>316</v>
      </c>
      <c r="H26" s="70" t="s">
        <v>337</v>
      </c>
      <c r="I26" s="44">
        <v>7732968</v>
      </c>
      <c r="J26" s="44">
        <v>7732968</v>
      </c>
      <c r="K26" s="44"/>
      <c r="L26" s="44"/>
      <c r="M26" s="44">
        <v>7732968</v>
      </c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s="84" customFormat="1" ht="20.25" customHeight="1">
      <c r="A27" s="91" t="s">
        <v>279</v>
      </c>
      <c r="B27" s="91" t="s">
        <v>280</v>
      </c>
      <c r="C27" s="70" t="s">
        <v>303</v>
      </c>
      <c r="D27" s="70" t="s">
        <v>294</v>
      </c>
      <c r="E27" s="70" t="s">
        <v>248</v>
      </c>
      <c r="F27" s="70" t="s">
        <v>264</v>
      </c>
      <c r="G27" s="70" t="s">
        <v>317</v>
      </c>
      <c r="H27" s="70" t="s">
        <v>338</v>
      </c>
      <c r="I27" s="44">
        <v>183600</v>
      </c>
      <c r="J27" s="44">
        <v>183600</v>
      </c>
      <c r="K27" s="44"/>
      <c r="L27" s="44"/>
      <c r="M27" s="44">
        <v>183600</v>
      </c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8" spans="1:24" s="84" customFormat="1" ht="20.25" customHeight="1">
      <c r="A28" s="91" t="s">
        <v>279</v>
      </c>
      <c r="B28" s="91" t="s">
        <v>280</v>
      </c>
      <c r="C28" s="70" t="s">
        <v>304</v>
      </c>
      <c r="D28" s="70" t="s">
        <v>295</v>
      </c>
      <c r="E28" s="70" t="s">
        <v>245</v>
      </c>
      <c r="F28" s="70" t="s">
        <v>239</v>
      </c>
      <c r="G28" s="70" t="s">
        <v>318</v>
      </c>
      <c r="H28" s="70" t="s">
        <v>282</v>
      </c>
      <c r="I28" s="44">
        <v>512700</v>
      </c>
      <c r="J28" s="44">
        <v>512700</v>
      </c>
      <c r="K28" s="44"/>
      <c r="L28" s="44"/>
      <c r="M28" s="44">
        <v>512700</v>
      </c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</row>
    <row r="29" spans="1:24" s="84" customFormat="1" ht="20.25" customHeight="1">
      <c r="A29" s="91" t="s">
        <v>279</v>
      </c>
      <c r="B29" s="91" t="s">
        <v>280</v>
      </c>
      <c r="C29" s="70" t="s">
        <v>304</v>
      </c>
      <c r="D29" s="70" t="s">
        <v>295</v>
      </c>
      <c r="E29" s="70" t="s">
        <v>248</v>
      </c>
      <c r="F29" s="70" t="s">
        <v>264</v>
      </c>
      <c r="G29" s="70" t="s">
        <v>318</v>
      </c>
      <c r="H29" s="70" t="s">
        <v>282</v>
      </c>
      <c r="I29" s="44">
        <v>5400</v>
      </c>
      <c r="J29" s="44">
        <v>5400</v>
      </c>
      <c r="K29" s="44"/>
      <c r="L29" s="44"/>
      <c r="M29" s="44">
        <v>5400</v>
      </c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spans="1:24" s="84" customFormat="1" ht="20.25" customHeight="1">
      <c r="A30" s="91" t="s">
        <v>279</v>
      </c>
      <c r="B30" s="91" t="s">
        <v>280</v>
      </c>
      <c r="C30" s="70" t="s">
        <v>304</v>
      </c>
      <c r="D30" s="70" t="s">
        <v>295</v>
      </c>
      <c r="E30" s="70" t="s">
        <v>245</v>
      </c>
      <c r="F30" s="70" t="s">
        <v>239</v>
      </c>
      <c r="G30" s="70" t="s">
        <v>319</v>
      </c>
      <c r="H30" s="70" t="s">
        <v>283</v>
      </c>
      <c r="I30" s="44">
        <v>11000</v>
      </c>
      <c r="J30" s="44">
        <v>11000</v>
      </c>
      <c r="K30" s="44"/>
      <c r="L30" s="44"/>
      <c r="M30" s="44">
        <v>11000</v>
      </c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 spans="1:24" s="84" customFormat="1" ht="20.25" customHeight="1">
      <c r="A31" s="91" t="s">
        <v>279</v>
      </c>
      <c r="B31" s="91" t="s">
        <v>280</v>
      </c>
      <c r="C31" s="70" t="s">
        <v>304</v>
      </c>
      <c r="D31" s="70" t="s">
        <v>295</v>
      </c>
      <c r="E31" s="70" t="s">
        <v>245</v>
      </c>
      <c r="F31" s="70" t="s">
        <v>239</v>
      </c>
      <c r="G31" s="70" t="s">
        <v>320</v>
      </c>
      <c r="H31" s="70" t="s">
        <v>284</v>
      </c>
      <c r="I31" s="44">
        <v>42000</v>
      </c>
      <c r="J31" s="44">
        <v>42000</v>
      </c>
      <c r="K31" s="44"/>
      <c r="L31" s="44"/>
      <c r="M31" s="44">
        <v>42000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</row>
    <row r="32" spans="1:24" s="84" customFormat="1" ht="20.25" customHeight="1">
      <c r="A32" s="91" t="s">
        <v>279</v>
      </c>
      <c r="B32" s="91" t="s">
        <v>280</v>
      </c>
      <c r="C32" s="70" t="s">
        <v>304</v>
      </c>
      <c r="D32" s="70" t="s">
        <v>295</v>
      </c>
      <c r="E32" s="70" t="s">
        <v>245</v>
      </c>
      <c r="F32" s="70" t="s">
        <v>239</v>
      </c>
      <c r="G32" s="70" t="s">
        <v>321</v>
      </c>
      <c r="H32" s="70" t="s">
        <v>285</v>
      </c>
      <c r="I32" s="44">
        <v>42000</v>
      </c>
      <c r="J32" s="44">
        <v>42000</v>
      </c>
      <c r="K32" s="44"/>
      <c r="L32" s="44"/>
      <c r="M32" s="44">
        <v>42000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:24" s="84" customFormat="1" ht="20.25" customHeight="1">
      <c r="A33" s="91" t="s">
        <v>279</v>
      </c>
      <c r="B33" s="91" t="s">
        <v>280</v>
      </c>
      <c r="C33" s="70" t="s">
        <v>304</v>
      </c>
      <c r="D33" s="70" t="s">
        <v>295</v>
      </c>
      <c r="E33" s="70" t="s">
        <v>245</v>
      </c>
      <c r="F33" s="70" t="s">
        <v>239</v>
      </c>
      <c r="G33" s="70" t="s">
        <v>322</v>
      </c>
      <c r="H33" s="70" t="s">
        <v>286</v>
      </c>
      <c r="I33" s="44">
        <v>30000</v>
      </c>
      <c r="J33" s="44">
        <v>30000</v>
      </c>
      <c r="K33" s="44"/>
      <c r="L33" s="44"/>
      <c r="M33" s="44">
        <v>30000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 spans="1:24" s="84" customFormat="1" ht="20.25" customHeight="1">
      <c r="A34" s="91" t="s">
        <v>279</v>
      </c>
      <c r="B34" s="91" t="s">
        <v>280</v>
      </c>
      <c r="C34" s="70" t="s">
        <v>304</v>
      </c>
      <c r="D34" s="70" t="s">
        <v>295</v>
      </c>
      <c r="E34" s="70" t="s">
        <v>245</v>
      </c>
      <c r="F34" s="70" t="s">
        <v>239</v>
      </c>
      <c r="G34" s="70" t="s">
        <v>323</v>
      </c>
      <c r="H34" s="70" t="s">
        <v>339</v>
      </c>
      <c r="I34" s="44">
        <v>116800</v>
      </c>
      <c r="J34" s="44">
        <v>116800</v>
      </c>
      <c r="K34" s="44"/>
      <c r="L34" s="44"/>
      <c r="M34" s="44">
        <v>116800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spans="1:24" s="84" customFormat="1" ht="20.25" customHeight="1">
      <c r="A35" s="91" t="s">
        <v>279</v>
      </c>
      <c r="B35" s="91" t="s">
        <v>280</v>
      </c>
      <c r="C35" s="70" t="s">
        <v>304</v>
      </c>
      <c r="D35" s="70" t="s">
        <v>295</v>
      </c>
      <c r="E35" s="70" t="s">
        <v>245</v>
      </c>
      <c r="F35" s="70" t="s">
        <v>239</v>
      </c>
      <c r="G35" s="70" t="s">
        <v>324</v>
      </c>
      <c r="H35" s="70" t="s">
        <v>340</v>
      </c>
      <c r="I35" s="44">
        <v>50000</v>
      </c>
      <c r="J35" s="44">
        <v>50000</v>
      </c>
      <c r="K35" s="44"/>
      <c r="L35" s="44"/>
      <c r="M35" s="44">
        <v>50000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s="84" customFormat="1" ht="20.25" customHeight="1">
      <c r="A36" s="91" t="s">
        <v>279</v>
      </c>
      <c r="B36" s="91" t="s">
        <v>280</v>
      </c>
      <c r="C36" s="70" t="s">
        <v>304</v>
      </c>
      <c r="D36" s="70" t="s">
        <v>295</v>
      </c>
      <c r="E36" s="70" t="s">
        <v>245</v>
      </c>
      <c r="F36" s="70" t="s">
        <v>239</v>
      </c>
      <c r="G36" s="70" t="s">
        <v>325</v>
      </c>
      <c r="H36" s="70" t="s">
        <v>287</v>
      </c>
      <c r="I36" s="44">
        <v>25000</v>
      </c>
      <c r="J36" s="44">
        <v>25000</v>
      </c>
      <c r="K36" s="44"/>
      <c r="L36" s="44"/>
      <c r="M36" s="44">
        <v>25000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1:24" s="84" customFormat="1" ht="20.25" customHeight="1">
      <c r="A37" s="91" t="s">
        <v>279</v>
      </c>
      <c r="B37" s="91" t="s">
        <v>280</v>
      </c>
      <c r="C37" s="70" t="s">
        <v>304</v>
      </c>
      <c r="D37" s="70" t="s">
        <v>295</v>
      </c>
      <c r="E37" s="70" t="s">
        <v>245</v>
      </c>
      <c r="F37" s="70" t="s">
        <v>239</v>
      </c>
      <c r="G37" s="70" t="s">
        <v>326</v>
      </c>
      <c r="H37" s="70" t="s">
        <v>288</v>
      </c>
      <c r="I37" s="44">
        <v>7000</v>
      </c>
      <c r="J37" s="44">
        <v>7000</v>
      </c>
      <c r="K37" s="44"/>
      <c r="L37" s="44"/>
      <c r="M37" s="44">
        <v>7000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1:24" s="84" customFormat="1" ht="20.25" customHeight="1">
      <c r="A38" s="91" t="s">
        <v>279</v>
      </c>
      <c r="B38" s="91" t="s">
        <v>280</v>
      </c>
      <c r="C38" s="70" t="s">
        <v>304</v>
      </c>
      <c r="D38" s="70" t="s">
        <v>295</v>
      </c>
      <c r="E38" s="70" t="s">
        <v>245</v>
      </c>
      <c r="F38" s="70" t="s">
        <v>239</v>
      </c>
      <c r="G38" s="70" t="s">
        <v>327</v>
      </c>
      <c r="H38" s="70" t="s">
        <v>341</v>
      </c>
      <c r="I38" s="44">
        <v>162000</v>
      </c>
      <c r="J38" s="44">
        <v>162000</v>
      </c>
      <c r="K38" s="44"/>
      <c r="L38" s="44"/>
      <c r="M38" s="44">
        <v>162000</v>
      </c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 spans="1:24" ht="17.25" customHeight="1">
      <c r="A39" s="171" t="s">
        <v>133</v>
      </c>
      <c r="B39" s="172"/>
      <c r="C39" s="173"/>
      <c r="D39" s="173"/>
      <c r="E39" s="173"/>
      <c r="F39" s="173"/>
      <c r="G39" s="173"/>
      <c r="H39" s="174"/>
      <c r="I39" s="44">
        <v>20870821.16</v>
      </c>
      <c r="J39" s="44">
        <v>20870821.16</v>
      </c>
      <c r="K39" s="44"/>
      <c r="L39" s="44"/>
      <c r="M39" s="44">
        <v>20870821.16</v>
      </c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</sheetData>
  <mergeCells count="31">
    <mergeCell ref="X7:X8"/>
    <mergeCell ref="S7:S8"/>
    <mergeCell ref="T7:T8"/>
    <mergeCell ref="U7:U8"/>
    <mergeCell ref="V7:V8"/>
    <mergeCell ref="W7:W8"/>
    <mergeCell ref="A39:H39"/>
    <mergeCell ref="A5:A8"/>
    <mergeCell ref="B5:B8"/>
    <mergeCell ref="C5:C8"/>
    <mergeCell ref="D5:D8"/>
    <mergeCell ref="E5:E8"/>
    <mergeCell ref="F5:F8"/>
    <mergeCell ref="G5:G8"/>
    <mergeCell ref="H5:H8"/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</mergeCells>
  <phoneticPr fontId="16" type="noConversion"/>
  <printOptions horizontalCentered="1"/>
  <pageMargins left="0.37" right="0.37" top="0.56000000000000005" bottom="0.56000000000000005" header="0.48" footer="0.48"/>
  <pageSetup paperSize="9" scale="2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27"/>
  <sheetViews>
    <sheetView showZeros="0" workbookViewId="0">
      <pane ySplit="1" topLeftCell="A2" activePane="bottomLeft" state="frozen"/>
      <selection activeCell="D33" sqref="D33"/>
      <selection pane="bottomLeft" activeCell="A4" sqref="A4:H4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66"/>
      <c r="E2" s="2"/>
      <c r="F2" s="2"/>
      <c r="G2" s="2"/>
      <c r="H2" s="2"/>
      <c r="U2" s="66"/>
      <c r="W2" s="67" t="s">
        <v>160</v>
      </c>
    </row>
    <row r="3" spans="1:23" ht="46.5" customHeight="1">
      <c r="A3" s="156" t="str">
        <f>"2025"&amp;"年部门项目支出预算表"</f>
        <v>2025年部门项目支出预算表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</row>
    <row r="4" spans="1:23" ht="13.5" customHeight="1">
      <c r="A4" s="157" t="s">
        <v>429</v>
      </c>
      <c r="B4" s="158"/>
      <c r="C4" s="158"/>
      <c r="D4" s="158"/>
      <c r="E4" s="158"/>
      <c r="F4" s="158"/>
      <c r="G4" s="158"/>
      <c r="H4" s="158"/>
      <c r="I4" s="4"/>
      <c r="J4" s="4"/>
      <c r="K4" s="4"/>
      <c r="L4" s="4"/>
      <c r="M4" s="4"/>
      <c r="N4" s="4"/>
      <c r="O4" s="4"/>
      <c r="P4" s="4"/>
      <c r="Q4" s="4"/>
      <c r="U4" s="66"/>
      <c r="W4" s="60" t="s">
        <v>1</v>
      </c>
    </row>
    <row r="5" spans="1:23" ht="21.75" customHeight="1">
      <c r="A5" s="169" t="s">
        <v>161</v>
      </c>
      <c r="B5" s="178" t="s">
        <v>144</v>
      </c>
      <c r="C5" s="169" t="s">
        <v>145</v>
      </c>
      <c r="D5" s="169" t="s">
        <v>162</v>
      </c>
      <c r="E5" s="178" t="s">
        <v>146</v>
      </c>
      <c r="F5" s="178" t="s">
        <v>147</v>
      </c>
      <c r="G5" s="178" t="s">
        <v>163</v>
      </c>
      <c r="H5" s="178" t="s">
        <v>164</v>
      </c>
      <c r="I5" s="177" t="s">
        <v>55</v>
      </c>
      <c r="J5" s="163" t="s">
        <v>165</v>
      </c>
      <c r="K5" s="136"/>
      <c r="L5" s="136"/>
      <c r="M5" s="137"/>
      <c r="N5" s="163" t="s">
        <v>152</v>
      </c>
      <c r="O5" s="136"/>
      <c r="P5" s="137"/>
      <c r="Q5" s="178" t="s">
        <v>61</v>
      </c>
      <c r="R5" s="163" t="s">
        <v>62</v>
      </c>
      <c r="S5" s="136"/>
      <c r="T5" s="136"/>
      <c r="U5" s="136"/>
      <c r="V5" s="136"/>
      <c r="W5" s="137"/>
    </row>
    <row r="6" spans="1:23" ht="21.75" customHeight="1">
      <c r="A6" s="175"/>
      <c r="B6" s="165"/>
      <c r="C6" s="175"/>
      <c r="D6" s="175"/>
      <c r="E6" s="180"/>
      <c r="F6" s="180"/>
      <c r="G6" s="180"/>
      <c r="H6" s="180"/>
      <c r="I6" s="165"/>
      <c r="J6" s="181" t="s">
        <v>58</v>
      </c>
      <c r="K6" s="142"/>
      <c r="L6" s="178" t="s">
        <v>59</v>
      </c>
      <c r="M6" s="178" t="s">
        <v>60</v>
      </c>
      <c r="N6" s="178" t="s">
        <v>58</v>
      </c>
      <c r="O6" s="178" t="s">
        <v>59</v>
      </c>
      <c r="P6" s="178" t="s">
        <v>60</v>
      </c>
      <c r="Q6" s="180"/>
      <c r="R6" s="178" t="s">
        <v>57</v>
      </c>
      <c r="S6" s="178" t="s">
        <v>64</v>
      </c>
      <c r="T6" s="178" t="s">
        <v>158</v>
      </c>
      <c r="U6" s="178" t="s">
        <v>66</v>
      </c>
      <c r="V6" s="178" t="s">
        <v>67</v>
      </c>
      <c r="W6" s="178" t="s">
        <v>68</v>
      </c>
    </row>
    <row r="7" spans="1:23" ht="21" customHeight="1">
      <c r="A7" s="165"/>
      <c r="B7" s="165"/>
      <c r="C7" s="165"/>
      <c r="D7" s="165"/>
      <c r="E7" s="165"/>
      <c r="F7" s="165"/>
      <c r="G7" s="165"/>
      <c r="H7" s="165"/>
      <c r="I7" s="165"/>
      <c r="J7" s="182" t="s">
        <v>57</v>
      </c>
      <c r="K7" s="143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</row>
    <row r="8" spans="1:23" ht="39.75" customHeight="1">
      <c r="A8" s="170"/>
      <c r="B8" s="141"/>
      <c r="C8" s="170"/>
      <c r="D8" s="170"/>
      <c r="E8" s="179"/>
      <c r="F8" s="179"/>
      <c r="G8" s="179"/>
      <c r="H8" s="179"/>
      <c r="I8" s="141"/>
      <c r="J8" s="34" t="s">
        <v>57</v>
      </c>
      <c r="K8" s="34" t="s">
        <v>166</v>
      </c>
      <c r="L8" s="179"/>
      <c r="M8" s="179"/>
      <c r="N8" s="179"/>
      <c r="O8" s="179"/>
      <c r="P8" s="179"/>
      <c r="Q8" s="179"/>
      <c r="R8" s="179"/>
      <c r="S8" s="179"/>
      <c r="T8" s="179"/>
      <c r="U8" s="141"/>
      <c r="V8" s="179"/>
      <c r="W8" s="179"/>
    </row>
    <row r="9" spans="1:23" ht="15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0">
        <v>21</v>
      </c>
      <c r="V9" s="18">
        <v>22</v>
      </c>
      <c r="W9" s="10">
        <v>23</v>
      </c>
    </row>
    <row r="10" spans="1:23" ht="21.75" customHeight="1">
      <c r="A10" s="36" t="s">
        <v>342</v>
      </c>
      <c r="B10" s="36" t="s">
        <v>346</v>
      </c>
      <c r="C10" s="36" t="s">
        <v>344</v>
      </c>
      <c r="D10" s="36" t="s">
        <v>241</v>
      </c>
      <c r="E10" s="36" t="s">
        <v>245</v>
      </c>
      <c r="F10" s="36" t="s">
        <v>239</v>
      </c>
      <c r="G10" s="36" t="s">
        <v>348</v>
      </c>
      <c r="H10" s="36" t="s">
        <v>349</v>
      </c>
      <c r="I10" s="44">
        <v>1690</v>
      </c>
      <c r="J10" s="44">
        <v>1690</v>
      </c>
      <c r="K10" s="44">
        <v>1690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 s="84" customFormat="1" ht="21.75" customHeight="1">
      <c r="A11" s="36" t="s">
        <v>343</v>
      </c>
      <c r="B11" s="36" t="s">
        <v>347</v>
      </c>
      <c r="C11" s="36" t="s">
        <v>345</v>
      </c>
      <c r="D11" s="36" t="s">
        <v>241</v>
      </c>
      <c r="E11" s="36" t="s">
        <v>245</v>
      </c>
      <c r="F11" s="36" t="s">
        <v>239</v>
      </c>
      <c r="G11" s="36" t="s">
        <v>318</v>
      </c>
      <c r="H11" s="36" t="s">
        <v>282</v>
      </c>
      <c r="I11" s="44">
        <v>430000</v>
      </c>
      <c r="J11" s="44">
        <v>430000</v>
      </c>
      <c r="K11" s="44">
        <v>430000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s="84" customFormat="1" ht="21.75" customHeight="1">
      <c r="A12" s="36" t="s">
        <v>342</v>
      </c>
      <c r="B12" s="36" t="s">
        <v>350</v>
      </c>
      <c r="C12" s="36" t="s">
        <v>351</v>
      </c>
      <c r="D12" s="36" t="s">
        <v>241</v>
      </c>
      <c r="E12" s="36" t="s">
        <v>245</v>
      </c>
      <c r="F12" s="36" t="s">
        <v>239</v>
      </c>
      <c r="G12" s="36" t="s">
        <v>348</v>
      </c>
      <c r="H12" s="36" t="s">
        <v>349</v>
      </c>
      <c r="I12" s="44"/>
      <c r="J12" s="44"/>
      <c r="K12" s="44"/>
      <c r="L12" s="44"/>
      <c r="M12" s="44"/>
      <c r="N12" s="44">
        <v>282</v>
      </c>
      <c r="O12" s="44"/>
      <c r="P12" s="44"/>
      <c r="Q12" s="44"/>
      <c r="R12" s="44"/>
      <c r="S12" s="44"/>
      <c r="T12" s="44"/>
      <c r="U12" s="44"/>
      <c r="V12" s="44"/>
      <c r="W12" s="44"/>
    </row>
    <row r="13" spans="1:23" s="84" customFormat="1" ht="21.75" customHeight="1">
      <c r="A13" s="36" t="s">
        <v>342</v>
      </c>
      <c r="B13" s="36" t="s">
        <v>353</v>
      </c>
      <c r="C13" s="36" t="s">
        <v>352</v>
      </c>
      <c r="D13" s="36" t="s">
        <v>241</v>
      </c>
      <c r="E13" s="36" t="s">
        <v>245</v>
      </c>
      <c r="F13" s="36" t="s">
        <v>239</v>
      </c>
      <c r="G13" s="36" t="s">
        <v>348</v>
      </c>
      <c r="H13" s="36" t="s">
        <v>349</v>
      </c>
      <c r="I13" s="44"/>
      <c r="J13" s="44"/>
      <c r="K13" s="44"/>
      <c r="L13" s="44"/>
      <c r="M13" s="44"/>
      <c r="N13" s="44">
        <v>4632</v>
      </c>
      <c r="O13" s="44"/>
      <c r="P13" s="44"/>
      <c r="Q13" s="44"/>
      <c r="R13" s="44"/>
      <c r="S13" s="44"/>
      <c r="T13" s="44"/>
      <c r="U13" s="44"/>
      <c r="V13" s="44"/>
      <c r="W13" s="44"/>
    </row>
    <row r="14" spans="1:23" s="84" customFormat="1" ht="21.75" customHeight="1">
      <c r="A14" s="36" t="s">
        <v>342</v>
      </c>
      <c r="B14" s="36" t="s">
        <v>355</v>
      </c>
      <c r="C14" s="36" t="s">
        <v>354</v>
      </c>
      <c r="D14" s="36" t="s">
        <v>241</v>
      </c>
      <c r="E14" s="36" t="s">
        <v>245</v>
      </c>
      <c r="F14" s="36" t="s">
        <v>239</v>
      </c>
      <c r="G14" s="36" t="s">
        <v>348</v>
      </c>
      <c r="H14" s="36" t="s">
        <v>349</v>
      </c>
      <c r="I14" s="44"/>
      <c r="J14" s="44"/>
      <c r="K14" s="44"/>
      <c r="L14" s="44"/>
      <c r="M14" s="44"/>
      <c r="N14" s="44">
        <v>187.08</v>
      </c>
      <c r="O14" s="44"/>
      <c r="P14" s="44"/>
      <c r="Q14" s="44"/>
      <c r="R14" s="44"/>
      <c r="S14" s="44"/>
      <c r="T14" s="44"/>
      <c r="U14" s="44"/>
      <c r="V14" s="44"/>
      <c r="W14" s="44"/>
    </row>
    <row r="15" spans="1:23" s="84" customFormat="1" ht="21.75" customHeight="1">
      <c r="A15" s="36" t="s">
        <v>343</v>
      </c>
      <c r="B15" s="36" t="s">
        <v>357</v>
      </c>
      <c r="C15" s="36" t="s">
        <v>356</v>
      </c>
      <c r="D15" s="36" t="s">
        <v>241</v>
      </c>
      <c r="E15" s="36" t="s">
        <v>245</v>
      </c>
      <c r="F15" s="36" t="s">
        <v>239</v>
      </c>
      <c r="G15" s="36" t="s">
        <v>318</v>
      </c>
      <c r="H15" s="36" t="s">
        <v>282</v>
      </c>
      <c r="I15" s="44"/>
      <c r="J15" s="44"/>
      <c r="K15" s="44"/>
      <c r="L15" s="44"/>
      <c r="M15" s="44"/>
      <c r="N15" s="44">
        <v>1400</v>
      </c>
      <c r="O15" s="44"/>
      <c r="P15" s="44"/>
      <c r="Q15" s="44"/>
      <c r="R15" s="44"/>
      <c r="S15" s="44"/>
      <c r="T15" s="44"/>
      <c r="U15" s="44"/>
      <c r="V15" s="44"/>
      <c r="W15" s="44"/>
    </row>
    <row r="16" spans="1:23" s="84" customFormat="1" ht="21.75" customHeight="1">
      <c r="A16" s="36" t="s">
        <v>343</v>
      </c>
      <c r="B16" s="36" t="s">
        <v>357</v>
      </c>
      <c r="C16" s="36" t="s">
        <v>356</v>
      </c>
      <c r="D16" s="36" t="s">
        <v>241</v>
      </c>
      <c r="E16" s="36" t="s">
        <v>245</v>
      </c>
      <c r="F16" s="36" t="s">
        <v>239</v>
      </c>
      <c r="G16" s="15">
        <v>30213</v>
      </c>
      <c r="H16" s="36" t="s">
        <v>358</v>
      </c>
      <c r="I16" s="44"/>
      <c r="J16" s="44"/>
      <c r="K16" s="44"/>
      <c r="L16" s="44"/>
      <c r="M16" s="44"/>
      <c r="N16" s="44">
        <v>579801.5</v>
      </c>
      <c r="O16" s="44"/>
      <c r="P16" s="44"/>
      <c r="Q16" s="44"/>
      <c r="R16" s="44"/>
      <c r="S16" s="44"/>
      <c r="T16" s="44"/>
      <c r="U16" s="44"/>
      <c r="V16" s="44"/>
      <c r="W16" s="44"/>
    </row>
    <row r="17" spans="1:23" s="84" customFormat="1" ht="21.75" customHeight="1">
      <c r="A17" s="36" t="s">
        <v>343</v>
      </c>
      <c r="B17" s="36" t="s">
        <v>357</v>
      </c>
      <c r="C17" s="36" t="s">
        <v>356</v>
      </c>
      <c r="D17" s="36" t="s">
        <v>241</v>
      </c>
      <c r="E17" s="36" t="s">
        <v>245</v>
      </c>
      <c r="F17" s="36" t="s">
        <v>239</v>
      </c>
      <c r="G17" s="15">
        <v>30227</v>
      </c>
      <c r="H17" s="36" t="s">
        <v>360</v>
      </c>
      <c r="I17" s="44"/>
      <c r="J17" s="44"/>
      <c r="K17" s="44"/>
      <c r="L17" s="44"/>
      <c r="M17" s="44"/>
      <c r="N17" s="44">
        <v>30685</v>
      </c>
      <c r="O17" s="44"/>
      <c r="P17" s="44"/>
      <c r="Q17" s="44"/>
      <c r="R17" s="44"/>
      <c r="S17" s="44"/>
      <c r="T17" s="44"/>
      <c r="U17" s="44"/>
      <c r="V17" s="44"/>
      <c r="W17" s="44"/>
    </row>
    <row r="18" spans="1:23" s="85" customFormat="1" ht="21.75" customHeight="1">
      <c r="A18" s="36" t="s">
        <v>343</v>
      </c>
      <c r="B18" s="36" t="s">
        <v>357</v>
      </c>
      <c r="C18" s="36" t="s">
        <v>356</v>
      </c>
      <c r="D18" s="36" t="s">
        <v>241</v>
      </c>
      <c r="E18" s="36" t="s">
        <v>245</v>
      </c>
      <c r="F18" s="36" t="s">
        <v>239</v>
      </c>
      <c r="G18" s="15">
        <v>30227</v>
      </c>
      <c r="H18" s="36" t="s">
        <v>359</v>
      </c>
      <c r="I18" s="44"/>
      <c r="J18" s="44"/>
      <c r="K18" s="44"/>
      <c r="L18" s="44"/>
      <c r="M18" s="44"/>
      <c r="N18" s="44">
        <v>4200</v>
      </c>
      <c r="O18" s="44"/>
      <c r="P18" s="44"/>
      <c r="Q18" s="44"/>
      <c r="R18" s="44"/>
      <c r="S18" s="44"/>
      <c r="T18" s="44"/>
      <c r="U18" s="44"/>
      <c r="V18" s="44"/>
      <c r="W18" s="44"/>
    </row>
    <row r="19" spans="1:23" s="84" customFormat="1" ht="21.75" customHeight="1">
      <c r="A19" s="36" t="s">
        <v>343</v>
      </c>
      <c r="B19" s="36" t="s">
        <v>362</v>
      </c>
      <c r="C19" s="36" t="s">
        <v>361</v>
      </c>
      <c r="D19" s="36" t="s">
        <v>241</v>
      </c>
      <c r="E19" s="36" t="s">
        <v>245</v>
      </c>
      <c r="F19" s="36" t="s">
        <v>239</v>
      </c>
      <c r="G19" s="36" t="s">
        <v>318</v>
      </c>
      <c r="H19" s="36" t="s">
        <v>282</v>
      </c>
      <c r="I19" s="44"/>
      <c r="J19" s="44"/>
      <c r="K19" s="44"/>
      <c r="L19" s="44"/>
      <c r="M19" s="44"/>
      <c r="N19" s="44">
        <v>700</v>
      </c>
      <c r="O19" s="44"/>
      <c r="P19" s="44"/>
      <c r="Q19" s="44"/>
      <c r="R19" s="44"/>
      <c r="S19" s="44"/>
      <c r="T19" s="44"/>
      <c r="U19" s="44"/>
      <c r="V19" s="44"/>
      <c r="W19" s="44"/>
    </row>
    <row r="20" spans="1:23" s="84" customFormat="1" ht="21.75" customHeight="1">
      <c r="A20" s="36" t="s">
        <v>343</v>
      </c>
      <c r="B20" s="36" t="s">
        <v>362</v>
      </c>
      <c r="C20" s="36" t="s">
        <v>361</v>
      </c>
      <c r="D20" s="36" t="s">
        <v>241</v>
      </c>
      <c r="E20" s="36" t="s">
        <v>245</v>
      </c>
      <c r="F20" s="36" t="s">
        <v>239</v>
      </c>
      <c r="G20" s="15">
        <v>30213</v>
      </c>
      <c r="H20" s="36" t="s">
        <v>340</v>
      </c>
      <c r="I20" s="44"/>
      <c r="J20" s="44"/>
      <c r="K20" s="44"/>
      <c r="L20" s="44"/>
      <c r="M20" s="44"/>
      <c r="N20" s="44">
        <v>677594.53</v>
      </c>
      <c r="O20" s="44"/>
      <c r="P20" s="44"/>
      <c r="Q20" s="44"/>
      <c r="R20" s="44"/>
      <c r="S20" s="44"/>
      <c r="T20" s="44"/>
      <c r="U20" s="44"/>
      <c r="V20" s="44"/>
      <c r="W20" s="44"/>
    </row>
    <row r="21" spans="1:23" s="84" customFormat="1" ht="21.75" customHeight="1">
      <c r="A21" s="36" t="s">
        <v>343</v>
      </c>
      <c r="B21" s="36" t="s">
        <v>362</v>
      </c>
      <c r="C21" s="36" t="s">
        <v>361</v>
      </c>
      <c r="D21" s="36" t="s">
        <v>241</v>
      </c>
      <c r="E21" s="36" t="s">
        <v>245</v>
      </c>
      <c r="F21" s="36" t="s">
        <v>239</v>
      </c>
      <c r="G21" s="15">
        <v>30227</v>
      </c>
      <c r="H21" s="36" t="s">
        <v>359</v>
      </c>
      <c r="I21" s="44"/>
      <c r="J21" s="44"/>
      <c r="K21" s="44"/>
      <c r="L21" s="44"/>
      <c r="M21" s="44"/>
      <c r="N21" s="44">
        <v>36015</v>
      </c>
      <c r="O21" s="44"/>
      <c r="P21" s="44"/>
      <c r="Q21" s="44"/>
      <c r="R21" s="44"/>
      <c r="S21" s="44"/>
      <c r="T21" s="44"/>
      <c r="U21" s="44"/>
      <c r="V21" s="44"/>
      <c r="W21" s="44"/>
    </row>
    <row r="22" spans="1:23" s="85" customFormat="1" ht="21.75" customHeight="1">
      <c r="A22" s="36" t="s">
        <v>343</v>
      </c>
      <c r="B22" s="36" t="s">
        <v>362</v>
      </c>
      <c r="C22" s="36" t="s">
        <v>361</v>
      </c>
      <c r="D22" s="36" t="s">
        <v>241</v>
      </c>
      <c r="E22" s="36" t="s">
        <v>245</v>
      </c>
      <c r="F22" s="36" t="s">
        <v>239</v>
      </c>
      <c r="G22" s="15">
        <v>30227</v>
      </c>
      <c r="H22" s="36" t="s">
        <v>359</v>
      </c>
      <c r="I22" s="44"/>
      <c r="J22" s="44"/>
      <c r="K22" s="44"/>
      <c r="L22" s="44"/>
      <c r="M22" s="44"/>
      <c r="N22" s="44">
        <v>4800</v>
      </c>
      <c r="O22" s="44"/>
      <c r="P22" s="44"/>
      <c r="Q22" s="44"/>
      <c r="R22" s="44"/>
      <c r="S22" s="44"/>
      <c r="T22" s="44"/>
      <c r="U22" s="44"/>
      <c r="V22" s="44"/>
      <c r="W22" s="44"/>
    </row>
    <row r="23" spans="1:23" s="84" customFormat="1" ht="21.75" customHeight="1">
      <c r="A23" s="36" t="s">
        <v>343</v>
      </c>
      <c r="B23" s="36" t="s">
        <v>364</v>
      </c>
      <c r="C23" s="36" t="s">
        <v>363</v>
      </c>
      <c r="D23" s="36" t="s">
        <v>241</v>
      </c>
      <c r="E23" s="36" t="s">
        <v>245</v>
      </c>
      <c r="F23" s="36" t="s">
        <v>239</v>
      </c>
      <c r="G23" s="36" t="s">
        <v>318</v>
      </c>
      <c r="H23" s="36" t="s">
        <v>282</v>
      </c>
      <c r="I23" s="44"/>
      <c r="J23" s="44"/>
      <c r="K23" s="44"/>
      <c r="L23" s="44"/>
      <c r="M23" s="44"/>
      <c r="N23" s="44">
        <v>142500</v>
      </c>
      <c r="O23" s="44"/>
      <c r="P23" s="44"/>
      <c r="Q23" s="44"/>
      <c r="R23" s="44"/>
      <c r="S23" s="44"/>
      <c r="T23" s="44"/>
      <c r="U23" s="44"/>
      <c r="V23" s="44"/>
      <c r="W23" s="44"/>
    </row>
    <row r="24" spans="1:23" s="84" customFormat="1" ht="21.75" customHeight="1">
      <c r="A24" s="36" t="s">
        <v>343</v>
      </c>
      <c r="B24" s="36" t="s">
        <v>364</v>
      </c>
      <c r="C24" s="36" t="s">
        <v>363</v>
      </c>
      <c r="D24" s="36" t="s">
        <v>241</v>
      </c>
      <c r="E24" s="36" t="s">
        <v>245</v>
      </c>
      <c r="F24" s="36" t="s">
        <v>239</v>
      </c>
      <c r="G24" s="15">
        <v>30213</v>
      </c>
      <c r="H24" s="36" t="s">
        <v>340</v>
      </c>
      <c r="I24" s="44"/>
      <c r="J24" s="44"/>
      <c r="K24" s="44"/>
      <c r="L24" s="44"/>
      <c r="M24" s="44"/>
      <c r="N24" s="44">
        <v>157500</v>
      </c>
      <c r="O24" s="44"/>
      <c r="P24" s="44"/>
      <c r="Q24" s="44"/>
      <c r="R24" s="44"/>
      <c r="S24" s="44"/>
      <c r="T24" s="44"/>
      <c r="U24" s="44"/>
      <c r="V24" s="44"/>
      <c r="W24" s="44"/>
    </row>
    <row r="25" spans="1:23" s="84" customFormat="1" ht="21.75" customHeight="1">
      <c r="A25" s="36" t="s">
        <v>343</v>
      </c>
      <c r="B25" s="36" t="s">
        <v>366</v>
      </c>
      <c r="C25" s="36" t="s">
        <v>365</v>
      </c>
      <c r="D25" s="36" t="s">
        <v>241</v>
      </c>
      <c r="E25" s="36" t="s">
        <v>245</v>
      </c>
      <c r="F25" s="36" t="s">
        <v>239</v>
      </c>
      <c r="G25" s="15">
        <v>30216</v>
      </c>
      <c r="H25" s="36" t="s">
        <v>367</v>
      </c>
      <c r="I25" s="44"/>
      <c r="J25" s="44"/>
      <c r="K25" s="44"/>
      <c r="L25" s="44"/>
      <c r="M25" s="44"/>
      <c r="N25" s="44">
        <v>132710.71</v>
      </c>
      <c r="O25" s="44"/>
      <c r="P25" s="44"/>
      <c r="Q25" s="44"/>
      <c r="R25" s="44"/>
      <c r="S25" s="44"/>
      <c r="T25" s="44"/>
      <c r="U25" s="44"/>
      <c r="V25" s="44"/>
      <c r="W25" s="44"/>
    </row>
    <row r="26" spans="1:23" s="84" customFormat="1" ht="21.75" customHeight="1">
      <c r="A26" s="36" t="s">
        <v>343</v>
      </c>
      <c r="B26" s="36" t="s">
        <v>369</v>
      </c>
      <c r="C26" s="36" t="s">
        <v>368</v>
      </c>
      <c r="D26" s="36" t="s">
        <v>241</v>
      </c>
      <c r="E26" s="36" t="s">
        <v>245</v>
      </c>
      <c r="F26" s="36" t="s">
        <v>239</v>
      </c>
      <c r="G26" s="36" t="s">
        <v>318</v>
      </c>
      <c r="H26" s="36" t="s">
        <v>282</v>
      </c>
      <c r="I26" s="44"/>
      <c r="J26" s="44"/>
      <c r="K26" s="44"/>
      <c r="L26" s="44"/>
      <c r="M26" s="44"/>
      <c r="N26" s="44">
        <v>50000</v>
      </c>
      <c r="O26" s="44"/>
      <c r="P26" s="44"/>
      <c r="Q26" s="44"/>
      <c r="R26" s="44"/>
      <c r="S26" s="44"/>
      <c r="T26" s="44"/>
      <c r="U26" s="44"/>
      <c r="V26" s="44"/>
      <c r="W26" s="44"/>
    </row>
    <row r="27" spans="1:23" ht="18.75" customHeight="1">
      <c r="A27" s="171" t="s">
        <v>133</v>
      </c>
      <c r="B27" s="172"/>
      <c r="C27" s="172"/>
      <c r="D27" s="172"/>
      <c r="E27" s="172"/>
      <c r="F27" s="172"/>
      <c r="G27" s="172"/>
      <c r="H27" s="128"/>
      <c r="I27" s="44">
        <v>431690</v>
      </c>
      <c r="J27" s="44">
        <v>431690</v>
      </c>
      <c r="K27" s="44">
        <v>431690</v>
      </c>
      <c r="L27" s="44"/>
      <c r="M27" s="44"/>
      <c r="N27" s="44">
        <v>1823007.82</v>
      </c>
      <c r="O27" s="44"/>
      <c r="P27" s="44"/>
      <c r="Q27" s="44"/>
      <c r="R27" s="44"/>
      <c r="S27" s="44"/>
      <c r="T27" s="44"/>
      <c r="U27" s="44"/>
      <c r="V27" s="44"/>
      <c r="W27" s="44"/>
    </row>
  </sheetData>
  <mergeCells count="28">
    <mergeCell ref="V6:V8"/>
    <mergeCell ref="W6:W8"/>
    <mergeCell ref="J6:K7"/>
    <mergeCell ref="A27:H27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16" type="noConversion"/>
  <printOptions horizontalCentered="1"/>
  <pageMargins left="0.37" right="0.37" top="0.56000000000000005" bottom="0.56000000000000005" header="0.48" footer="0.48"/>
  <pageSetup paperSize="9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16"/>
  <sheetViews>
    <sheetView showZeros="0" workbookViewId="0">
      <pane ySplit="1" topLeftCell="A2" activePane="bottomLeft" state="frozen"/>
      <selection activeCell="D33" sqref="D33"/>
      <selection pane="bottomLeft" activeCell="A4" sqref="A4:H4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167</v>
      </c>
    </row>
    <row r="3" spans="1:10" ht="39.75" customHeight="1">
      <c r="A3" s="183" t="str">
        <f>"2025"&amp;"年部门项目支出绩效目标表"</f>
        <v>2025年部门项目支出绩效目标表</v>
      </c>
      <c r="B3" s="156"/>
      <c r="C3" s="156"/>
      <c r="D3" s="156"/>
      <c r="E3" s="156"/>
      <c r="F3" s="155"/>
      <c r="G3" s="156"/>
      <c r="H3" s="155"/>
      <c r="I3" s="155"/>
      <c r="J3" s="156"/>
    </row>
    <row r="4" spans="1:10" ht="17.25" customHeight="1">
      <c r="A4" s="157" t="s">
        <v>429</v>
      </c>
      <c r="B4" s="96"/>
      <c r="C4" s="96"/>
      <c r="D4" s="96"/>
      <c r="E4" s="96"/>
      <c r="F4" s="96"/>
      <c r="G4" s="96"/>
      <c r="H4" s="96"/>
    </row>
    <row r="5" spans="1:10" ht="44.25" customHeight="1">
      <c r="A5" s="34" t="s">
        <v>145</v>
      </c>
      <c r="B5" s="34" t="s">
        <v>168</v>
      </c>
      <c r="C5" s="34" t="s">
        <v>169</v>
      </c>
      <c r="D5" s="34" t="s">
        <v>170</v>
      </c>
      <c r="E5" s="34" t="s">
        <v>171</v>
      </c>
      <c r="F5" s="35" t="s">
        <v>172</v>
      </c>
      <c r="G5" s="34" t="s">
        <v>173</v>
      </c>
      <c r="H5" s="35" t="s">
        <v>174</v>
      </c>
      <c r="I5" s="35" t="s">
        <v>175</v>
      </c>
      <c r="J5" s="34" t="s">
        <v>176</v>
      </c>
    </row>
    <row r="6" spans="1:10" ht="18.75" customHeight="1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18">
        <v>6</v>
      </c>
      <c r="G6" s="65">
        <v>7</v>
      </c>
      <c r="H6" s="18">
        <v>8</v>
      </c>
      <c r="I6" s="18">
        <v>9</v>
      </c>
      <c r="J6" s="65">
        <v>10</v>
      </c>
    </row>
    <row r="7" spans="1:10" ht="42" customHeight="1">
      <c r="A7" s="184" t="s">
        <v>344</v>
      </c>
      <c r="B7" s="184" t="s">
        <v>390</v>
      </c>
      <c r="C7" s="36" t="s">
        <v>392</v>
      </c>
      <c r="D7" s="36" t="s">
        <v>393</v>
      </c>
      <c r="E7" s="37" t="s">
        <v>394</v>
      </c>
      <c r="F7" s="38" t="s">
        <v>410</v>
      </c>
      <c r="G7" s="37" t="s">
        <v>411</v>
      </c>
      <c r="H7" s="38" t="s">
        <v>412</v>
      </c>
      <c r="I7" s="38" t="s">
        <v>413</v>
      </c>
      <c r="J7" s="37" t="s">
        <v>394</v>
      </c>
    </row>
    <row r="8" spans="1:10" s="85" customFormat="1" ht="42" customHeight="1">
      <c r="A8" s="184" t="s">
        <v>344</v>
      </c>
      <c r="B8" s="184" t="s">
        <v>390</v>
      </c>
      <c r="C8" s="36" t="s">
        <v>392</v>
      </c>
      <c r="D8" s="36" t="s">
        <v>395</v>
      </c>
      <c r="E8" s="37" t="s">
        <v>396</v>
      </c>
      <c r="F8" s="38" t="s">
        <v>410</v>
      </c>
      <c r="G8" s="37" t="s">
        <v>414</v>
      </c>
      <c r="H8" s="38" t="s">
        <v>412</v>
      </c>
      <c r="I8" s="38" t="s">
        <v>413</v>
      </c>
      <c r="J8" s="37" t="s">
        <v>396</v>
      </c>
    </row>
    <row r="9" spans="1:10" s="85" customFormat="1" ht="53.25" customHeight="1">
      <c r="A9" s="184" t="s">
        <v>344</v>
      </c>
      <c r="B9" s="184" t="s">
        <v>390</v>
      </c>
      <c r="C9" s="36" t="s">
        <v>392</v>
      </c>
      <c r="D9" s="36" t="s">
        <v>397</v>
      </c>
      <c r="E9" s="37" t="s">
        <v>398</v>
      </c>
      <c r="F9" s="38" t="s">
        <v>410</v>
      </c>
      <c r="G9" s="37" t="s">
        <v>415</v>
      </c>
      <c r="H9" s="38" t="s">
        <v>416</v>
      </c>
      <c r="I9" s="38" t="s">
        <v>413</v>
      </c>
      <c r="J9" s="37" t="s">
        <v>390</v>
      </c>
    </row>
    <row r="10" spans="1:10" s="85" customFormat="1" ht="42" customHeight="1">
      <c r="A10" s="184" t="s">
        <v>344</v>
      </c>
      <c r="B10" s="184" t="s">
        <v>390</v>
      </c>
      <c r="C10" s="36" t="s">
        <v>399</v>
      </c>
      <c r="D10" s="36" t="s">
        <v>400</v>
      </c>
      <c r="E10" s="37" t="s">
        <v>401</v>
      </c>
      <c r="F10" s="38" t="s">
        <v>410</v>
      </c>
      <c r="G10" s="37" t="s">
        <v>417</v>
      </c>
      <c r="H10" s="38" t="s">
        <v>418</v>
      </c>
      <c r="I10" s="38" t="s">
        <v>413</v>
      </c>
      <c r="J10" s="37" t="s">
        <v>401</v>
      </c>
    </row>
    <row r="11" spans="1:10" s="85" customFormat="1" ht="42" customHeight="1">
      <c r="A11" s="184" t="s">
        <v>344</v>
      </c>
      <c r="B11" s="184" t="s">
        <v>390</v>
      </c>
      <c r="C11" s="36" t="s">
        <v>402</v>
      </c>
      <c r="D11" s="36" t="s">
        <v>403</v>
      </c>
      <c r="E11" s="37" t="s">
        <v>404</v>
      </c>
      <c r="F11" s="38" t="s">
        <v>410</v>
      </c>
      <c r="G11" s="37" t="s">
        <v>419</v>
      </c>
      <c r="H11" s="38" t="s">
        <v>418</v>
      </c>
      <c r="I11" s="38" t="s">
        <v>413</v>
      </c>
      <c r="J11" s="37" t="s">
        <v>404</v>
      </c>
    </row>
    <row r="12" spans="1:10" s="85" customFormat="1" ht="42" customHeight="1">
      <c r="A12" s="184" t="s">
        <v>345</v>
      </c>
      <c r="B12" s="184" t="s">
        <v>391</v>
      </c>
      <c r="C12" s="36" t="s">
        <v>392</v>
      </c>
      <c r="D12" s="36" t="s">
        <v>393</v>
      </c>
      <c r="E12" s="37" t="s">
        <v>405</v>
      </c>
      <c r="F12" s="38" t="s">
        <v>410</v>
      </c>
      <c r="G12" s="37" t="s">
        <v>420</v>
      </c>
      <c r="H12" s="38" t="s">
        <v>421</v>
      </c>
      <c r="I12" s="38" t="s">
        <v>413</v>
      </c>
      <c r="J12" s="37" t="s">
        <v>422</v>
      </c>
    </row>
    <row r="13" spans="1:10" s="85" customFormat="1" ht="42" customHeight="1">
      <c r="A13" s="184" t="s">
        <v>345</v>
      </c>
      <c r="B13" s="184" t="s">
        <v>391</v>
      </c>
      <c r="C13" s="36" t="s">
        <v>392</v>
      </c>
      <c r="D13" s="36" t="s">
        <v>395</v>
      </c>
      <c r="E13" s="37" t="s">
        <v>406</v>
      </c>
      <c r="F13" s="38" t="s">
        <v>410</v>
      </c>
      <c r="G13" s="37" t="s">
        <v>415</v>
      </c>
      <c r="H13" s="38" t="s">
        <v>416</v>
      </c>
      <c r="I13" s="38" t="s">
        <v>413</v>
      </c>
      <c r="J13" s="37" t="s">
        <v>423</v>
      </c>
    </row>
    <row r="14" spans="1:10" s="85" customFormat="1" ht="42" customHeight="1">
      <c r="A14" s="184" t="s">
        <v>345</v>
      </c>
      <c r="B14" s="184" t="s">
        <v>391</v>
      </c>
      <c r="C14" s="36" t="s">
        <v>392</v>
      </c>
      <c r="D14" s="36" t="s">
        <v>397</v>
      </c>
      <c r="E14" s="37" t="s">
        <v>407</v>
      </c>
      <c r="F14" s="38" t="s">
        <v>410</v>
      </c>
      <c r="G14" s="37" t="s">
        <v>424</v>
      </c>
      <c r="H14" s="38" t="s">
        <v>412</v>
      </c>
      <c r="I14" s="38" t="s">
        <v>413</v>
      </c>
      <c r="J14" s="37" t="s">
        <v>425</v>
      </c>
    </row>
    <row r="15" spans="1:10" s="85" customFormat="1" ht="42" customHeight="1">
      <c r="A15" s="184" t="s">
        <v>345</v>
      </c>
      <c r="B15" s="184" t="s">
        <v>391</v>
      </c>
      <c r="C15" s="36" t="s">
        <v>399</v>
      </c>
      <c r="D15" s="36" t="s">
        <v>400</v>
      </c>
      <c r="E15" s="37" t="s">
        <v>408</v>
      </c>
      <c r="F15" s="38" t="s">
        <v>410</v>
      </c>
      <c r="G15" s="37" t="s">
        <v>424</v>
      </c>
      <c r="H15" s="38" t="s">
        <v>412</v>
      </c>
      <c r="I15" s="38" t="s">
        <v>413</v>
      </c>
      <c r="J15" s="37" t="s">
        <v>426</v>
      </c>
    </row>
    <row r="16" spans="1:10" s="85" customFormat="1" ht="42" customHeight="1">
      <c r="A16" s="184" t="s">
        <v>345</v>
      </c>
      <c r="B16" s="184" t="s">
        <v>391</v>
      </c>
      <c r="C16" s="36" t="s">
        <v>402</v>
      </c>
      <c r="D16" s="36" t="s">
        <v>403</v>
      </c>
      <c r="E16" s="37" t="s">
        <v>409</v>
      </c>
      <c r="F16" s="38" t="s">
        <v>427</v>
      </c>
      <c r="G16" s="37" t="s">
        <v>419</v>
      </c>
      <c r="H16" s="38" t="s">
        <v>418</v>
      </c>
      <c r="I16" s="38" t="s">
        <v>413</v>
      </c>
      <c r="J16" s="37" t="s">
        <v>428</v>
      </c>
    </row>
  </sheetData>
  <mergeCells count="6">
    <mergeCell ref="A3:J3"/>
    <mergeCell ref="A4:H4"/>
    <mergeCell ref="A7:A11"/>
    <mergeCell ref="A12:A16"/>
    <mergeCell ref="B7:B11"/>
    <mergeCell ref="B12:B16"/>
  </mergeCells>
  <phoneticPr fontId="16" type="noConversion"/>
  <printOptions horizontalCentered="1"/>
  <pageMargins left="0.96" right="0.96" top="0.72" bottom="0.72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'财务收支预算总表01-1'!Print_Titles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2025-03-18T02:12:03Z</cp:lastPrinted>
  <dcterms:created xsi:type="dcterms:W3CDTF">2025-02-06T07:09:00Z</dcterms:created>
  <dcterms:modified xsi:type="dcterms:W3CDTF">2025-03-18T03:41:02Z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