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7945" windowHeight="12375" tabRatio="894" firstSheet="6" activeTab="13"/>
  </bookViews>
  <sheets>
    <sheet name="财务收支预算总表01-1" sheetId="1" r:id="rId1"/>
    <sheet name="部门收入预算表01-2" sheetId="2" r:id="rId2"/>
    <sheet name="部门支出预算表01-3" sheetId="3" r:id="rId3"/>
    <sheet name="部门财政拨款收支预算总表02-1" sheetId="4" r:id="rId4"/>
    <sheet name="一般公共预算支出预算表02-2" sheetId="5" r:id="rId5"/>
    <sheet name="一般公共预算“三公”经费支出预算表03" sheetId="6" r:id="rId6"/>
    <sheet name="部门基本支出预算表04" sheetId="7" r:id="rId7"/>
    <sheet name="部门项目支出预算表05-1" sheetId="8" r:id="rId8"/>
    <sheet name="部门项目支出绩效目标表05-2" sheetId="9" r:id="rId9"/>
    <sheet name="部门政府性基金预算支出预算表06" sheetId="10" r:id="rId10"/>
    <sheet name="部门政府采购预算表07" sheetId="11" r:id="rId11"/>
    <sheet name="部门政府购买服务预算表08" sheetId="12" r:id="rId12"/>
    <sheet name="对下转移支付预算表09-1" sheetId="13" r:id="rId13"/>
    <sheet name="对下转移支付绩效目标表09-2" sheetId="14" r:id="rId14"/>
    <sheet name="新增资产配置表10" sheetId="15" r:id="rId15"/>
    <sheet name="上级转移支付补助项目支出预算表11" sheetId="16" r:id="rId16"/>
    <sheet name="部门项目中期规划预算表12" sheetId="17" r:id="rId17"/>
  </sheets>
  <definedNames>
    <definedName name="_xlnm.Print_Titles" localSheetId="0">'财务收支预算总表01-1'!$A:$A,'财务收支预算总表01-1'!$1:$1</definedName>
    <definedName name="_xlnm.Print_Titles" localSheetId="1">'部门收入预算表01-2'!$A:$A,'部门收入预算表01-2'!$1:$1</definedName>
    <definedName name="_xlnm.Print_Titles" localSheetId="2">'部门支出预算表01-3'!$A:$A,'部门支出预算表01-3'!$1:$1</definedName>
    <definedName name="_xlnm.Print_Titles" localSheetId="3">'部门财政拨款收支预算总表02-1'!$A:$A,'部门财政拨款收支预算总表02-1'!$1:$1</definedName>
    <definedName name="_xlnm.Print_Titles" localSheetId="4">'一般公共预算支出预算表02-2'!$A:$A,'一般公共预算支出预算表02-2'!$1:$5</definedName>
    <definedName name="_xlnm.Print_Titles" localSheetId="5">一般公共预算“三公”经费支出预算表03!$A:$A,一般公共预算“三公”经费支出预算表03!$1:$1</definedName>
    <definedName name="_xlnm.Print_Titles" localSheetId="6">部门基本支出预算表04!$A:$A,部门基本支出预算表04!$1:$1</definedName>
    <definedName name="_xlnm.Print_Titles" localSheetId="7">'部门项目支出预算表05-1'!$A:$A,'部门项目支出预算表05-1'!$1:$1</definedName>
    <definedName name="_xlnm.Print_Titles" localSheetId="8">'部门项目支出绩效目标表05-2'!$A:$A,'部门项目支出绩效目标表05-2'!$1:$1</definedName>
    <definedName name="_xlnm.Print_Titles" localSheetId="9">部门政府性基金预算支出预算表06!$A:$A,部门政府性基金预算支出预算表06!$1:$6</definedName>
    <definedName name="_xlnm.Print_Titles" localSheetId="10">部门政府采购预算表07!$A:$A,部门政府采购预算表07!$1:$1</definedName>
    <definedName name="_xlnm.Print_Titles" localSheetId="11">部门政府购买服务预算表08!$A:$A,部门政府购买服务预算表08!$1:$1</definedName>
    <definedName name="_xlnm.Print_Titles" localSheetId="12">'对下转移支付预算表09-1'!$A:$A,'对下转移支付预算表09-1'!$1:$1</definedName>
    <definedName name="_xlnm.Print_Titles" localSheetId="13">'对下转移支付绩效目标表09-2'!$A:$A,'对下转移支付绩效目标表09-2'!$1:$1</definedName>
    <definedName name="_xlnm.Print_Titles" localSheetId="14">新增资产配置表10!$A:$A,新增资产配置表10!$1:$1</definedName>
    <definedName name="_xlnm.Print_Titles" localSheetId="15">上级转移支付补助项目支出预算表11!$A:$A,上级转移支付补助项目支出预算表11!$1:$1</definedName>
    <definedName name="_xlnm.Print_Titles" localSheetId="16">部门项目中期规划预算表12!$A:$A,部门项目中期规划预算表12!$1:$1</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<sst xmlns="http://schemas.openxmlformats.org/spreadsheetml/2006/main" count="1509" uniqueCount="494">
  <si>
    <t>预算01-1表</t>
  </si>
  <si>
    <t>单位名称：昆明市呈贡区政务服务管理局（汇总）</t>
  </si>
  <si>
    <t>单位：元</t>
  </si>
  <si>
    <t>收　　　　　　　　入</t>
  </si>
  <si>
    <t>支　　　　　　　　出</t>
  </si>
  <si>
    <t>项      目</t>
  </si>
  <si>
    <t>预算数</t>
  </si>
  <si>
    <t>项目(按功能分类)</t>
  </si>
  <si>
    <t>一、一般公共预算拨款收入</t>
  </si>
  <si>
    <t xml:space="preserve"> 一、一般公共服务支出</t>
  </si>
  <si>
    <t>二、政府性基金预算拨款收入</t>
  </si>
  <si>
    <t xml:space="preserve"> 二、外交支出</t>
  </si>
  <si>
    <t>三、国有资本经营预算拨款收入</t>
  </si>
  <si>
    <t xml:space="preserve"> 三、国防支出</t>
  </si>
  <si>
    <t>四、财政专户管理资金收入</t>
  </si>
  <si>
    <t xml:space="preserve"> 四、公共安全支出</t>
  </si>
  <si>
    <t>五、单位资金</t>
  </si>
  <si>
    <t xml:space="preserve"> 五、教育支出</t>
  </si>
  <si>
    <t>1、事业收入</t>
  </si>
  <si>
    <t xml:space="preserve"> 六、科学技术支出 </t>
  </si>
  <si>
    <t>2、事业单位经营收入</t>
  </si>
  <si>
    <t xml:space="preserve"> 七、文化旅游体育与传媒支出</t>
  </si>
  <si>
    <t>3、上级补助收入</t>
  </si>
  <si>
    <t xml:space="preserve"> 八、社会保障和就业支出</t>
  </si>
  <si>
    <t>4、附属单位上缴收入</t>
  </si>
  <si>
    <t xml:space="preserve"> 九、卫生健康支出</t>
  </si>
  <si>
    <t>5、其他收入</t>
  </si>
  <si>
    <t xml:space="preserve"> 十、节能环保支出</t>
  </si>
  <si>
    <t xml:space="preserve"> 十一、城乡社区支出</t>
  </si>
  <si>
    <t xml:space="preserve"> 十二、农林水支出</t>
  </si>
  <si>
    <t xml:space="preserve"> 十三、交通运输支出</t>
  </si>
  <si>
    <t xml:space="preserve"> 十四、资源勘探工业信息等支出</t>
  </si>
  <si>
    <t xml:space="preserve"> 十五、商业服务业等支出</t>
  </si>
  <si>
    <t xml:space="preserve"> 十六、金融支出</t>
  </si>
  <si>
    <t xml:space="preserve"> 十七、援助其他地区支出</t>
  </si>
  <si>
    <t xml:space="preserve"> 十八、自然资源海洋气象等支出</t>
  </si>
  <si>
    <t xml:space="preserve"> 十九、住房保障支出</t>
  </si>
  <si>
    <t xml:space="preserve"> 二十、粮油物资储备支出</t>
  </si>
  <si>
    <t xml:space="preserve"> 二十一、国有资本经营预算支出</t>
  </si>
  <si>
    <t xml:space="preserve"> 二十二、灾害防治及应急管理支出</t>
  </si>
  <si>
    <t xml:space="preserve"> 二十三、预备费</t>
  </si>
  <si>
    <t xml:space="preserve"> 二十四、其他支出</t>
  </si>
  <si>
    <t xml:space="preserve"> 二十五、转移性支出</t>
  </si>
  <si>
    <t xml:space="preserve"> 二十六、债务付息支出</t>
  </si>
  <si>
    <t>本年收入合计</t>
  </si>
  <si>
    <t>本年支出合计</t>
  </si>
  <si>
    <t>上年结转结余</t>
  </si>
  <si>
    <t>年终结转结余</t>
  </si>
  <si>
    <t>1、财政拨款结转结余</t>
  </si>
  <si>
    <t>2、使用非财政拨款结余</t>
  </si>
  <si>
    <t>2、非财政拨款结余</t>
  </si>
  <si>
    <t>收  入  总  计</t>
  </si>
  <si>
    <t>支  出  总  计</t>
  </si>
  <si>
    <t>预算01-2表</t>
  </si>
  <si>
    <t>部门（单位）代码</t>
  </si>
  <si>
    <t>部门（单位）名称</t>
  </si>
  <si>
    <t>合计</t>
  </si>
  <si>
    <t>本年收入</t>
  </si>
  <si>
    <t>小计</t>
  </si>
  <si>
    <t>一般公共预算</t>
  </si>
  <si>
    <t>政府性基金预算</t>
  </si>
  <si>
    <t>国有资本经营预算</t>
  </si>
  <si>
    <t>财政专户管理资金</t>
  </si>
  <si>
    <t>单位资金</t>
  </si>
  <si>
    <t>使用非财政拨款结余</t>
  </si>
  <si>
    <t>事业收入</t>
  </si>
  <si>
    <t>事业单位经营收入</t>
  </si>
  <si>
    <t>上级补助收入</t>
  </si>
  <si>
    <t>附属单位上缴收入</t>
  </si>
  <si>
    <t>其他收入</t>
  </si>
  <si>
    <t>360</t>
  </si>
  <si>
    <t>昆明市呈贡区政务服务管理局</t>
  </si>
  <si>
    <t>360001</t>
  </si>
  <si>
    <t>360002</t>
  </si>
  <si>
    <t>昆明市呈贡区政务服务中心</t>
  </si>
  <si>
    <t>预算01-3表</t>
  </si>
  <si>
    <t>科目编码</t>
  </si>
  <si>
    <t>科目名称</t>
  </si>
  <si>
    <t>财政专户管理的支出</t>
  </si>
  <si>
    <t>基本支出</t>
  </si>
  <si>
    <t>项目支出</t>
  </si>
  <si>
    <t>事业支出</t>
  </si>
  <si>
    <t>事业单位经营支出</t>
  </si>
  <si>
    <t>上级补助支出</t>
  </si>
  <si>
    <t>附属单位补助支出</t>
  </si>
  <si>
    <t>其他支出</t>
  </si>
  <si>
    <t>1</t>
  </si>
  <si>
    <t>2</t>
  </si>
  <si>
    <t>3</t>
  </si>
  <si>
    <t>4</t>
  </si>
  <si>
    <t>5</t>
  </si>
  <si>
    <t>6</t>
  </si>
  <si>
    <t>7</t>
  </si>
  <si>
    <t>8</t>
  </si>
  <si>
    <t>9</t>
  </si>
  <si>
    <t>10</t>
  </si>
  <si>
    <t>11</t>
  </si>
  <si>
    <t>12</t>
  </si>
  <si>
    <t>13</t>
  </si>
  <si>
    <t>14</t>
  </si>
  <si>
    <t>15</t>
  </si>
  <si>
    <t>201</t>
  </si>
  <si>
    <t>一般公共服务支出</t>
  </si>
  <si>
    <t>20103</t>
  </si>
  <si>
    <t>政府办公厅（室）及相关机构事务</t>
  </si>
  <si>
    <t>2010301</t>
  </si>
  <si>
    <t>行政运行</t>
  </si>
  <si>
    <t>2010350</t>
  </si>
  <si>
    <t>事业运行</t>
  </si>
  <si>
    <t>2010399</t>
  </si>
  <si>
    <t>其他政府办公厅（室）及相关机构事务支出</t>
  </si>
  <si>
    <t>205</t>
  </si>
  <si>
    <t>教育支出</t>
  </si>
  <si>
    <t>20508</t>
  </si>
  <si>
    <t>进修及培训</t>
  </si>
  <si>
    <t>2050803</t>
  </si>
  <si>
    <t>培训支出</t>
  </si>
  <si>
    <t>208</t>
  </si>
  <si>
    <t>社会保障和就业支出</t>
  </si>
  <si>
    <t>20805</t>
  </si>
  <si>
    <t>行政事业单位养老支出</t>
  </si>
  <si>
    <t>2080501</t>
  </si>
  <si>
    <t>行政单位离退休</t>
  </si>
  <si>
    <t>2080502</t>
  </si>
  <si>
    <t>事业单位离退休</t>
  </si>
  <si>
    <t>2080505</t>
  </si>
  <si>
    <t>机关事业单位基本养老保险缴费支出</t>
  </si>
  <si>
    <t>2080506</t>
  </si>
  <si>
    <t>机关事业单位职业年金缴费支出</t>
  </si>
  <si>
    <t>210</t>
  </si>
  <si>
    <t>卫生健康支出</t>
  </si>
  <si>
    <t>21011</t>
  </si>
  <si>
    <t>行政事业单位医疗</t>
  </si>
  <si>
    <t>2101101</t>
  </si>
  <si>
    <t>行政单位医疗</t>
  </si>
  <si>
    <t>2101102</t>
  </si>
  <si>
    <t>事业单位医疗</t>
  </si>
  <si>
    <t>2101103</t>
  </si>
  <si>
    <t>公务员医疗补助</t>
  </si>
  <si>
    <t>2101199</t>
  </si>
  <si>
    <t>其他行政事业单位医疗支出</t>
  </si>
  <si>
    <t>221</t>
  </si>
  <si>
    <t>住房保障支出</t>
  </si>
  <si>
    <t>22102</t>
  </si>
  <si>
    <t>住房改革支出</t>
  </si>
  <si>
    <t>2210201</t>
  </si>
  <si>
    <t>住房公积金</t>
  </si>
  <si>
    <t>2210203</t>
  </si>
  <si>
    <t>购房补贴</t>
  </si>
  <si>
    <t>预算02-1表</t>
  </si>
  <si>
    <t>一、本年收入</t>
  </si>
  <si>
    <t>一、本年支出</t>
  </si>
  <si>
    <t>（一）一般公共预算拨款</t>
  </si>
  <si>
    <t>（一）一般公共服务支出</t>
  </si>
  <si>
    <t>（二）政府性基金预算拨款</t>
  </si>
  <si>
    <t>（二）外交支出</t>
  </si>
  <si>
    <t>（三）国有资本经营预算拨款</t>
  </si>
  <si>
    <t>（三）国防支出</t>
  </si>
  <si>
    <t>二、上年结转</t>
  </si>
  <si>
    <t>（四）公共安全支出</t>
  </si>
  <si>
    <t>（五）教育支出</t>
  </si>
  <si>
    <t>（六）科学技术支出</t>
  </si>
  <si>
    <t>（七）文化旅游体育与传媒支出</t>
  </si>
  <si>
    <t>（八）社会保障和就业支出</t>
  </si>
  <si>
    <t>（九）卫生健康支出</t>
  </si>
  <si>
    <t>（十）节能环保支出</t>
  </si>
  <si>
    <t>（十一）城乡社区支出</t>
  </si>
  <si>
    <t>（十二）农林水支出</t>
  </si>
  <si>
    <t>（十三）交通运输支出</t>
  </si>
  <si>
    <t>（十四）资源勘探工业信息等支出</t>
  </si>
  <si>
    <t>（十五）商业服务业等支出</t>
  </si>
  <si>
    <t>（十六）金融支出</t>
  </si>
  <si>
    <t>（十七）援助其他地区支出</t>
  </si>
  <si>
    <t>（十八）自然资源海洋气象等支出</t>
  </si>
  <si>
    <t>（十九）住房保障支出</t>
  </si>
  <si>
    <t>（二十）粮油物资储备支出</t>
  </si>
  <si>
    <t>（二十一）国有资本经营预算支出</t>
  </si>
  <si>
    <t>（二十二）灾害防治及应急管理支出</t>
  </si>
  <si>
    <t>（二十三）预备费</t>
  </si>
  <si>
    <t>（二十四）其他支出</t>
  </si>
  <si>
    <t>（二十五）转移性支出</t>
  </si>
  <si>
    <t>（二十六）债务付息支出</t>
  </si>
  <si>
    <t>二、年终结转结余</t>
  </si>
  <si>
    <t>预算02-2表</t>
  </si>
  <si>
    <t>部门预算支出功能分类科目</t>
  </si>
  <si>
    <t>人员经费</t>
  </si>
  <si>
    <t>公用经费</t>
  </si>
  <si>
    <t>合  计</t>
  </si>
  <si>
    <t>预算03表</t>
  </si>
  <si>
    <t>“三公”经费合计</t>
  </si>
  <si>
    <t>因公出国（境）费</t>
  </si>
  <si>
    <t>公务用车购置及运行费</t>
  </si>
  <si>
    <t>公务接待费</t>
  </si>
  <si>
    <t>公务用车购置费</t>
  </si>
  <si>
    <t>公务用车运行费</t>
  </si>
  <si>
    <t>预算04表</t>
  </si>
  <si>
    <t>主管部门</t>
  </si>
  <si>
    <t>单位名称</t>
  </si>
  <si>
    <t>项目代码</t>
  </si>
  <si>
    <t>项目名称</t>
  </si>
  <si>
    <t>功能科目编码</t>
  </si>
  <si>
    <t>功能科目名称</t>
  </si>
  <si>
    <t>部门经济科目编码</t>
  </si>
  <si>
    <t>部门经济科目名称</t>
  </si>
  <si>
    <t>资金来源</t>
  </si>
  <si>
    <t>总计</t>
  </si>
  <si>
    <t>财政拨款结转结余</t>
  </si>
  <si>
    <t>全年数</t>
  </si>
  <si>
    <t>已提前安排</t>
  </si>
  <si>
    <t>抵扣上年垫付资金</t>
  </si>
  <si>
    <t>本次下达</t>
  </si>
  <si>
    <t>另文下达</t>
  </si>
  <si>
    <t>事业单位
经营收入</t>
  </si>
  <si>
    <t>已预拨</t>
  </si>
  <si>
    <t>530121210000000001999</t>
  </si>
  <si>
    <t>行政人员工资支出</t>
  </si>
  <si>
    <t>30101</t>
  </si>
  <si>
    <t>基本工资</t>
  </si>
  <si>
    <t>30102</t>
  </si>
  <si>
    <t>津贴补贴</t>
  </si>
  <si>
    <t>30103</t>
  </si>
  <si>
    <t>奖金</t>
  </si>
  <si>
    <t>530121210000000002000</t>
  </si>
  <si>
    <t>社会保障缴费</t>
  </si>
  <si>
    <t>30108</t>
  </si>
  <si>
    <t>机关事业单位基本养老保险缴费</t>
  </si>
  <si>
    <t>30109</t>
  </si>
  <si>
    <t>职业年金缴费</t>
  </si>
  <si>
    <t>30110</t>
  </si>
  <si>
    <t>职工基本医疗保险缴费</t>
  </si>
  <si>
    <t>30111</t>
  </si>
  <si>
    <t>公务员医疗补助缴费</t>
  </si>
  <si>
    <t>30112</t>
  </si>
  <si>
    <t>其他社会保障缴费</t>
  </si>
  <si>
    <t>530121210000000002001</t>
  </si>
  <si>
    <t>30113</t>
  </si>
  <si>
    <t>530121210000000002005</t>
  </si>
  <si>
    <t>公务交通补贴</t>
  </si>
  <si>
    <t>30239</t>
  </si>
  <si>
    <t>其他交通费用</t>
  </si>
  <si>
    <t>530121210000000002006</t>
  </si>
  <si>
    <t>工会经费</t>
  </si>
  <si>
    <t>30228</t>
  </si>
  <si>
    <t>530121210000000002007</t>
  </si>
  <si>
    <t>一般公用运转支出</t>
  </si>
  <si>
    <t>30201</t>
  </si>
  <si>
    <t>办公费</t>
  </si>
  <si>
    <t>30205</t>
  </si>
  <si>
    <t>水费</t>
  </si>
  <si>
    <t>30206</t>
  </si>
  <si>
    <t>电费</t>
  </si>
  <si>
    <t>30207</t>
  </si>
  <si>
    <t>邮电费</t>
  </si>
  <si>
    <t>30209</t>
  </si>
  <si>
    <t>物业管理费</t>
  </si>
  <si>
    <t>30211</t>
  </si>
  <si>
    <t>差旅费</t>
  </si>
  <si>
    <t>30213</t>
  </si>
  <si>
    <t>维修（护）费</t>
  </si>
  <si>
    <t>30216</t>
  </si>
  <si>
    <t>培训费</t>
  </si>
  <si>
    <t>30229</t>
  </si>
  <si>
    <t>福利费</t>
  </si>
  <si>
    <t>530121210000000003343</t>
  </si>
  <si>
    <t>530121231100001245976</t>
  </si>
  <si>
    <t>离退休人员支出</t>
  </si>
  <si>
    <t>30305</t>
  </si>
  <si>
    <t>生活补助</t>
  </si>
  <si>
    <t>530121231100001245977</t>
  </si>
  <si>
    <t>30217</t>
  </si>
  <si>
    <t>530121231100001434470</t>
  </si>
  <si>
    <t>行政人员绩效奖励</t>
  </si>
  <si>
    <t>530121231100001449327</t>
  </si>
  <si>
    <t>编外人员公用经费</t>
  </si>
  <si>
    <t>530121241100002245458</t>
  </si>
  <si>
    <t>其他人员支出</t>
  </si>
  <si>
    <t>30199</t>
  </si>
  <si>
    <t>其他工资福利支出</t>
  </si>
  <si>
    <t>530121210000000002010</t>
  </si>
  <si>
    <t>事业人员工资支出</t>
  </si>
  <si>
    <t>30107</t>
  </si>
  <si>
    <t>绩效工资</t>
  </si>
  <si>
    <t>530121210000000002011</t>
  </si>
  <si>
    <t>530121210000000002012</t>
  </si>
  <si>
    <t>530121210000000002016</t>
  </si>
  <si>
    <t>530121210000000002017</t>
  </si>
  <si>
    <t>530121231100001182802</t>
  </si>
  <si>
    <t>530121231100001182803</t>
  </si>
  <si>
    <t>530121231100001411644</t>
  </si>
  <si>
    <t>事业人员绩效奖励</t>
  </si>
  <si>
    <t>预算05-1表</t>
  </si>
  <si>
    <t>项目分类</t>
  </si>
  <si>
    <t>项目单位</t>
  </si>
  <si>
    <t>经济科目编码</t>
  </si>
  <si>
    <t>经济科目名称</t>
  </si>
  <si>
    <t>本年拨款</t>
  </si>
  <si>
    <t>其中：本次下达</t>
  </si>
  <si>
    <t>事业发展类</t>
  </si>
  <si>
    <t>530121210000000001538</t>
  </si>
  <si>
    <t>政务中心窗口服务经费</t>
  </si>
  <si>
    <t>30227</t>
  </si>
  <si>
    <t>委托业务费</t>
  </si>
  <si>
    <t>530121221100000646637</t>
  </si>
  <si>
    <t>行政审批中心业务经费</t>
  </si>
  <si>
    <t>530121221100000646727</t>
  </si>
  <si>
    <t>“一网通办”及信息化建设经费</t>
  </si>
  <si>
    <t>530121251100003829877</t>
  </si>
  <si>
    <t>呈贡区不动产办证服务经费</t>
  </si>
  <si>
    <t>预算05-2表</t>
  </si>
  <si>
    <t>项目年度绩效目标</t>
  </si>
  <si>
    <t>一级指标</t>
  </si>
  <si>
    <t>二级指标</t>
  </si>
  <si>
    <t>三级指标</t>
  </si>
  <si>
    <t>指标性质</t>
  </si>
  <si>
    <t>指标值</t>
  </si>
  <si>
    <t>度量单位</t>
  </si>
  <si>
    <t>指标属性</t>
  </si>
  <si>
    <t>指标内容</t>
  </si>
  <si>
    <t>持续深化行政审批制度改革工作。开展呈贡区街道明责赋权扩能工作实地调研，结合为基层减负工作要求，做好权责清单履行情况摸底评估。同时确保我局生产建设项目水土保持方案、固定资产投资项目节能、建设项目洪水影响评价等行政审批业务工作的正常运转和各项工作开展。</t>
  </si>
  <si>
    <t>产出指标</t>
  </si>
  <si>
    <t>数量指标</t>
  </si>
  <si>
    <t>生产建设项目水土保持方案技术评审</t>
  </si>
  <si>
    <t>&lt;=</t>
  </si>
  <si>
    <t>件</t>
  </si>
  <si>
    <t>定量指标</t>
  </si>
  <si>
    <t>生产建设项目水土保持方案进行技术评审个数。</t>
  </si>
  <si>
    <t>固定资产投资项目节能报告技术评审</t>
  </si>
  <si>
    <t>固定资产投资项目节能报告进行技术评审个数</t>
  </si>
  <si>
    <t>建设项目洪水影响评价报告技术评审</t>
  </si>
  <si>
    <t>建设项目洪水影响评价报告进行技术评审个数</t>
  </si>
  <si>
    <t>时效指标</t>
  </si>
  <si>
    <t>生产建设项目水土保持方案审批</t>
  </si>
  <si>
    <t>天</t>
  </si>
  <si>
    <t>行政审批事项审批时限</t>
  </si>
  <si>
    <t>固定资产投资项目节能审查</t>
  </si>
  <si>
    <t>建设项目洪水影响评价审批</t>
  </si>
  <si>
    <t>成本指标</t>
  </si>
  <si>
    <t>经济成本指标</t>
  </si>
  <si>
    <t>165000</t>
  </si>
  <si>
    <t>元</t>
  </si>
  <si>
    <t>生产建设项目水土保持方案、固定资产投资项目、建设项目洪水影响评价技术评审费实际发生额</t>
  </si>
  <si>
    <t>效益指标</t>
  </si>
  <si>
    <t>社会效益</t>
  </si>
  <si>
    <t>行政审批事项投诉率及诉讼案件量</t>
  </si>
  <si>
    <t>&gt;=</t>
  </si>
  <si>
    <t>次</t>
  </si>
  <si>
    <t>定性指标</t>
  </si>
  <si>
    <t>满意度指标</t>
  </si>
  <si>
    <t>服务对象满意度</t>
  </si>
  <si>
    <t>广大群众及客商企业的满意度</t>
  </si>
  <si>
    <t>95</t>
  </si>
  <si>
    <t>%</t>
  </si>
  <si>
    <t>深入推进“一窗通办”“一网通办”，持续强化一体化政务服务能力。梳理形成区级、街道、社区“明白办”事项清单以及简易版办事指南。推进ETC、烟草专卖相关事项进驻区政务服务中心，整合水、电、气、网、ETC、邮政等企业提供的高频公共服务事项，在区政务服务中心设置政企联动综合服务区，不断提升办事便利度。做好“e办通”政务服务自助终端的合理布局宣传工作及“互联网+政务服务”相关工作。</t>
  </si>
  <si>
    <t>保障政务大厅“标准化叫号受理系统”正常运行</t>
  </si>
  <si>
    <t>20万</t>
  </si>
  <si>
    <t>条</t>
  </si>
  <si>
    <t>政务大厅“标准化叫号受理系统”叫号数量</t>
  </si>
  <si>
    <t>保障政务大厅“好差评”系统正常运行</t>
  </si>
  <si>
    <t>45万</t>
  </si>
  <si>
    <t>政务大厅“好差评”系统评价数据</t>
  </si>
  <si>
    <t>保障政务大厅监控设备正常运行</t>
  </si>
  <si>
    <t>251</t>
  </si>
  <si>
    <t>个</t>
  </si>
  <si>
    <t>政务大厅251个监控设备故障率</t>
  </si>
  <si>
    <t>313视频会议室视频专线使用次数</t>
  </si>
  <si>
    <t>48</t>
  </si>
  <si>
    <t>313视频会议室视频专线使用全年次数</t>
  </si>
  <si>
    <t>413910</t>
  </si>
  <si>
    <t>全年经费支出小于等于“一网通办”及信息化建设经费年初预算</t>
  </si>
  <si>
    <t>持续优化提升政务服务能力</t>
  </si>
  <si>
    <t>90</t>
  </si>
  <si>
    <t>以“一窗通办”改革为契机，不断扩大政务服务“跨省通办”范围，进一步提升政务服务效能</t>
  </si>
  <si>
    <t>规范建设15分钟政务服务圈</t>
  </si>
  <si>
    <t>1000</t>
  </si>
  <si>
    <t>24小时政务服务自助专区、“e办通”办件量</t>
  </si>
  <si>
    <t>办事群众满意度。</t>
  </si>
  <si>
    <t>办事群众满意度</t>
  </si>
  <si>
    <t>1.立足群众办事视角及需求，及时调整窗口布局、硬件设施等，最大限度满足群众办事需求。2.以群众办事需求为导向，提升“呈心”政务服务质效，扎实开展“我陪群众走流程”“政务服务体验员”工作，聚焦街道便民服务中心、社区便民服务站开展“走流程”活动，推动政务服务提质增效。3.强化窗口管理，持续提升服务水平。每日在政务大厅开展定时巡检，对窗口台面整洁度、窗口人员服务规范和工作纪律、政务大厅安全和卫生等进行检查，确保服务环境和服务质量。强化学习培训，抓好导服队伍建设。4.不断强化“整得呈”营商环境品牌打造。聚焦呈贡营商环境工作亮点，推出“产事呈”“投事呈”“政事呈”“市事呈”“创事呈”“法事呈”“人事呈”“开事呈”8个子品牌，解读“八大环境”工作成效，不断丰富“整得呈”营商环境工作内涵。。</t>
  </si>
  <si>
    <t>政务服务大厅办件量</t>
  </si>
  <si>
    <t>20万件</t>
  </si>
  <si>
    <t>政务服务大厅年办件量</t>
  </si>
  <si>
    <t>政务服务大厅免费打印复印量</t>
  </si>
  <si>
    <t>15万张</t>
  </si>
  <si>
    <t>张</t>
  </si>
  <si>
    <t>政务服务大厅F区、B区服务台免费打印复印量</t>
  </si>
  <si>
    <t>政务服务大厅桶装水月消耗量</t>
  </si>
  <si>
    <t>245</t>
  </si>
  <si>
    <t>桶</t>
  </si>
  <si>
    <t>政务服务大厅桶装水每月消耗量</t>
  </si>
  <si>
    <t>政务服务大厅结果物邮寄量</t>
  </si>
  <si>
    <t>500</t>
  </si>
  <si>
    <t>421090</t>
  </si>
  <si>
    <t>全年经费支出小于等于政务中心窗口服务年初预算</t>
  </si>
  <si>
    <t>以“一窗通办”改革为契机，进一步提升政务服务效能</t>
  </si>
  <si>
    <t>为办事群众节约成本额</t>
  </si>
  <si>
    <t>万元</t>
  </si>
  <si>
    <t>为群众免费打印、复印、免费结果物邮寄节约成本金额</t>
  </si>
  <si>
    <t>来访办事群众、客商满意度</t>
  </si>
  <si>
    <t>对呈贡区目前已具备办理不动产登记条件的地块开展帮办代办服务，全面提高呈贡区不动产登记办证效率，为有办证需求的人民群众提供更加便捷、高效的不动产登记服务，保障群众安居乐业，切实促进呈贡区税收收入增长。</t>
  </si>
  <si>
    <t>第三方机构帮办代办数量</t>
  </si>
  <si>
    <t>34800</t>
  </si>
  <si>
    <t>套</t>
  </si>
  <si>
    <t>反映第三方机构帮办代办数量</t>
  </si>
  <si>
    <t>100</t>
  </si>
  <si>
    <t>全年经费支出小于等于呈贡区不动产办证服务经费年初预算</t>
  </si>
  <si>
    <t>可持续影响</t>
  </si>
  <si>
    <t>帮办代办完成契税收入套数征收率</t>
  </si>
  <si>
    <t>87</t>
  </si>
  <si>
    <t>帮办代办办事群众满意度</t>
  </si>
  <si>
    <t>反映办事群众对帮办代办的满意程度</t>
  </si>
  <si>
    <t>预算06表</t>
  </si>
  <si>
    <t>政府性基金预算支出预算表</t>
  </si>
  <si>
    <t>单位名称：昆明市发展和改革委员会</t>
  </si>
  <si>
    <t>政府性基金预算支出</t>
  </si>
  <si>
    <t>此表为空，我单位无政府性基金预算支出。</t>
  </si>
  <si>
    <t>预算07表</t>
  </si>
  <si>
    <t>预算项目</t>
  </si>
  <si>
    <t>采购项目</t>
  </si>
  <si>
    <t>采购品目</t>
  </si>
  <si>
    <t>计量
单位</t>
  </si>
  <si>
    <t>数量</t>
  </si>
  <si>
    <t>面向中小企业预留资金</t>
  </si>
  <si>
    <t>政府性基金</t>
  </si>
  <si>
    <t>国有资本经营收益</t>
  </si>
  <si>
    <t>财政专户管理的收入</t>
  </si>
  <si>
    <t>单位自筹</t>
  </si>
  <si>
    <t>A4黑白打印机</t>
  </si>
  <si>
    <t>复印纸</t>
  </si>
  <si>
    <t>箱</t>
  </si>
  <si>
    <t>呈贡区不动产帮办代办服务</t>
  </si>
  <si>
    <t>其他服务</t>
  </si>
  <si>
    <t>备注：当面向中小企业预留资金大于合计时，面向中小企业预留资金为三年预计数。</t>
  </si>
  <si>
    <t>预算08表</t>
  </si>
  <si>
    <t>政府购买服务项目</t>
  </si>
  <si>
    <t>政府购买服务指导性目录代码</t>
  </si>
  <si>
    <t>基本支出/项目支出</t>
  </si>
  <si>
    <t>所属服务类别</t>
  </si>
  <si>
    <t>所属服务领域</t>
  </si>
  <si>
    <t>购买内容简述</t>
  </si>
  <si>
    <t>B0701 评审服务</t>
  </si>
  <si>
    <t>B 政府履职辅助性服务</t>
  </si>
  <si>
    <t>建设项目洪水影响评价报告书技术评审</t>
  </si>
  <si>
    <t>政务服务中心信息化建设运维</t>
  </si>
  <si>
    <t>B1001 机关信息系统开发与维护服务</t>
  </si>
  <si>
    <t>24小时自助专区3个点位网络</t>
  </si>
  <si>
    <t>B1003 网络接入服务</t>
  </si>
  <si>
    <t>呈贡文化广场点位、信息产业园区仕林街点位、广电苑智园点位网络3个点位网络</t>
  </si>
  <si>
    <t>313会议室视频专线网络</t>
  </si>
  <si>
    <t>政务大厅叫号短信（云MAS业务）</t>
  </si>
  <si>
    <t>政务服务能力优化提升培训服务</t>
  </si>
  <si>
    <t>B0902 其他适合通过市场化方式提供的机关工作人员培训服务</t>
  </si>
  <si>
    <t xml:space="preserve"> 呈贡区不动产帮办代办服务</t>
  </si>
  <si>
    <t>B1204 政务服务窗口服务</t>
  </si>
  <si>
    <t>选取第三方服务机构对呈贡区目前已具备办理不动产登记条件的地块开展帮办代办服务，切实促进呈贡区税收收入增长。</t>
  </si>
  <si>
    <t>预算09-1表</t>
  </si>
  <si>
    <t>单位名称（项目）</t>
  </si>
  <si>
    <t>地区</t>
  </si>
  <si>
    <t>盘龙区</t>
  </si>
  <si>
    <t>五华区</t>
  </si>
  <si>
    <t>西山区</t>
  </si>
  <si>
    <t>官渡区</t>
  </si>
  <si>
    <t>呈贡区</t>
  </si>
  <si>
    <t>晋宁区</t>
  </si>
  <si>
    <t>东川区</t>
  </si>
  <si>
    <t>富民县</t>
  </si>
  <si>
    <t>宜良县</t>
  </si>
  <si>
    <t>石林县</t>
  </si>
  <si>
    <t>禄劝县</t>
  </si>
  <si>
    <t>寻甸县</t>
  </si>
  <si>
    <t>高新区</t>
  </si>
  <si>
    <t>滇池旅游度假区</t>
  </si>
  <si>
    <t>阳宗海管委会</t>
  </si>
  <si>
    <t>滇中新区</t>
  </si>
  <si>
    <t>安宁市</t>
  </si>
  <si>
    <t>经开区</t>
  </si>
  <si>
    <t>嵩明县</t>
  </si>
  <si>
    <t>磨憨经济合作区</t>
  </si>
  <si>
    <t>此表为空，我区已实行乡财县管，乡镇（街道）按照县级部门预算管理，无对下转移支付，我单位无该项预算。</t>
  </si>
  <si>
    <t>预算09-2表</t>
  </si>
  <si>
    <t>此表为空，我区已实行乡财县管，乡镇（街道）按照县级部门预算管理，无对下转移支付，我单位无该项目。</t>
  </si>
  <si>
    <t xml:space="preserve">预算10表
</t>
  </si>
  <si>
    <t>资产类别</t>
  </si>
  <si>
    <t>资产分类代码.名称</t>
  </si>
  <si>
    <t>资产名称</t>
  </si>
  <si>
    <t>计量单位</t>
  </si>
  <si>
    <t>财政部门批复数（元）</t>
  </si>
  <si>
    <t>单价</t>
  </si>
  <si>
    <t>金额</t>
  </si>
  <si>
    <t>此表为空，我单位无新增资产。</t>
  </si>
  <si>
    <t>预算11表</t>
  </si>
  <si>
    <t>上级补助</t>
  </si>
  <si>
    <t>预算12表</t>
  </si>
  <si>
    <t>项目级次</t>
  </si>
  <si>
    <t/>
  </si>
</sst>
</file>

<file path=xl/styles.xml><?xml version="1.0" encoding="utf-8"?>
<styleSheet xmlns="http://schemas.openxmlformats.org/spreadsheetml/2006/main" xmlns:mc="http://schemas.openxmlformats.org/markup-compatibility/2006" xmlns:xr9="http://schemas.microsoft.com/office/spreadsheetml/2016/revision9" mc:Ignorable="xr9">
  <numFmts count="9">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yyyy/mm/dd\ hh:mm:ss"/>
    <numFmt numFmtId="177" formatCode="yyyy/mm/dd"/>
    <numFmt numFmtId="178" formatCode="#,##0.00;\-#,##0.00;;@"/>
    <numFmt numFmtId="179" formatCode="hh:mm:ss"/>
    <numFmt numFmtId="180" formatCode="#,##0;\-#,##0;;@"/>
  </numFmts>
  <fonts count="38">
    <font>
      <sz val="11"/>
      <color theme="1"/>
      <name val="宋体"/>
      <charset val="134"/>
      <scheme val="minor"/>
    </font>
    <font>
      <sz val="10"/>
      <color rgb="FF000000"/>
      <name val="宋体"/>
      <charset val="134"/>
    </font>
    <font>
      <sz val="9"/>
      <color rgb="FF000000"/>
      <name val="宋体"/>
      <charset val="134"/>
    </font>
    <font>
      <b/>
      <sz val="23"/>
      <color rgb="FF000000"/>
      <name val="宋体"/>
      <charset val="134"/>
    </font>
    <font>
      <sz val="11"/>
      <color rgb="FF000000"/>
      <name val="宋体"/>
      <charset val="134"/>
    </font>
    <font>
      <sz val="9"/>
      <color theme="1"/>
      <name val="宋体"/>
      <charset val="134"/>
    </font>
    <font>
      <sz val="10"/>
      <color rgb="FF000000"/>
      <name val="Arial"/>
      <charset val="134"/>
    </font>
    <font>
      <b/>
      <sz val="23.95"/>
      <color rgb="FF000000"/>
      <name val="宋体"/>
      <charset val="134"/>
    </font>
    <font>
      <b/>
      <sz val="22"/>
      <color rgb="FF000000"/>
      <name val="宋体"/>
      <charset val="134"/>
    </font>
    <font>
      <sz val="11.25"/>
      <color rgb="FF000000"/>
      <name val="宋体"/>
      <charset val="134"/>
    </font>
    <font>
      <sz val="11.25"/>
      <color rgb="FF000000"/>
      <name val="SimSun"/>
      <charset val="134"/>
    </font>
    <font>
      <sz val="10"/>
      <color rgb="FFFFFFFF"/>
      <name val="宋体"/>
      <charset val="134"/>
    </font>
    <font>
      <b/>
      <sz val="21"/>
      <color rgb="FF000000"/>
      <name val="宋体"/>
      <charset val="134"/>
    </font>
    <font>
      <b/>
      <sz val="18"/>
      <color rgb="FF000000"/>
      <name val="宋体"/>
      <charset val="134"/>
    </font>
    <font>
      <sz val="9.75"/>
      <color rgb="FF000000"/>
      <name val="SimSun"/>
      <charset val="134"/>
    </font>
    <font>
      <b/>
      <sz val="9"/>
      <color rgb="FF000000"/>
      <name val="宋体"/>
      <charset val="134"/>
    </font>
    <font>
      <b/>
      <sz val="9"/>
      <color theme="1"/>
      <name val="宋体"/>
      <charset val="134"/>
    </font>
    <font>
      <sz val="10"/>
      <color rgb="FF000000"/>
      <name val="Arial"/>
      <family val="2"/>
      <charset val="0"/>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9"/>
      <name val="宋体"/>
      <charset val="134"/>
    </font>
  </fonts>
  <fills count="34">
    <fill>
      <patternFill patternType="none"/>
    </fill>
    <fill>
      <patternFill patternType="gray125"/>
    </fill>
    <fill>
      <patternFill patternType="solid">
        <fgColor rgb="FFFFFFFF"/>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22">
    <border>
      <left/>
      <right/>
      <top/>
      <bottom/>
      <diagonal/>
    </border>
    <border>
      <left style="thin">
        <color rgb="FF000000"/>
      </left>
      <right style="thin">
        <color rgb="FF000000"/>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top style="thin">
        <color rgb="FF000000"/>
      </top>
      <bottom/>
      <diagonal/>
    </border>
    <border>
      <left/>
      <right style="thin">
        <color rgb="FF000000"/>
      </right>
      <top style="thin">
        <color rgb="FF000000"/>
      </top>
      <bottom/>
      <diagonal/>
    </border>
    <border>
      <left/>
      <right style="thin">
        <color rgb="FF000000"/>
      </right>
      <top/>
      <bottom/>
      <diagonal/>
    </border>
    <border>
      <left/>
      <right style="thin">
        <color rgb="FF000000"/>
      </right>
      <top/>
      <bottom style="thin">
        <color rgb="FF000000"/>
      </bottom>
      <diagonal/>
    </border>
    <border>
      <left style="thin">
        <color rgb="FF000000"/>
      </left>
      <right/>
      <top/>
      <bottom style="thin">
        <color rgb="FF000000"/>
      </bottom>
      <diagonal/>
    </border>
    <border>
      <left/>
      <right/>
      <top/>
      <bottom style="thin">
        <color rgb="FF000000"/>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7">
    <xf numFmtId="0" fontId="0" fillId="0" borderId="0"/>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18" fillId="0" borderId="0" applyNumberFormat="0" applyFill="0" applyBorder="0" applyAlignment="0" applyProtection="0">
      <alignment vertical="center"/>
    </xf>
    <xf numFmtId="0" fontId="19" fillId="0" borderId="0" applyNumberFormat="0" applyFill="0" applyBorder="0" applyAlignment="0" applyProtection="0">
      <alignment vertical="center"/>
    </xf>
    <xf numFmtId="0" fontId="0" fillId="3" borderId="14" applyNumberFormat="0" applyFont="0" applyAlignment="0" applyProtection="0">
      <alignment vertical="center"/>
    </xf>
    <xf numFmtId="0" fontId="20" fillId="0" borderId="0" applyNumberFormat="0" applyFill="0" applyBorder="0" applyAlignment="0" applyProtection="0">
      <alignment vertical="center"/>
    </xf>
    <xf numFmtId="0" fontId="21" fillId="0" borderId="0" applyNumberFormat="0" applyFill="0" applyBorder="0" applyAlignment="0" applyProtection="0">
      <alignment vertical="center"/>
    </xf>
    <xf numFmtId="0" fontId="22" fillId="0" borderId="0" applyNumberFormat="0" applyFill="0" applyBorder="0" applyAlignment="0" applyProtection="0">
      <alignment vertical="center"/>
    </xf>
    <xf numFmtId="0" fontId="23" fillId="0" borderId="15" applyNumberFormat="0" applyFill="0" applyAlignment="0" applyProtection="0">
      <alignment vertical="center"/>
    </xf>
    <xf numFmtId="0" fontId="24" fillId="0" borderId="15" applyNumberFormat="0" applyFill="0" applyAlignment="0" applyProtection="0">
      <alignment vertical="center"/>
    </xf>
    <xf numFmtId="0" fontId="25" fillId="0" borderId="16" applyNumberFormat="0" applyFill="0" applyAlignment="0" applyProtection="0">
      <alignment vertical="center"/>
    </xf>
    <xf numFmtId="0" fontId="25" fillId="0" borderId="0" applyNumberFormat="0" applyFill="0" applyBorder="0" applyAlignment="0" applyProtection="0">
      <alignment vertical="center"/>
    </xf>
    <xf numFmtId="0" fontId="26" fillId="4" borderId="17" applyNumberFormat="0" applyAlignment="0" applyProtection="0">
      <alignment vertical="center"/>
    </xf>
    <xf numFmtId="0" fontId="27" fillId="5" borderId="18" applyNumberFormat="0" applyAlignment="0" applyProtection="0">
      <alignment vertical="center"/>
    </xf>
    <xf numFmtId="0" fontId="28" fillId="5" borderId="17" applyNumberFormat="0" applyAlignment="0" applyProtection="0">
      <alignment vertical="center"/>
    </xf>
    <xf numFmtId="0" fontId="29" fillId="6" borderId="19" applyNumberFormat="0" applyAlignment="0" applyProtection="0">
      <alignment vertical="center"/>
    </xf>
    <xf numFmtId="0" fontId="30" fillId="0" borderId="20" applyNumberFormat="0" applyFill="0" applyAlignment="0" applyProtection="0">
      <alignment vertical="center"/>
    </xf>
    <xf numFmtId="0" fontId="31" fillId="0" borderId="21" applyNumberFormat="0" applyFill="0" applyAlignment="0" applyProtection="0">
      <alignment vertical="center"/>
    </xf>
    <xf numFmtId="0" fontId="32" fillId="7" borderId="0" applyNumberFormat="0" applyBorder="0" applyAlignment="0" applyProtection="0">
      <alignment vertical="center"/>
    </xf>
    <xf numFmtId="0" fontId="33" fillId="8" borderId="0" applyNumberFormat="0" applyBorder="0" applyAlignment="0" applyProtection="0">
      <alignment vertical="center"/>
    </xf>
    <xf numFmtId="0" fontId="34" fillId="9" borderId="0" applyNumberFormat="0" applyBorder="0" applyAlignment="0" applyProtection="0">
      <alignment vertical="center"/>
    </xf>
    <xf numFmtId="0" fontId="35" fillId="10" borderId="0" applyNumberFormat="0" applyBorder="0" applyAlignment="0" applyProtection="0">
      <alignment vertical="center"/>
    </xf>
    <xf numFmtId="0" fontId="36" fillId="11" borderId="0" applyNumberFormat="0" applyBorder="0" applyAlignment="0" applyProtection="0">
      <alignment vertical="center"/>
    </xf>
    <xf numFmtId="0" fontId="36" fillId="12" borderId="0" applyNumberFormat="0" applyBorder="0" applyAlignment="0" applyProtection="0">
      <alignment vertical="center"/>
    </xf>
    <xf numFmtId="0" fontId="35" fillId="13" borderId="0" applyNumberFormat="0" applyBorder="0" applyAlignment="0" applyProtection="0">
      <alignment vertical="center"/>
    </xf>
    <xf numFmtId="0" fontId="35" fillId="14" borderId="0" applyNumberFormat="0" applyBorder="0" applyAlignment="0" applyProtection="0">
      <alignment vertical="center"/>
    </xf>
    <xf numFmtId="0" fontId="36" fillId="15" borderId="0" applyNumberFormat="0" applyBorder="0" applyAlignment="0" applyProtection="0">
      <alignment vertical="center"/>
    </xf>
    <xf numFmtId="0" fontId="36" fillId="16" borderId="0" applyNumberFormat="0" applyBorder="0" applyAlignment="0" applyProtection="0">
      <alignment vertical="center"/>
    </xf>
    <xf numFmtId="0" fontId="35" fillId="17" borderId="0" applyNumberFormat="0" applyBorder="0" applyAlignment="0" applyProtection="0">
      <alignment vertical="center"/>
    </xf>
    <xf numFmtId="0" fontId="35" fillId="18" borderId="0" applyNumberFormat="0" applyBorder="0" applyAlignment="0" applyProtection="0">
      <alignment vertical="center"/>
    </xf>
    <xf numFmtId="0" fontId="36" fillId="19" borderId="0" applyNumberFormat="0" applyBorder="0" applyAlignment="0" applyProtection="0">
      <alignment vertical="center"/>
    </xf>
    <xf numFmtId="0" fontId="36" fillId="20" borderId="0" applyNumberFormat="0" applyBorder="0" applyAlignment="0" applyProtection="0">
      <alignment vertical="center"/>
    </xf>
    <xf numFmtId="0" fontId="35" fillId="21" borderId="0" applyNumberFormat="0" applyBorder="0" applyAlignment="0" applyProtection="0">
      <alignment vertical="center"/>
    </xf>
    <xf numFmtId="0" fontId="35" fillId="22" borderId="0" applyNumberFormat="0" applyBorder="0" applyAlignment="0" applyProtection="0">
      <alignment vertical="center"/>
    </xf>
    <xf numFmtId="0" fontId="36" fillId="23" borderId="0" applyNumberFormat="0" applyBorder="0" applyAlignment="0" applyProtection="0">
      <alignment vertical="center"/>
    </xf>
    <xf numFmtId="0" fontId="36" fillId="24" borderId="0" applyNumberFormat="0" applyBorder="0" applyAlignment="0" applyProtection="0">
      <alignment vertical="center"/>
    </xf>
    <xf numFmtId="0" fontId="35" fillId="25" borderId="0" applyNumberFormat="0" applyBorder="0" applyAlignment="0" applyProtection="0">
      <alignment vertical="center"/>
    </xf>
    <xf numFmtId="0" fontId="35" fillId="26" borderId="0" applyNumberFormat="0" applyBorder="0" applyAlignment="0" applyProtection="0">
      <alignment vertical="center"/>
    </xf>
    <xf numFmtId="0" fontId="36" fillId="27" borderId="0" applyNumberFormat="0" applyBorder="0" applyAlignment="0" applyProtection="0">
      <alignment vertical="center"/>
    </xf>
    <xf numFmtId="0" fontId="36" fillId="28" borderId="0" applyNumberFormat="0" applyBorder="0" applyAlignment="0" applyProtection="0">
      <alignment vertical="center"/>
    </xf>
    <xf numFmtId="0" fontId="35" fillId="29" borderId="0" applyNumberFormat="0" applyBorder="0" applyAlignment="0" applyProtection="0">
      <alignment vertical="center"/>
    </xf>
    <xf numFmtId="0" fontId="35" fillId="30" borderId="0" applyNumberFormat="0" applyBorder="0" applyAlignment="0" applyProtection="0">
      <alignment vertical="center"/>
    </xf>
    <xf numFmtId="0" fontId="36" fillId="31" borderId="0" applyNumberFormat="0" applyBorder="0" applyAlignment="0" applyProtection="0">
      <alignment vertical="center"/>
    </xf>
    <xf numFmtId="0" fontId="36" fillId="32" borderId="0" applyNumberFormat="0" applyBorder="0" applyAlignment="0" applyProtection="0">
      <alignment vertical="center"/>
    </xf>
    <xf numFmtId="0" fontId="35" fillId="33" borderId="0" applyNumberFormat="0" applyBorder="0" applyAlignment="0" applyProtection="0">
      <alignment vertical="center"/>
    </xf>
    <xf numFmtId="176" fontId="37" fillId="0" borderId="7">
      <alignment horizontal="right" vertical="center"/>
    </xf>
    <xf numFmtId="177" fontId="37" fillId="0" borderId="7">
      <alignment horizontal="right" vertical="center"/>
    </xf>
    <xf numFmtId="10" fontId="37" fillId="0" borderId="7">
      <alignment horizontal="right" vertical="center"/>
    </xf>
    <xf numFmtId="178" fontId="37" fillId="0" borderId="7">
      <alignment horizontal="right" vertical="center"/>
    </xf>
    <xf numFmtId="49" fontId="37" fillId="0" borderId="7">
      <alignment horizontal="left" vertical="center" wrapText="1"/>
    </xf>
    <xf numFmtId="178" fontId="37" fillId="0" borderId="7">
      <alignment horizontal="right" vertical="center"/>
    </xf>
    <xf numFmtId="179" fontId="37" fillId="0" borderId="7">
      <alignment horizontal="right" vertical="center"/>
    </xf>
    <xf numFmtId="180" fontId="37" fillId="0" borderId="7">
      <alignment horizontal="right" vertical="center"/>
    </xf>
  </cellStyleXfs>
  <cellXfs count="224">
    <xf numFmtId="0" fontId="0" fillId="0" borderId="0" xfId="0" applyFont="1" applyBorder="1"/>
    <xf numFmtId="0" fontId="0" fillId="0" borderId="0" xfId="0" applyFont="1" applyBorder="1" applyAlignment="1">
      <alignment horizontal="center" vertical="center"/>
    </xf>
    <xf numFmtId="49" fontId="1" fillId="0" borderId="0" xfId="0" applyNumberFormat="1" applyFont="1" applyBorder="1"/>
    <xf numFmtId="0" fontId="2" fillId="0" borderId="0" xfId="0" applyFont="1" applyBorder="1" applyAlignment="1" applyProtection="1">
      <alignment horizontal="right" vertical="center"/>
      <protection locked="0"/>
    </xf>
    <xf numFmtId="0" fontId="3" fillId="0" borderId="0" xfId="0" applyFont="1" applyBorder="1" applyAlignment="1">
      <alignment horizontal="center" vertical="center"/>
    </xf>
    <xf numFmtId="0" fontId="2" fillId="0" borderId="0" xfId="0" applyFont="1" applyBorder="1" applyAlignment="1" applyProtection="1">
      <alignment horizontal="left" vertical="center"/>
      <protection locked="0"/>
    </xf>
    <xf numFmtId="0" fontId="4" fillId="0" borderId="0" xfId="0" applyFont="1" applyBorder="1" applyAlignment="1">
      <alignment horizontal="left" vertical="center"/>
    </xf>
    <xf numFmtId="0" fontId="4" fillId="0" borderId="0" xfId="0" applyFont="1" applyBorder="1"/>
    <xf numFmtId="0" fontId="2" fillId="0" borderId="0" xfId="0" applyFont="1" applyBorder="1" applyAlignment="1" applyProtection="1">
      <alignment horizontal="right"/>
      <protection locked="0"/>
    </xf>
    <xf numFmtId="0" fontId="4" fillId="0" borderId="1" xfId="0" applyFont="1" applyBorder="1" applyAlignment="1" applyProtection="1">
      <alignment horizontal="center" vertical="center" wrapText="1"/>
      <protection locked="0"/>
    </xf>
    <xf numFmtId="0" fontId="4" fillId="0" borderId="1" xfId="0" applyFont="1" applyBorder="1" applyAlignment="1">
      <alignment horizontal="center" vertical="center" wrapText="1"/>
    </xf>
    <xf numFmtId="0" fontId="4" fillId="0" borderId="2" xfId="0" applyFont="1" applyBorder="1" applyAlignment="1">
      <alignment horizontal="center" vertical="center"/>
    </xf>
    <xf numFmtId="0" fontId="4" fillId="0" borderId="3" xfId="0" applyFont="1" applyBorder="1" applyAlignment="1">
      <alignment horizontal="center" vertical="center"/>
    </xf>
    <xf numFmtId="0" fontId="4" fillId="0" borderId="4" xfId="0" applyFont="1" applyBorder="1" applyAlignment="1">
      <alignment horizontal="center" vertical="center"/>
    </xf>
    <xf numFmtId="0" fontId="4" fillId="0" borderId="5" xfId="0" applyFont="1" applyBorder="1" applyAlignment="1" applyProtection="1">
      <alignment horizontal="center" vertical="center" wrapText="1"/>
      <protection locked="0"/>
    </xf>
    <xf numFmtId="0" fontId="4" fillId="0" borderId="5" xfId="0" applyFont="1" applyBorder="1" applyAlignment="1">
      <alignment horizontal="center" vertical="center" wrapText="1"/>
    </xf>
    <xf numFmtId="0" fontId="4" fillId="0" borderId="1" xfId="0" applyFont="1" applyBorder="1" applyAlignment="1">
      <alignment horizontal="center" vertical="center"/>
    </xf>
    <xf numFmtId="0" fontId="4" fillId="2" borderId="6" xfId="0" applyFont="1" applyFill="1" applyBorder="1" applyAlignment="1" applyProtection="1">
      <alignment horizontal="center" vertical="center" wrapText="1"/>
      <protection locked="0"/>
    </xf>
    <xf numFmtId="0" fontId="4" fillId="0" borderId="6" xfId="0" applyFont="1" applyBorder="1" applyAlignment="1">
      <alignment horizontal="center" vertical="center" wrapText="1"/>
    </xf>
    <xf numFmtId="0" fontId="4" fillId="0" borderId="6" xfId="0" applyFont="1" applyBorder="1" applyAlignment="1">
      <alignment horizontal="center" vertical="center"/>
    </xf>
    <xf numFmtId="0" fontId="1" fillId="0" borderId="7" xfId="0" applyFont="1" applyBorder="1" applyAlignment="1">
      <alignment horizontal="center" vertical="center"/>
    </xf>
    <xf numFmtId="0" fontId="2" fillId="2" borderId="7" xfId="0" applyFont="1" applyFill="1" applyBorder="1" applyAlignment="1" applyProtection="1">
      <alignment horizontal="left" vertical="center" wrapText="1"/>
      <protection locked="0"/>
    </xf>
    <xf numFmtId="0" fontId="2" fillId="0" borderId="7" xfId="0" applyFont="1" applyBorder="1" applyAlignment="1" applyProtection="1">
      <alignment horizontal="left" vertical="center"/>
      <protection locked="0"/>
    </xf>
    <xf numFmtId="4" fontId="2" fillId="0" borderId="7" xfId="0" applyNumberFormat="1" applyFont="1" applyBorder="1" applyAlignment="1" applyProtection="1">
      <alignment horizontal="right" vertical="center" wrapText="1"/>
      <protection locked="0"/>
    </xf>
    <xf numFmtId="0" fontId="2" fillId="0" borderId="2" xfId="0" applyFont="1" applyBorder="1" applyAlignment="1" applyProtection="1">
      <alignment horizontal="center" vertical="center" wrapText="1"/>
      <protection locked="0"/>
    </xf>
    <xf numFmtId="0" fontId="2" fillId="0" borderId="3" xfId="0" applyFont="1" applyBorder="1" applyAlignment="1" applyProtection="1">
      <alignment horizontal="left" vertical="center" wrapText="1"/>
      <protection locked="0"/>
    </xf>
    <xf numFmtId="0" fontId="2" fillId="0" borderId="4" xfId="0" applyFont="1" applyBorder="1" applyAlignment="1" applyProtection="1">
      <alignment horizontal="left" vertical="center" wrapText="1"/>
      <protection locked="0"/>
    </xf>
    <xf numFmtId="0" fontId="4" fillId="2" borderId="1" xfId="0" applyFont="1" applyFill="1" applyBorder="1" applyAlignment="1">
      <alignment horizontal="center" vertical="center"/>
    </xf>
    <xf numFmtId="0" fontId="4" fillId="0" borderId="5" xfId="0" applyFont="1" applyBorder="1" applyAlignment="1">
      <alignment horizontal="center" vertical="center"/>
    </xf>
    <xf numFmtId="0" fontId="2" fillId="0" borderId="7" xfId="0" applyFont="1" applyBorder="1" applyAlignment="1">
      <alignment horizontal="left" vertical="center" wrapText="1"/>
    </xf>
    <xf numFmtId="4" fontId="2" fillId="0" borderId="7" xfId="0" applyNumberFormat="1" applyFont="1" applyBorder="1" applyAlignment="1">
      <alignment horizontal="right" vertical="center" wrapText="1"/>
    </xf>
    <xf numFmtId="0" fontId="2" fillId="0" borderId="7" xfId="0" applyFont="1" applyBorder="1" applyAlignment="1" applyProtection="1">
      <alignment horizontal="left" vertical="center" wrapText="1"/>
      <protection locked="0"/>
    </xf>
    <xf numFmtId="0" fontId="1" fillId="0" borderId="2" xfId="0" applyFont="1" applyBorder="1" applyAlignment="1" applyProtection="1">
      <alignment horizontal="center" vertical="center" wrapText="1"/>
      <protection locked="0"/>
    </xf>
    <xf numFmtId="0" fontId="2" fillId="0" borderId="3" xfId="0" applyFont="1" applyBorder="1" applyAlignment="1">
      <alignment horizontal="left" vertical="center"/>
    </xf>
    <xf numFmtId="0" fontId="2" fillId="2" borderId="4" xfId="0" applyFont="1" applyFill="1" applyBorder="1" applyAlignment="1">
      <alignment horizontal="left" vertical="center"/>
    </xf>
    <xf numFmtId="0" fontId="1" fillId="0" borderId="7" xfId="0" applyFont="1" applyBorder="1" applyAlignment="1" applyProtection="1">
      <alignment horizontal="center" vertical="center"/>
      <protection locked="0"/>
    </xf>
    <xf numFmtId="4" fontId="5" fillId="0" borderId="7" xfId="54" applyNumberFormat="1" applyFont="1" applyBorder="1">
      <alignment horizontal="right" vertical="center"/>
    </xf>
    <xf numFmtId="0" fontId="2" fillId="2" borderId="0" xfId="0" applyFont="1" applyFill="1" applyBorder="1" applyAlignment="1" applyProtection="1">
      <alignment horizontal="right" vertical="top" wrapText="1"/>
      <protection locked="0"/>
    </xf>
    <xf numFmtId="0" fontId="6" fillId="0" borderId="0" xfId="0" applyFont="1" applyBorder="1" applyAlignment="1" applyProtection="1">
      <alignment vertical="top"/>
      <protection locked="0"/>
    </xf>
    <xf numFmtId="0" fontId="6" fillId="0" borderId="0" xfId="0" applyFont="1" applyBorder="1" applyAlignment="1">
      <alignment vertical="top"/>
    </xf>
    <xf numFmtId="0" fontId="7" fillId="2" borderId="0" xfId="0" applyFont="1" applyFill="1" applyBorder="1" applyAlignment="1" applyProtection="1">
      <alignment horizontal="center" vertical="center" wrapText="1"/>
      <protection locked="0"/>
    </xf>
    <xf numFmtId="0" fontId="6" fillId="0" borderId="0" xfId="0" applyFont="1" applyBorder="1" applyProtection="1">
      <protection locked="0"/>
    </xf>
    <xf numFmtId="0" fontId="6" fillId="0" borderId="0" xfId="0" applyFont="1" applyBorder="1"/>
    <xf numFmtId="0" fontId="2" fillId="2" borderId="0" xfId="0" applyFont="1" applyFill="1" applyBorder="1" applyAlignment="1" applyProtection="1">
      <alignment horizontal="left" vertical="center" wrapText="1"/>
      <protection locked="0"/>
    </xf>
    <xf numFmtId="0" fontId="1" fillId="2" borderId="0" xfId="0" applyFont="1" applyFill="1" applyBorder="1" applyAlignment="1" applyProtection="1">
      <alignment horizontal="right" vertical="center"/>
      <protection locked="0"/>
    </xf>
    <xf numFmtId="0" fontId="1" fillId="2" borderId="0" xfId="0" applyFont="1" applyFill="1" applyBorder="1" applyAlignment="1" applyProtection="1">
      <alignment horizontal="right" vertical="center" wrapText="1"/>
      <protection locked="0"/>
    </xf>
    <xf numFmtId="0" fontId="1" fillId="0" borderId="7" xfId="0" applyFont="1" applyBorder="1" applyAlignment="1" applyProtection="1">
      <alignment horizontal="center" vertical="center" wrapText="1"/>
      <protection locked="0"/>
    </xf>
    <xf numFmtId="0" fontId="1" fillId="2" borderId="7" xfId="0" applyFont="1" applyFill="1" applyBorder="1" applyAlignment="1" applyProtection="1">
      <alignment horizontal="center" vertical="center"/>
      <protection locked="0"/>
    </xf>
    <xf numFmtId="0" fontId="1" fillId="2" borderId="7" xfId="0" applyFont="1" applyFill="1" applyBorder="1" applyAlignment="1" applyProtection="1">
      <alignment horizontal="center" vertical="center" wrapText="1"/>
      <protection locked="0"/>
    </xf>
    <xf numFmtId="0" fontId="1" fillId="2" borderId="7" xfId="0" applyFont="1" applyFill="1" applyBorder="1" applyAlignment="1" applyProtection="1">
      <alignment horizontal="right" vertical="center"/>
      <protection locked="0"/>
    </xf>
    <xf numFmtId="0" fontId="1" fillId="2" borderId="7" xfId="0" applyFont="1" applyFill="1" applyBorder="1" applyAlignment="1" applyProtection="1">
      <alignment horizontal="right" vertical="center" wrapText="1"/>
      <protection locked="0"/>
    </xf>
    <xf numFmtId="0" fontId="2" fillId="2" borderId="7" xfId="0" applyFont="1" applyFill="1" applyBorder="1" applyAlignment="1">
      <alignment horizontal="center" vertical="center" wrapText="1"/>
    </xf>
    <xf numFmtId="0" fontId="2" fillId="0" borderId="7" xfId="0" applyFont="1" applyBorder="1" applyAlignment="1" applyProtection="1">
      <alignment horizontal="center"/>
      <protection locked="0"/>
    </xf>
    <xf numFmtId="0" fontId="2" fillId="0" borderId="7" xfId="0" applyFont="1" applyBorder="1" applyAlignment="1" applyProtection="1">
      <alignment horizontal="center" wrapText="1"/>
      <protection locked="0"/>
    </xf>
    <xf numFmtId="0" fontId="2" fillId="0" borderId="7" xfId="0" applyFont="1" applyBorder="1" applyAlignment="1">
      <alignment horizontal="center" wrapText="1"/>
    </xf>
    <xf numFmtId="0" fontId="2" fillId="2" borderId="7" xfId="0" applyFont="1" applyFill="1" applyBorder="1" applyAlignment="1" applyProtection="1">
      <alignment horizontal="center" vertical="center" wrapText="1"/>
      <protection locked="0"/>
    </xf>
    <xf numFmtId="0" fontId="2" fillId="2" borderId="7" xfId="0" applyFont="1" applyFill="1" applyBorder="1" applyAlignment="1">
      <alignment horizontal="left" vertical="center" wrapText="1"/>
    </xf>
    <xf numFmtId="3" fontId="2" fillId="2" borderId="7" xfId="0" applyNumberFormat="1" applyFont="1" applyFill="1" applyBorder="1" applyAlignment="1" applyProtection="1">
      <alignment horizontal="right" vertical="center"/>
      <protection locked="0"/>
    </xf>
    <xf numFmtId="4" fontId="2" fillId="0" borderId="7" xfId="0" applyNumberFormat="1" applyFont="1" applyBorder="1" applyAlignment="1" applyProtection="1">
      <alignment horizontal="right" vertical="center"/>
      <protection locked="0"/>
    </xf>
    <xf numFmtId="0" fontId="2" fillId="0" borderId="7" xfId="0" applyFont="1" applyBorder="1" applyAlignment="1">
      <alignment horizontal="center" vertical="center"/>
    </xf>
    <xf numFmtId="0" fontId="2" fillId="0" borderId="7" xfId="0" applyFont="1" applyBorder="1" applyAlignment="1" applyProtection="1">
      <alignment horizontal="left"/>
      <protection locked="0"/>
    </xf>
    <xf numFmtId="0" fontId="2" fillId="0" borderId="7" xfId="0" applyFont="1" applyBorder="1" applyAlignment="1">
      <alignment horizontal="left"/>
    </xf>
    <xf numFmtId="0" fontId="2" fillId="2" borderId="7" xfId="0" applyFont="1" applyFill="1" applyBorder="1" applyAlignment="1">
      <alignment horizontal="right" vertical="center"/>
    </xf>
    <xf numFmtId="0" fontId="0" fillId="0" borderId="0" xfId="0" applyFont="1" applyBorder="1" applyAlignment="1">
      <alignment vertical="center"/>
    </xf>
    <xf numFmtId="0" fontId="2" fillId="2" borderId="0" xfId="0" applyFont="1" applyFill="1" applyBorder="1" applyAlignment="1" applyProtection="1">
      <alignment horizontal="right" vertical="center" wrapText="1"/>
      <protection locked="0"/>
    </xf>
    <xf numFmtId="0" fontId="8" fillId="0" borderId="0" xfId="0" applyFont="1" applyBorder="1" applyAlignment="1">
      <alignment horizontal="center" vertical="center"/>
    </xf>
    <xf numFmtId="0" fontId="3" fillId="0" borderId="0" xfId="0" applyFont="1" applyBorder="1" applyAlignment="1" applyProtection="1">
      <alignment horizontal="center" vertical="center"/>
      <protection locked="0"/>
    </xf>
    <xf numFmtId="0" fontId="4" fillId="0" borderId="7" xfId="0" applyFont="1" applyBorder="1" applyAlignment="1">
      <alignment horizontal="center" vertical="center" wrapText="1"/>
    </xf>
    <xf numFmtId="0" fontId="4" fillId="0" borderId="7" xfId="0" applyFont="1" applyBorder="1" applyAlignment="1" applyProtection="1">
      <alignment horizontal="center" vertical="center"/>
      <protection locked="0"/>
    </xf>
    <xf numFmtId="0" fontId="2" fillId="0" borderId="7" xfId="0" applyFont="1" applyBorder="1" applyAlignment="1">
      <alignment vertical="center" wrapText="1"/>
    </xf>
    <xf numFmtId="0" fontId="2" fillId="0" borderId="7" xfId="0" applyFont="1" applyBorder="1" applyAlignment="1">
      <alignment horizontal="center" vertical="center" wrapText="1"/>
    </xf>
    <xf numFmtId="0" fontId="2" fillId="2" borderId="7" xfId="0" applyFont="1" applyFill="1" applyBorder="1" applyAlignment="1" applyProtection="1">
      <alignment horizontal="center" vertical="center"/>
      <protection locked="0"/>
    </xf>
    <xf numFmtId="0" fontId="1" fillId="0" borderId="0" xfId="0" applyFont="1" applyBorder="1" applyAlignment="1">
      <alignment horizontal="right" vertical="center"/>
    </xf>
    <xf numFmtId="0" fontId="8" fillId="0" borderId="0" xfId="0" applyFont="1" applyBorder="1" applyAlignment="1">
      <alignment horizontal="center" vertical="center" wrapText="1"/>
    </xf>
    <xf numFmtId="0" fontId="2" fillId="0" borderId="0" xfId="0" applyFont="1" applyBorder="1" applyAlignment="1">
      <alignment horizontal="left" vertical="center" wrapText="1"/>
    </xf>
    <xf numFmtId="0" fontId="4" fillId="0" borderId="0" xfId="0" applyFont="1" applyBorder="1" applyAlignment="1">
      <alignment wrapText="1"/>
    </xf>
    <xf numFmtId="0" fontId="1" fillId="0" borderId="0" xfId="0" applyFont="1" applyBorder="1" applyAlignment="1">
      <alignment horizontal="right" wrapText="1"/>
    </xf>
    <xf numFmtId="0" fontId="1" fillId="0" borderId="0" xfId="0" applyFont="1" applyBorder="1" applyAlignment="1">
      <alignment wrapText="1"/>
    </xf>
    <xf numFmtId="0" fontId="4" fillId="0" borderId="8" xfId="0" applyFont="1" applyBorder="1" applyAlignment="1">
      <alignment horizontal="center" vertical="center" wrapText="1"/>
    </xf>
    <xf numFmtId="0" fontId="1" fillId="0" borderId="2" xfId="0" applyFont="1" applyBorder="1" applyAlignment="1">
      <alignment horizontal="center" vertical="center"/>
    </xf>
    <xf numFmtId="178" fontId="5" fillId="0" borderId="7" xfId="0" applyNumberFormat="1" applyFont="1" applyBorder="1" applyAlignment="1">
      <alignment horizontal="right" vertical="center"/>
    </xf>
    <xf numFmtId="0" fontId="4" fillId="0" borderId="3" xfId="0" applyFont="1" applyBorder="1" applyAlignment="1" applyProtection="1">
      <alignment horizontal="center" vertical="center"/>
      <protection locked="0"/>
    </xf>
    <xf numFmtId="0" fontId="4" fillId="0" borderId="4" xfId="0" applyFont="1" applyBorder="1" applyAlignment="1" applyProtection="1">
      <alignment horizontal="center" vertical="center"/>
      <protection locked="0"/>
    </xf>
    <xf numFmtId="0" fontId="1" fillId="0" borderId="6" xfId="0" applyFont="1" applyBorder="1" applyAlignment="1" applyProtection="1">
      <alignment horizontal="center" vertical="center"/>
      <protection locked="0"/>
    </xf>
    <xf numFmtId="0" fontId="1" fillId="0" borderId="0" xfId="0" applyFont="1" applyBorder="1" applyProtection="1">
      <protection locked="0"/>
    </xf>
    <xf numFmtId="0" fontId="3" fillId="0" borderId="0" xfId="0" applyFont="1" applyBorder="1" applyAlignment="1">
      <alignment horizontal="center" vertical="center" wrapText="1"/>
    </xf>
    <xf numFmtId="0" fontId="4" fillId="0" borderId="0" xfId="0" applyFont="1" applyBorder="1" applyProtection="1">
      <protection locked="0"/>
    </xf>
    <xf numFmtId="0" fontId="4" fillId="0" borderId="9" xfId="0" applyFont="1" applyBorder="1" applyAlignment="1" applyProtection="1">
      <alignment horizontal="center" vertical="center"/>
      <protection locked="0"/>
    </xf>
    <xf numFmtId="0" fontId="4" fillId="0" borderId="9" xfId="0" applyFont="1" applyBorder="1" applyAlignment="1">
      <alignment horizontal="center" vertical="center" wrapText="1"/>
    </xf>
    <xf numFmtId="0" fontId="4" fillId="0" borderId="10" xfId="0" applyFont="1" applyBorder="1" applyAlignment="1" applyProtection="1">
      <alignment horizontal="center" vertical="center"/>
      <protection locked="0"/>
    </xf>
    <xf numFmtId="0" fontId="4" fillId="0" borderId="10" xfId="0" applyFont="1" applyBorder="1" applyAlignment="1">
      <alignment horizontal="center" vertical="center" wrapText="1"/>
    </xf>
    <xf numFmtId="0" fontId="4" fillId="0" borderId="11" xfId="0" applyFont="1" applyBorder="1" applyAlignment="1" applyProtection="1">
      <alignment horizontal="center" vertical="center"/>
      <protection locked="0"/>
    </xf>
    <xf numFmtId="0" fontId="4" fillId="0" borderId="11" xfId="0" applyFont="1" applyBorder="1" applyAlignment="1">
      <alignment horizontal="center" vertical="center" wrapText="1"/>
    </xf>
    <xf numFmtId="0" fontId="4" fillId="0" borderId="10" xfId="0" applyFont="1" applyBorder="1" applyAlignment="1">
      <alignment horizontal="center" vertical="center"/>
    </xf>
    <xf numFmtId="49" fontId="9" fillId="0" borderId="7" xfId="53" applyFont="1">
      <alignment horizontal="left" vertical="center" wrapText="1"/>
    </xf>
    <xf numFmtId="0" fontId="4" fillId="0" borderId="11" xfId="0" applyFont="1" applyBorder="1" applyAlignment="1">
      <alignment horizontal="center" vertical="center"/>
    </xf>
    <xf numFmtId="0" fontId="4" fillId="0" borderId="11" xfId="0" applyFont="1" applyBorder="1" applyAlignment="1" applyProtection="1">
      <alignment horizontal="left" vertical="center" wrapText="1"/>
      <protection locked="0"/>
    </xf>
    <xf numFmtId="0" fontId="4" fillId="0" borderId="11" xfId="0" applyFont="1" applyBorder="1" applyAlignment="1" applyProtection="1">
      <alignment horizontal="left" vertical="center"/>
      <protection locked="0"/>
    </xf>
    <xf numFmtId="0" fontId="2" fillId="0" borderId="12" xfId="0" applyFont="1" applyBorder="1" applyAlignment="1">
      <alignment horizontal="center" vertical="center"/>
    </xf>
    <xf numFmtId="0" fontId="2" fillId="0" borderId="13" xfId="0" applyFont="1" applyBorder="1" applyAlignment="1" applyProtection="1">
      <alignment horizontal="left" vertical="center"/>
      <protection locked="0"/>
    </xf>
    <xf numFmtId="0" fontId="2" fillId="0" borderId="13" xfId="0" applyFont="1" applyBorder="1" applyAlignment="1">
      <alignment horizontal="left" vertical="center"/>
    </xf>
    <xf numFmtId="0" fontId="2" fillId="0" borderId="0" xfId="0" applyFont="1" applyBorder="1" applyAlignment="1" applyProtection="1">
      <alignment vertical="top" wrapText="1"/>
      <protection locked="0"/>
    </xf>
    <xf numFmtId="0" fontId="3" fillId="0" borderId="0" xfId="0" applyFont="1" applyBorder="1" applyAlignment="1" applyProtection="1">
      <alignment horizontal="center" vertical="center" wrapText="1"/>
      <protection locked="0"/>
    </xf>
    <xf numFmtId="0" fontId="4" fillId="0" borderId="3" xfId="0" applyFont="1" applyBorder="1" applyAlignment="1">
      <alignment horizontal="center" vertical="center" wrapText="1"/>
    </xf>
    <xf numFmtId="0" fontId="4" fillId="0" borderId="3" xfId="0" applyFont="1" applyBorder="1" applyAlignment="1" applyProtection="1">
      <alignment horizontal="center" vertical="center" wrapText="1"/>
      <protection locked="0"/>
    </xf>
    <xf numFmtId="0" fontId="4" fillId="0" borderId="10" xfId="0" applyFont="1" applyBorder="1" applyAlignment="1" applyProtection="1">
      <alignment horizontal="center" vertical="center" wrapText="1"/>
      <protection locked="0"/>
    </xf>
    <xf numFmtId="0" fontId="4" fillId="0" borderId="13" xfId="0" applyFont="1" applyBorder="1" applyAlignment="1">
      <alignment horizontal="center" vertical="center" wrapText="1"/>
    </xf>
    <xf numFmtId="0" fontId="4" fillId="0" borderId="11" xfId="0" applyFont="1" applyBorder="1" applyAlignment="1" applyProtection="1">
      <alignment horizontal="center" vertical="center" wrapText="1"/>
      <protection locked="0"/>
    </xf>
    <xf numFmtId="178" fontId="5" fillId="0" borderId="7" xfId="0" applyNumberFormat="1" applyFont="1" applyFill="1" applyBorder="1" applyAlignment="1">
      <alignment horizontal="right" vertical="center"/>
    </xf>
    <xf numFmtId="0" fontId="4" fillId="0" borderId="6" xfId="0" applyFont="1" applyBorder="1" applyAlignment="1">
      <alignment horizontal="center" vertical="center"/>
    </xf>
    <xf numFmtId="0" fontId="4" fillId="0" borderId="11" xfId="0" applyFont="1" applyBorder="1" applyAlignment="1" applyProtection="1">
      <alignment horizontal="center" vertical="center"/>
      <protection locked="0"/>
    </xf>
    <xf numFmtId="0" fontId="4" fillId="0" borderId="11" xfId="0" applyFont="1" applyBorder="1" applyAlignment="1">
      <alignment horizontal="left" vertical="center"/>
    </xf>
    <xf numFmtId="0" fontId="4" fillId="0" borderId="11" xfId="0" applyFont="1" applyBorder="1" applyAlignment="1">
      <alignment horizontal="left" vertical="center" wrapText="1"/>
    </xf>
    <xf numFmtId="0" fontId="2" fillId="2" borderId="11" xfId="0" applyFont="1" applyFill="1" applyBorder="1" applyAlignment="1">
      <alignment horizontal="left" vertical="center"/>
    </xf>
    <xf numFmtId="0" fontId="2" fillId="0" borderId="0" xfId="0" applyFont="1" applyBorder="1" applyAlignment="1" applyProtection="1">
      <alignment horizontal="right" vertical="center" wrapText="1"/>
      <protection locked="0"/>
    </xf>
    <xf numFmtId="0" fontId="2" fillId="0" borderId="0" xfId="0" applyFont="1" applyBorder="1" applyAlignment="1" applyProtection="1">
      <alignment horizontal="right" wrapText="1"/>
      <protection locked="0"/>
    </xf>
    <xf numFmtId="0" fontId="4" fillId="0" borderId="13" xfId="0" applyFont="1" applyBorder="1" applyAlignment="1" applyProtection="1">
      <alignment horizontal="center" vertical="center"/>
      <protection locked="0"/>
    </xf>
    <xf numFmtId="0" fontId="4" fillId="0" borderId="13" xfId="0" applyFont="1" applyBorder="1" applyAlignment="1" applyProtection="1">
      <alignment horizontal="center" vertical="center" wrapText="1"/>
      <protection locked="0"/>
    </xf>
    <xf numFmtId="0" fontId="2" fillId="0" borderId="0" xfId="0" applyFont="1" applyBorder="1" applyAlignment="1">
      <alignment horizontal="left" vertical="center"/>
    </xf>
    <xf numFmtId="180" fontId="5" fillId="0" borderId="7" xfId="56" applyNumberFormat="1" applyFont="1" applyBorder="1" applyAlignment="1">
      <alignment horizontal="center" vertical="center"/>
    </xf>
    <xf numFmtId="180" fontId="5" fillId="0" borderId="7" xfId="0" applyNumberFormat="1" applyFont="1" applyBorder="1" applyAlignment="1">
      <alignment horizontal="center" vertical="center"/>
    </xf>
    <xf numFmtId="0" fontId="2" fillId="0" borderId="6" xfId="0" applyFont="1" applyBorder="1" applyAlignment="1">
      <alignment horizontal="center" vertical="center" wrapText="1"/>
    </xf>
    <xf numFmtId="0" fontId="2" fillId="0" borderId="11" xfId="0" applyFont="1" applyBorder="1" applyAlignment="1" applyProtection="1">
      <alignment horizontal="center" vertical="center"/>
      <protection locked="0"/>
    </xf>
    <xf numFmtId="0" fontId="2" fillId="0" borderId="10" xfId="0" applyFont="1" applyBorder="1" applyAlignment="1" applyProtection="1">
      <alignment horizontal="center" vertical="center"/>
      <protection locked="0"/>
    </xf>
    <xf numFmtId="0" fontId="2" fillId="0" borderId="11" xfId="0" applyFont="1" applyBorder="1" applyAlignment="1">
      <alignment horizontal="left" vertical="center" wrapText="1"/>
    </xf>
    <xf numFmtId="49" fontId="10" fillId="0" borderId="7" xfId="53" applyFont="1">
      <alignment horizontal="left" vertical="center" wrapText="1"/>
    </xf>
    <xf numFmtId="3" fontId="2" fillId="0" borderId="11" xfId="0" applyNumberFormat="1" applyFont="1" applyFill="1" applyBorder="1" applyAlignment="1">
      <alignment horizontal="right" vertical="center"/>
    </xf>
    <xf numFmtId="0" fontId="2" fillId="0" borderId="11" xfId="0" applyFont="1" applyBorder="1" applyAlignment="1" applyProtection="1">
      <alignment horizontal="center" vertical="center"/>
      <protection locked="0"/>
    </xf>
    <xf numFmtId="0" fontId="2" fillId="2" borderId="11" xfId="0" applyFont="1" applyFill="1" applyBorder="1" applyAlignment="1">
      <alignment horizontal="right" vertical="center"/>
    </xf>
    <xf numFmtId="0" fontId="2" fillId="2" borderId="0" xfId="0" applyFont="1" applyFill="1" applyBorder="1" applyAlignment="1">
      <alignment horizontal="left" vertical="center"/>
    </xf>
    <xf numFmtId="178" fontId="5" fillId="0" borderId="0" xfId="0" applyNumberFormat="1" applyFont="1" applyBorder="1" applyAlignment="1">
      <alignment horizontal="left" vertical="center"/>
    </xf>
    <xf numFmtId="0" fontId="2" fillId="0" borderId="0" xfId="0" applyFont="1" applyBorder="1" applyAlignment="1">
      <alignment horizontal="right"/>
    </xf>
    <xf numFmtId="0" fontId="11" fillId="0" borderId="0" xfId="0" applyFont="1" applyBorder="1" applyAlignment="1" applyProtection="1">
      <alignment horizontal="right"/>
      <protection locked="0"/>
    </xf>
    <xf numFmtId="49" fontId="11" fillId="0" borderId="0" xfId="0" applyNumberFormat="1" applyFont="1" applyBorder="1" applyProtection="1">
      <protection locked="0"/>
    </xf>
    <xf numFmtId="0" fontId="1" fillId="0" borderId="0" xfId="0" applyFont="1" applyBorder="1" applyAlignment="1">
      <alignment horizontal="right"/>
    </xf>
    <xf numFmtId="0" fontId="12" fillId="0" borderId="0" xfId="0" applyFont="1" applyBorder="1" applyAlignment="1" applyProtection="1">
      <alignment horizontal="center" vertical="center" wrapText="1"/>
      <protection locked="0"/>
    </xf>
    <xf numFmtId="0" fontId="12" fillId="0" borderId="0" xfId="0" applyFont="1" applyBorder="1" applyAlignment="1" applyProtection="1">
      <alignment horizontal="center" vertical="center"/>
      <protection locked="0"/>
    </xf>
    <xf numFmtId="0" fontId="12" fillId="0" borderId="0" xfId="0" applyFont="1" applyBorder="1" applyAlignment="1">
      <alignment horizontal="center" vertical="center"/>
    </xf>
    <xf numFmtId="0" fontId="4" fillId="0" borderId="1" xfId="0" applyFont="1" applyBorder="1" applyAlignment="1" applyProtection="1">
      <alignment horizontal="center" vertical="center"/>
      <protection locked="0"/>
    </xf>
    <xf numFmtId="49" fontId="4" fillId="0" borderId="1" xfId="0" applyNumberFormat="1" applyFont="1" applyBorder="1" applyAlignment="1" applyProtection="1">
      <alignment horizontal="center" vertical="center" wrapText="1"/>
      <protection locked="0"/>
    </xf>
    <xf numFmtId="0" fontId="4" fillId="0" borderId="5" xfId="0" applyFont="1" applyBorder="1" applyAlignment="1" applyProtection="1">
      <alignment horizontal="center" vertical="center"/>
      <protection locked="0"/>
    </xf>
    <xf numFmtId="49" fontId="4" fillId="0" borderId="5" xfId="0" applyNumberFormat="1" applyFont="1" applyBorder="1" applyAlignment="1" applyProtection="1">
      <alignment horizontal="center" vertical="center" wrapText="1"/>
      <protection locked="0"/>
    </xf>
    <xf numFmtId="49" fontId="4" fillId="0" borderId="7" xfId="0" applyNumberFormat="1" applyFont="1" applyBorder="1" applyAlignment="1" applyProtection="1">
      <alignment horizontal="center" vertical="center"/>
      <protection locked="0"/>
    </xf>
    <xf numFmtId="0" fontId="4" fillId="0" borderId="7" xfId="0" applyFont="1" applyBorder="1" applyAlignment="1">
      <alignment horizontal="center" vertical="center"/>
    </xf>
    <xf numFmtId="0" fontId="1" fillId="0" borderId="3" xfId="0" applyFont="1" applyBorder="1" applyAlignment="1" applyProtection="1">
      <alignment horizontal="center" vertical="center"/>
      <protection locked="0"/>
    </xf>
    <xf numFmtId="0" fontId="1" fillId="0" borderId="4" xfId="0" applyFont="1" applyBorder="1" applyAlignment="1" applyProtection="1">
      <alignment horizontal="center" vertical="center"/>
      <protection locked="0"/>
    </xf>
    <xf numFmtId="0" fontId="0" fillId="0" borderId="0" xfId="0" applyFont="1" applyFill="1" applyBorder="1" applyAlignment="1"/>
    <xf numFmtId="0" fontId="1" fillId="0" borderId="7" xfId="0" applyFont="1" applyBorder="1" applyAlignment="1">
      <alignment horizontal="center" vertical="center" wrapText="1"/>
    </xf>
    <xf numFmtId="0" fontId="2" fillId="0" borderId="7" xfId="0" applyFont="1" applyFill="1" applyBorder="1" applyAlignment="1">
      <alignment horizontal="left" vertical="center" wrapText="1" indent="2"/>
    </xf>
    <xf numFmtId="0" fontId="2" fillId="2" borderId="7" xfId="0" applyFont="1" applyFill="1" applyBorder="1" applyAlignment="1" applyProtection="1">
      <alignment horizontal="left" vertical="center" wrapText="1"/>
      <protection locked="0"/>
    </xf>
    <xf numFmtId="0" fontId="2" fillId="0" borderId="7" xfId="0" applyFont="1" applyFill="1" applyBorder="1" applyAlignment="1">
      <alignment horizontal="left" vertical="center" wrapText="1"/>
    </xf>
    <xf numFmtId="0" fontId="1" fillId="0" borderId="0" xfId="0" applyFont="1" applyBorder="1" applyAlignment="1">
      <alignment vertical="top"/>
    </xf>
    <xf numFmtId="0" fontId="2" fillId="0" borderId="7" xfId="0" applyFont="1" applyFill="1" applyBorder="1" applyAlignment="1">
      <alignment vertical="center" wrapText="1"/>
    </xf>
    <xf numFmtId="0" fontId="1" fillId="0" borderId="2" xfId="0" applyFont="1" applyFill="1" applyBorder="1" applyAlignment="1" applyProtection="1">
      <alignment horizontal="center" vertical="center" wrapText="1"/>
      <protection locked="0"/>
    </xf>
    <xf numFmtId="0" fontId="2" fillId="0" borderId="3" xfId="0" applyFont="1" applyFill="1" applyBorder="1" applyAlignment="1">
      <alignment horizontal="left" vertical="center"/>
    </xf>
    <xf numFmtId="0" fontId="2" fillId="2" borderId="4" xfId="0" applyFont="1" applyFill="1" applyBorder="1" applyAlignment="1">
      <alignment horizontal="left" vertical="center"/>
    </xf>
    <xf numFmtId="0" fontId="4" fillId="0" borderId="8" xfId="0" applyFont="1" applyBorder="1" applyAlignment="1">
      <alignment horizontal="center" vertical="center"/>
    </xf>
    <xf numFmtId="0" fontId="4" fillId="0" borderId="9" xfId="0" applyFont="1" applyBorder="1" applyAlignment="1">
      <alignment horizontal="center" vertical="center"/>
    </xf>
    <xf numFmtId="0" fontId="4" fillId="0" borderId="12" xfId="0" applyFont="1" applyBorder="1" applyAlignment="1" applyProtection="1">
      <alignment horizontal="center" vertical="center" wrapText="1"/>
      <protection locked="0"/>
    </xf>
    <xf numFmtId="0" fontId="4" fillId="0" borderId="11" xfId="0" applyFont="1" applyBorder="1" applyAlignment="1">
      <alignment horizontal="center" vertical="center"/>
    </xf>
    <xf numFmtId="0" fontId="2" fillId="0" borderId="0" xfId="0" applyFont="1" applyBorder="1" applyAlignment="1">
      <alignment horizontal="right" vertical="center"/>
    </xf>
    <xf numFmtId="0" fontId="1" fillId="0" borderId="0" xfId="0" applyFont="1" applyBorder="1" applyAlignment="1" applyProtection="1">
      <alignment vertical="top"/>
      <protection locked="0"/>
    </xf>
    <xf numFmtId="49" fontId="1" fillId="0" borderId="0" xfId="0" applyNumberFormat="1" applyFont="1" applyBorder="1" applyProtection="1">
      <protection locked="0"/>
    </xf>
    <xf numFmtId="0" fontId="4" fillId="0" borderId="0" xfId="0" applyFont="1" applyBorder="1" applyAlignment="1" applyProtection="1">
      <alignment horizontal="left" vertical="center"/>
      <protection locked="0"/>
    </xf>
    <xf numFmtId="0" fontId="4" fillId="0" borderId="6" xfId="0" applyFont="1" applyBorder="1" applyAlignment="1" applyProtection="1">
      <alignment horizontal="center" vertical="center"/>
      <protection locked="0"/>
    </xf>
    <xf numFmtId="0" fontId="2" fillId="0" borderId="7" xfId="0" applyFont="1" applyFill="1" applyBorder="1" applyAlignment="1">
      <alignment horizontal="left" vertical="center"/>
    </xf>
    <xf numFmtId="0" fontId="4" fillId="0" borderId="2" xfId="0" applyFont="1" applyBorder="1" applyAlignment="1" applyProtection="1">
      <alignment horizontal="center" vertical="center"/>
      <protection locked="0"/>
    </xf>
    <xf numFmtId="0" fontId="4" fillId="0" borderId="2" xfId="0" applyFont="1" applyBorder="1" applyAlignment="1" applyProtection="1">
      <alignment horizontal="center" vertical="center" wrapText="1"/>
      <protection locked="0"/>
    </xf>
    <xf numFmtId="0" fontId="4" fillId="0" borderId="7" xfId="0" applyFont="1" applyBorder="1" applyAlignment="1" applyProtection="1">
      <alignment horizontal="center" vertical="center" wrapText="1"/>
      <protection locked="0"/>
    </xf>
    <xf numFmtId="49" fontId="5" fillId="0" borderId="7" xfId="53" applyNumberFormat="1" applyFont="1" applyFill="1" applyBorder="1" applyAlignment="1">
      <alignment horizontal="left" vertical="center" wrapText="1"/>
    </xf>
    <xf numFmtId="0" fontId="4" fillId="0" borderId="4" xfId="0" applyFont="1" applyBorder="1" applyAlignment="1" applyProtection="1">
      <alignment horizontal="center" vertical="center" wrapText="1"/>
      <protection locked="0"/>
    </xf>
    <xf numFmtId="0" fontId="2" fillId="0" borderId="3" xfId="0" applyFont="1" applyFill="1" applyBorder="1" applyAlignment="1" applyProtection="1">
      <alignment horizontal="left" vertical="center"/>
      <protection locked="0"/>
    </xf>
    <xf numFmtId="0" fontId="2" fillId="0" borderId="4" xfId="0" applyFont="1" applyFill="1" applyBorder="1" applyAlignment="1" applyProtection="1">
      <alignment horizontal="left" vertical="center"/>
      <protection locked="0"/>
    </xf>
    <xf numFmtId="0" fontId="2" fillId="0" borderId="0" xfId="0" applyFont="1" applyBorder="1" applyAlignment="1">
      <alignment horizontal="right" vertical="center" wrapText="1"/>
    </xf>
    <xf numFmtId="0" fontId="13" fillId="0" borderId="0" xfId="0" applyFont="1" applyBorder="1" applyAlignment="1">
      <alignment horizontal="center" vertical="center"/>
    </xf>
    <xf numFmtId="0" fontId="1" fillId="2" borderId="0" xfId="0" applyFont="1" applyFill="1" applyBorder="1" applyAlignment="1" applyProtection="1">
      <alignment horizontal="left" vertical="center" wrapText="1"/>
      <protection locked="0"/>
    </xf>
    <xf numFmtId="0" fontId="6" fillId="2" borderId="7" xfId="0" applyFont="1" applyFill="1" applyBorder="1" applyAlignment="1" applyProtection="1">
      <alignment vertical="top" wrapText="1"/>
      <protection locked="0"/>
    </xf>
    <xf numFmtId="49" fontId="4" fillId="0" borderId="2" xfId="0" applyNumberFormat="1" applyFont="1" applyBorder="1" applyAlignment="1">
      <alignment horizontal="center" vertical="center" wrapText="1"/>
    </xf>
    <xf numFmtId="49" fontId="4" fillId="0" borderId="4" xfId="0" applyNumberFormat="1" applyFont="1" applyBorder="1" applyAlignment="1">
      <alignment horizontal="center" vertical="center" wrapText="1"/>
    </xf>
    <xf numFmtId="49" fontId="4" fillId="0" borderId="7" xfId="0" applyNumberFormat="1" applyFont="1" applyBorder="1" applyAlignment="1">
      <alignment horizontal="center" vertical="center"/>
    </xf>
    <xf numFmtId="0" fontId="2" fillId="0" borderId="7" xfId="0" applyFont="1" applyFill="1" applyBorder="1" applyAlignment="1">
      <alignment horizontal="left" vertical="center" wrapText="1" indent="1"/>
    </xf>
    <xf numFmtId="0" fontId="1" fillId="0" borderId="2" xfId="0" applyFont="1" applyFill="1" applyBorder="1" applyAlignment="1">
      <alignment horizontal="center" vertical="center"/>
    </xf>
    <xf numFmtId="0" fontId="1" fillId="0" borderId="4" xfId="0" applyFont="1" applyFill="1" applyBorder="1" applyAlignment="1">
      <alignment horizontal="center" vertical="center"/>
    </xf>
    <xf numFmtId="0" fontId="6" fillId="2" borderId="0" xfId="0" applyFont="1" applyFill="1" applyBorder="1" applyAlignment="1">
      <alignment horizontal="left" vertical="center"/>
    </xf>
    <xf numFmtId="0" fontId="14" fillId="0" borderId="7" xfId="0" applyFont="1" applyBorder="1" applyAlignment="1" applyProtection="1">
      <alignment horizontal="center" vertical="center" wrapText="1"/>
      <protection locked="0"/>
    </xf>
    <xf numFmtId="0" fontId="14" fillId="0" borderId="7" xfId="0" applyFont="1" applyBorder="1" applyAlignment="1" applyProtection="1">
      <alignment vertical="top" wrapText="1"/>
      <protection locked="0"/>
    </xf>
    <xf numFmtId="0" fontId="2" fillId="0" borderId="7" xfId="0" applyFont="1" applyBorder="1" applyAlignment="1" applyProtection="1">
      <alignment vertical="center" wrapText="1"/>
      <protection locked="0"/>
    </xf>
    <xf numFmtId="0" fontId="2" fillId="0" borderId="7" xfId="0" applyFont="1" applyBorder="1" applyAlignment="1">
      <alignment horizontal="left" vertical="center"/>
    </xf>
    <xf numFmtId="0" fontId="15" fillId="0" borderId="7" xfId="0" applyFont="1" applyBorder="1" applyAlignment="1">
      <alignment horizontal="center" vertical="center"/>
    </xf>
    <xf numFmtId="0" fontId="15" fillId="0" borderId="7" xfId="0" applyFont="1" applyBorder="1" applyAlignment="1" applyProtection="1">
      <alignment horizontal="center" vertical="center" wrapText="1"/>
      <protection locked="0"/>
    </xf>
    <xf numFmtId="178" fontId="16" fillId="0" borderId="7" xfId="0" applyNumberFormat="1" applyFont="1" applyFill="1" applyBorder="1" applyAlignment="1">
      <alignment horizontal="right" vertical="center"/>
    </xf>
    <xf numFmtId="0" fontId="14" fillId="2" borderId="1" xfId="0" applyFont="1" applyFill="1" applyBorder="1" applyAlignment="1">
      <alignment horizontal="center" vertical="center"/>
    </xf>
    <xf numFmtId="0" fontId="14" fillId="0" borderId="2" xfId="0" applyFont="1" applyBorder="1" applyAlignment="1" applyProtection="1">
      <alignment horizontal="center" vertical="center"/>
      <protection locked="0"/>
    </xf>
    <xf numFmtId="0" fontId="14" fillId="0" borderId="3" xfId="0" applyFont="1" applyBorder="1" applyAlignment="1" applyProtection="1">
      <alignment horizontal="center" vertical="center"/>
      <protection locked="0"/>
    </xf>
    <xf numFmtId="0" fontId="14" fillId="0" borderId="4" xfId="0" applyFont="1" applyBorder="1" applyAlignment="1" applyProtection="1">
      <alignment horizontal="center" vertical="center"/>
      <protection locked="0"/>
    </xf>
    <xf numFmtId="0" fontId="14" fillId="0" borderId="1" xfId="0" applyFont="1" applyBorder="1" applyAlignment="1" applyProtection="1">
      <alignment horizontal="center" vertical="center"/>
      <protection locked="0"/>
    </xf>
    <xf numFmtId="0" fontId="14" fillId="2" borderId="6" xfId="0" applyFont="1" applyFill="1" applyBorder="1" applyAlignment="1" applyProtection="1">
      <alignment horizontal="center" vertical="center" wrapText="1"/>
      <protection locked="0"/>
    </xf>
    <xf numFmtId="0" fontId="14" fillId="0" borderId="6" xfId="0" applyFont="1" applyBorder="1" applyAlignment="1" applyProtection="1">
      <alignment horizontal="center" vertical="center"/>
      <protection locked="0"/>
    </xf>
    <xf numFmtId="0" fontId="14" fillId="0" borderId="7" xfId="0" applyFont="1" applyBorder="1" applyAlignment="1" applyProtection="1">
      <alignment horizontal="center" vertical="center"/>
      <protection locked="0"/>
    </xf>
    <xf numFmtId="0" fontId="2" fillId="2" borderId="7" xfId="0" applyFont="1" applyFill="1" applyBorder="1" applyAlignment="1">
      <alignment horizontal="left" vertical="center" wrapText="1"/>
    </xf>
    <xf numFmtId="0" fontId="2" fillId="2" borderId="7" xfId="0" applyFont="1" applyFill="1" applyBorder="1" applyAlignment="1">
      <alignment horizontal="left" vertical="center" wrapText="1" indent="1"/>
    </xf>
    <xf numFmtId="0" fontId="2" fillId="2" borderId="7" xfId="0" applyFont="1" applyFill="1" applyBorder="1" applyAlignment="1">
      <alignment horizontal="left" vertical="center" wrapText="1" indent="2"/>
    </xf>
    <xf numFmtId="0" fontId="2" fillId="2" borderId="2" xfId="0" applyFont="1" applyFill="1" applyBorder="1" applyAlignment="1">
      <alignment horizontal="center" vertical="center" wrapText="1"/>
    </xf>
    <xf numFmtId="0" fontId="14" fillId="0" borderId="3" xfId="0" applyFont="1" applyBorder="1" applyAlignment="1">
      <alignment horizontal="center" vertical="center"/>
    </xf>
    <xf numFmtId="0" fontId="14" fillId="0" borderId="4" xfId="0" applyFont="1" applyBorder="1" applyAlignment="1">
      <alignment horizontal="center" vertical="center"/>
    </xf>
    <xf numFmtId="0" fontId="14" fillId="0" borderId="6" xfId="0" applyFont="1" applyBorder="1" applyAlignment="1" applyProtection="1">
      <alignment horizontal="center" vertical="center" wrapText="1"/>
      <protection locked="0"/>
    </xf>
    <xf numFmtId="0" fontId="1" fillId="0" borderId="1" xfId="0" applyFont="1" applyBorder="1" applyAlignment="1" applyProtection="1">
      <alignment horizontal="center" vertical="center" wrapText="1"/>
      <protection locked="0"/>
    </xf>
    <xf numFmtId="0" fontId="1" fillId="0" borderId="9" xfId="0" applyFont="1" applyBorder="1" applyAlignment="1" applyProtection="1">
      <alignment horizontal="center" vertical="center" wrapText="1"/>
      <protection locked="0"/>
    </xf>
    <xf numFmtId="0" fontId="1" fillId="0" borderId="3" xfId="0" applyFont="1" applyBorder="1" applyAlignment="1" applyProtection="1">
      <alignment horizontal="center" vertical="center" wrapText="1"/>
      <protection locked="0"/>
    </xf>
    <xf numFmtId="0" fontId="1" fillId="0" borderId="5" xfId="0" applyFont="1" applyBorder="1" applyAlignment="1" applyProtection="1">
      <alignment horizontal="center" vertical="center" wrapText="1"/>
      <protection locked="0"/>
    </xf>
    <xf numFmtId="0" fontId="1" fillId="0" borderId="10" xfId="0" applyFont="1" applyBorder="1" applyAlignment="1" applyProtection="1">
      <alignment horizontal="center" vertical="center" wrapText="1"/>
      <protection locked="0"/>
    </xf>
    <xf numFmtId="0" fontId="2" fillId="2" borderId="6" xfId="0" applyFont="1" applyFill="1" applyBorder="1" applyAlignment="1">
      <alignment horizontal="left" vertical="center"/>
    </xf>
    <xf numFmtId="0" fontId="2" fillId="2" borderId="7" xfId="0" applyFont="1" applyFill="1" applyBorder="1" applyAlignment="1">
      <alignment horizontal="center" vertical="center"/>
    </xf>
    <xf numFmtId="0" fontId="2" fillId="2" borderId="7" xfId="0" applyFont="1" applyFill="1" applyBorder="1" applyAlignment="1" applyProtection="1">
      <alignment horizontal="left" vertical="center" wrapText="1" indent="1"/>
      <protection locked="0"/>
    </xf>
    <xf numFmtId="0" fontId="1" fillId="2" borderId="7" xfId="0" applyFont="1" applyFill="1" applyBorder="1" applyAlignment="1" applyProtection="1">
      <alignment horizontal="center" vertical="center" wrapText="1"/>
      <protection locked="0"/>
    </xf>
    <xf numFmtId="0" fontId="17" fillId="0" borderId="7" xfId="0" applyFont="1" applyFill="1" applyBorder="1" applyAlignment="1" applyProtection="1">
      <alignment vertical="top" wrapText="1"/>
      <protection locked="0"/>
    </xf>
    <xf numFmtId="0" fontId="1" fillId="0" borderId="4" xfId="0" applyFont="1" applyBorder="1" applyAlignment="1" applyProtection="1">
      <alignment horizontal="center" vertical="center" wrapText="1"/>
      <protection locked="0"/>
    </xf>
    <xf numFmtId="0" fontId="1" fillId="0" borderId="13" xfId="0" applyFont="1" applyBorder="1" applyAlignment="1" applyProtection="1">
      <alignment horizontal="center" vertical="center"/>
      <protection locked="0"/>
    </xf>
    <xf numFmtId="0" fontId="1" fillId="0" borderId="13" xfId="0" applyFont="1" applyBorder="1" applyAlignment="1" applyProtection="1">
      <alignment horizontal="center" vertical="center" wrapText="1"/>
      <protection locked="0"/>
    </xf>
    <xf numFmtId="0" fontId="1" fillId="0" borderId="11" xfId="0" applyFont="1" applyBorder="1" applyAlignment="1" applyProtection="1">
      <alignment horizontal="center" vertical="center" wrapText="1"/>
      <protection locked="0"/>
    </xf>
    <xf numFmtId="0" fontId="2" fillId="2" borderId="11" xfId="0" applyFont="1" applyFill="1" applyBorder="1" applyAlignment="1" applyProtection="1">
      <alignment horizontal="right" vertical="center"/>
      <protection locked="0"/>
    </xf>
    <xf numFmtId="0" fontId="2" fillId="0" borderId="7" xfId="0" applyFont="1" applyBorder="1" applyAlignment="1" applyProtection="1">
      <alignment vertical="center"/>
      <protection locked="0"/>
    </xf>
    <xf numFmtId="4" fontId="2" fillId="0" borderId="7" xfId="0" applyNumberFormat="1" applyFont="1" applyBorder="1" applyAlignment="1">
      <alignment horizontal="right" vertical="center"/>
    </xf>
    <xf numFmtId="178" fontId="16" fillId="0" borderId="7" xfId="0" applyNumberFormat="1" applyFont="1" applyBorder="1" applyAlignment="1">
      <alignment horizontal="right" vertical="center"/>
    </xf>
  </cellXfs>
  <cellStyles count="57">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DateTimeStyle" xfId="49"/>
    <cellStyle name="DateStyle" xfId="50"/>
    <cellStyle name="PercentStyle" xfId="51"/>
    <cellStyle name="NumberStyle" xfId="52"/>
    <cellStyle name="TextStyle" xfId="53"/>
    <cellStyle name="MoneyStyle" xfId="54"/>
    <cellStyle name="TimeStyle" xfId="55"/>
    <cellStyle name="IntegralNumberStyle" xfId="56"/>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0" Type="http://schemas.openxmlformats.org/officeDocument/2006/relationships/styles" Target="styles.xml"/><Relationship Id="rId2" Type="http://schemas.openxmlformats.org/officeDocument/2006/relationships/worksheet" Target="worksheets/sheet2.xml"/><Relationship Id="rId19" Type="http://schemas.openxmlformats.org/officeDocument/2006/relationships/sharedStrings" Target="sharedStrings.xml"/><Relationship Id="rId18" Type="http://schemas.openxmlformats.org/officeDocument/2006/relationships/theme" Target="theme/theme1.xml"/><Relationship Id="rId17" Type="http://schemas.openxmlformats.org/officeDocument/2006/relationships/worksheet" Target="worksheets/sheet17.xml"/><Relationship Id="rId16" Type="http://schemas.openxmlformats.org/officeDocument/2006/relationships/worksheet" Target="worksheets/sheet16.xml"/><Relationship Id="rId15" Type="http://schemas.openxmlformats.org/officeDocument/2006/relationships/worksheet" Target="worksheets/sheet15.xml"/><Relationship Id="rId14" Type="http://schemas.openxmlformats.org/officeDocument/2006/relationships/worksheet" Target="worksheets/sheet14.xml"/><Relationship Id="rId13" Type="http://schemas.openxmlformats.org/officeDocument/2006/relationships/worksheet" Target="worksheets/sheet13.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主题​​">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D37"/>
  <sheetViews>
    <sheetView showGridLines="0" showZeros="0" workbookViewId="0">
      <pane ySplit="1" topLeftCell="A13" activePane="bottomLeft" state="frozen"/>
      <selection/>
      <selection pane="bottomLeft" activeCell="D37" sqref="D37"/>
    </sheetView>
  </sheetViews>
  <sheetFormatPr defaultColWidth="8.575" defaultRowHeight="12.75" customHeight="1" outlineLevelCol="3"/>
  <cols>
    <col min="1" max="4" width="41" customWidth="1"/>
  </cols>
  <sheetData>
    <row r="1" customHeight="1" spans="1:4">
      <c r="A1" s="1"/>
      <c r="B1" s="1"/>
      <c r="C1" s="1"/>
      <c r="D1" s="1"/>
    </row>
    <row r="2" ht="15" customHeight="1" spans="1:4">
      <c r="A2" s="45"/>
      <c r="B2" s="45"/>
      <c r="C2" s="45"/>
      <c r="D2" s="64" t="s">
        <v>0</v>
      </c>
    </row>
    <row r="3" ht="41.25" customHeight="1" spans="1:1">
      <c r="A3" s="40" t="str">
        <f>"2025"&amp;"年财务收支预算总表"</f>
        <v>2025年财务收支预算总表</v>
      </c>
    </row>
    <row r="4" ht="17.25" customHeight="1" spans="1:4">
      <c r="A4" s="43" t="s">
        <v>1</v>
      </c>
      <c r="B4" s="183"/>
      <c r="D4" s="160" t="s">
        <v>2</v>
      </c>
    </row>
    <row r="5" ht="23.25" customHeight="1" spans="1:4">
      <c r="A5" s="184" t="s">
        <v>3</v>
      </c>
      <c r="B5" s="185"/>
      <c r="C5" s="184" t="s">
        <v>4</v>
      </c>
      <c r="D5" s="185"/>
    </row>
    <row r="6" ht="24" customHeight="1" spans="1:4">
      <c r="A6" s="184" t="s">
        <v>5</v>
      </c>
      <c r="B6" s="184" t="s">
        <v>6</v>
      </c>
      <c r="C6" s="184" t="s">
        <v>7</v>
      </c>
      <c r="D6" s="184" t="s">
        <v>6</v>
      </c>
    </row>
    <row r="7" ht="17.25" customHeight="1" spans="1:4">
      <c r="A7" s="186" t="s">
        <v>8</v>
      </c>
      <c r="B7" s="80">
        <v>12745626.92</v>
      </c>
      <c r="C7" s="186" t="s">
        <v>9</v>
      </c>
      <c r="D7" s="58">
        <v>10591335.92</v>
      </c>
    </row>
    <row r="8" ht="17.25" customHeight="1" spans="1:4">
      <c r="A8" s="186" t="s">
        <v>10</v>
      </c>
      <c r="B8" s="80"/>
      <c r="C8" s="186" t="s">
        <v>11</v>
      </c>
      <c r="D8" s="58"/>
    </row>
    <row r="9" ht="17.25" customHeight="1" spans="1:4">
      <c r="A9" s="186" t="s">
        <v>12</v>
      </c>
      <c r="B9" s="80"/>
      <c r="C9" s="221" t="s">
        <v>13</v>
      </c>
      <c r="D9" s="58"/>
    </row>
    <row r="10" ht="17.25" customHeight="1" spans="1:4">
      <c r="A10" s="186" t="s">
        <v>14</v>
      </c>
      <c r="B10" s="80"/>
      <c r="C10" s="221" t="s">
        <v>15</v>
      </c>
      <c r="D10" s="58"/>
    </row>
    <row r="11" ht="17.25" customHeight="1" spans="1:4">
      <c r="A11" s="186" t="s">
        <v>16</v>
      </c>
      <c r="B11" s="80"/>
      <c r="C11" s="221" t="s">
        <v>17</v>
      </c>
      <c r="D11" s="58">
        <v>8400</v>
      </c>
    </row>
    <row r="12" ht="17.25" customHeight="1" spans="1:4">
      <c r="A12" s="186" t="s">
        <v>18</v>
      </c>
      <c r="B12" s="80"/>
      <c r="C12" s="221" t="s">
        <v>19</v>
      </c>
      <c r="D12" s="58"/>
    </row>
    <row r="13" ht="17.25" customHeight="1" spans="1:4">
      <c r="A13" s="186" t="s">
        <v>20</v>
      </c>
      <c r="B13" s="80"/>
      <c r="C13" s="31" t="s">
        <v>21</v>
      </c>
      <c r="D13" s="58"/>
    </row>
    <row r="14" ht="17.25" customHeight="1" spans="1:4">
      <c r="A14" s="186" t="s">
        <v>22</v>
      </c>
      <c r="B14" s="80"/>
      <c r="C14" s="31" t="s">
        <v>23</v>
      </c>
      <c r="D14" s="58">
        <v>1062840</v>
      </c>
    </row>
    <row r="15" ht="17.25" customHeight="1" spans="1:4">
      <c r="A15" s="186" t="s">
        <v>24</v>
      </c>
      <c r="B15" s="80"/>
      <c r="C15" s="31" t="s">
        <v>25</v>
      </c>
      <c r="D15" s="58">
        <v>577463</v>
      </c>
    </row>
    <row r="16" ht="17.25" customHeight="1" spans="1:4">
      <c r="A16" s="186" t="s">
        <v>26</v>
      </c>
      <c r="B16" s="80"/>
      <c r="C16" s="31" t="s">
        <v>27</v>
      </c>
      <c r="D16" s="58"/>
    </row>
    <row r="17" ht="17.25" customHeight="1" spans="1:4">
      <c r="A17" s="187"/>
      <c r="B17" s="80"/>
      <c r="C17" s="31" t="s">
        <v>28</v>
      </c>
      <c r="D17" s="222"/>
    </row>
    <row r="18" ht="17.25" customHeight="1" spans="1:4">
      <c r="A18" s="188"/>
      <c r="B18" s="80"/>
      <c r="C18" s="31" t="s">
        <v>29</v>
      </c>
      <c r="D18" s="222"/>
    </row>
    <row r="19" ht="17.25" customHeight="1" spans="1:4">
      <c r="A19" s="188"/>
      <c r="B19" s="80"/>
      <c r="C19" s="31" t="s">
        <v>30</v>
      </c>
      <c r="D19" s="222"/>
    </row>
    <row r="20" ht="17.25" customHeight="1" spans="1:4">
      <c r="A20" s="188"/>
      <c r="B20" s="80"/>
      <c r="C20" s="31" t="s">
        <v>31</v>
      </c>
      <c r="D20" s="222"/>
    </row>
    <row r="21" ht="17.25" customHeight="1" spans="1:4">
      <c r="A21" s="188"/>
      <c r="B21" s="80"/>
      <c r="C21" s="31" t="s">
        <v>32</v>
      </c>
      <c r="D21" s="222"/>
    </row>
    <row r="22" ht="17.25" customHeight="1" spans="1:4">
      <c r="A22" s="188"/>
      <c r="B22" s="80"/>
      <c r="C22" s="31" t="s">
        <v>33</v>
      </c>
      <c r="D22" s="222"/>
    </row>
    <row r="23" ht="17.25" customHeight="1" spans="1:4">
      <c r="A23" s="188"/>
      <c r="B23" s="80"/>
      <c r="C23" s="31" t="s">
        <v>34</v>
      </c>
      <c r="D23" s="222"/>
    </row>
    <row r="24" ht="17.25" customHeight="1" spans="1:4">
      <c r="A24" s="188"/>
      <c r="B24" s="80"/>
      <c r="C24" s="31" t="s">
        <v>35</v>
      </c>
      <c r="D24" s="222"/>
    </row>
    <row r="25" ht="17.25" customHeight="1" spans="1:4">
      <c r="A25" s="188"/>
      <c r="B25" s="80"/>
      <c r="C25" s="31" t="s">
        <v>36</v>
      </c>
      <c r="D25" s="222">
        <v>505588</v>
      </c>
    </row>
    <row r="26" ht="17.25" customHeight="1" spans="1:4">
      <c r="A26" s="188"/>
      <c r="B26" s="80"/>
      <c r="C26" s="31" t="s">
        <v>37</v>
      </c>
      <c r="D26" s="222"/>
    </row>
    <row r="27" ht="17.25" customHeight="1" spans="1:4">
      <c r="A27" s="188"/>
      <c r="B27" s="80"/>
      <c r="C27" s="187" t="s">
        <v>38</v>
      </c>
      <c r="D27" s="80"/>
    </row>
    <row r="28" ht="17.25" customHeight="1" spans="1:4">
      <c r="A28" s="188"/>
      <c r="B28" s="80"/>
      <c r="C28" s="31" t="s">
        <v>39</v>
      </c>
      <c r="D28" s="80"/>
    </row>
    <row r="29" ht="16.5" customHeight="1" spans="1:4">
      <c r="A29" s="188"/>
      <c r="B29" s="80"/>
      <c r="C29" s="31" t="s">
        <v>40</v>
      </c>
      <c r="D29" s="80"/>
    </row>
    <row r="30" ht="16.5" customHeight="1" spans="1:4">
      <c r="A30" s="188"/>
      <c r="B30" s="80"/>
      <c r="C30" s="187" t="s">
        <v>41</v>
      </c>
      <c r="D30" s="80"/>
    </row>
    <row r="31" ht="17.25" customHeight="1" spans="1:4">
      <c r="A31" s="188"/>
      <c r="B31" s="80"/>
      <c r="C31" s="187" t="s">
        <v>42</v>
      </c>
      <c r="D31" s="80"/>
    </row>
    <row r="32" ht="17.25" customHeight="1" spans="1:4">
      <c r="A32" s="188"/>
      <c r="B32" s="80"/>
      <c r="C32" s="31" t="s">
        <v>43</v>
      </c>
      <c r="D32" s="80"/>
    </row>
    <row r="33" ht="16.5" customHeight="1" spans="1:4">
      <c r="A33" s="188" t="s">
        <v>44</v>
      </c>
      <c r="B33" s="223">
        <f>SUM(B7:B32)</f>
        <v>12745626.92</v>
      </c>
      <c r="C33" s="188" t="s">
        <v>45</v>
      </c>
      <c r="D33" s="223">
        <f>SUM(D7:D32)</f>
        <v>12745626.92</v>
      </c>
    </row>
    <row r="34" ht="16.5" customHeight="1" spans="1:4">
      <c r="A34" s="187" t="s">
        <v>46</v>
      </c>
      <c r="B34" s="80"/>
      <c r="C34" s="187" t="s">
        <v>47</v>
      </c>
      <c r="D34" s="80"/>
    </row>
    <row r="35" ht="16.5" customHeight="1" spans="1:4">
      <c r="A35" s="31" t="s">
        <v>48</v>
      </c>
      <c r="B35" s="80"/>
      <c r="C35" s="31" t="s">
        <v>48</v>
      </c>
      <c r="D35" s="80"/>
    </row>
    <row r="36" ht="16.5" customHeight="1" spans="1:4">
      <c r="A36" s="31" t="s">
        <v>49</v>
      </c>
      <c r="B36" s="80"/>
      <c r="C36" s="31" t="s">
        <v>50</v>
      </c>
      <c r="D36" s="80"/>
    </row>
    <row r="37" ht="16.5" customHeight="1" spans="1:4">
      <c r="A37" s="189" t="s">
        <v>51</v>
      </c>
      <c r="B37" s="223">
        <f>B33</f>
        <v>12745626.92</v>
      </c>
      <c r="C37" s="189" t="s">
        <v>52</v>
      </c>
      <c r="D37" s="223">
        <f>D33</f>
        <v>12745626.92</v>
      </c>
    </row>
  </sheetData>
  <mergeCells count="4">
    <mergeCell ref="A3:D3"/>
    <mergeCell ref="A4:B4"/>
    <mergeCell ref="A5:B5"/>
    <mergeCell ref="C5:D5"/>
  </mergeCells>
  <printOptions horizontalCentered="1"/>
  <pageMargins left="0.96" right="0.96" top="0.72" bottom="0.72" header="0" footer="0"/>
  <pageSetup paperSize="9" scale="62" orientation="landscape"/>
  <headerFooter>
    <oddFooter>&amp;C第&amp;P页，共&amp;N页&amp;R&amp;N</odd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S12"/>
  <sheetViews>
    <sheetView showGridLines="0" showZeros="0" workbookViewId="0">
      <pane ySplit="1" topLeftCell="A2" activePane="bottomLeft" state="frozen"/>
      <selection/>
      <selection pane="bottomLeft" activeCell="A13" sqref="$A13:$XFD13"/>
    </sheetView>
  </sheetViews>
  <sheetFormatPr defaultColWidth="8.575" defaultRowHeight="12.75" customHeight="1"/>
  <cols>
    <col min="1" max="1" width="15.8916666666667" customWidth="1"/>
    <col min="2" max="2" width="35" customWidth="1"/>
    <col min="3" max="19" width="22" customWidth="1"/>
  </cols>
  <sheetData>
    <row r="1" customHeight="1" spans="1:19">
      <c r="A1" s="1"/>
      <c r="B1" s="1"/>
      <c r="C1" s="1"/>
      <c r="D1" s="1"/>
      <c r="E1" s="1"/>
      <c r="F1" s="1"/>
      <c r="G1" s="1"/>
      <c r="H1" s="1"/>
      <c r="I1" s="1"/>
      <c r="J1" s="1"/>
      <c r="K1" s="1"/>
      <c r="L1" s="1"/>
      <c r="M1" s="1"/>
      <c r="N1" s="1"/>
      <c r="O1" s="1"/>
      <c r="P1" s="1"/>
      <c r="Q1" s="1"/>
      <c r="R1" s="1"/>
      <c r="S1" s="1"/>
    </row>
    <row r="2" ht="17.25" customHeight="1" spans="1:1">
      <c r="A2" s="64" t="s">
        <v>53</v>
      </c>
    </row>
    <row r="3" ht="41.25" customHeight="1" spans="1:1">
      <c r="A3" s="40" t="str">
        <f>"2025"&amp;"年部门收入预算表"</f>
        <v>2025年部门收入预算表</v>
      </c>
    </row>
    <row r="4" ht="17.25" customHeight="1" spans="1:19">
      <c r="A4" s="43" t="s">
        <v>1</v>
      </c>
      <c r="S4" s="45" t="s">
        <v>2</v>
      </c>
    </row>
    <row r="5" ht="21.75" customHeight="1" spans="1:19">
      <c r="A5" s="206" t="s">
        <v>54</v>
      </c>
      <c r="B5" s="207" t="s">
        <v>55</v>
      </c>
      <c r="C5" s="207" t="s">
        <v>56</v>
      </c>
      <c r="D5" s="208" t="s">
        <v>57</v>
      </c>
      <c r="E5" s="208"/>
      <c r="F5" s="208"/>
      <c r="G5" s="208"/>
      <c r="H5" s="208"/>
      <c r="I5" s="144"/>
      <c r="J5" s="208"/>
      <c r="K5" s="208"/>
      <c r="L5" s="208"/>
      <c r="M5" s="208"/>
      <c r="N5" s="216"/>
      <c r="O5" s="208" t="s">
        <v>46</v>
      </c>
      <c r="P5" s="208"/>
      <c r="Q5" s="208"/>
      <c r="R5" s="208"/>
      <c r="S5" s="216"/>
    </row>
    <row r="6" ht="27" customHeight="1" spans="1:19">
      <c r="A6" s="209"/>
      <c r="B6" s="210"/>
      <c r="C6" s="210"/>
      <c r="D6" s="210" t="s">
        <v>58</v>
      </c>
      <c r="E6" s="210" t="s">
        <v>59</v>
      </c>
      <c r="F6" s="210" t="s">
        <v>60</v>
      </c>
      <c r="G6" s="210" t="s">
        <v>61</v>
      </c>
      <c r="H6" s="210" t="s">
        <v>62</v>
      </c>
      <c r="I6" s="217" t="s">
        <v>63</v>
      </c>
      <c r="J6" s="218"/>
      <c r="K6" s="218"/>
      <c r="L6" s="218"/>
      <c r="M6" s="218"/>
      <c r="N6" s="219"/>
      <c r="O6" s="210" t="s">
        <v>58</v>
      </c>
      <c r="P6" s="210" t="s">
        <v>59</v>
      </c>
      <c r="Q6" s="210" t="s">
        <v>60</v>
      </c>
      <c r="R6" s="210" t="s">
        <v>61</v>
      </c>
      <c r="S6" s="210" t="s">
        <v>64</v>
      </c>
    </row>
    <row r="7" ht="30" customHeight="1" spans="1:19">
      <c r="A7" s="211"/>
      <c r="B7" s="113"/>
      <c r="C7" s="128"/>
      <c r="D7" s="128"/>
      <c r="E7" s="128"/>
      <c r="F7" s="128"/>
      <c r="G7" s="128"/>
      <c r="H7" s="128"/>
      <c r="I7" s="71" t="s">
        <v>58</v>
      </c>
      <c r="J7" s="219" t="s">
        <v>65</v>
      </c>
      <c r="K7" s="219" t="s">
        <v>66</v>
      </c>
      <c r="L7" s="219" t="s">
        <v>67</v>
      </c>
      <c r="M7" s="219" t="s">
        <v>68</v>
      </c>
      <c r="N7" s="219" t="s">
        <v>69</v>
      </c>
      <c r="O7" s="220"/>
      <c r="P7" s="220"/>
      <c r="Q7" s="220"/>
      <c r="R7" s="220"/>
      <c r="S7" s="128"/>
    </row>
    <row r="8" ht="15" customHeight="1" spans="1:19">
      <c r="A8" s="212">
        <v>1</v>
      </c>
      <c r="B8" s="212">
        <v>2</v>
      </c>
      <c r="C8" s="212">
        <v>3</v>
      </c>
      <c r="D8" s="212">
        <v>4</v>
      </c>
      <c r="E8" s="212">
        <v>5</v>
      </c>
      <c r="F8" s="212">
        <v>6</v>
      </c>
      <c r="G8" s="212">
        <v>7</v>
      </c>
      <c r="H8" s="212">
        <v>8</v>
      </c>
      <c r="I8" s="71">
        <v>9</v>
      </c>
      <c r="J8" s="212">
        <v>10</v>
      </c>
      <c r="K8" s="212">
        <v>11</v>
      </c>
      <c r="L8" s="212">
        <v>12</v>
      </c>
      <c r="M8" s="212">
        <v>13</v>
      </c>
      <c r="N8" s="212">
        <v>14</v>
      </c>
      <c r="O8" s="212">
        <v>15</v>
      </c>
      <c r="P8" s="212">
        <v>16</v>
      </c>
      <c r="Q8" s="212">
        <v>17</v>
      </c>
      <c r="R8" s="212">
        <v>18</v>
      </c>
      <c r="S8" s="212">
        <v>19</v>
      </c>
    </row>
    <row r="9" ht="18" customHeight="1" spans="1:19">
      <c r="A9" s="149" t="s">
        <v>70</v>
      </c>
      <c r="B9" s="149" t="s">
        <v>71</v>
      </c>
      <c r="C9" s="108">
        <v>12745626.92</v>
      </c>
      <c r="D9" s="108">
        <v>12745626.92</v>
      </c>
      <c r="E9" s="108">
        <v>12745626.92</v>
      </c>
      <c r="F9" s="80"/>
      <c r="G9" s="80"/>
      <c r="H9" s="80"/>
      <c r="I9" s="80"/>
      <c r="J9" s="80"/>
      <c r="K9" s="80"/>
      <c r="L9" s="80"/>
      <c r="M9" s="80"/>
      <c r="N9" s="80"/>
      <c r="O9" s="80"/>
      <c r="P9" s="80"/>
      <c r="Q9" s="80"/>
      <c r="R9" s="80"/>
      <c r="S9" s="80"/>
    </row>
    <row r="10" ht="18" customHeight="1" spans="1:19">
      <c r="A10" s="213" t="s">
        <v>72</v>
      </c>
      <c r="B10" s="213" t="s">
        <v>71</v>
      </c>
      <c r="C10" s="108">
        <v>10122026.44</v>
      </c>
      <c r="D10" s="108">
        <v>10122026.44</v>
      </c>
      <c r="E10" s="108">
        <v>10122026.44</v>
      </c>
      <c r="F10" s="80"/>
      <c r="G10" s="80"/>
      <c r="H10" s="80"/>
      <c r="I10" s="80"/>
      <c r="J10" s="80"/>
      <c r="K10" s="80"/>
      <c r="L10" s="80"/>
      <c r="M10" s="80"/>
      <c r="N10" s="80"/>
      <c r="O10" s="80"/>
      <c r="P10" s="80"/>
      <c r="Q10" s="80"/>
      <c r="R10" s="80"/>
      <c r="S10" s="80"/>
    </row>
    <row r="11" ht="18" customHeight="1" spans="1:19">
      <c r="A11" s="213" t="s">
        <v>73</v>
      </c>
      <c r="B11" s="213" t="s">
        <v>74</v>
      </c>
      <c r="C11" s="108">
        <v>2623600.48</v>
      </c>
      <c r="D11" s="108">
        <v>2623600.48</v>
      </c>
      <c r="E11" s="108">
        <v>2623600.48</v>
      </c>
      <c r="F11" s="80"/>
      <c r="G11" s="80"/>
      <c r="H11" s="80"/>
      <c r="I11" s="80"/>
      <c r="J11" s="80"/>
      <c r="K11" s="80"/>
      <c r="L11" s="80"/>
      <c r="M11" s="80"/>
      <c r="N11" s="80"/>
      <c r="O11" s="80"/>
      <c r="P11" s="80"/>
      <c r="Q11" s="80"/>
      <c r="R11" s="80"/>
      <c r="S11" s="80"/>
    </row>
    <row r="12" ht="18" customHeight="1" spans="1:19">
      <c r="A12" s="214" t="s">
        <v>56</v>
      </c>
      <c r="B12" s="215"/>
      <c r="C12" s="108">
        <v>12745626.92</v>
      </c>
      <c r="D12" s="108">
        <v>12745626.92</v>
      </c>
      <c r="E12" s="108">
        <v>12745626.92</v>
      </c>
      <c r="F12" s="80"/>
      <c r="G12" s="80"/>
      <c r="H12" s="80"/>
      <c r="I12" s="80"/>
      <c r="J12" s="80"/>
      <c r="K12" s="80"/>
      <c r="L12" s="80"/>
      <c r="M12" s="80"/>
      <c r="N12" s="80"/>
      <c r="O12" s="80"/>
      <c r="P12" s="80"/>
      <c r="Q12" s="80"/>
      <c r="R12" s="80"/>
      <c r="S12" s="80"/>
    </row>
  </sheetData>
  <mergeCells count="20">
    <mergeCell ref="A2:S2"/>
    <mergeCell ref="A3:S3"/>
    <mergeCell ref="A4:B4"/>
    <mergeCell ref="D5:N5"/>
    <mergeCell ref="O5:S5"/>
    <mergeCell ref="I6:N6"/>
    <mergeCell ref="A12:B12"/>
    <mergeCell ref="A5:A7"/>
    <mergeCell ref="B5:B7"/>
    <mergeCell ref="C5:C7"/>
    <mergeCell ref="D6:D7"/>
    <mergeCell ref="E6:E7"/>
    <mergeCell ref="F6:F7"/>
    <mergeCell ref="G6:G7"/>
    <mergeCell ref="H6:H7"/>
    <mergeCell ref="O6:O7"/>
    <mergeCell ref="P6:P7"/>
    <mergeCell ref="Q6:Q7"/>
    <mergeCell ref="R6:R7"/>
    <mergeCell ref="S6:S7"/>
  </mergeCells>
  <printOptions horizontalCentered="1"/>
  <pageMargins left="0.96" right="0.96" top="0.72" bottom="0.72" header="0" footer="0"/>
  <pageSetup paperSize="9" scale="28" orientation="landscape"/>
  <headerFooter>
    <oddFooter>&amp;C第&amp;P页，共&amp;N页&amp;R&amp;N</oddFooter>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O32"/>
  <sheetViews>
    <sheetView showGridLines="0" showZeros="0" workbookViewId="0">
      <pane ySplit="1" topLeftCell="A2" activePane="bottomLeft" state="frozen"/>
      <selection/>
      <selection pane="bottomLeft" activeCell="G28" sqref="G28:O32"/>
    </sheetView>
  </sheetViews>
  <sheetFormatPr defaultColWidth="8.575" defaultRowHeight="12.75" customHeight="1"/>
  <cols>
    <col min="1" max="1" width="14.2833333333333" customWidth="1"/>
    <col min="2" max="2" width="37.575" customWidth="1"/>
    <col min="3" max="8" width="24.575" customWidth="1"/>
    <col min="9" max="9" width="26.7166666666667" customWidth="1"/>
    <col min="10" max="11" width="24.425" customWidth="1"/>
    <col min="12" max="15" width="24.575" customWidth="1"/>
  </cols>
  <sheetData>
    <row r="1" customHeight="1" spans="1:15">
      <c r="A1" s="1"/>
      <c r="B1" s="1"/>
      <c r="C1" s="1"/>
      <c r="D1" s="1"/>
      <c r="E1" s="1"/>
      <c r="F1" s="1"/>
      <c r="G1" s="1"/>
      <c r="H1" s="1"/>
      <c r="I1" s="1"/>
      <c r="J1" s="1"/>
      <c r="K1" s="1"/>
      <c r="L1" s="1"/>
      <c r="M1" s="1"/>
      <c r="N1" s="1"/>
      <c r="O1" s="1"/>
    </row>
    <row r="2" ht="17.25" customHeight="1" spans="1:1">
      <c r="A2" s="45" t="s">
        <v>75</v>
      </c>
    </row>
    <row r="3" ht="41.25" customHeight="1" spans="1:1">
      <c r="A3" s="40" t="str">
        <f>"2025"&amp;"年部门支出预算表"</f>
        <v>2025年部门支出预算表</v>
      </c>
    </row>
    <row r="4" ht="17.25" customHeight="1" spans="1:15">
      <c r="A4" s="43" t="s">
        <v>1</v>
      </c>
      <c r="O4" s="45" t="s">
        <v>2</v>
      </c>
    </row>
    <row r="5" ht="27" customHeight="1" spans="1:15">
      <c r="A5" s="191" t="s">
        <v>76</v>
      </c>
      <c r="B5" s="191" t="s">
        <v>77</v>
      </c>
      <c r="C5" s="191" t="s">
        <v>56</v>
      </c>
      <c r="D5" s="192" t="s">
        <v>59</v>
      </c>
      <c r="E5" s="193"/>
      <c r="F5" s="194"/>
      <c r="G5" s="195" t="s">
        <v>60</v>
      </c>
      <c r="H5" s="195" t="s">
        <v>61</v>
      </c>
      <c r="I5" s="195" t="s">
        <v>78</v>
      </c>
      <c r="J5" s="192" t="s">
        <v>63</v>
      </c>
      <c r="K5" s="193"/>
      <c r="L5" s="193"/>
      <c r="M5" s="193"/>
      <c r="N5" s="203"/>
      <c r="O5" s="204"/>
    </row>
    <row r="6" ht="42" customHeight="1" spans="1:15">
      <c r="A6" s="196"/>
      <c r="B6" s="196"/>
      <c r="C6" s="197"/>
      <c r="D6" s="198" t="s">
        <v>58</v>
      </c>
      <c r="E6" s="198" t="s">
        <v>79</v>
      </c>
      <c r="F6" s="198" t="s">
        <v>80</v>
      </c>
      <c r="G6" s="197"/>
      <c r="H6" s="197"/>
      <c r="I6" s="205"/>
      <c r="J6" s="198" t="s">
        <v>58</v>
      </c>
      <c r="K6" s="184" t="s">
        <v>81</v>
      </c>
      <c r="L6" s="184" t="s">
        <v>82</v>
      </c>
      <c r="M6" s="184" t="s">
        <v>83</v>
      </c>
      <c r="N6" s="184" t="s">
        <v>84</v>
      </c>
      <c r="O6" s="184" t="s">
        <v>85</v>
      </c>
    </row>
    <row r="7" ht="18" customHeight="1" spans="1:15">
      <c r="A7" s="51" t="s">
        <v>86</v>
      </c>
      <c r="B7" s="51" t="s">
        <v>87</v>
      </c>
      <c r="C7" s="51" t="s">
        <v>88</v>
      </c>
      <c r="D7" s="55" t="s">
        <v>89</v>
      </c>
      <c r="E7" s="55" t="s">
        <v>90</v>
      </c>
      <c r="F7" s="55" t="s">
        <v>91</v>
      </c>
      <c r="G7" s="55" t="s">
        <v>92</v>
      </c>
      <c r="H7" s="55" t="s">
        <v>93</v>
      </c>
      <c r="I7" s="55" t="s">
        <v>94</v>
      </c>
      <c r="J7" s="55" t="s">
        <v>95</v>
      </c>
      <c r="K7" s="55" t="s">
        <v>96</v>
      </c>
      <c r="L7" s="55" t="s">
        <v>97</v>
      </c>
      <c r="M7" s="55" t="s">
        <v>98</v>
      </c>
      <c r="N7" s="51" t="s">
        <v>99</v>
      </c>
      <c r="O7" s="55" t="s">
        <v>100</v>
      </c>
    </row>
    <row r="8" ht="18" customHeight="1" spans="1:15">
      <c r="A8" s="199" t="s">
        <v>101</v>
      </c>
      <c r="B8" s="199" t="s">
        <v>102</v>
      </c>
      <c r="C8" s="108">
        <v>10591335.92</v>
      </c>
      <c r="D8" s="108">
        <v>10591335.92</v>
      </c>
      <c r="E8" s="108">
        <v>8591335.92</v>
      </c>
      <c r="F8" s="108">
        <v>2000000</v>
      </c>
      <c r="G8" s="55"/>
      <c r="H8" s="55"/>
      <c r="I8" s="55"/>
      <c r="J8" s="55"/>
      <c r="K8" s="55"/>
      <c r="L8" s="55"/>
      <c r="M8" s="55"/>
      <c r="N8" s="51"/>
      <c r="O8" s="55"/>
    </row>
    <row r="9" ht="18" customHeight="1" spans="1:15">
      <c r="A9" s="200" t="s">
        <v>103</v>
      </c>
      <c r="B9" s="200" t="s">
        <v>104</v>
      </c>
      <c r="C9" s="108">
        <v>10591335.92</v>
      </c>
      <c r="D9" s="108">
        <v>10591335.92</v>
      </c>
      <c r="E9" s="108">
        <v>8591335.92</v>
      </c>
      <c r="F9" s="108">
        <v>2000000</v>
      </c>
      <c r="G9" s="55"/>
      <c r="H9" s="55"/>
      <c r="I9" s="55"/>
      <c r="J9" s="55"/>
      <c r="K9" s="55"/>
      <c r="L9" s="55"/>
      <c r="M9" s="55"/>
      <c r="N9" s="51"/>
      <c r="O9" s="55"/>
    </row>
    <row r="10" ht="18" customHeight="1" spans="1:15">
      <c r="A10" s="201" t="s">
        <v>105</v>
      </c>
      <c r="B10" s="201" t="s">
        <v>106</v>
      </c>
      <c r="C10" s="108">
        <v>6683941.44</v>
      </c>
      <c r="D10" s="108">
        <v>6683941.44</v>
      </c>
      <c r="E10" s="108">
        <v>6683941.44</v>
      </c>
      <c r="F10" s="108"/>
      <c r="G10" s="55"/>
      <c r="H10" s="55"/>
      <c r="I10" s="55"/>
      <c r="J10" s="55"/>
      <c r="K10" s="55"/>
      <c r="L10" s="55"/>
      <c r="M10" s="55"/>
      <c r="N10" s="51"/>
      <c r="O10" s="55"/>
    </row>
    <row r="11" ht="18" customHeight="1" spans="1:15">
      <c r="A11" s="201" t="s">
        <v>107</v>
      </c>
      <c r="B11" s="201" t="s">
        <v>108</v>
      </c>
      <c r="C11" s="108">
        <v>1907394.48</v>
      </c>
      <c r="D11" s="108">
        <v>1907394.48</v>
      </c>
      <c r="E11" s="108">
        <v>1907394.48</v>
      </c>
      <c r="F11" s="108"/>
      <c r="G11" s="55"/>
      <c r="H11" s="55"/>
      <c r="I11" s="55"/>
      <c r="J11" s="55"/>
      <c r="K11" s="55"/>
      <c r="L11" s="55"/>
      <c r="M11" s="55"/>
      <c r="N11" s="51"/>
      <c r="O11" s="55"/>
    </row>
    <row r="12" ht="18" customHeight="1" spans="1:15">
      <c r="A12" s="201" t="s">
        <v>109</v>
      </c>
      <c r="B12" s="201" t="s">
        <v>110</v>
      </c>
      <c r="C12" s="108">
        <v>2000000</v>
      </c>
      <c r="D12" s="108">
        <v>2000000</v>
      </c>
      <c r="E12" s="108"/>
      <c r="F12" s="108">
        <v>2000000</v>
      </c>
      <c r="G12" s="55"/>
      <c r="H12" s="55"/>
      <c r="I12" s="55"/>
      <c r="J12" s="55"/>
      <c r="K12" s="55"/>
      <c r="L12" s="55"/>
      <c r="M12" s="55"/>
      <c r="N12" s="51"/>
      <c r="O12" s="55"/>
    </row>
    <row r="13" ht="18" customHeight="1" spans="1:15">
      <c r="A13" s="199" t="s">
        <v>111</v>
      </c>
      <c r="B13" s="199" t="s">
        <v>112</v>
      </c>
      <c r="C13" s="108">
        <v>8400</v>
      </c>
      <c r="D13" s="108">
        <v>8400</v>
      </c>
      <c r="E13" s="108">
        <v>8400</v>
      </c>
      <c r="F13" s="108"/>
      <c r="G13" s="55"/>
      <c r="H13" s="55"/>
      <c r="I13" s="55"/>
      <c r="J13" s="55"/>
      <c r="K13" s="55"/>
      <c r="L13" s="55"/>
      <c r="M13" s="55"/>
      <c r="N13" s="51"/>
      <c r="O13" s="55"/>
    </row>
    <row r="14" ht="18" customHeight="1" spans="1:15">
      <c r="A14" s="200" t="s">
        <v>113</v>
      </c>
      <c r="B14" s="200" t="s">
        <v>114</v>
      </c>
      <c r="C14" s="108">
        <v>8400</v>
      </c>
      <c r="D14" s="108">
        <v>8400</v>
      </c>
      <c r="E14" s="108">
        <v>8400</v>
      </c>
      <c r="F14" s="108"/>
      <c r="G14" s="55"/>
      <c r="H14" s="55"/>
      <c r="I14" s="55"/>
      <c r="J14" s="55"/>
      <c r="K14" s="55"/>
      <c r="L14" s="55"/>
      <c r="M14" s="55"/>
      <c r="N14" s="51"/>
      <c r="O14" s="55"/>
    </row>
    <row r="15" ht="18" customHeight="1" spans="1:15">
      <c r="A15" s="201" t="s">
        <v>115</v>
      </c>
      <c r="B15" s="201" t="s">
        <v>116</v>
      </c>
      <c r="C15" s="108">
        <v>8400</v>
      </c>
      <c r="D15" s="108">
        <v>8400</v>
      </c>
      <c r="E15" s="108">
        <v>8400</v>
      </c>
      <c r="F15" s="108"/>
      <c r="G15" s="55"/>
      <c r="H15" s="55"/>
      <c r="I15" s="55"/>
      <c r="J15" s="55"/>
      <c r="K15" s="55"/>
      <c r="L15" s="55"/>
      <c r="M15" s="55"/>
      <c r="N15" s="51"/>
      <c r="O15" s="55"/>
    </row>
    <row r="16" ht="18" customHeight="1" spans="1:15">
      <c r="A16" s="199" t="s">
        <v>117</v>
      </c>
      <c r="B16" s="199" t="s">
        <v>118</v>
      </c>
      <c r="C16" s="108">
        <v>1062840</v>
      </c>
      <c r="D16" s="108">
        <v>1062840</v>
      </c>
      <c r="E16" s="108">
        <v>1062840</v>
      </c>
      <c r="F16" s="108"/>
      <c r="G16" s="55"/>
      <c r="H16" s="55"/>
      <c r="I16" s="55"/>
      <c r="J16" s="55"/>
      <c r="K16" s="55"/>
      <c r="L16" s="55"/>
      <c r="M16" s="55"/>
      <c r="N16" s="51"/>
      <c r="O16" s="55"/>
    </row>
    <row r="17" ht="18" customHeight="1" spans="1:15">
      <c r="A17" s="200" t="s">
        <v>119</v>
      </c>
      <c r="B17" s="200" t="s">
        <v>120</v>
      </c>
      <c r="C17" s="108">
        <v>1062840</v>
      </c>
      <c r="D17" s="108">
        <v>1062840</v>
      </c>
      <c r="E17" s="108">
        <v>1062840</v>
      </c>
      <c r="F17" s="108"/>
      <c r="G17" s="55"/>
      <c r="H17" s="55"/>
      <c r="I17" s="55"/>
      <c r="J17" s="55"/>
      <c r="K17" s="55"/>
      <c r="L17" s="55"/>
      <c r="M17" s="55"/>
      <c r="N17" s="51"/>
      <c r="O17" s="55"/>
    </row>
    <row r="18" ht="18" customHeight="1" spans="1:15">
      <c r="A18" s="201" t="s">
        <v>121</v>
      </c>
      <c r="B18" s="201" t="s">
        <v>122</v>
      </c>
      <c r="C18" s="108">
        <v>232200</v>
      </c>
      <c r="D18" s="108">
        <v>232200</v>
      </c>
      <c r="E18" s="108">
        <v>232200</v>
      </c>
      <c r="F18" s="108"/>
      <c r="G18" s="55"/>
      <c r="H18" s="55"/>
      <c r="I18" s="55"/>
      <c r="J18" s="55"/>
      <c r="K18" s="55"/>
      <c r="L18" s="55"/>
      <c r="M18" s="55"/>
      <c r="N18" s="51"/>
      <c r="O18" s="55"/>
    </row>
    <row r="19" ht="18" customHeight="1" spans="1:15">
      <c r="A19" s="201" t="s">
        <v>123</v>
      </c>
      <c r="B19" s="201" t="s">
        <v>124</v>
      </c>
      <c r="C19" s="108">
        <v>42000</v>
      </c>
      <c r="D19" s="108">
        <v>42000</v>
      </c>
      <c r="E19" s="108">
        <v>42000</v>
      </c>
      <c r="F19" s="108"/>
      <c r="G19" s="55"/>
      <c r="H19" s="55"/>
      <c r="I19" s="55"/>
      <c r="J19" s="55"/>
      <c r="K19" s="55"/>
      <c r="L19" s="55"/>
      <c r="M19" s="55"/>
      <c r="N19" s="51"/>
      <c r="O19" s="55"/>
    </row>
    <row r="20" ht="18" customHeight="1" spans="1:15">
      <c r="A20" s="201" t="s">
        <v>125</v>
      </c>
      <c r="B20" s="201" t="s">
        <v>126</v>
      </c>
      <c r="C20" s="108">
        <v>588640</v>
      </c>
      <c r="D20" s="108">
        <v>588640</v>
      </c>
      <c r="E20" s="108">
        <v>588640</v>
      </c>
      <c r="F20" s="108"/>
      <c r="G20" s="55"/>
      <c r="H20" s="55"/>
      <c r="I20" s="55"/>
      <c r="J20" s="55"/>
      <c r="K20" s="55"/>
      <c r="L20" s="55"/>
      <c r="M20" s="55"/>
      <c r="N20" s="51"/>
      <c r="O20" s="55"/>
    </row>
    <row r="21" ht="18" customHeight="1" spans="1:15">
      <c r="A21" s="201" t="s">
        <v>127</v>
      </c>
      <c r="B21" s="201" t="s">
        <v>128</v>
      </c>
      <c r="C21" s="108">
        <v>200000</v>
      </c>
      <c r="D21" s="108">
        <v>200000</v>
      </c>
      <c r="E21" s="108">
        <v>200000</v>
      </c>
      <c r="F21" s="108"/>
      <c r="G21" s="55"/>
      <c r="H21" s="55"/>
      <c r="I21" s="55"/>
      <c r="J21" s="55"/>
      <c r="K21" s="55"/>
      <c r="L21" s="55"/>
      <c r="M21" s="55"/>
      <c r="N21" s="51"/>
      <c r="O21" s="55"/>
    </row>
    <row r="22" ht="18" customHeight="1" spans="1:15">
      <c r="A22" s="199" t="s">
        <v>129</v>
      </c>
      <c r="B22" s="199" t="s">
        <v>130</v>
      </c>
      <c r="C22" s="108">
        <v>577463</v>
      </c>
      <c r="D22" s="108">
        <v>577463</v>
      </c>
      <c r="E22" s="108">
        <v>577463</v>
      </c>
      <c r="F22" s="108"/>
      <c r="G22" s="55"/>
      <c r="H22" s="55"/>
      <c r="I22" s="55"/>
      <c r="J22" s="55"/>
      <c r="K22" s="55"/>
      <c r="L22" s="55"/>
      <c r="M22" s="55"/>
      <c r="N22" s="51"/>
      <c r="O22" s="55"/>
    </row>
    <row r="23" ht="18" customHeight="1" spans="1:15">
      <c r="A23" s="200" t="s">
        <v>131</v>
      </c>
      <c r="B23" s="200" t="s">
        <v>132</v>
      </c>
      <c r="C23" s="108">
        <v>577463</v>
      </c>
      <c r="D23" s="108">
        <v>577463</v>
      </c>
      <c r="E23" s="108">
        <v>577463</v>
      </c>
      <c r="F23" s="108"/>
      <c r="G23" s="55"/>
      <c r="H23" s="55"/>
      <c r="I23" s="55"/>
      <c r="J23" s="55"/>
      <c r="K23" s="55"/>
      <c r="L23" s="55"/>
      <c r="M23" s="55"/>
      <c r="N23" s="51"/>
      <c r="O23" s="55"/>
    </row>
    <row r="24" ht="18" customHeight="1" spans="1:15">
      <c r="A24" s="201" t="s">
        <v>133</v>
      </c>
      <c r="B24" s="201" t="s">
        <v>134</v>
      </c>
      <c r="C24" s="108">
        <v>171520</v>
      </c>
      <c r="D24" s="108">
        <v>171520</v>
      </c>
      <c r="E24" s="108">
        <v>171520</v>
      </c>
      <c r="F24" s="108"/>
      <c r="G24" s="55"/>
      <c r="H24" s="55"/>
      <c r="I24" s="55"/>
      <c r="J24" s="55"/>
      <c r="K24" s="55"/>
      <c r="L24" s="55"/>
      <c r="M24" s="55"/>
      <c r="N24" s="51"/>
      <c r="O24" s="55"/>
    </row>
    <row r="25" ht="18" customHeight="1" spans="1:15">
      <c r="A25" s="201" t="s">
        <v>135</v>
      </c>
      <c r="B25" s="201" t="s">
        <v>136</v>
      </c>
      <c r="C25" s="108">
        <v>119160</v>
      </c>
      <c r="D25" s="108">
        <v>119160</v>
      </c>
      <c r="E25" s="108">
        <v>119160</v>
      </c>
      <c r="F25" s="108"/>
      <c r="G25" s="55"/>
      <c r="H25" s="55"/>
      <c r="I25" s="55"/>
      <c r="J25" s="55"/>
      <c r="K25" s="55"/>
      <c r="L25" s="55"/>
      <c r="M25" s="55"/>
      <c r="N25" s="51"/>
      <c r="O25" s="55"/>
    </row>
    <row r="26" ht="18" customHeight="1" spans="1:15">
      <c r="A26" s="201" t="s">
        <v>137</v>
      </c>
      <c r="B26" s="201" t="s">
        <v>138</v>
      </c>
      <c r="C26" s="108">
        <v>257100</v>
      </c>
      <c r="D26" s="108">
        <v>257100</v>
      </c>
      <c r="E26" s="108">
        <v>257100</v>
      </c>
      <c r="F26" s="108"/>
      <c r="G26" s="55"/>
      <c r="H26" s="55"/>
      <c r="I26" s="55"/>
      <c r="J26" s="55"/>
      <c r="K26" s="55"/>
      <c r="L26" s="55"/>
      <c r="M26" s="55"/>
      <c r="N26" s="51"/>
      <c r="O26" s="55"/>
    </row>
    <row r="27" ht="18" customHeight="1" spans="1:15">
      <c r="A27" s="201" t="s">
        <v>139</v>
      </c>
      <c r="B27" s="201" t="s">
        <v>140</v>
      </c>
      <c r="C27" s="108">
        <v>29683</v>
      </c>
      <c r="D27" s="108">
        <v>29683</v>
      </c>
      <c r="E27" s="108">
        <v>29683</v>
      </c>
      <c r="F27" s="108"/>
      <c r="G27" s="55"/>
      <c r="H27" s="55"/>
      <c r="I27" s="55"/>
      <c r="J27" s="55"/>
      <c r="K27" s="55"/>
      <c r="L27" s="55"/>
      <c r="M27" s="55"/>
      <c r="N27" s="51"/>
      <c r="O27" s="55"/>
    </row>
    <row r="28" ht="21" customHeight="1" spans="1:15">
      <c r="A28" s="199" t="s">
        <v>141</v>
      </c>
      <c r="B28" s="199" t="s">
        <v>142</v>
      </c>
      <c r="C28" s="108">
        <v>505588</v>
      </c>
      <c r="D28" s="108">
        <v>505588</v>
      </c>
      <c r="E28" s="108">
        <v>505588</v>
      </c>
      <c r="F28" s="108"/>
      <c r="G28" s="80"/>
      <c r="H28" s="80"/>
      <c r="I28" s="80"/>
      <c r="J28" s="80"/>
      <c r="K28" s="80"/>
      <c r="L28" s="80"/>
      <c r="M28" s="80"/>
      <c r="N28" s="80"/>
      <c r="O28" s="80"/>
    </row>
    <row r="29" ht="21" customHeight="1" spans="1:15">
      <c r="A29" s="200" t="s">
        <v>143</v>
      </c>
      <c r="B29" s="200" t="s">
        <v>144</v>
      </c>
      <c r="C29" s="108">
        <v>505588</v>
      </c>
      <c r="D29" s="108">
        <v>505588</v>
      </c>
      <c r="E29" s="108">
        <v>505588</v>
      </c>
      <c r="F29" s="108"/>
      <c r="G29" s="80"/>
      <c r="H29" s="80"/>
      <c r="I29" s="80"/>
      <c r="J29" s="80"/>
      <c r="K29" s="80"/>
      <c r="L29" s="80"/>
      <c r="M29" s="80"/>
      <c r="N29" s="80"/>
      <c r="O29" s="80"/>
    </row>
    <row r="30" customHeight="1" spans="1:15">
      <c r="A30" s="201" t="s">
        <v>145</v>
      </c>
      <c r="B30" s="201" t="s">
        <v>146</v>
      </c>
      <c r="C30" s="108">
        <v>490228</v>
      </c>
      <c r="D30" s="108">
        <v>490228</v>
      </c>
      <c r="E30" s="108">
        <v>490228</v>
      </c>
      <c r="F30" s="108"/>
      <c r="G30" s="80"/>
      <c r="H30" s="80"/>
      <c r="I30" s="80"/>
      <c r="J30" s="80"/>
      <c r="K30" s="80"/>
      <c r="L30" s="80"/>
      <c r="M30" s="80"/>
      <c r="N30" s="80"/>
      <c r="O30" s="80"/>
    </row>
    <row r="31" customHeight="1" spans="1:15">
      <c r="A31" s="201" t="s">
        <v>147</v>
      </c>
      <c r="B31" s="201" t="s">
        <v>148</v>
      </c>
      <c r="C31" s="108">
        <v>15360</v>
      </c>
      <c r="D31" s="108">
        <v>15360</v>
      </c>
      <c r="E31" s="108">
        <v>15360</v>
      </c>
      <c r="F31" s="108"/>
      <c r="G31" s="80"/>
      <c r="H31" s="80"/>
      <c r="I31" s="80"/>
      <c r="J31" s="80"/>
      <c r="K31" s="80"/>
      <c r="L31" s="80"/>
      <c r="M31" s="80"/>
      <c r="N31" s="80"/>
      <c r="O31" s="80"/>
    </row>
    <row r="32" customHeight="1" spans="1:15">
      <c r="A32" s="202" t="s">
        <v>56</v>
      </c>
      <c r="B32" s="155"/>
      <c r="C32" s="108">
        <v>12745626.92</v>
      </c>
      <c r="D32" s="108">
        <v>12745626.92</v>
      </c>
      <c r="E32" s="108">
        <v>10745626.92</v>
      </c>
      <c r="F32" s="108">
        <v>2000000</v>
      </c>
      <c r="G32" s="80"/>
      <c r="H32" s="80"/>
      <c r="I32" s="80"/>
      <c r="J32" s="80"/>
      <c r="K32" s="80"/>
      <c r="L32" s="80"/>
      <c r="M32" s="80"/>
      <c r="N32" s="80"/>
      <c r="O32" s="80"/>
    </row>
  </sheetData>
  <mergeCells count="12">
    <mergeCell ref="A2:O2"/>
    <mergeCell ref="A3:O3"/>
    <mergeCell ref="A4:B4"/>
    <mergeCell ref="D5:F5"/>
    <mergeCell ref="J5:O5"/>
    <mergeCell ref="A32:B32"/>
    <mergeCell ref="A5:A6"/>
    <mergeCell ref="B5:B6"/>
    <mergeCell ref="C5:C6"/>
    <mergeCell ref="G5:G6"/>
    <mergeCell ref="H5:H6"/>
    <mergeCell ref="I5:I6"/>
  </mergeCells>
  <printOptions horizontalCentered="1"/>
  <pageMargins left="0.96" right="0.96" top="0.72" bottom="0.72" header="0" footer="0"/>
  <pageSetup paperSize="9" scale="32" orientation="landscape"/>
  <headerFooter>
    <oddFooter>&amp;C第&amp;P页，共&amp;N页&amp;R&amp;N</oddFooter>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D35"/>
  <sheetViews>
    <sheetView showGridLines="0" showZeros="0" workbookViewId="0">
      <pane ySplit="1" topLeftCell="A4" activePane="bottomLeft" state="frozen"/>
      <selection/>
      <selection pane="bottomLeft" activeCell="D7" sqref="D7:D35"/>
    </sheetView>
  </sheetViews>
  <sheetFormatPr defaultColWidth="8.575" defaultRowHeight="12.75" customHeight="1" outlineLevelCol="3"/>
  <cols>
    <col min="1" max="4" width="35.575" customWidth="1"/>
  </cols>
  <sheetData>
    <row r="1" customHeight="1" spans="1:4">
      <c r="A1" s="1"/>
      <c r="B1" s="1"/>
      <c r="C1" s="1"/>
      <c r="D1" s="1"/>
    </row>
    <row r="2" ht="15" customHeight="1" spans="1:4">
      <c r="A2" s="41"/>
      <c r="B2" s="45"/>
      <c r="C2" s="45"/>
      <c r="D2" s="45" t="s">
        <v>149</v>
      </c>
    </row>
    <row r="3" ht="41.25" customHeight="1" spans="1:1">
      <c r="A3" s="40" t="str">
        <f>"2025"&amp;"年部门财政拨款收支预算总表"</f>
        <v>2025年部门财政拨款收支预算总表</v>
      </c>
    </row>
    <row r="4" ht="17.25" customHeight="1" spans="1:4">
      <c r="A4" s="43" t="s">
        <v>1</v>
      </c>
      <c r="B4" s="183"/>
      <c r="D4" s="45" t="s">
        <v>2</v>
      </c>
    </row>
    <row r="5" ht="17.25" customHeight="1" spans="1:4">
      <c r="A5" s="184" t="s">
        <v>3</v>
      </c>
      <c r="B5" s="185"/>
      <c r="C5" s="184" t="s">
        <v>4</v>
      </c>
      <c r="D5" s="185"/>
    </row>
    <row r="6" ht="18.75" customHeight="1" spans="1:4">
      <c r="A6" s="184" t="s">
        <v>5</v>
      </c>
      <c r="B6" s="184" t="s">
        <v>6</v>
      </c>
      <c r="C6" s="184" t="s">
        <v>7</v>
      </c>
      <c r="D6" s="184" t="s">
        <v>6</v>
      </c>
    </row>
    <row r="7" ht="16.5" customHeight="1" spans="1:4">
      <c r="A7" s="186" t="s">
        <v>150</v>
      </c>
      <c r="B7" s="108">
        <v>12745626.92</v>
      </c>
      <c r="C7" s="186" t="s">
        <v>151</v>
      </c>
      <c r="D7" s="108">
        <v>12745626.92</v>
      </c>
    </row>
    <row r="8" ht="16.5" customHeight="1" spans="1:4">
      <c r="A8" s="186" t="s">
        <v>152</v>
      </c>
      <c r="B8" s="108">
        <v>12745626.92</v>
      </c>
      <c r="C8" s="186" t="s">
        <v>153</v>
      </c>
      <c r="D8" s="108">
        <v>10591335.92</v>
      </c>
    </row>
    <row r="9" ht="16.5" customHeight="1" spans="1:4">
      <c r="A9" s="186" t="s">
        <v>154</v>
      </c>
      <c r="B9" s="80"/>
      <c r="C9" s="186" t="s">
        <v>155</v>
      </c>
      <c r="D9" s="108"/>
    </row>
    <row r="10" ht="16.5" customHeight="1" spans="1:4">
      <c r="A10" s="186" t="s">
        <v>156</v>
      </c>
      <c r="B10" s="80"/>
      <c r="C10" s="186" t="s">
        <v>157</v>
      </c>
      <c r="D10" s="108"/>
    </row>
    <row r="11" ht="16.5" customHeight="1" spans="1:4">
      <c r="A11" s="186" t="s">
        <v>158</v>
      </c>
      <c r="B11" s="80"/>
      <c r="C11" s="186" t="s">
        <v>159</v>
      </c>
      <c r="D11" s="108"/>
    </row>
    <row r="12" ht="16.5" customHeight="1" spans="1:4">
      <c r="A12" s="186" t="s">
        <v>152</v>
      </c>
      <c r="B12" s="80"/>
      <c r="C12" s="186" t="s">
        <v>160</v>
      </c>
      <c r="D12" s="108">
        <v>8400</v>
      </c>
    </row>
    <row r="13" ht="16.5" customHeight="1" spans="1:4">
      <c r="A13" s="187" t="s">
        <v>154</v>
      </c>
      <c r="B13" s="80"/>
      <c r="C13" s="69" t="s">
        <v>161</v>
      </c>
      <c r="D13" s="108"/>
    </row>
    <row r="14" ht="16.5" customHeight="1" spans="1:4">
      <c r="A14" s="187" t="s">
        <v>156</v>
      </c>
      <c r="B14" s="80"/>
      <c r="C14" s="69" t="s">
        <v>162</v>
      </c>
      <c r="D14" s="108"/>
    </row>
    <row r="15" ht="16.5" customHeight="1" spans="1:4">
      <c r="A15" s="188"/>
      <c r="B15" s="80"/>
      <c r="C15" s="69" t="s">
        <v>163</v>
      </c>
      <c r="D15" s="108">
        <v>1062840</v>
      </c>
    </row>
    <row r="16" ht="16.5" customHeight="1" spans="1:4">
      <c r="A16" s="188"/>
      <c r="B16" s="80"/>
      <c r="C16" s="69" t="s">
        <v>164</v>
      </c>
      <c r="D16" s="108">
        <v>577463</v>
      </c>
    </row>
    <row r="17" ht="16.5" customHeight="1" spans="1:4">
      <c r="A17" s="188"/>
      <c r="B17" s="80"/>
      <c r="C17" s="69" t="s">
        <v>165</v>
      </c>
      <c r="D17" s="108"/>
    </row>
    <row r="18" ht="16.5" customHeight="1" spans="1:4">
      <c r="A18" s="188"/>
      <c r="B18" s="80"/>
      <c r="C18" s="69" t="s">
        <v>166</v>
      </c>
      <c r="D18" s="108"/>
    </row>
    <row r="19" ht="16.5" customHeight="1" spans="1:4">
      <c r="A19" s="188"/>
      <c r="B19" s="80"/>
      <c r="C19" s="69" t="s">
        <v>167</v>
      </c>
      <c r="D19" s="108"/>
    </row>
    <row r="20" ht="16.5" customHeight="1" spans="1:4">
      <c r="A20" s="188"/>
      <c r="B20" s="80"/>
      <c r="C20" s="69" t="s">
        <v>168</v>
      </c>
      <c r="D20" s="108"/>
    </row>
    <row r="21" ht="16.5" customHeight="1" spans="1:4">
      <c r="A21" s="188"/>
      <c r="B21" s="80"/>
      <c r="C21" s="69" t="s">
        <v>169</v>
      </c>
      <c r="D21" s="108"/>
    </row>
    <row r="22" ht="16.5" customHeight="1" spans="1:4">
      <c r="A22" s="188"/>
      <c r="B22" s="80"/>
      <c r="C22" s="69" t="s">
        <v>170</v>
      </c>
      <c r="D22" s="108"/>
    </row>
    <row r="23" ht="16.5" customHeight="1" spans="1:4">
      <c r="A23" s="188"/>
      <c r="B23" s="80"/>
      <c r="C23" s="69" t="s">
        <v>171</v>
      </c>
      <c r="D23" s="108"/>
    </row>
    <row r="24" ht="16.5" customHeight="1" spans="1:4">
      <c r="A24" s="188"/>
      <c r="B24" s="80"/>
      <c r="C24" s="69" t="s">
        <v>172</v>
      </c>
      <c r="D24" s="108"/>
    </row>
    <row r="25" ht="16.5" customHeight="1" spans="1:4">
      <c r="A25" s="188"/>
      <c r="B25" s="80"/>
      <c r="C25" s="69" t="s">
        <v>173</v>
      </c>
      <c r="D25" s="108"/>
    </row>
    <row r="26" ht="16.5" customHeight="1" spans="1:4">
      <c r="A26" s="188"/>
      <c r="B26" s="80"/>
      <c r="C26" s="69" t="s">
        <v>174</v>
      </c>
      <c r="D26" s="108">
        <v>505588</v>
      </c>
    </row>
    <row r="27" ht="16.5" customHeight="1" spans="1:4">
      <c r="A27" s="188"/>
      <c r="B27" s="80"/>
      <c r="C27" s="69" t="s">
        <v>175</v>
      </c>
      <c r="D27" s="108"/>
    </row>
    <row r="28" ht="16.5" customHeight="1" spans="1:4">
      <c r="A28" s="188"/>
      <c r="B28" s="80"/>
      <c r="C28" s="69" t="s">
        <v>176</v>
      </c>
      <c r="D28" s="108"/>
    </row>
    <row r="29" ht="16.5" customHeight="1" spans="1:4">
      <c r="A29" s="188"/>
      <c r="B29" s="80"/>
      <c r="C29" s="69" t="s">
        <v>177</v>
      </c>
      <c r="D29" s="108"/>
    </row>
    <row r="30" ht="16.5" customHeight="1" spans="1:4">
      <c r="A30" s="188"/>
      <c r="B30" s="80"/>
      <c r="C30" s="69" t="s">
        <v>178</v>
      </c>
      <c r="D30" s="108"/>
    </row>
    <row r="31" ht="16.5" customHeight="1" spans="1:4">
      <c r="A31" s="188"/>
      <c r="B31" s="80"/>
      <c r="C31" s="69" t="s">
        <v>179</v>
      </c>
      <c r="D31" s="108"/>
    </row>
    <row r="32" ht="16.5" customHeight="1" spans="1:4">
      <c r="A32" s="188"/>
      <c r="B32" s="80"/>
      <c r="C32" s="187" t="s">
        <v>180</v>
      </c>
      <c r="D32" s="108"/>
    </row>
    <row r="33" ht="16.5" customHeight="1" spans="1:4">
      <c r="A33" s="188"/>
      <c r="B33" s="80"/>
      <c r="C33" s="187" t="s">
        <v>181</v>
      </c>
      <c r="D33" s="108"/>
    </row>
    <row r="34" ht="16.5" customHeight="1" spans="1:4">
      <c r="A34" s="188"/>
      <c r="B34" s="80"/>
      <c r="C34" s="29" t="s">
        <v>182</v>
      </c>
      <c r="D34" s="108"/>
    </row>
    <row r="35" ht="15" customHeight="1" spans="1:4">
      <c r="A35" s="189" t="s">
        <v>51</v>
      </c>
      <c r="B35" s="190">
        <v>12745626.92</v>
      </c>
      <c r="C35" s="189" t="s">
        <v>52</v>
      </c>
      <c r="D35" s="190">
        <v>12745626.92</v>
      </c>
    </row>
  </sheetData>
  <mergeCells count="4">
    <mergeCell ref="A3:D3"/>
    <mergeCell ref="A4:B4"/>
    <mergeCell ref="A5:B5"/>
    <mergeCell ref="C5:D5"/>
  </mergeCells>
  <printOptions horizontalCentered="1"/>
  <pageMargins left="0.96" right="0.96" top="0.72" bottom="0.72" header="0" footer="0"/>
  <pageSetup paperSize="9" scale="71" orientation="landscape"/>
  <headerFooter>
    <oddFooter>&amp;C第&amp;P页，共&amp;N页&amp;R&amp;N</oddFooter>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G32"/>
  <sheetViews>
    <sheetView showZeros="0" workbookViewId="0">
      <pane ySplit="1" topLeftCell="A14" activePane="bottomLeft" state="frozen"/>
      <selection/>
      <selection pane="bottomLeft" activeCell="A33" sqref="$A33:$XFD39"/>
    </sheetView>
  </sheetViews>
  <sheetFormatPr defaultColWidth="9.14166666666667" defaultRowHeight="14.25" customHeight="1" outlineLevelCol="6"/>
  <cols>
    <col min="1" max="1" width="20.1416666666667" customWidth="1"/>
    <col min="2" max="2" width="44" customWidth="1"/>
    <col min="3" max="7" width="24.1416666666667" customWidth="1"/>
  </cols>
  <sheetData>
    <row r="1" customHeight="1" spans="1:7">
      <c r="A1" s="1"/>
      <c r="B1" s="1"/>
      <c r="C1" s="1"/>
      <c r="D1" s="1"/>
      <c r="E1" s="1"/>
      <c r="F1" s="1"/>
      <c r="G1" s="1"/>
    </row>
    <row r="2" customHeight="1" spans="4:7">
      <c r="D2" s="151"/>
      <c r="F2" s="72"/>
      <c r="G2" s="160" t="s">
        <v>183</v>
      </c>
    </row>
    <row r="3" ht="41.25" customHeight="1" spans="1:7">
      <c r="A3" s="137" t="str">
        <f>"2025"&amp;"年一般公共预算支出预算表（按功能科目分类）"</f>
        <v>2025年一般公共预算支出预算表（按功能科目分类）</v>
      </c>
      <c r="B3" s="137"/>
      <c r="C3" s="137"/>
      <c r="D3" s="137"/>
      <c r="E3" s="137"/>
      <c r="F3" s="137"/>
      <c r="G3" s="137"/>
    </row>
    <row r="4" ht="18" customHeight="1" spans="1:7">
      <c r="A4" s="5" t="s">
        <v>1</v>
      </c>
      <c r="F4" s="134"/>
      <c r="G4" s="160" t="s">
        <v>2</v>
      </c>
    </row>
    <row r="5" ht="20.25" customHeight="1" spans="1:7">
      <c r="A5" s="177" t="s">
        <v>184</v>
      </c>
      <c r="B5" s="178"/>
      <c r="C5" s="138" t="s">
        <v>56</v>
      </c>
      <c r="D5" s="166" t="s">
        <v>79</v>
      </c>
      <c r="E5" s="12"/>
      <c r="F5" s="13"/>
      <c r="G5" s="157" t="s">
        <v>80</v>
      </c>
    </row>
    <row r="6" ht="20.25" customHeight="1" spans="1:7">
      <c r="A6" s="179" t="s">
        <v>76</v>
      </c>
      <c r="B6" s="179" t="s">
        <v>77</v>
      </c>
      <c r="C6" s="19"/>
      <c r="D6" s="143" t="s">
        <v>58</v>
      </c>
      <c r="E6" s="143" t="s">
        <v>185</v>
      </c>
      <c r="F6" s="143" t="s">
        <v>186</v>
      </c>
      <c r="G6" s="159"/>
    </row>
    <row r="7" ht="15" customHeight="1" spans="1:7">
      <c r="A7" s="59" t="s">
        <v>86</v>
      </c>
      <c r="B7" s="59" t="s">
        <v>87</v>
      </c>
      <c r="C7" s="59" t="s">
        <v>88</v>
      </c>
      <c r="D7" s="59" t="s">
        <v>89</v>
      </c>
      <c r="E7" s="59" t="s">
        <v>90</v>
      </c>
      <c r="F7" s="59" t="s">
        <v>91</v>
      </c>
      <c r="G7" s="59" t="s">
        <v>92</v>
      </c>
    </row>
    <row r="8" s="146" customFormat="1" ht="18" customHeight="1" spans="1:7">
      <c r="A8" s="150" t="s">
        <v>101</v>
      </c>
      <c r="B8" s="150" t="s">
        <v>102</v>
      </c>
      <c r="C8" s="108">
        <v>10591335.92</v>
      </c>
      <c r="D8" s="108">
        <v>8591335.92</v>
      </c>
      <c r="E8" s="108">
        <v>7800276</v>
      </c>
      <c r="F8" s="108">
        <v>791059.92</v>
      </c>
      <c r="G8" s="108">
        <v>2000000</v>
      </c>
    </row>
    <row r="9" s="146" customFormat="1" ht="18" customHeight="1" spans="1:7">
      <c r="A9" s="180" t="s">
        <v>103</v>
      </c>
      <c r="B9" s="180" t="s">
        <v>104</v>
      </c>
      <c r="C9" s="108">
        <v>10591335.92</v>
      </c>
      <c r="D9" s="108">
        <v>8591335.92</v>
      </c>
      <c r="E9" s="108">
        <v>7800276</v>
      </c>
      <c r="F9" s="108">
        <v>791059.92</v>
      </c>
      <c r="G9" s="108">
        <v>2000000</v>
      </c>
    </row>
    <row r="10" s="146" customFormat="1" ht="18" customHeight="1" spans="1:7">
      <c r="A10" s="148" t="s">
        <v>105</v>
      </c>
      <c r="B10" s="148" t="s">
        <v>106</v>
      </c>
      <c r="C10" s="108">
        <v>6683941.44</v>
      </c>
      <c r="D10" s="108">
        <v>6683941.44</v>
      </c>
      <c r="E10" s="108">
        <v>6031752</v>
      </c>
      <c r="F10" s="108">
        <v>652189.44</v>
      </c>
      <c r="G10" s="108"/>
    </row>
    <row r="11" s="146" customFormat="1" ht="18" customHeight="1" spans="1:7">
      <c r="A11" s="148" t="s">
        <v>107</v>
      </c>
      <c r="B11" s="148" t="s">
        <v>108</v>
      </c>
      <c r="C11" s="108">
        <v>1907394.48</v>
      </c>
      <c r="D11" s="108">
        <v>1907394.48</v>
      </c>
      <c r="E11" s="108">
        <v>1768524</v>
      </c>
      <c r="F11" s="108">
        <v>138870.48</v>
      </c>
      <c r="G11" s="108"/>
    </row>
    <row r="12" s="146" customFormat="1" ht="18" customHeight="1" spans="1:7">
      <c r="A12" s="148" t="s">
        <v>109</v>
      </c>
      <c r="B12" s="148" t="s">
        <v>110</v>
      </c>
      <c r="C12" s="108">
        <v>2000000</v>
      </c>
      <c r="D12" s="108"/>
      <c r="E12" s="108"/>
      <c r="F12" s="108"/>
      <c r="G12" s="108">
        <v>2000000</v>
      </c>
    </row>
    <row r="13" s="146" customFormat="1" ht="18" customHeight="1" spans="1:7">
      <c r="A13" s="150" t="s">
        <v>111</v>
      </c>
      <c r="B13" s="150" t="s">
        <v>112</v>
      </c>
      <c r="C13" s="108">
        <v>8400</v>
      </c>
      <c r="D13" s="108">
        <v>8400</v>
      </c>
      <c r="E13" s="108"/>
      <c r="F13" s="108">
        <v>8400</v>
      </c>
      <c r="G13" s="108"/>
    </row>
    <row r="14" s="146" customFormat="1" ht="18" customHeight="1" spans="1:7">
      <c r="A14" s="180" t="s">
        <v>113</v>
      </c>
      <c r="B14" s="180" t="s">
        <v>114</v>
      </c>
      <c r="C14" s="108">
        <v>8400</v>
      </c>
      <c r="D14" s="108">
        <v>8400</v>
      </c>
      <c r="E14" s="108"/>
      <c r="F14" s="108">
        <v>8400</v>
      </c>
      <c r="G14" s="108"/>
    </row>
    <row r="15" s="146" customFormat="1" ht="18" customHeight="1" spans="1:7">
      <c r="A15" s="148" t="s">
        <v>115</v>
      </c>
      <c r="B15" s="148" t="s">
        <v>116</v>
      </c>
      <c r="C15" s="108">
        <v>8400</v>
      </c>
      <c r="D15" s="108">
        <v>8400</v>
      </c>
      <c r="E15" s="108"/>
      <c r="F15" s="108">
        <v>8400</v>
      </c>
      <c r="G15" s="108"/>
    </row>
    <row r="16" s="146" customFormat="1" ht="18" customHeight="1" spans="1:7">
      <c r="A16" s="150" t="s">
        <v>117</v>
      </c>
      <c r="B16" s="150" t="s">
        <v>118</v>
      </c>
      <c r="C16" s="108">
        <v>1062840</v>
      </c>
      <c r="D16" s="108">
        <v>1062840</v>
      </c>
      <c r="E16" s="108">
        <v>1056240</v>
      </c>
      <c r="F16" s="108">
        <v>6600</v>
      </c>
      <c r="G16" s="108"/>
    </row>
    <row r="17" s="146" customFormat="1" ht="18" customHeight="1" spans="1:7">
      <c r="A17" s="180" t="s">
        <v>119</v>
      </c>
      <c r="B17" s="180" t="s">
        <v>120</v>
      </c>
      <c r="C17" s="108">
        <v>1062840</v>
      </c>
      <c r="D17" s="108">
        <v>1062840</v>
      </c>
      <c r="E17" s="108">
        <v>1056240</v>
      </c>
      <c r="F17" s="108">
        <v>6600</v>
      </c>
      <c r="G17" s="108"/>
    </row>
    <row r="18" s="146" customFormat="1" ht="18" customHeight="1" spans="1:7">
      <c r="A18" s="148" t="s">
        <v>121</v>
      </c>
      <c r="B18" s="148" t="s">
        <v>122</v>
      </c>
      <c r="C18" s="108">
        <v>232200</v>
      </c>
      <c r="D18" s="108">
        <v>232200</v>
      </c>
      <c r="E18" s="108">
        <v>226800</v>
      </c>
      <c r="F18" s="108">
        <v>5400</v>
      </c>
      <c r="G18" s="108"/>
    </row>
    <row r="19" s="146" customFormat="1" ht="18" customHeight="1" spans="1:7">
      <c r="A19" s="148" t="s">
        <v>123</v>
      </c>
      <c r="B19" s="148" t="s">
        <v>124</v>
      </c>
      <c r="C19" s="108">
        <v>42000</v>
      </c>
      <c r="D19" s="108">
        <v>42000</v>
      </c>
      <c r="E19" s="108">
        <v>40800</v>
      </c>
      <c r="F19" s="108">
        <v>1200</v>
      </c>
      <c r="G19" s="108"/>
    </row>
    <row r="20" s="146" customFormat="1" ht="18" customHeight="1" spans="1:7">
      <c r="A20" s="148" t="s">
        <v>125</v>
      </c>
      <c r="B20" s="148" t="s">
        <v>126</v>
      </c>
      <c r="C20" s="108">
        <v>588640</v>
      </c>
      <c r="D20" s="108">
        <v>588640</v>
      </c>
      <c r="E20" s="108">
        <v>588640</v>
      </c>
      <c r="F20" s="108"/>
      <c r="G20" s="108"/>
    </row>
    <row r="21" s="146" customFormat="1" ht="18" customHeight="1" spans="1:7">
      <c r="A21" s="148" t="s">
        <v>127</v>
      </c>
      <c r="B21" s="148" t="s">
        <v>128</v>
      </c>
      <c r="C21" s="108">
        <v>200000</v>
      </c>
      <c r="D21" s="108">
        <v>200000</v>
      </c>
      <c r="E21" s="108">
        <v>200000</v>
      </c>
      <c r="F21" s="108"/>
      <c r="G21" s="108"/>
    </row>
    <row r="22" s="146" customFormat="1" ht="18" customHeight="1" spans="1:7">
      <c r="A22" s="150" t="s">
        <v>129</v>
      </c>
      <c r="B22" s="150" t="s">
        <v>130</v>
      </c>
      <c r="C22" s="108">
        <v>577463</v>
      </c>
      <c r="D22" s="108">
        <v>577463</v>
      </c>
      <c r="E22" s="108">
        <v>577463</v>
      </c>
      <c r="F22" s="108"/>
      <c r="G22" s="108"/>
    </row>
    <row r="23" s="146" customFormat="1" ht="18" customHeight="1" spans="1:7">
      <c r="A23" s="180" t="s">
        <v>131</v>
      </c>
      <c r="B23" s="180" t="s">
        <v>132</v>
      </c>
      <c r="C23" s="108">
        <v>577463</v>
      </c>
      <c r="D23" s="108">
        <v>577463</v>
      </c>
      <c r="E23" s="108">
        <v>577463</v>
      </c>
      <c r="F23" s="108"/>
      <c r="G23" s="108"/>
    </row>
    <row r="24" s="146" customFormat="1" ht="18" customHeight="1" spans="1:7">
      <c r="A24" s="148" t="s">
        <v>133</v>
      </c>
      <c r="B24" s="148" t="s">
        <v>134</v>
      </c>
      <c r="C24" s="108">
        <v>171520</v>
      </c>
      <c r="D24" s="108">
        <v>171520</v>
      </c>
      <c r="E24" s="108">
        <v>171520</v>
      </c>
      <c r="F24" s="108"/>
      <c r="G24" s="108"/>
    </row>
    <row r="25" s="146" customFormat="1" ht="18" customHeight="1" spans="1:7">
      <c r="A25" s="148" t="s">
        <v>135</v>
      </c>
      <c r="B25" s="148" t="s">
        <v>136</v>
      </c>
      <c r="C25" s="108">
        <v>119160</v>
      </c>
      <c r="D25" s="108">
        <v>119160</v>
      </c>
      <c r="E25" s="108">
        <v>119160</v>
      </c>
      <c r="F25" s="108"/>
      <c r="G25" s="108"/>
    </row>
    <row r="26" s="146" customFormat="1" ht="18" customHeight="1" spans="1:7">
      <c r="A26" s="148" t="s">
        <v>137</v>
      </c>
      <c r="B26" s="148" t="s">
        <v>138</v>
      </c>
      <c r="C26" s="108">
        <v>257100</v>
      </c>
      <c r="D26" s="108">
        <v>257100</v>
      </c>
      <c r="E26" s="108">
        <v>257100</v>
      </c>
      <c r="F26" s="108"/>
      <c r="G26" s="108"/>
    </row>
    <row r="27" s="146" customFormat="1" ht="18" customHeight="1" spans="1:7">
      <c r="A27" s="148" t="s">
        <v>139</v>
      </c>
      <c r="B27" s="148" t="s">
        <v>140</v>
      </c>
      <c r="C27" s="108">
        <v>29683</v>
      </c>
      <c r="D27" s="108">
        <v>29683</v>
      </c>
      <c r="E27" s="108">
        <v>29683</v>
      </c>
      <c r="F27" s="108"/>
      <c r="G27" s="108"/>
    </row>
    <row r="28" s="146" customFormat="1" ht="18" customHeight="1" spans="1:7">
      <c r="A28" s="150" t="s">
        <v>141</v>
      </c>
      <c r="B28" s="150" t="s">
        <v>142</v>
      </c>
      <c r="C28" s="108">
        <v>505588</v>
      </c>
      <c r="D28" s="108">
        <v>505588</v>
      </c>
      <c r="E28" s="108">
        <v>505588</v>
      </c>
      <c r="F28" s="108"/>
      <c r="G28" s="108"/>
    </row>
    <row r="29" s="146" customFormat="1" ht="18" customHeight="1" spans="1:7">
      <c r="A29" s="180" t="s">
        <v>143</v>
      </c>
      <c r="B29" s="180" t="s">
        <v>144</v>
      </c>
      <c r="C29" s="108">
        <v>505588</v>
      </c>
      <c r="D29" s="108">
        <v>505588</v>
      </c>
      <c r="E29" s="108">
        <v>505588</v>
      </c>
      <c r="F29" s="108"/>
      <c r="G29" s="108"/>
    </row>
    <row r="30" s="146" customFormat="1" ht="18" customHeight="1" spans="1:7">
      <c r="A30" s="148" t="s">
        <v>145</v>
      </c>
      <c r="B30" s="148" t="s">
        <v>146</v>
      </c>
      <c r="C30" s="108">
        <v>490228</v>
      </c>
      <c r="D30" s="108">
        <v>490228</v>
      </c>
      <c r="E30" s="108">
        <v>490228</v>
      </c>
      <c r="F30" s="108"/>
      <c r="G30" s="108"/>
    </row>
    <row r="31" s="146" customFormat="1" ht="18" customHeight="1" spans="1:7">
      <c r="A31" s="148" t="s">
        <v>147</v>
      </c>
      <c r="B31" s="148" t="s">
        <v>148</v>
      </c>
      <c r="C31" s="108">
        <v>15360</v>
      </c>
      <c r="D31" s="108">
        <v>15360</v>
      </c>
      <c r="E31" s="108">
        <v>15360</v>
      </c>
      <c r="F31" s="108"/>
      <c r="G31" s="108"/>
    </row>
    <row r="32" s="146" customFormat="1" ht="18" customHeight="1" spans="1:7">
      <c r="A32" s="181" t="s">
        <v>187</v>
      </c>
      <c r="B32" s="182" t="s">
        <v>187</v>
      </c>
      <c r="C32" s="108">
        <v>12745626.92</v>
      </c>
      <c r="D32" s="108">
        <v>10745626.92</v>
      </c>
      <c r="E32" s="108">
        <v>9939567</v>
      </c>
      <c r="F32" s="108">
        <v>806059.92</v>
      </c>
      <c r="G32" s="108">
        <v>2000000</v>
      </c>
    </row>
  </sheetData>
  <mergeCells count="6">
    <mergeCell ref="A3:G3"/>
    <mergeCell ref="A5:B5"/>
    <mergeCell ref="D5:F5"/>
    <mergeCell ref="A32:B32"/>
    <mergeCell ref="C5:C6"/>
    <mergeCell ref="G5:G6"/>
  </mergeCells>
  <printOptions horizontalCentered="1"/>
  <pageMargins left="0.37" right="0.37" top="0.56" bottom="0.56" header="0.48" footer="0.48"/>
  <pageSetup paperSize="9" scale="69" fitToHeight="100" orientation="landscape"/>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F8"/>
  <sheetViews>
    <sheetView showZeros="0" workbookViewId="0">
      <pane ySplit="1" topLeftCell="A2" activePane="bottomLeft" state="frozen"/>
      <selection/>
      <selection pane="bottomLeft" activeCell="F8" sqref="F8"/>
    </sheetView>
  </sheetViews>
  <sheetFormatPr defaultColWidth="10.425" defaultRowHeight="14.25" customHeight="1" outlineLevelRow="7" outlineLevelCol="5"/>
  <cols>
    <col min="1" max="6" width="28.1416666666667" customWidth="1"/>
  </cols>
  <sheetData>
    <row r="1" customHeight="1" spans="1:6">
      <c r="A1" s="1"/>
      <c r="B1" s="1"/>
      <c r="C1" s="1"/>
      <c r="D1" s="1"/>
      <c r="E1" s="1"/>
      <c r="F1" s="1"/>
    </row>
    <row r="2" customHeight="1" spans="1:6">
      <c r="A2" s="42"/>
      <c r="B2" s="42"/>
      <c r="C2" s="42"/>
      <c r="D2" s="42"/>
      <c r="E2" s="41"/>
      <c r="F2" s="173" t="s">
        <v>188</v>
      </c>
    </row>
    <row r="3" ht="41.25" customHeight="1" spans="1:6">
      <c r="A3" s="174" t="str">
        <f>"2025"&amp;"年一般公共预算“三公”经费支出预算表"</f>
        <v>2025年一般公共预算“三公”经费支出预算表</v>
      </c>
      <c r="B3" s="42"/>
      <c r="C3" s="42"/>
      <c r="D3" s="42"/>
      <c r="E3" s="41"/>
      <c r="F3" s="42"/>
    </row>
    <row r="4" customHeight="1" spans="1:6">
      <c r="A4" s="118" t="s">
        <v>1</v>
      </c>
      <c r="B4" s="175"/>
      <c r="D4" s="42"/>
      <c r="E4" s="41"/>
      <c r="F4" s="64" t="s">
        <v>2</v>
      </c>
    </row>
    <row r="5" ht="27" customHeight="1" spans="1:6">
      <c r="A5" s="46" t="s">
        <v>189</v>
      </c>
      <c r="B5" s="46" t="s">
        <v>190</v>
      </c>
      <c r="C5" s="48" t="s">
        <v>191</v>
      </c>
      <c r="D5" s="46"/>
      <c r="E5" s="47"/>
      <c r="F5" s="46" t="s">
        <v>192</v>
      </c>
    </row>
    <row r="6" ht="28.5" customHeight="1" spans="1:6">
      <c r="A6" s="176"/>
      <c r="B6" s="50"/>
      <c r="C6" s="47" t="s">
        <v>58</v>
      </c>
      <c r="D6" s="47" t="s">
        <v>193</v>
      </c>
      <c r="E6" s="47" t="s">
        <v>194</v>
      </c>
      <c r="F6" s="49"/>
    </row>
    <row r="7" ht="17.25" customHeight="1" spans="1:6">
      <c r="A7" s="55" t="s">
        <v>86</v>
      </c>
      <c r="B7" s="55" t="s">
        <v>87</v>
      </c>
      <c r="C7" s="55" t="s">
        <v>88</v>
      </c>
      <c r="D7" s="55" t="s">
        <v>89</v>
      </c>
      <c r="E7" s="55" t="s">
        <v>90</v>
      </c>
      <c r="F7" s="55" t="s">
        <v>91</v>
      </c>
    </row>
    <row r="8" ht="17.25" customHeight="1" spans="1:6">
      <c r="A8" s="80"/>
      <c r="B8" s="80"/>
      <c r="C8" s="80"/>
      <c r="D8" s="80"/>
      <c r="E8" s="80"/>
      <c r="F8" s="80">
        <v>8000</v>
      </c>
    </row>
  </sheetData>
  <mergeCells count="6">
    <mergeCell ref="A3:F3"/>
    <mergeCell ref="A4:B4"/>
    <mergeCell ref="C5:E5"/>
    <mergeCell ref="A5:A6"/>
    <mergeCell ref="B5:B6"/>
    <mergeCell ref="F5:F6"/>
  </mergeCells>
  <pageMargins left="0.67" right="0.67" top="0.72" bottom="0.72" header="0.28" footer="0.28"/>
  <pageSetup paperSize="9" fitToWidth="0" fitToHeight="0" orientation="portrait"/>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X71"/>
  <sheetViews>
    <sheetView showZeros="0" zoomScale="80" zoomScaleNormal="80" workbookViewId="0">
      <pane ySplit="1" topLeftCell="A55" activePane="bottomLeft" state="frozen"/>
      <selection/>
      <selection pane="bottomLeft" activeCell="I71" sqref="I71"/>
    </sheetView>
  </sheetViews>
  <sheetFormatPr defaultColWidth="9.14166666666667" defaultRowHeight="14.25" customHeight="1"/>
  <cols>
    <col min="1" max="2" width="32.85" customWidth="1"/>
    <col min="3" max="3" width="20.7166666666667" customWidth="1"/>
    <col min="4" max="4" width="31.2833333333333" customWidth="1"/>
    <col min="5" max="5" width="10.1416666666667" customWidth="1"/>
    <col min="6" max="6" width="17.575" customWidth="1"/>
    <col min="7" max="7" width="10.2833333333333" customWidth="1"/>
    <col min="8" max="8" width="23" customWidth="1"/>
    <col min="9" max="24" width="18.7166666666667" customWidth="1"/>
  </cols>
  <sheetData>
    <row r="1" customHeight="1" spans="1:24">
      <c r="A1" s="1"/>
      <c r="B1" s="1"/>
      <c r="C1" s="1"/>
      <c r="D1" s="1"/>
      <c r="E1" s="1"/>
      <c r="F1" s="1"/>
      <c r="G1" s="1"/>
      <c r="H1" s="1"/>
      <c r="I1" s="1"/>
      <c r="J1" s="1"/>
      <c r="K1" s="1"/>
      <c r="L1" s="1"/>
      <c r="M1" s="1"/>
      <c r="N1" s="1"/>
      <c r="O1" s="1"/>
      <c r="P1" s="1"/>
      <c r="Q1" s="1"/>
      <c r="R1" s="1"/>
      <c r="S1" s="1"/>
      <c r="T1" s="1"/>
      <c r="U1" s="1"/>
      <c r="V1" s="1"/>
      <c r="W1" s="1"/>
      <c r="X1" s="1"/>
    </row>
    <row r="2" ht="13.5" customHeight="1" spans="2:24">
      <c r="B2" s="151"/>
      <c r="C2" s="161"/>
      <c r="E2" s="162"/>
      <c r="F2" s="162"/>
      <c r="G2" s="162"/>
      <c r="H2" s="162"/>
      <c r="I2" s="84"/>
      <c r="J2" s="84"/>
      <c r="K2" s="84"/>
      <c r="L2" s="84"/>
      <c r="M2" s="84"/>
      <c r="N2" s="84"/>
      <c r="R2" s="84"/>
      <c r="V2" s="161"/>
      <c r="X2" s="3" t="s">
        <v>195</v>
      </c>
    </row>
    <row r="3" ht="45.75" customHeight="1" spans="1:24">
      <c r="A3" s="66" t="str">
        <f>"2025"&amp;"年部门基本支出预算表"</f>
        <v>2025年部门基本支出预算表</v>
      </c>
      <c r="B3" s="4"/>
      <c r="C3" s="66"/>
      <c r="D3" s="66"/>
      <c r="E3" s="66"/>
      <c r="F3" s="66"/>
      <c r="G3" s="66"/>
      <c r="H3" s="66"/>
      <c r="I3" s="66"/>
      <c r="J3" s="66"/>
      <c r="K3" s="66"/>
      <c r="L3" s="66"/>
      <c r="M3" s="66"/>
      <c r="N3" s="66"/>
      <c r="O3" s="4"/>
      <c r="P3" s="4"/>
      <c r="Q3" s="4"/>
      <c r="R3" s="66"/>
      <c r="S3" s="66"/>
      <c r="T3" s="66"/>
      <c r="U3" s="66"/>
      <c r="V3" s="66"/>
      <c r="W3" s="66"/>
      <c r="X3" s="66"/>
    </row>
    <row r="4" ht="18.75" customHeight="1" spans="1:24">
      <c r="A4" s="5" t="s">
        <v>1</v>
      </c>
      <c r="B4" s="6"/>
      <c r="C4" s="163"/>
      <c r="D4" s="163"/>
      <c r="E4" s="163"/>
      <c r="F4" s="163"/>
      <c r="G4" s="163"/>
      <c r="H4" s="163"/>
      <c r="I4" s="86"/>
      <c r="J4" s="86"/>
      <c r="K4" s="86"/>
      <c r="L4" s="86"/>
      <c r="M4" s="86"/>
      <c r="N4" s="86"/>
      <c r="O4" s="7"/>
      <c r="P4" s="7"/>
      <c r="Q4" s="7"/>
      <c r="R4" s="86"/>
      <c r="V4" s="161"/>
      <c r="X4" s="3" t="s">
        <v>2</v>
      </c>
    </row>
    <row r="5" ht="18" customHeight="1" spans="1:24">
      <c r="A5" s="9" t="s">
        <v>196</v>
      </c>
      <c r="B5" s="9" t="s">
        <v>197</v>
      </c>
      <c r="C5" s="9" t="s">
        <v>198</v>
      </c>
      <c r="D5" s="9" t="s">
        <v>199</v>
      </c>
      <c r="E5" s="9" t="s">
        <v>200</v>
      </c>
      <c r="F5" s="9" t="s">
        <v>201</v>
      </c>
      <c r="G5" s="9" t="s">
        <v>202</v>
      </c>
      <c r="H5" s="9" t="s">
        <v>203</v>
      </c>
      <c r="I5" s="166" t="s">
        <v>204</v>
      </c>
      <c r="J5" s="81" t="s">
        <v>204</v>
      </c>
      <c r="K5" s="81"/>
      <c r="L5" s="81"/>
      <c r="M5" s="81"/>
      <c r="N5" s="81"/>
      <c r="O5" s="12"/>
      <c r="P5" s="12"/>
      <c r="Q5" s="12"/>
      <c r="R5" s="104" t="s">
        <v>62</v>
      </c>
      <c r="S5" s="81" t="s">
        <v>63</v>
      </c>
      <c r="T5" s="81"/>
      <c r="U5" s="81"/>
      <c r="V5" s="81"/>
      <c r="W5" s="81"/>
      <c r="X5" s="82"/>
    </row>
    <row r="6" ht="18" customHeight="1" spans="1:24">
      <c r="A6" s="14"/>
      <c r="B6" s="28"/>
      <c r="C6" s="140"/>
      <c r="D6" s="14"/>
      <c r="E6" s="14"/>
      <c r="F6" s="14"/>
      <c r="G6" s="14"/>
      <c r="H6" s="14"/>
      <c r="I6" s="138" t="s">
        <v>205</v>
      </c>
      <c r="J6" s="166" t="s">
        <v>59</v>
      </c>
      <c r="K6" s="81"/>
      <c r="L6" s="81"/>
      <c r="M6" s="81"/>
      <c r="N6" s="82"/>
      <c r="O6" s="11" t="s">
        <v>206</v>
      </c>
      <c r="P6" s="12"/>
      <c r="Q6" s="13"/>
      <c r="R6" s="9" t="s">
        <v>62</v>
      </c>
      <c r="S6" s="166" t="s">
        <v>63</v>
      </c>
      <c r="T6" s="104" t="s">
        <v>65</v>
      </c>
      <c r="U6" s="81" t="s">
        <v>63</v>
      </c>
      <c r="V6" s="104" t="s">
        <v>67</v>
      </c>
      <c r="W6" s="104" t="s">
        <v>68</v>
      </c>
      <c r="X6" s="170" t="s">
        <v>69</v>
      </c>
    </row>
    <row r="7" ht="19.5" customHeight="1" spans="1:24">
      <c r="A7" s="28"/>
      <c r="B7" s="28"/>
      <c r="C7" s="28"/>
      <c r="D7" s="28"/>
      <c r="E7" s="28"/>
      <c r="F7" s="28"/>
      <c r="G7" s="28"/>
      <c r="H7" s="28"/>
      <c r="I7" s="28"/>
      <c r="J7" s="167" t="s">
        <v>207</v>
      </c>
      <c r="K7" s="9" t="s">
        <v>208</v>
      </c>
      <c r="L7" s="9" t="s">
        <v>209</v>
      </c>
      <c r="M7" s="9" t="s">
        <v>210</v>
      </c>
      <c r="N7" s="9" t="s">
        <v>211</v>
      </c>
      <c r="O7" s="9" t="s">
        <v>59</v>
      </c>
      <c r="P7" s="9" t="s">
        <v>60</v>
      </c>
      <c r="Q7" s="9" t="s">
        <v>61</v>
      </c>
      <c r="R7" s="28"/>
      <c r="S7" s="9" t="s">
        <v>58</v>
      </c>
      <c r="T7" s="9" t="s">
        <v>65</v>
      </c>
      <c r="U7" s="9" t="s">
        <v>212</v>
      </c>
      <c r="V7" s="9" t="s">
        <v>67</v>
      </c>
      <c r="W7" s="9" t="s">
        <v>68</v>
      </c>
      <c r="X7" s="9" t="s">
        <v>69</v>
      </c>
    </row>
    <row r="8" ht="37.5" customHeight="1" spans="1:24">
      <c r="A8" s="164"/>
      <c r="B8" s="19"/>
      <c r="C8" s="164"/>
      <c r="D8" s="164"/>
      <c r="E8" s="164"/>
      <c r="F8" s="164"/>
      <c r="G8" s="164"/>
      <c r="H8" s="164"/>
      <c r="I8" s="164"/>
      <c r="J8" s="168" t="s">
        <v>58</v>
      </c>
      <c r="K8" s="17" t="s">
        <v>213</v>
      </c>
      <c r="L8" s="17" t="s">
        <v>209</v>
      </c>
      <c r="M8" s="17" t="s">
        <v>210</v>
      </c>
      <c r="N8" s="17" t="s">
        <v>211</v>
      </c>
      <c r="O8" s="17" t="s">
        <v>209</v>
      </c>
      <c r="P8" s="17" t="s">
        <v>210</v>
      </c>
      <c r="Q8" s="17" t="s">
        <v>211</v>
      </c>
      <c r="R8" s="17" t="s">
        <v>62</v>
      </c>
      <c r="S8" s="17" t="s">
        <v>58</v>
      </c>
      <c r="T8" s="17" t="s">
        <v>65</v>
      </c>
      <c r="U8" s="17" t="s">
        <v>212</v>
      </c>
      <c r="V8" s="17" t="s">
        <v>67</v>
      </c>
      <c r="W8" s="17" t="s">
        <v>68</v>
      </c>
      <c r="X8" s="17" t="s">
        <v>69</v>
      </c>
    </row>
    <row r="9" customHeight="1" spans="1:24">
      <c r="A9" s="35">
        <v>1</v>
      </c>
      <c r="B9" s="35">
        <v>2</v>
      </c>
      <c r="C9" s="35">
        <v>3</v>
      </c>
      <c r="D9" s="35">
        <v>4</v>
      </c>
      <c r="E9" s="35">
        <v>5</v>
      </c>
      <c r="F9" s="35">
        <v>6</v>
      </c>
      <c r="G9" s="35">
        <v>7</v>
      </c>
      <c r="H9" s="35">
        <v>8</v>
      </c>
      <c r="I9" s="35">
        <v>9</v>
      </c>
      <c r="J9" s="35">
        <v>10</v>
      </c>
      <c r="K9" s="35">
        <v>11</v>
      </c>
      <c r="L9" s="35">
        <v>12</v>
      </c>
      <c r="M9" s="35">
        <v>13</v>
      </c>
      <c r="N9" s="35">
        <v>14</v>
      </c>
      <c r="O9" s="35">
        <v>15</v>
      </c>
      <c r="P9" s="35">
        <v>16</v>
      </c>
      <c r="Q9" s="35">
        <v>17</v>
      </c>
      <c r="R9" s="35">
        <v>18</v>
      </c>
      <c r="S9" s="35">
        <v>19</v>
      </c>
      <c r="T9" s="35">
        <v>20</v>
      </c>
      <c r="U9" s="35">
        <v>21</v>
      </c>
      <c r="V9" s="35">
        <v>22</v>
      </c>
      <c r="W9" s="35">
        <v>23</v>
      </c>
      <c r="X9" s="35">
        <v>24</v>
      </c>
    </row>
    <row r="10" s="146" customFormat="1" ht="20.25" customHeight="1" spans="1:24">
      <c r="A10" s="165" t="s">
        <v>71</v>
      </c>
      <c r="B10" s="165" t="s">
        <v>71</v>
      </c>
      <c r="C10" s="165" t="s">
        <v>214</v>
      </c>
      <c r="D10" s="165" t="s">
        <v>215</v>
      </c>
      <c r="E10" s="165" t="s">
        <v>105</v>
      </c>
      <c r="F10" s="165" t="s">
        <v>106</v>
      </c>
      <c r="G10" s="165" t="s">
        <v>216</v>
      </c>
      <c r="H10" s="165" t="s">
        <v>217</v>
      </c>
      <c r="I10" s="108">
        <v>729828</v>
      </c>
      <c r="J10" s="108">
        <v>729828</v>
      </c>
      <c r="K10" s="108"/>
      <c r="L10" s="108"/>
      <c r="M10" s="108">
        <v>729828</v>
      </c>
      <c r="N10" s="108"/>
      <c r="O10" s="108"/>
      <c r="P10" s="108"/>
      <c r="Q10" s="108"/>
      <c r="R10" s="108"/>
      <c r="S10" s="108"/>
      <c r="T10" s="108"/>
      <c r="U10" s="108"/>
      <c r="V10" s="108"/>
      <c r="W10" s="108"/>
      <c r="X10" s="108"/>
    </row>
    <row r="11" s="146" customFormat="1" ht="20.25" customHeight="1" spans="1:24">
      <c r="A11" s="165" t="s">
        <v>71</v>
      </c>
      <c r="B11" s="165" t="s">
        <v>71</v>
      </c>
      <c r="C11" s="165" t="s">
        <v>214</v>
      </c>
      <c r="D11" s="165" t="s">
        <v>215</v>
      </c>
      <c r="E11" s="165" t="s">
        <v>105</v>
      </c>
      <c r="F11" s="165" t="s">
        <v>106</v>
      </c>
      <c r="G11" s="165" t="s">
        <v>218</v>
      </c>
      <c r="H11" s="165" t="s">
        <v>219</v>
      </c>
      <c r="I11" s="108">
        <v>1015284</v>
      </c>
      <c r="J11" s="108">
        <v>1015284</v>
      </c>
      <c r="K11" s="169"/>
      <c r="L11" s="169"/>
      <c r="M11" s="108">
        <v>1015284</v>
      </c>
      <c r="N11" s="169"/>
      <c r="O11" s="108"/>
      <c r="P11" s="108"/>
      <c r="Q11" s="108"/>
      <c r="R11" s="108"/>
      <c r="S11" s="108"/>
      <c r="T11" s="108"/>
      <c r="U11" s="108"/>
      <c r="V11" s="108"/>
      <c r="W11" s="108"/>
      <c r="X11" s="108"/>
    </row>
    <row r="12" s="146" customFormat="1" ht="20.25" customHeight="1" spans="1:24">
      <c r="A12" s="165" t="s">
        <v>71</v>
      </c>
      <c r="B12" s="165" t="s">
        <v>71</v>
      </c>
      <c r="C12" s="165" t="s">
        <v>214</v>
      </c>
      <c r="D12" s="165" t="s">
        <v>215</v>
      </c>
      <c r="E12" s="165" t="s">
        <v>105</v>
      </c>
      <c r="F12" s="165" t="s">
        <v>106</v>
      </c>
      <c r="G12" s="165" t="s">
        <v>220</v>
      </c>
      <c r="H12" s="165" t="s">
        <v>221</v>
      </c>
      <c r="I12" s="108">
        <v>64000</v>
      </c>
      <c r="J12" s="108">
        <v>64000</v>
      </c>
      <c r="K12" s="169"/>
      <c r="L12" s="169"/>
      <c r="M12" s="108">
        <v>64000</v>
      </c>
      <c r="N12" s="169"/>
      <c r="O12" s="108"/>
      <c r="P12" s="108"/>
      <c r="Q12" s="108"/>
      <c r="R12" s="108"/>
      <c r="S12" s="108"/>
      <c r="T12" s="108"/>
      <c r="U12" s="108"/>
      <c r="V12" s="108"/>
      <c r="W12" s="108"/>
      <c r="X12" s="108"/>
    </row>
    <row r="13" s="146" customFormat="1" ht="20.25" customHeight="1" spans="1:24">
      <c r="A13" s="165" t="s">
        <v>71</v>
      </c>
      <c r="B13" s="165" t="s">
        <v>71</v>
      </c>
      <c r="C13" s="165" t="s">
        <v>222</v>
      </c>
      <c r="D13" s="165" t="s">
        <v>223</v>
      </c>
      <c r="E13" s="165" t="s">
        <v>125</v>
      </c>
      <c r="F13" s="165" t="s">
        <v>126</v>
      </c>
      <c r="G13" s="165" t="s">
        <v>224</v>
      </c>
      <c r="H13" s="165" t="s">
        <v>225</v>
      </c>
      <c r="I13" s="108">
        <v>347200</v>
      </c>
      <c r="J13" s="108">
        <v>347200</v>
      </c>
      <c r="K13" s="169"/>
      <c r="L13" s="169"/>
      <c r="M13" s="108">
        <v>347200</v>
      </c>
      <c r="N13" s="169"/>
      <c r="O13" s="108"/>
      <c r="P13" s="108"/>
      <c r="Q13" s="108"/>
      <c r="R13" s="108"/>
      <c r="S13" s="108"/>
      <c r="T13" s="108"/>
      <c r="U13" s="108"/>
      <c r="V13" s="108"/>
      <c r="W13" s="108"/>
      <c r="X13" s="108"/>
    </row>
    <row r="14" s="146" customFormat="1" ht="20.25" customHeight="1" spans="1:24">
      <c r="A14" s="165" t="s">
        <v>71</v>
      </c>
      <c r="B14" s="165" t="s">
        <v>71</v>
      </c>
      <c r="C14" s="165" t="s">
        <v>222</v>
      </c>
      <c r="D14" s="165" t="s">
        <v>223</v>
      </c>
      <c r="E14" s="165" t="s">
        <v>127</v>
      </c>
      <c r="F14" s="165" t="s">
        <v>128</v>
      </c>
      <c r="G14" s="165" t="s">
        <v>226</v>
      </c>
      <c r="H14" s="165" t="s">
        <v>227</v>
      </c>
      <c r="I14" s="108">
        <v>200000</v>
      </c>
      <c r="J14" s="108">
        <v>200000</v>
      </c>
      <c r="K14" s="169"/>
      <c r="L14" s="169"/>
      <c r="M14" s="108">
        <v>200000</v>
      </c>
      <c r="N14" s="169"/>
      <c r="O14" s="108"/>
      <c r="P14" s="108"/>
      <c r="Q14" s="108"/>
      <c r="R14" s="108"/>
      <c r="S14" s="108"/>
      <c r="T14" s="108"/>
      <c r="U14" s="108"/>
      <c r="V14" s="108"/>
      <c r="W14" s="108"/>
      <c r="X14" s="108"/>
    </row>
    <row r="15" s="146" customFormat="1" ht="20.25" customHeight="1" spans="1:24">
      <c r="A15" s="165" t="s">
        <v>71</v>
      </c>
      <c r="B15" s="165" t="s">
        <v>71</v>
      </c>
      <c r="C15" s="165" t="s">
        <v>222</v>
      </c>
      <c r="D15" s="165" t="s">
        <v>223</v>
      </c>
      <c r="E15" s="165" t="s">
        <v>133</v>
      </c>
      <c r="F15" s="165" t="s">
        <v>134</v>
      </c>
      <c r="G15" s="165" t="s">
        <v>228</v>
      </c>
      <c r="H15" s="165" t="s">
        <v>229</v>
      </c>
      <c r="I15" s="108">
        <v>171520</v>
      </c>
      <c r="J15" s="108">
        <v>171520</v>
      </c>
      <c r="K15" s="169"/>
      <c r="L15" s="169"/>
      <c r="M15" s="108">
        <v>171520</v>
      </c>
      <c r="N15" s="169"/>
      <c r="O15" s="108"/>
      <c r="P15" s="108"/>
      <c r="Q15" s="108"/>
      <c r="R15" s="108"/>
      <c r="S15" s="108"/>
      <c r="T15" s="108"/>
      <c r="U15" s="108"/>
      <c r="V15" s="108"/>
      <c r="W15" s="108"/>
      <c r="X15" s="108"/>
    </row>
    <row r="16" s="146" customFormat="1" ht="20.25" customHeight="1" spans="1:24">
      <c r="A16" s="165" t="s">
        <v>71</v>
      </c>
      <c r="B16" s="165" t="s">
        <v>71</v>
      </c>
      <c r="C16" s="165" t="s">
        <v>222</v>
      </c>
      <c r="D16" s="165" t="s">
        <v>223</v>
      </c>
      <c r="E16" s="165" t="s">
        <v>137</v>
      </c>
      <c r="F16" s="165" t="s">
        <v>138</v>
      </c>
      <c r="G16" s="165" t="s">
        <v>230</v>
      </c>
      <c r="H16" s="165" t="s">
        <v>231</v>
      </c>
      <c r="I16" s="108">
        <v>167500</v>
      </c>
      <c r="J16" s="108">
        <v>167500</v>
      </c>
      <c r="K16" s="169"/>
      <c r="L16" s="169"/>
      <c r="M16" s="108">
        <v>167500</v>
      </c>
      <c r="N16" s="169"/>
      <c r="O16" s="108"/>
      <c r="P16" s="108"/>
      <c r="Q16" s="108"/>
      <c r="R16" s="108"/>
      <c r="S16" s="108"/>
      <c r="T16" s="108"/>
      <c r="U16" s="108"/>
      <c r="V16" s="108"/>
      <c r="W16" s="108"/>
      <c r="X16" s="108"/>
    </row>
    <row r="17" s="146" customFormat="1" ht="20.25" customHeight="1" spans="1:24">
      <c r="A17" s="165" t="s">
        <v>71</v>
      </c>
      <c r="B17" s="165" t="s">
        <v>71</v>
      </c>
      <c r="C17" s="165" t="s">
        <v>222</v>
      </c>
      <c r="D17" s="165" t="s">
        <v>223</v>
      </c>
      <c r="E17" s="165" t="s">
        <v>105</v>
      </c>
      <c r="F17" s="165" t="s">
        <v>106</v>
      </c>
      <c r="G17" s="165" t="s">
        <v>232</v>
      </c>
      <c r="H17" s="165" t="s">
        <v>233</v>
      </c>
      <c r="I17" s="108">
        <v>900</v>
      </c>
      <c r="J17" s="108">
        <v>900</v>
      </c>
      <c r="K17" s="169"/>
      <c r="L17" s="169"/>
      <c r="M17" s="108">
        <v>900</v>
      </c>
      <c r="N17" s="169"/>
      <c r="O17" s="108"/>
      <c r="P17" s="108"/>
      <c r="Q17" s="108"/>
      <c r="R17" s="108"/>
      <c r="S17" s="108"/>
      <c r="T17" s="108"/>
      <c r="U17" s="108"/>
      <c r="V17" s="108"/>
      <c r="W17" s="108"/>
      <c r="X17" s="108"/>
    </row>
    <row r="18" s="146" customFormat="1" ht="20.25" customHeight="1" spans="1:24">
      <c r="A18" s="165" t="s">
        <v>71</v>
      </c>
      <c r="B18" s="165" t="s">
        <v>71</v>
      </c>
      <c r="C18" s="165" t="s">
        <v>222</v>
      </c>
      <c r="D18" s="165" t="s">
        <v>223</v>
      </c>
      <c r="E18" s="165" t="s">
        <v>139</v>
      </c>
      <c r="F18" s="165" t="s">
        <v>140</v>
      </c>
      <c r="G18" s="165" t="s">
        <v>232</v>
      </c>
      <c r="H18" s="165" t="s">
        <v>233</v>
      </c>
      <c r="I18" s="108">
        <v>12925</v>
      </c>
      <c r="J18" s="108">
        <v>12925</v>
      </c>
      <c r="K18" s="169"/>
      <c r="L18" s="169"/>
      <c r="M18" s="108">
        <v>12925</v>
      </c>
      <c r="N18" s="169"/>
      <c r="O18" s="108"/>
      <c r="P18" s="108"/>
      <c r="Q18" s="108"/>
      <c r="R18" s="108"/>
      <c r="S18" s="108"/>
      <c r="T18" s="108"/>
      <c r="U18" s="108"/>
      <c r="V18" s="108"/>
      <c r="W18" s="108"/>
      <c r="X18" s="108"/>
    </row>
    <row r="19" s="146" customFormat="1" ht="20.25" customHeight="1" spans="1:24">
      <c r="A19" s="165" t="s">
        <v>71</v>
      </c>
      <c r="B19" s="165" t="s">
        <v>71</v>
      </c>
      <c r="C19" s="165" t="s">
        <v>222</v>
      </c>
      <c r="D19" s="165" t="s">
        <v>223</v>
      </c>
      <c r="E19" s="165" t="s">
        <v>139</v>
      </c>
      <c r="F19" s="165" t="s">
        <v>140</v>
      </c>
      <c r="G19" s="165" t="s">
        <v>232</v>
      </c>
      <c r="H19" s="165" t="s">
        <v>233</v>
      </c>
      <c r="I19" s="108">
        <v>3904</v>
      </c>
      <c r="J19" s="108">
        <v>3904</v>
      </c>
      <c r="K19" s="169"/>
      <c r="L19" s="169"/>
      <c r="M19" s="108">
        <v>3904</v>
      </c>
      <c r="N19" s="169"/>
      <c r="O19" s="108"/>
      <c r="P19" s="108"/>
      <c r="Q19" s="108"/>
      <c r="R19" s="108"/>
      <c r="S19" s="108"/>
      <c r="T19" s="108"/>
      <c r="U19" s="108"/>
      <c r="V19" s="108"/>
      <c r="W19" s="108"/>
      <c r="X19" s="108"/>
    </row>
    <row r="20" s="146" customFormat="1" ht="20.25" customHeight="1" spans="1:24">
      <c r="A20" s="165" t="s">
        <v>71</v>
      </c>
      <c r="B20" s="165" t="s">
        <v>71</v>
      </c>
      <c r="C20" s="165" t="s">
        <v>234</v>
      </c>
      <c r="D20" s="165" t="s">
        <v>146</v>
      </c>
      <c r="E20" s="165" t="s">
        <v>145</v>
      </c>
      <c r="F20" s="165" t="s">
        <v>146</v>
      </c>
      <c r="G20" s="165" t="s">
        <v>235</v>
      </c>
      <c r="H20" s="165" t="s">
        <v>146</v>
      </c>
      <c r="I20" s="108">
        <v>292756</v>
      </c>
      <c r="J20" s="108">
        <v>292756</v>
      </c>
      <c r="K20" s="169"/>
      <c r="L20" s="169"/>
      <c r="M20" s="108">
        <v>292756</v>
      </c>
      <c r="N20" s="169"/>
      <c r="O20" s="108"/>
      <c r="P20" s="108"/>
      <c r="Q20" s="108"/>
      <c r="R20" s="108"/>
      <c r="S20" s="108"/>
      <c r="T20" s="108"/>
      <c r="U20" s="108"/>
      <c r="V20" s="108"/>
      <c r="W20" s="108"/>
      <c r="X20" s="108"/>
    </row>
    <row r="21" s="146" customFormat="1" ht="20.25" customHeight="1" spans="1:24">
      <c r="A21" s="165" t="s">
        <v>71</v>
      </c>
      <c r="B21" s="165" t="s">
        <v>71</v>
      </c>
      <c r="C21" s="165" t="s">
        <v>236</v>
      </c>
      <c r="D21" s="165" t="s">
        <v>237</v>
      </c>
      <c r="E21" s="165" t="s">
        <v>105</v>
      </c>
      <c r="F21" s="165" t="s">
        <v>106</v>
      </c>
      <c r="G21" s="165" t="s">
        <v>238</v>
      </c>
      <c r="H21" s="165" t="s">
        <v>239</v>
      </c>
      <c r="I21" s="108">
        <v>148200</v>
      </c>
      <c r="J21" s="108">
        <v>148200</v>
      </c>
      <c r="K21" s="169"/>
      <c r="L21" s="169"/>
      <c r="M21" s="108">
        <v>148200</v>
      </c>
      <c r="N21" s="169"/>
      <c r="O21" s="108"/>
      <c r="P21" s="108"/>
      <c r="Q21" s="108"/>
      <c r="R21" s="108"/>
      <c r="S21" s="108"/>
      <c r="T21" s="108"/>
      <c r="U21" s="108"/>
      <c r="V21" s="108"/>
      <c r="W21" s="108"/>
      <c r="X21" s="108"/>
    </row>
    <row r="22" s="146" customFormat="1" ht="20.25" customHeight="1" spans="1:24">
      <c r="A22" s="165" t="s">
        <v>71</v>
      </c>
      <c r="B22" s="165" t="s">
        <v>71</v>
      </c>
      <c r="C22" s="165" t="s">
        <v>240</v>
      </c>
      <c r="D22" s="165" t="s">
        <v>241</v>
      </c>
      <c r="E22" s="165" t="s">
        <v>105</v>
      </c>
      <c r="F22" s="165" t="s">
        <v>106</v>
      </c>
      <c r="G22" s="165" t="s">
        <v>242</v>
      </c>
      <c r="H22" s="165" t="s">
        <v>241</v>
      </c>
      <c r="I22" s="108">
        <v>42649.44</v>
      </c>
      <c r="J22" s="108">
        <v>42649.44</v>
      </c>
      <c r="K22" s="169"/>
      <c r="L22" s="169"/>
      <c r="M22" s="108">
        <v>42649.44</v>
      </c>
      <c r="N22" s="169"/>
      <c r="O22" s="108"/>
      <c r="P22" s="108"/>
      <c r="Q22" s="108"/>
      <c r="R22" s="108"/>
      <c r="S22" s="108"/>
      <c r="T22" s="108"/>
      <c r="U22" s="108"/>
      <c r="V22" s="108"/>
      <c r="W22" s="108"/>
      <c r="X22" s="108"/>
    </row>
    <row r="23" s="146" customFormat="1" ht="20.25" customHeight="1" spans="1:24">
      <c r="A23" s="165" t="s">
        <v>71</v>
      </c>
      <c r="B23" s="165" t="s">
        <v>71</v>
      </c>
      <c r="C23" s="165" t="s">
        <v>240</v>
      </c>
      <c r="D23" s="165" t="s">
        <v>241</v>
      </c>
      <c r="E23" s="165" t="s">
        <v>105</v>
      </c>
      <c r="F23" s="165" t="s">
        <v>106</v>
      </c>
      <c r="G23" s="165" t="s">
        <v>242</v>
      </c>
      <c r="H23" s="165" t="s">
        <v>241</v>
      </c>
      <c r="I23" s="108">
        <v>52632</v>
      </c>
      <c r="J23" s="108">
        <v>52632</v>
      </c>
      <c r="K23" s="169"/>
      <c r="L23" s="169"/>
      <c r="M23" s="108">
        <v>52632</v>
      </c>
      <c r="N23" s="169"/>
      <c r="O23" s="108"/>
      <c r="P23" s="108"/>
      <c r="Q23" s="108"/>
      <c r="R23" s="108"/>
      <c r="S23" s="108"/>
      <c r="T23" s="108"/>
      <c r="U23" s="108"/>
      <c r="V23" s="108"/>
      <c r="W23" s="108"/>
      <c r="X23" s="108"/>
    </row>
    <row r="24" s="146" customFormat="1" ht="20.25" customHeight="1" spans="1:24">
      <c r="A24" s="165" t="s">
        <v>71</v>
      </c>
      <c r="B24" s="165" t="s">
        <v>71</v>
      </c>
      <c r="C24" s="165" t="s">
        <v>243</v>
      </c>
      <c r="D24" s="165" t="s">
        <v>244</v>
      </c>
      <c r="E24" s="165" t="s">
        <v>105</v>
      </c>
      <c r="F24" s="165" t="s">
        <v>106</v>
      </c>
      <c r="G24" s="165" t="s">
        <v>245</v>
      </c>
      <c r="H24" s="165" t="s">
        <v>246</v>
      </c>
      <c r="I24" s="108">
        <v>37584</v>
      </c>
      <c r="J24" s="108">
        <v>37584</v>
      </c>
      <c r="K24" s="169"/>
      <c r="L24" s="169"/>
      <c r="M24" s="108">
        <v>37584</v>
      </c>
      <c r="N24" s="169"/>
      <c r="O24" s="108"/>
      <c r="P24" s="108"/>
      <c r="Q24" s="108"/>
      <c r="R24" s="108"/>
      <c r="S24" s="108"/>
      <c r="T24" s="108"/>
      <c r="U24" s="108"/>
      <c r="V24" s="108"/>
      <c r="W24" s="108"/>
      <c r="X24" s="108"/>
    </row>
    <row r="25" s="146" customFormat="1" ht="20.25" customHeight="1" spans="1:24">
      <c r="A25" s="165" t="s">
        <v>71</v>
      </c>
      <c r="B25" s="165" t="s">
        <v>71</v>
      </c>
      <c r="C25" s="165" t="s">
        <v>243</v>
      </c>
      <c r="D25" s="165" t="s">
        <v>244</v>
      </c>
      <c r="E25" s="165" t="s">
        <v>121</v>
      </c>
      <c r="F25" s="165" t="s">
        <v>122</v>
      </c>
      <c r="G25" s="165" t="s">
        <v>245</v>
      </c>
      <c r="H25" s="165" t="s">
        <v>246</v>
      </c>
      <c r="I25" s="108">
        <v>5400</v>
      </c>
      <c r="J25" s="108">
        <v>5400</v>
      </c>
      <c r="K25" s="169"/>
      <c r="L25" s="169"/>
      <c r="M25" s="108">
        <v>5400</v>
      </c>
      <c r="N25" s="169"/>
      <c r="O25" s="108"/>
      <c r="P25" s="108"/>
      <c r="Q25" s="108"/>
      <c r="R25" s="108"/>
      <c r="S25" s="108"/>
      <c r="T25" s="108"/>
      <c r="U25" s="108"/>
      <c r="V25" s="108"/>
      <c r="W25" s="108"/>
      <c r="X25" s="108"/>
    </row>
    <row r="26" s="146" customFormat="1" ht="20.25" customHeight="1" spans="1:24">
      <c r="A26" s="165" t="s">
        <v>71</v>
      </c>
      <c r="B26" s="165" t="s">
        <v>71</v>
      </c>
      <c r="C26" s="165" t="s">
        <v>243</v>
      </c>
      <c r="D26" s="165" t="s">
        <v>244</v>
      </c>
      <c r="E26" s="165" t="s">
        <v>105</v>
      </c>
      <c r="F26" s="165" t="s">
        <v>106</v>
      </c>
      <c r="G26" s="165" t="s">
        <v>247</v>
      </c>
      <c r="H26" s="165" t="s">
        <v>248</v>
      </c>
      <c r="I26" s="108">
        <v>5872</v>
      </c>
      <c r="J26" s="108">
        <v>5872</v>
      </c>
      <c r="K26" s="169"/>
      <c r="L26" s="169"/>
      <c r="M26" s="108">
        <v>5872</v>
      </c>
      <c r="N26" s="169"/>
      <c r="O26" s="108"/>
      <c r="P26" s="108"/>
      <c r="Q26" s="108"/>
      <c r="R26" s="108"/>
      <c r="S26" s="108"/>
      <c r="T26" s="108"/>
      <c r="U26" s="108"/>
      <c r="V26" s="108"/>
      <c r="W26" s="108"/>
      <c r="X26" s="108"/>
    </row>
    <row r="27" s="146" customFormat="1" ht="20.25" customHeight="1" spans="1:24">
      <c r="A27" s="165" t="s">
        <v>71</v>
      </c>
      <c r="B27" s="165" t="s">
        <v>71</v>
      </c>
      <c r="C27" s="165" t="s">
        <v>243</v>
      </c>
      <c r="D27" s="165" t="s">
        <v>244</v>
      </c>
      <c r="E27" s="165" t="s">
        <v>105</v>
      </c>
      <c r="F27" s="165" t="s">
        <v>106</v>
      </c>
      <c r="G27" s="165" t="s">
        <v>249</v>
      </c>
      <c r="H27" s="165" t="s">
        <v>250</v>
      </c>
      <c r="I27" s="108">
        <v>9072</v>
      </c>
      <c r="J27" s="108">
        <v>9072</v>
      </c>
      <c r="K27" s="169"/>
      <c r="L27" s="169"/>
      <c r="M27" s="108">
        <v>9072</v>
      </c>
      <c r="N27" s="169"/>
      <c r="O27" s="108"/>
      <c r="P27" s="108"/>
      <c r="Q27" s="108"/>
      <c r="R27" s="108"/>
      <c r="S27" s="108"/>
      <c r="T27" s="108"/>
      <c r="U27" s="108"/>
      <c r="V27" s="108"/>
      <c r="W27" s="108"/>
      <c r="X27" s="108"/>
    </row>
    <row r="28" s="146" customFormat="1" ht="20.25" customHeight="1" spans="1:24">
      <c r="A28" s="165" t="s">
        <v>71</v>
      </c>
      <c r="B28" s="165" t="s">
        <v>71</v>
      </c>
      <c r="C28" s="165" t="s">
        <v>243</v>
      </c>
      <c r="D28" s="165" t="s">
        <v>244</v>
      </c>
      <c r="E28" s="165" t="s">
        <v>105</v>
      </c>
      <c r="F28" s="165" t="s">
        <v>106</v>
      </c>
      <c r="G28" s="165" t="s">
        <v>251</v>
      </c>
      <c r="H28" s="165" t="s">
        <v>252</v>
      </c>
      <c r="I28" s="108">
        <v>8000</v>
      </c>
      <c r="J28" s="108">
        <v>8000</v>
      </c>
      <c r="K28" s="169"/>
      <c r="L28" s="169"/>
      <c r="M28" s="108">
        <v>8000</v>
      </c>
      <c r="N28" s="169"/>
      <c r="O28" s="108"/>
      <c r="P28" s="108"/>
      <c r="Q28" s="108"/>
      <c r="R28" s="108"/>
      <c r="S28" s="108"/>
      <c r="T28" s="108"/>
      <c r="U28" s="108"/>
      <c r="V28" s="108"/>
      <c r="W28" s="108"/>
      <c r="X28" s="108"/>
    </row>
    <row r="29" s="146" customFormat="1" ht="20.25" customHeight="1" spans="1:24">
      <c r="A29" s="165" t="s">
        <v>71</v>
      </c>
      <c r="B29" s="165" t="s">
        <v>71</v>
      </c>
      <c r="C29" s="165" t="s">
        <v>243</v>
      </c>
      <c r="D29" s="165" t="s">
        <v>244</v>
      </c>
      <c r="E29" s="165" t="s">
        <v>105</v>
      </c>
      <c r="F29" s="165" t="s">
        <v>106</v>
      </c>
      <c r="G29" s="165" t="s">
        <v>253</v>
      </c>
      <c r="H29" s="165" t="s">
        <v>254</v>
      </c>
      <c r="I29" s="108">
        <v>9600</v>
      </c>
      <c r="J29" s="108">
        <v>9600</v>
      </c>
      <c r="K29" s="169"/>
      <c r="L29" s="169"/>
      <c r="M29" s="108">
        <v>9600</v>
      </c>
      <c r="N29" s="169"/>
      <c r="O29" s="108"/>
      <c r="P29" s="108"/>
      <c r="Q29" s="108"/>
      <c r="R29" s="108"/>
      <c r="S29" s="108"/>
      <c r="T29" s="108"/>
      <c r="U29" s="108"/>
      <c r="V29" s="108"/>
      <c r="W29" s="108"/>
      <c r="X29" s="108"/>
    </row>
    <row r="30" s="146" customFormat="1" ht="20.25" customHeight="1" spans="1:24">
      <c r="A30" s="165" t="s">
        <v>71</v>
      </c>
      <c r="B30" s="165" t="s">
        <v>71</v>
      </c>
      <c r="C30" s="165" t="s">
        <v>243</v>
      </c>
      <c r="D30" s="165" t="s">
        <v>244</v>
      </c>
      <c r="E30" s="165" t="s">
        <v>105</v>
      </c>
      <c r="F30" s="165" t="s">
        <v>106</v>
      </c>
      <c r="G30" s="165" t="s">
        <v>255</v>
      </c>
      <c r="H30" s="165" t="s">
        <v>256</v>
      </c>
      <c r="I30" s="108">
        <v>12800</v>
      </c>
      <c r="J30" s="108">
        <v>12800</v>
      </c>
      <c r="K30" s="169"/>
      <c r="L30" s="169"/>
      <c r="M30" s="108">
        <v>12800</v>
      </c>
      <c r="N30" s="169"/>
      <c r="O30" s="108"/>
      <c r="P30" s="108"/>
      <c r="Q30" s="108"/>
      <c r="R30" s="108"/>
      <c r="S30" s="108"/>
      <c r="T30" s="108"/>
      <c r="U30" s="108"/>
      <c r="V30" s="108"/>
      <c r="W30" s="108"/>
      <c r="X30" s="108"/>
    </row>
    <row r="31" s="146" customFormat="1" ht="20.25" customHeight="1" spans="1:24">
      <c r="A31" s="165" t="s">
        <v>71</v>
      </c>
      <c r="B31" s="165" t="s">
        <v>71</v>
      </c>
      <c r="C31" s="165" t="s">
        <v>243</v>
      </c>
      <c r="D31" s="165" t="s">
        <v>244</v>
      </c>
      <c r="E31" s="165" t="s">
        <v>105</v>
      </c>
      <c r="F31" s="165" t="s">
        <v>106</v>
      </c>
      <c r="G31" s="165" t="s">
        <v>257</v>
      </c>
      <c r="H31" s="165" t="s">
        <v>258</v>
      </c>
      <c r="I31" s="108">
        <v>16000</v>
      </c>
      <c r="J31" s="108">
        <v>16000</v>
      </c>
      <c r="K31" s="169"/>
      <c r="L31" s="169"/>
      <c r="M31" s="108">
        <v>16000</v>
      </c>
      <c r="N31" s="169"/>
      <c r="O31" s="108"/>
      <c r="P31" s="108"/>
      <c r="Q31" s="108"/>
      <c r="R31" s="108"/>
      <c r="S31" s="108"/>
      <c r="T31" s="108"/>
      <c r="U31" s="108"/>
      <c r="V31" s="108"/>
      <c r="W31" s="108"/>
      <c r="X31" s="108"/>
    </row>
    <row r="32" s="146" customFormat="1" ht="20.25" customHeight="1" spans="1:24">
      <c r="A32" s="165" t="s">
        <v>71</v>
      </c>
      <c r="B32" s="165" t="s">
        <v>71</v>
      </c>
      <c r="C32" s="165" t="s">
        <v>243</v>
      </c>
      <c r="D32" s="165" t="s">
        <v>244</v>
      </c>
      <c r="E32" s="165" t="s">
        <v>115</v>
      </c>
      <c r="F32" s="165" t="s">
        <v>116</v>
      </c>
      <c r="G32" s="165" t="s">
        <v>259</v>
      </c>
      <c r="H32" s="165" t="s">
        <v>260</v>
      </c>
      <c r="I32" s="108">
        <v>4800</v>
      </c>
      <c r="J32" s="108">
        <v>4800</v>
      </c>
      <c r="K32" s="169"/>
      <c r="L32" s="169"/>
      <c r="M32" s="108">
        <v>4800</v>
      </c>
      <c r="N32" s="169"/>
      <c r="O32" s="108"/>
      <c r="P32" s="108"/>
      <c r="Q32" s="108"/>
      <c r="R32" s="108"/>
      <c r="S32" s="108"/>
      <c r="T32" s="108"/>
      <c r="U32" s="108"/>
      <c r="V32" s="108"/>
      <c r="W32" s="108"/>
      <c r="X32" s="108"/>
    </row>
    <row r="33" s="146" customFormat="1" ht="20.25" customHeight="1" spans="1:24">
      <c r="A33" s="165" t="s">
        <v>71</v>
      </c>
      <c r="B33" s="165" t="s">
        <v>71</v>
      </c>
      <c r="C33" s="165" t="s">
        <v>243</v>
      </c>
      <c r="D33" s="165" t="s">
        <v>244</v>
      </c>
      <c r="E33" s="165" t="s">
        <v>105</v>
      </c>
      <c r="F33" s="165" t="s">
        <v>106</v>
      </c>
      <c r="G33" s="165" t="s">
        <v>261</v>
      </c>
      <c r="H33" s="165" t="s">
        <v>262</v>
      </c>
      <c r="I33" s="108">
        <v>48000</v>
      </c>
      <c r="J33" s="108">
        <v>48000</v>
      </c>
      <c r="K33" s="169"/>
      <c r="L33" s="169"/>
      <c r="M33" s="108">
        <v>48000</v>
      </c>
      <c r="N33" s="169"/>
      <c r="O33" s="108"/>
      <c r="P33" s="108"/>
      <c r="Q33" s="108"/>
      <c r="R33" s="108"/>
      <c r="S33" s="108"/>
      <c r="T33" s="108"/>
      <c r="U33" s="108"/>
      <c r="V33" s="108"/>
      <c r="W33" s="108"/>
      <c r="X33" s="108"/>
    </row>
    <row r="34" s="146" customFormat="1" ht="20.25" customHeight="1" spans="1:24">
      <c r="A34" s="165" t="s">
        <v>71</v>
      </c>
      <c r="B34" s="165" t="s">
        <v>71</v>
      </c>
      <c r="C34" s="165" t="s">
        <v>243</v>
      </c>
      <c r="D34" s="165" t="s">
        <v>244</v>
      </c>
      <c r="E34" s="165" t="s">
        <v>105</v>
      </c>
      <c r="F34" s="165" t="s">
        <v>106</v>
      </c>
      <c r="G34" s="165" t="s">
        <v>238</v>
      </c>
      <c r="H34" s="165" t="s">
        <v>239</v>
      </c>
      <c r="I34" s="108">
        <v>14820</v>
      </c>
      <c r="J34" s="108">
        <v>14820</v>
      </c>
      <c r="K34" s="169"/>
      <c r="L34" s="169"/>
      <c r="M34" s="108">
        <v>14820</v>
      </c>
      <c r="N34" s="169"/>
      <c r="O34" s="108"/>
      <c r="P34" s="108"/>
      <c r="Q34" s="108"/>
      <c r="R34" s="108"/>
      <c r="S34" s="108"/>
      <c r="T34" s="108"/>
      <c r="U34" s="108"/>
      <c r="V34" s="108"/>
      <c r="W34" s="108"/>
      <c r="X34" s="108"/>
    </row>
    <row r="35" s="146" customFormat="1" ht="20.25" customHeight="1" spans="1:24">
      <c r="A35" s="165" t="s">
        <v>71</v>
      </c>
      <c r="B35" s="165" t="s">
        <v>71</v>
      </c>
      <c r="C35" s="165" t="s">
        <v>263</v>
      </c>
      <c r="D35" s="165" t="s">
        <v>148</v>
      </c>
      <c r="E35" s="165" t="s">
        <v>147</v>
      </c>
      <c r="F35" s="165" t="s">
        <v>148</v>
      </c>
      <c r="G35" s="165" t="s">
        <v>218</v>
      </c>
      <c r="H35" s="165" t="s">
        <v>219</v>
      </c>
      <c r="I35" s="108">
        <v>5280</v>
      </c>
      <c r="J35" s="108">
        <v>5280</v>
      </c>
      <c r="K35" s="169"/>
      <c r="L35" s="169"/>
      <c r="M35" s="108">
        <v>5280</v>
      </c>
      <c r="N35" s="169"/>
      <c r="O35" s="108"/>
      <c r="P35" s="108"/>
      <c r="Q35" s="108"/>
      <c r="R35" s="108"/>
      <c r="S35" s="108"/>
      <c r="T35" s="108"/>
      <c r="U35" s="108"/>
      <c r="V35" s="108"/>
      <c r="W35" s="108"/>
      <c r="X35" s="108"/>
    </row>
    <row r="36" s="146" customFormat="1" ht="20.25" customHeight="1" spans="1:24">
      <c r="A36" s="165" t="s">
        <v>71</v>
      </c>
      <c r="B36" s="165" t="s">
        <v>71</v>
      </c>
      <c r="C36" s="165" t="s">
        <v>264</v>
      </c>
      <c r="D36" s="165" t="s">
        <v>265</v>
      </c>
      <c r="E36" s="165" t="s">
        <v>121</v>
      </c>
      <c r="F36" s="165" t="s">
        <v>122</v>
      </c>
      <c r="G36" s="165" t="s">
        <v>266</v>
      </c>
      <c r="H36" s="165" t="s">
        <v>267</v>
      </c>
      <c r="I36" s="108">
        <v>226800</v>
      </c>
      <c r="J36" s="108">
        <v>226800</v>
      </c>
      <c r="K36" s="169"/>
      <c r="L36" s="169"/>
      <c r="M36" s="108">
        <v>226800</v>
      </c>
      <c r="N36" s="169"/>
      <c r="O36" s="108"/>
      <c r="P36" s="108"/>
      <c r="Q36" s="108"/>
      <c r="R36" s="108"/>
      <c r="S36" s="108"/>
      <c r="T36" s="108"/>
      <c r="U36" s="108"/>
      <c r="V36" s="108"/>
      <c r="W36" s="108"/>
      <c r="X36" s="108"/>
    </row>
    <row r="37" s="146" customFormat="1" ht="20.25" customHeight="1" spans="1:24">
      <c r="A37" s="165" t="s">
        <v>71</v>
      </c>
      <c r="B37" s="165" t="s">
        <v>71</v>
      </c>
      <c r="C37" s="165" t="s">
        <v>268</v>
      </c>
      <c r="D37" s="165" t="s">
        <v>192</v>
      </c>
      <c r="E37" s="165" t="s">
        <v>105</v>
      </c>
      <c r="F37" s="165" t="s">
        <v>106</v>
      </c>
      <c r="G37" s="165" t="s">
        <v>269</v>
      </c>
      <c r="H37" s="165" t="s">
        <v>192</v>
      </c>
      <c r="I37" s="108">
        <v>8000</v>
      </c>
      <c r="J37" s="108">
        <v>8000</v>
      </c>
      <c r="K37" s="169"/>
      <c r="L37" s="169"/>
      <c r="M37" s="108">
        <v>8000</v>
      </c>
      <c r="N37" s="169"/>
      <c r="O37" s="108"/>
      <c r="P37" s="108"/>
      <c r="Q37" s="108"/>
      <c r="R37" s="108"/>
      <c r="S37" s="108"/>
      <c r="T37" s="108"/>
      <c r="U37" s="108"/>
      <c r="V37" s="108"/>
      <c r="W37" s="108"/>
      <c r="X37" s="108"/>
    </row>
    <row r="38" s="146" customFormat="1" ht="20.25" customHeight="1" spans="1:24">
      <c r="A38" s="165" t="s">
        <v>71</v>
      </c>
      <c r="B38" s="165" t="s">
        <v>71</v>
      </c>
      <c r="C38" s="165" t="s">
        <v>270</v>
      </c>
      <c r="D38" s="165" t="s">
        <v>271</v>
      </c>
      <c r="E38" s="165" t="s">
        <v>105</v>
      </c>
      <c r="F38" s="165" t="s">
        <v>106</v>
      </c>
      <c r="G38" s="165" t="s">
        <v>220</v>
      </c>
      <c r="H38" s="165" t="s">
        <v>221</v>
      </c>
      <c r="I38" s="108">
        <v>387360</v>
      </c>
      <c r="J38" s="108">
        <v>387360</v>
      </c>
      <c r="K38" s="169"/>
      <c r="L38" s="169"/>
      <c r="M38" s="108">
        <v>387360</v>
      </c>
      <c r="N38" s="169"/>
      <c r="O38" s="108"/>
      <c r="P38" s="108"/>
      <c r="Q38" s="108"/>
      <c r="R38" s="108"/>
      <c r="S38" s="108"/>
      <c r="T38" s="108"/>
      <c r="U38" s="108"/>
      <c r="V38" s="108"/>
      <c r="W38" s="108"/>
      <c r="X38" s="108"/>
    </row>
    <row r="39" s="146" customFormat="1" ht="20.25" customHeight="1" spans="1:24">
      <c r="A39" s="165" t="s">
        <v>71</v>
      </c>
      <c r="B39" s="165" t="s">
        <v>71</v>
      </c>
      <c r="C39" s="165" t="s">
        <v>270</v>
      </c>
      <c r="D39" s="165" t="s">
        <v>271</v>
      </c>
      <c r="E39" s="165" t="s">
        <v>105</v>
      </c>
      <c r="F39" s="165" t="s">
        <v>106</v>
      </c>
      <c r="G39" s="165" t="s">
        <v>220</v>
      </c>
      <c r="H39" s="165" t="s">
        <v>221</v>
      </c>
      <c r="I39" s="108">
        <v>352000</v>
      </c>
      <c r="J39" s="108">
        <v>352000</v>
      </c>
      <c r="K39" s="169"/>
      <c r="L39" s="169"/>
      <c r="M39" s="108">
        <v>352000</v>
      </c>
      <c r="N39" s="169"/>
      <c r="O39" s="108"/>
      <c r="P39" s="108"/>
      <c r="Q39" s="108"/>
      <c r="R39" s="108"/>
      <c r="S39" s="108"/>
      <c r="T39" s="108"/>
      <c r="U39" s="108"/>
      <c r="V39" s="108"/>
      <c r="W39" s="108"/>
      <c r="X39" s="108"/>
    </row>
    <row r="40" s="146" customFormat="1" ht="20.25" customHeight="1" spans="1:24">
      <c r="A40" s="165" t="s">
        <v>71</v>
      </c>
      <c r="B40" s="165" t="s">
        <v>71</v>
      </c>
      <c r="C40" s="165" t="s">
        <v>272</v>
      </c>
      <c r="D40" s="165" t="s">
        <v>273</v>
      </c>
      <c r="E40" s="165" t="s">
        <v>105</v>
      </c>
      <c r="F40" s="165" t="s">
        <v>106</v>
      </c>
      <c r="G40" s="165" t="s">
        <v>245</v>
      </c>
      <c r="H40" s="165" t="s">
        <v>246</v>
      </c>
      <c r="I40" s="108">
        <v>58000</v>
      </c>
      <c r="J40" s="108">
        <v>58000</v>
      </c>
      <c r="K40" s="169"/>
      <c r="L40" s="169"/>
      <c r="M40" s="108">
        <v>58000</v>
      </c>
      <c r="N40" s="169"/>
      <c r="O40" s="108"/>
      <c r="P40" s="108"/>
      <c r="Q40" s="108"/>
      <c r="R40" s="108"/>
      <c r="S40" s="108"/>
      <c r="T40" s="108"/>
      <c r="U40" s="108"/>
      <c r="V40" s="108"/>
      <c r="W40" s="108"/>
      <c r="X40" s="108"/>
    </row>
    <row r="41" s="146" customFormat="1" ht="20.25" customHeight="1" spans="1:24">
      <c r="A41" s="165" t="s">
        <v>71</v>
      </c>
      <c r="B41" s="165" t="s">
        <v>71</v>
      </c>
      <c r="C41" s="165" t="s">
        <v>272</v>
      </c>
      <c r="D41" s="165" t="s">
        <v>273</v>
      </c>
      <c r="E41" s="165" t="s">
        <v>105</v>
      </c>
      <c r="F41" s="165" t="s">
        <v>106</v>
      </c>
      <c r="G41" s="165" t="s">
        <v>245</v>
      </c>
      <c r="H41" s="165" t="s">
        <v>246</v>
      </c>
      <c r="I41" s="108">
        <v>41760</v>
      </c>
      <c r="J41" s="108">
        <v>41760</v>
      </c>
      <c r="K41" s="169"/>
      <c r="L41" s="169"/>
      <c r="M41" s="108">
        <v>41760</v>
      </c>
      <c r="N41" s="169"/>
      <c r="O41" s="108"/>
      <c r="P41" s="108"/>
      <c r="Q41" s="108"/>
      <c r="R41" s="108"/>
      <c r="S41" s="108"/>
      <c r="T41" s="108"/>
      <c r="U41" s="108"/>
      <c r="V41" s="108"/>
      <c r="W41" s="108"/>
      <c r="X41" s="108"/>
    </row>
    <row r="42" s="146" customFormat="1" ht="20.25" customHeight="1" spans="1:24">
      <c r="A42" s="165" t="s">
        <v>71</v>
      </c>
      <c r="B42" s="165" t="s">
        <v>71</v>
      </c>
      <c r="C42" s="165" t="s">
        <v>272</v>
      </c>
      <c r="D42" s="165" t="s">
        <v>273</v>
      </c>
      <c r="E42" s="165" t="s">
        <v>105</v>
      </c>
      <c r="F42" s="165" t="s">
        <v>106</v>
      </c>
      <c r="G42" s="165" t="s">
        <v>261</v>
      </c>
      <c r="H42" s="165" t="s">
        <v>262</v>
      </c>
      <c r="I42" s="108">
        <v>139200</v>
      </c>
      <c r="J42" s="108">
        <v>139200</v>
      </c>
      <c r="K42" s="169"/>
      <c r="L42" s="169"/>
      <c r="M42" s="108">
        <v>139200</v>
      </c>
      <c r="N42" s="169"/>
      <c r="O42" s="108"/>
      <c r="P42" s="108"/>
      <c r="Q42" s="108"/>
      <c r="R42" s="108"/>
      <c r="S42" s="108"/>
      <c r="T42" s="108"/>
      <c r="U42" s="108"/>
      <c r="V42" s="108"/>
      <c r="W42" s="108"/>
      <c r="X42" s="108"/>
    </row>
    <row r="43" s="146" customFormat="1" ht="20.25" customHeight="1" spans="1:24">
      <c r="A43" s="165" t="s">
        <v>71</v>
      </c>
      <c r="B43" s="165" t="s">
        <v>71</v>
      </c>
      <c r="C43" s="165" t="s">
        <v>274</v>
      </c>
      <c r="D43" s="165" t="s">
        <v>275</v>
      </c>
      <c r="E43" s="165" t="s">
        <v>105</v>
      </c>
      <c r="F43" s="165" t="s">
        <v>106</v>
      </c>
      <c r="G43" s="165" t="s">
        <v>276</v>
      </c>
      <c r="H43" s="165" t="s">
        <v>277</v>
      </c>
      <c r="I43" s="108">
        <v>131580</v>
      </c>
      <c r="J43" s="108">
        <v>131580</v>
      </c>
      <c r="K43" s="169"/>
      <c r="L43" s="169"/>
      <c r="M43" s="108">
        <v>131580</v>
      </c>
      <c r="N43" s="169"/>
      <c r="O43" s="108"/>
      <c r="P43" s="108"/>
      <c r="Q43" s="108"/>
      <c r="R43" s="108"/>
      <c r="S43" s="108"/>
      <c r="T43" s="108"/>
      <c r="U43" s="108"/>
      <c r="V43" s="108"/>
      <c r="W43" s="108"/>
      <c r="X43" s="108"/>
    </row>
    <row r="44" s="146" customFormat="1" ht="20.25" customHeight="1" spans="1:24">
      <c r="A44" s="165" t="s">
        <v>71</v>
      </c>
      <c r="B44" s="165" t="s">
        <v>71</v>
      </c>
      <c r="C44" s="165" t="s">
        <v>274</v>
      </c>
      <c r="D44" s="165" t="s">
        <v>275</v>
      </c>
      <c r="E44" s="165" t="s">
        <v>105</v>
      </c>
      <c r="F44" s="165" t="s">
        <v>106</v>
      </c>
      <c r="G44" s="165" t="s">
        <v>276</v>
      </c>
      <c r="H44" s="165" t="s">
        <v>277</v>
      </c>
      <c r="I44" s="108">
        <v>719200</v>
      </c>
      <c r="J44" s="108">
        <v>719200</v>
      </c>
      <c r="K44" s="169"/>
      <c r="L44" s="169"/>
      <c r="M44" s="108">
        <v>719200</v>
      </c>
      <c r="N44" s="169"/>
      <c r="O44" s="108"/>
      <c r="P44" s="108"/>
      <c r="Q44" s="108"/>
      <c r="R44" s="108"/>
      <c r="S44" s="108"/>
      <c r="T44" s="108"/>
      <c r="U44" s="108"/>
      <c r="V44" s="108"/>
      <c r="W44" s="108"/>
      <c r="X44" s="108"/>
    </row>
    <row r="45" s="146" customFormat="1" ht="20.25" customHeight="1" spans="1:24">
      <c r="A45" s="165" t="s">
        <v>71</v>
      </c>
      <c r="B45" s="165" t="s">
        <v>71</v>
      </c>
      <c r="C45" s="165" t="s">
        <v>274</v>
      </c>
      <c r="D45" s="165" t="s">
        <v>275</v>
      </c>
      <c r="E45" s="165" t="s">
        <v>105</v>
      </c>
      <c r="F45" s="165" t="s">
        <v>106</v>
      </c>
      <c r="G45" s="165" t="s">
        <v>276</v>
      </c>
      <c r="H45" s="165" t="s">
        <v>277</v>
      </c>
      <c r="I45" s="108">
        <v>2631600</v>
      </c>
      <c r="J45" s="108">
        <v>2631600</v>
      </c>
      <c r="K45" s="169"/>
      <c r="L45" s="169"/>
      <c r="M45" s="108">
        <v>2631600</v>
      </c>
      <c r="N45" s="169"/>
      <c r="O45" s="108"/>
      <c r="P45" s="108"/>
      <c r="Q45" s="108"/>
      <c r="R45" s="108"/>
      <c r="S45" s="108"/>
      <c r="T45" s="108"/>
      <c r="U45" s="108"/>
      <c r="V45" s="108"/>
      <c r="W45" s="108"/>
      <c r="X45" s="108"/>
    </row>
    <row r="46" s="146" customFormat="1" ht="20.25" customHeight="1" spans="1:24">
      <c r="A46" s="165" t="s">
        <v>71</v>
      </c>
      <c r="B46" s="165" t="s">
        <v>74</v>
      </c>
      <c r="C46" s="165" t="s">
        <v>278</v>
      </c>
      <c r="D46" s="165" t="s">
        <v>279</v>
      </c>
      <c r="E46" s="165" t="s">
        <v>107</v>
      </c>
      <c r="F46" s="165" t="s">
        <v>108</v>
      </c>
      <c r="G46" s="165" t="s">
        <v>216</v>
      </c>
      <c r="H46" s="165" t="s">
        <v>217</v>
      </c>
      <c r="I46" s="108">
        <v>472908</v>
      </c>
      <c r="J46" s="108">
        <v>472908</v>
      </c>
      <c r="K46" s="169"/>
      <c r="L46" s="169"/>
      <c r="M46" s="108">
        <v>472908</v>
      </c>
      <c r="N46" s="169"/>
      <c r="O46" s="108"/>
      <c r="P46" s="108"/>
      <c r="Q46" s="108"/>
      <c r="R46" s="108"/>
      <c r="S46" s="108"/>
      <c r="T46" s="108"/>
      <c r="U46" s="108"/>
      <c r="V46" s="108"/>
      <c r="W46" s="108"/>
      <c r="X46" s="108"/>
    </row>
    <row r="47" s="146" customFormat="1" ht="20.25" customHeight="1" spans="1:24">
      <c r="A47" s="165" t="s">
        <v>71</v>
      </c>
      <c r="B47" s="165" t="s">
        <v>74</v>
      </c>
      <c r="C47" s="165" t="s">
        <v>278</v>
      </c>
      <c r="D47" s="165" t="s">
        <v>279</v>
      </c>
      <c r="E47" s="165" t="s">
        <v>107</v>
      </c>
      <c r="F47" s="165" t="s">
        <v>108</v>
      </c>
      <c r="G47" s="165" t="s">
        <v>220</v>
      </c>
      <c r="H47" s="165" t="s">
        <v>221</v>
      </c>
      <c r="I47" s="108">
        <v>48000</v>
      </c>
      <c r="J47" s="108">
        <v>48000</v>
      </c>
      <c r="K47" s="169"/>
      <c r="L47" s="169"/>
      <c r="M47" s="108">
        <v>48000</v>
      </c>
      <c r="N47" s="169"/>
      <c r="O47" s="108"/>
      <c r="P47" s="108"/>
      <c r="Q47" s="108"/>
      <c r="R47" s="108"/>
      <c r="S47" s="108"/>
      <c r="T47" s="108"/>
      <c r="U47" s="108"/>
      <c r="V47" s="108"/>
      <c r="W47" s="108"/>
      <c r="X47" s="108"/>
    </row>
    <row r="48" s="146" customFormat="1" ht="20.25" customHeight="1" spans="1:24">
      <c r="A48" s="165" t="s">
        <v>71</v>
      </c>
      <c r="B48" s="165" t="s">
        <v>74</v>
      </c>
      <c r="C48" s="165" t="s">
        <v>278</v>
      </c>
      <c r="D48" s="165" t="s">
        <v>279</v>
      </c>
      <c r="E48" s="165" t="s">
        <v>107</v>
      </c>
      <c r="F48" s="165" t="s">
        <v>108</v>
      </c>
      <c r="G48" s="165" t="s">
        <v>280</v>
      </c>
      <c r="H48" s="165" t="s">
        <v>281</v>
      </c>
      <c r="I48" s="108">
        <v>448716</v>
      </c>
      <c r="J48" s="108">
        <v>448716</v>
      </c>
      <c r="K48" s="169"/>
      <c r="L48" s="169"/>
      <c r="M48" s="108">
        <v>448716</v>
      </c>
      <c r="N48" s="169"/>
      <c r="O48" s="108"/>
      <c r="P48" s="108"/>
      <c r="Q48" s="108"/>
      <c r="R48" s="108"/>
      <c r="S48" s="108"/>
      <c r="T48" s="108"/>
      <c r="U48" s="108"/>
      <c r="V48" s="108"/>
      <c r="W48" s="108"/>
      <c r="X48" s="108"/>
    </row>
    <row r="49" s="146" customFormat="1" ht="20.25" customHeight="1" spans="1:24">
      <c r="A49" s="165" t="s">
        <v>71</v>
      </c>
      <c r="B49" s="165" t="s">
        <v>74</v>
      </c>
      <c r="C49" s="165" t="s">
        <v>278</v>
      </c>
      <c r="D49" s="165" t="s">
        <v>279</v>
      </c>
      <c r="E49" s="165" t="s">
        <v>107</v>
      </c>
      <c r="F49" s="165" t="s">
        <v>108</v>
      </c>
      <c r="G49" s="165" t="s">
        <v>280</v>
      </c>
      <c r="H49" s="165" t="s">
        <v>281</v>
      </c>
      <c r="I49" s="108">
        <v>332100</v>
      </c>
      <c r="J49" s="108">
        <v>332100</v>
      </c>
      <c r="K49" s="169"/>
      <c r="L49" s="169"/>
      <c r="M49" s="108">
        <v>332100</v>
      </c>
      <c r="N49" s="169"/>
      <c r="O49" s="108"/>
      <c r="P49" s="108"/>
      <c r="Q49" s="108"/>
      <c r="R49" s="108"/>
      <c r="S49" s="108"/>
      <c r="T49" s="108"/>
      <c r="U49" s="108"/>
      <c r="V49" s="108"/>
      <c r="W49" s="108"/>
      <c r="X49" s="108"/>
    </row>
    <row r="50" s="146" customFormat="1" ht="20.25" customHeight="1" spans="1:24">
      <c r="A50" s="165" t="s">
        <v>71</v>
      </c>
      <c r="B50" s="165" t="s">
        <v>74</v>
      </c>
      <c r="C50" s="165" t="s">
        <v>282</v>
      </c>
      <c r="D50" s="165" t="s">
        <v>223</v>
      </c>
      <c r="E50" s="165" t="s">
        <v>125</v>
      </c>
      <c r="F50" s="165" t="s">
        <v>126</v>
      </c>
      <c r="G50" s="165" t="s">
        <v>224</v>
      </c>
      <c r="H50" s="165" t="s">
        <v>225</v>
      </c>
      <c r="I50" s="108">
        <v>241440</v>
      </c>
      <c r="J50" s="108">
        <v>241440</v>
      </c>
      <c r="K50" s="169"/>
      <c r="L50" s="169"/>
      <c r="M50" s="108">
        <v>241440</v>
      </c>
      <c r="N50" s="169"/>
      <c r="O50" s="108"/>
      <c r="P50" s="108"/>
      <c r="Q50" s="108"/>
      <c r="R50" s="108"/>
      <c r="S50" s="108"/>
      <c r="T50" s="108"/>
      <c r="U50" s="108"/>
      <c r="V50" s="108"/>
      <c r="W50" s="108"/>
      <c r="X50" s="108"/>
    </row>
    <row r="51" s="146" customFormat="1" ht="20.25" customHeight="1" spans="1:24">
      <c r="A51" s="165" t="s">
        <v>71</v>
      </c>
      <c r="B51" s="165" t="s">
        <v>74</v>
      </c>
      <c r="C51" s="165" t="s">
        <v>282</v>
      </c>
      <c r="D51" s="165" t="s">
        <v>223</v>
      </c>
      <c r="E51" s="165" t="s">
        <v>135</v>
      </c>
      <c r="F51" s="165" t="s">
        <v>136</v>
      </c>
      <c r="G51" s="165" t="s">
        <v>228</v>
      </c>
      <c r="H51" s="165" t="s">
        <v>229</v>
      </c>
      <c r="I51" s="108">
        <v>119160</v>
      </c>
      <c r="J51" s="108">
        <v>119160</v>
      </c>
      <c r="K51" s="169"/>
      <c r="L51" s="169"/>
      <c r="M51" s="108">
        <v>119160</v>
      </c>
      <c r="N51" s="169"/>
      <c r="O51" s="108"/>
      <c r="P51" s="108"/>
      <c r="Q51" s="108"/>
      <c r="R51" s="108"/>
      <c r="S51" s="108"/>
      <c r="T51" s="108"/>
      <c r="U51" s="108"/>
      <c r="V51" s="108"/>
      <c r="W51" s="108"/>
      <c r="X51" s="108"/>
    </row>
    <row r="52" s="146" customFormat="1" ht="20.25" customHeight="1" spans="1:24">
      <c r="A52" s="165" t="s">
        <v>71</v>
      </c>
      <c r="B52" s="165" t="s">
        <v>74</v>
      </c>
      <c r="C52" s="165" t="s">
        <v>282</v>
      </c>
      <c r="D52" s="165" t="s">
        <v>223</v>
      </c>
      <c r="E52" s="165" t="s">
        <v>137</v>
      </c>
      <c r="F52" s="165" t="s">
        <v>138</v>
      </c>
      <c r="G52" s="165" t="s">
        <v>230</v>
      </c>
      <c r="H52" s="165" t="s">
        <v>231</v>
      </c>
      <c r="I52" s="108">
        <v>89600</v>
      </c>
      <c r="J52" s="108">
        <v>89600</v>
      </c>
      <c r="K52" s="169"/>
      <c r="L52" s="169"/>
      <c r="M52" s="108">
        <v>89600</v>
      </c>
      <c r="N52" s="169"/>
      <c r="O52" s="108"/>
      <c r="P52" s="108"/>
      <c r="Q52" s="108"/>
      <c r="R52" s="108"/>
      <c r="S52" s="108"/>
      <c r="T52" s="108"/>
      <c r="U52" s="108"/>
      <c r="V52" s="108"/>
      <c r="W52" s="108"/>
      <c r="X52" s="108"/>
    </row>
    <row r="53" s="146" customFormat="1" ht="20.25" customHeight="1" spans="1:24">
      <c r="A53" s="165" t="s">
        <v>71</v>
      </c>
      <c r="B53" s="165" t="s">
        <v>74</v>
      </c>
      <c r="C53" s="165" t="s">
        <v>282</v>
      </c>
      <c r="D53" s="165" t="s">
        <v>223</v>
      </c>
      <c r="E53" s="165" t="s">
        <v>107</v>
      </c>
      <c r="F53" s="165" t="s">
        <v>108</v>
      </c>
      <c r="G53" s="165" t="s">
        <v>232</v>
      </c>
      <c r="H53" s="165" t="s">
        <v>233</v>
      </c>
      <c r="I53" s="108">
        <v>10800</v>
      </c>
      <c r="J53" s="108">
        <v>10800</v>
      </c>
      <c r="K53" s="169"/>
      <c r="L53" s="169"/>
      <c r="M53" s="108">
        <v>10800</v>
      </c>
      <c r="N53" s="169"/>
      <c r="O53" s="108"/>
      <c r="P53" s="108"/>
      <c r="Q53" s="108"/>
      <c r="R53" s="108"/>
      <c r="S53" s="108"/>
      <c r="T53" s="108"/>
      <c r="U53" s="108"/>
      <c r="V53" s="108"/>
      <c r="W53" s="108"/>
      <c r="X53" s="108"/>
    </row>
    <row r="54" s="146" customFormat="1" ht="20.25" customHeight="1" spans="1:24">
      <c r="A54" s="165" t="s">
        <v>71</v>
      </c>
      <c r="B54" s="165" t="s">
        <v>74</v>
      </c>
      <c r="C54" s="165" t="s">
        <v>282</v>
      </c>
      <c r="D54" s="165" t="s">
        <v>223</v>
      </c>
      <c r="E54" s="165" t="s">
        <v>139</v>
      </c>
      <c r="F54" s="165" t="s">
        <v>140</v>
      </c>
      <c r="G54" s="165" t="s">
        <v>232</v>
      </c>
      <c r="H54" s="165" t="s">
        <v>233</v>
      </c>
      <c r="I54" s="108">
        <v>5616</v>
      </c>
      <c r="J54" s="108">
        <v>5616</v>
      </c>
      <c r="K54" s="169"/>
      <c r="L54" s="169"/>
      <c r="M54" s="108">
        <v>5616</v>
      </c>
      <c r="N54" s="169"/>
      <c r="O54" s="108"/>
      <c r="P54" s="108"/>
      <c r="Q54" s="108"/>
      <c r="R54" s="108"/>
      <c r="S54" s="108"/>
      <c r="T54" s="108"/>
      <c r="U54" s="108"/>
      <c r="V54" s="108"/>
      <c r="W54" s="108"/>
      <c r="X54" s="108"/>
    </row>
    <row r="55" s="146" customFormat="1" ht="20.25" customHeight="1" spans="1:24">
      <c r="A55" s="165" t="s">
        <v>71</v>
      </c>
      <c r="B55" s="165" t="s">
        <v>74</v>
      </c>
      <c r="C55" s="165" t="s">
        <v>282</v>
      </c>
      <c r="D55" s="165" t="s">
        <v>223</v>
      </c>
      <c r="E55" s="165" t="s">
        <v>139</v>
      </c>
      <c r="F55" s="165" t="s">
        <v>140</v>
      </c>
      <c r="G55" s="165" t="s">
        <v>232</v>
      </c>
      <c r="H55" s="165" t="s">
        <v>233</v>
      </c>
      <c r="I55" s="108">
        <v>7238</v>
      </c>
      <c r="J55" s="108">
        <v>7238</v>
      </c>
      <c r="K55" s="169"/>
      <c r="L55" s="169"/>
      <c r="M55" s="108">
        <v>7238</v>
      </c>
      <c r="N55" s="169"/>
      <c r="O55" s="108"/>
      <c r="P55" s="108"/>
      <c r="Q55" s="108"/>
      <c r="R55" s="108"/>
      <c r="S55" s="108"/>
      <c r="T55" s="108"/>
      <c r="U55" s="108"/>
      <c r="V55" s="108"/>
      <c r="W55" s="108"/>
      <c r="X55" s="108"/>
    </row>
    <row r="56" s="146" customFormat="1" ht="20.25" customHeight="1" spans="1:24">
      <c r="A56" s="165" t="s">
        <v>71</v>
      </c>
      <c r="B56" s="165" t="s">
        <v>74</v>
      </c>
      <c r="C56" s="165" t="s">
        <v>283</v>
      </c>
      <c r="D56" s="165" t="s">
        <v>146</v>
      </c>
      <c r="E56" s="165" t="s">
        <v>145</v>
      </c>
      <c r="F56" s="165" t="s">
        <v>146</v>
      </c>
      <c r="G56" s="165" t="s">
        <v>235</v>
      </c>
      <c r="H56" s="165" t="s">
        <v>146</v>
      </c>
      <c r="I56" s="108">
        <v>197472</v>
      </c>
      <c r="J56" s="108">
        <v>197472</v>
      </c>
      <c r="K56" s="169"/>
      <c r="L56" s="169"/>
      <c r="M56" s="108">
        <v>197472</v>
      </c>
      <c r="N56" s="169"/>
      <c r="O56" s="108"/>
      <c r="P56" s="108"/>
      <c r="Q56" s="108"/>
      <c r="R56" s="108"/>
      <c r="S56" s="108"/>
      <c r="T56" s="108"/>
      <c r="U56" s="108"/>
      <c r="V56" s="108"/>
      <c r="W56" s="108"/>
      <c r="X56" s="108"/>
    </row>
    <row r="57" s="146" customFormat="1" ht="20.25" customHeight="1" spans="1:24">
      <c r="A57" s="165" t="s">
        <v>71</v>
      </c>
      <c r="B57" s="165" t="s">
        <v>74</v>
      </c>
      <c r="C57" s="165" t="s">
        <v>284</v>
      </c>
      <c r="D57" s="165" t="s">
        <v>241</v>
      </c>
      <c r="E57" s="165" t="s">
        <v>107</v>
      </c>
      <c r="F57" s="165" t="s">
        <v>108</v>
      </c>
      <c r="G57" s="165" t="s">
        <v>242</v>
      </c>
      <c r="H57" s="165" t="s">
        <v>241</v>
      </c>
      <c r="I57" s="108">
        <v>25074.48</v>
      </c>
      <c r="J57" s="108">
        <v>25074.48</v>
      </c>
      <c r="K57" s="169"/>
      <c r="L57" s="169"/>
      <c r="M57" s="108">
        <v>25074.48</v>
      </c>
      <c r="N57" s="169"/>
      <c r="O57" s="108"/>
      <c r="P57" s="108"/>
      <c r="Q57" s="108"/>
      <c r="R57" s="108"/>
      <c r="S57" s="108"/>
      <c r="T57" s="108"/>
      <c r="U57" s="108"/>
      <c r="V57" s="108"/>
      <c r="W57" s="108"/>
      <c r="X57" s="108"/>
    </row>
    <row r="58" s="146" customFormat="1" ht="20.25" customHeight="1" spans="1:24">
      <c r="A58" s="165" t="s">
        <v>71</v>
      </c>
      <c r="B58" s="165" t="s">
        <v>74</v>
      </c>
      <c r="C58" s="165" t="s">
        <v>285</v>
      </c>
      <c r="D58" s="165" t="s">
        <v>244</v>
      </c>
      <c r="E58" s="165" t="s">
        <v>107</v>
      </c>
      <c r="F58" s="165" t="s">
        <v>108</v>
      </c>
      <c r="G58" s="165" t="s">
        <v>245</v>
      </c>
      <c r="H58" s="165" t="s">
        <v>246</v>
      </c>
      <c r="I58" s="108">
        <v>34188</v>
      </c>
      <c r="J58" s="108">
        <v>34188</v>
      </c>
      <c r="K58" s="169"/>
      <c r="L58" s="169"/>
      <c r="M58" s="108">
        <v>34188</v>
      </c>
      <c r="N58" s="169"/>
      <c r="O58" s="108"/>
      <c r="P58" s="108"/>
      <c r="Q58" s="108"/>
      <c r="R58" s="108"/>
      <c r="S58" s="108"/>
      <c r="T58" s="108"/>
      <c r="U58" s="108"/>
      <c r="V58" s="108"/>
      <c r="W58" s="108"/>
      <c r="X58" s="108"/>
    </row>
    <row r="59" s="146" customFormat="1" ht="20.25" customHeight="1" spans="1:24">
      <c r="A59" s="165" t="s">
        <v>71</v>
      </c>
      <c r="B59" s="165" t="s">
        <v>74</v>
      </c>
      <c r="C59" s="165" t="s">
        <v>285</v>
      </c>
      <c r="D59" s="165" t="s">
        <v>244</v>
      </c>
      <c r="E59" s="165" t="s">
        <v>123</v>
      </c>
      <c r="F59" s="165" t="s">
        <v>124</v>
      </c>
      <c r="G59" s="165" t="s">
        <v>245</v>
      </c>
      <c r="H59" s="165" t="s">
        <v>246</v>
      </c>
      <c r="I59" s="108">
        <v>1200</v>
      </c>
      <c r="J59" s="108">
        <v>1200</v>
      </c>
      <c r="K59" s="169"/>
      <c r="L59" s="169"/>
      <c r="M59" s="108">
        <v>1200</v>
      </c>
      <c r="N59" s="169"/>
      <c r="O59" s="108"/>
      <c r="P59" s="108"/>
      <c r="Q59" s="108"/>
      <c r="R59" s="108"/>
      <c r="S59" s="108"/>
      <c r="T59" s="108"/>
      <c r="U59" s="108"/>
      <c r="V59" s="108"/>
      <c r="W59" s="108"/>
      <c r="X59" s="108"/>
    </row>
    <row r="60" s="146" customFormat="1" ht="20.25" customHeight="1" spans="1:24">
      <c r="A60" s="165" t="s">
        <v>71</v>
      </c>
      <c r="B60" s="165" t="s">
        <v>74</v>
      </c>
      <c r="C60" s="165" t="s">
        <v>285</v>
      </c>
      <c r="D60" s="165" t="s">
        <v>244</v>
      </c>
      <c r="E60" s="165" t="s">
        <v>107</v>
      </c>
      <c r="F60" s="165" t="s">
        <v>108</v>
      </c>
      <c r="G60" s="165" t="s">
        <v>247</v>
      </c>
      <c r="H60" s="165" t="s">
        <v>248</v>
      </c>
      <c r="I60" s="108">
        <v>4404</v>
      </c>
      <c r="J60" s="108">
        <v>4404</v>
      </c>
      <c r="K60" s="169"/>
      <c r="L60" s="169"/>
      <c r="M60" s="108">
        <v>4404</v>
      </c>
      <c r="N60" s="169"/>
      <c r="O60" s="108"/>
      <c r="P60" s="108"/>
      <c r="Q60" s="108"/>
      <c r="R60" s="108"/>
      <c r="S60" s="108"/>
      <c r="T60" s="108"/>
      <c r="U60" s="108"/>
      <c r="V60" s="108"/>
      <c r="W60" s="108"/>
      <c r="X60" s="108"/>
    </row>
    <row r="61" s="146" customFormat="1" ht="20.25" customHeight="1" spans="1:24">
      <c r="A61" s="165" t="s">
        <v>71</v>
      </c>
      <c r="B61" s="165" t="s">
        <v>74</v>
      </c>
      <c r="C61" s="165" t="s">
        <v>285</v>
      </c>
      <c r="D61" s="165" t="s">
        <v>244</v>
      </c>
      <c r="E61" s="165" t="s">
        <v>107</v>
      </c>
      <c r="F61" s="165" t="s">
        <v>108</v>
      </c>
      <c r="G61" s="165" t="s">
        <v>249</v>
      </c>
      <c r="H61" s="165" t="s">
        <v>250</v>
      </c>
      <c r="I61" s="108">
        <v>6804</v>
      </c>
      <c r="J61" s="108">
        <v>6804</v>
      </c>
      <c r="K61" s="169"/>
      <c r="L61" s="169"/>
      <c r="M61" s="108">
        <v>6804</v>
      </c>
      <c r="N61" s="169"/>
      <c r="O61" s="108"/>
      <c r="P61" s="108"/>
      <c r="Q61" s="108"/>
      <c r="R61" s="108"/>
      <c r="S61" s="108"/>
      <c r="T61" s="108"/>
      <c r="U61" s="108"/>
      <c r="V61" s="108"/>
      <c r="W61" s="108"/>
      <c r="X61" s="108"/>
    </row>
    <row r="62" s="146" customFormat="1" ht="20.25" customHeight="1" spans="1:24">
      <c r="A62" s="165" t="s">
        <v>71</v>
      </c>
      <c r="B62" s="165" t="s">
        <v>74</v>
      </c>
      <c r="C62" s="165" t="s">
        <v>285</v>
      </c>
      <c r="D62" s="165" t="s">
        <v>244</v>
      </c>
      <c r="E62" s="165" t="s">
        <v>107</v>
      </c>
      <c r="F62" s="165" t="s">
        <v>108</v>
      </c>
      <c r="G62" s="165" t="s">
        <v>251</v>
      </c>
      <c r="H62" s="165" t="s">
        <v>252</v>
      </c>
      <c r="I62" s="108">
        <v>6000</v>
      </c>
      <c r="J62" s="108">
        <v>6000</v>
      </c>
      <c r="K62" s="169"/>
      <c r="L62" s="169"/>
      <c r="M62" s="108">
        <v>6000</v>
      </c>
      <c r="N62" s="169"/>
      <c r="O62" s="108"/>
      <c r="P62" s="108"/>
      <c r="Q62" s="108"/>
      <c r="R62" s="108"/>
      <c r="S62" s="108"/>
      <c r="T62" s="108"/>
      <c r="U62" s="108"/>
      <c r="V62" s="108"/>
      <c r="W62" s="108"/>
      <c r="X62" s="108"/>
    </row>
    <row r="63" s="146" customFormat="1" ht="20.25" customHeight="1" spans="1:24">
      <c r="A63" s="165" t="s">
        <v>71</v>
      </c>
      <c r="B63" s="165" t="s">
        <v>74</v>
      </c>
      <c r="C63" s="165" t="s">
        <v>285</v>
      </c>
      <c r="D63" s="165" t="s">
        <v>244</v>
      </c>
      <c r="E63" s="165" t="s">
        <v>107</v>
      </c>
      <c r="F63" s="165" t="s">
        <v>108</v>
      </c>
      <c r="G63" s="165" t="s">
        <v>253</v>
      </c>
      <c r="H63" s="165" t="s">
        <v>254</v>
      </c>
      <c r="I63" s="108">
        <v>7200</v>
      </c>
      <c r="J63" s="108">
        <v>7200</v>
      </c>
      <c r="K63" s="169"/>
      <c r="L63" s="169"/>
      <c r="M63" s="108">
        <v>7200</v>
      </c>
      <c r="N63" s="169"/>
      <c r="O63" s="108"/>
      <c r="P63" s="108"/>
      <c r="Q63" s="108"/>
      <c r="R63" s="108"/>
      <c r="S63" s="108"/>
      <c r="T63" s="108"/>
      <c r="U63" s="108"/>
      <c r="V63" s="108"/>
      <c r="W63" s="108"/>
      <c r="X63" s="108"/>
    </row>
    <row r="64" s="146" customFormat="1" ht="20.25" customHeight="1" spans="1:24">
      <c r="A64" s="165" t="s">
        <v>71</v>
      </c>
      <c r="B64" s="165" t="s">
        <v>74</v>
      </c>
      <c r="C64" s="165" t="s">
        <v>285</v>
      </c>
      <c r="D64" s="165" t="s">
        <v>244</v>
      </c>
      <c r="E64" s="165" t="s">
        <v>107</v>
      </c>
      <c r="F64" s="165" t="s">
        <v>108</v>
      </c>
      <c r="G64" s="165" t="s">
        <v>255</v>
      </c>
      <c r="H64" s="165" t="s">
        <v>256</v>
      </c>
      <c r="I64" s="108">
        <v>7200</v>
      </c>
      <c r="J64" s="108">
        <v>7200</v>
      </c>
      <c r="K64" s="169"/>
      <c r="L64" s="169"/>
      <c r="M64" s="108">
        <v>7200</v>
      </c>
      <c r="N64" s="169"/>
      <c r="O64" s="108"/>
      <c r="P64" s="108"/>
      <c r="Q64" s="108"/>
      <c r="R64" s="108"/>
      <c r="S64" s="108"/>
      <c r="T64" s="108"/>
      <c r="U64" s="108"/>
      <c r="V64" s="108"/>
      <c r="W64" s="108"/>
      <c r="X64" s="108"/>
    </row>
    <row r="65" s="146" customFormat="1" ht="20.25" customHeight="1" spans="1:24">
      <c r="A65" s="165" t="s">
        <v>71</v>
      </c>
      <c r="B65" s="165" t="s">
        <v>74</v>
      </c>
      <c r="C65" s="165" t="s">
        <v>285</v>
      </c>
      <c r="D65" s="165" t="s">
        <v>244</v>
      </c>
      <c r="E65" s="165" t="s">
        <v>107</v>
      </c>
      <c r="F65" s="165" t="s">
        <v>108</v>
      </c>
      <c r="G65" s="165" t="s">
        <v>257</v>
      </c>
      <c r="H65" s="165" t="s">
        <v>258</v>
      </c>
      <c r="I65" s="108">
        <v>12000</v>
      </c>
      <c r="J65" s="108">
        <v>12000</v>
      </c>
      <c r="K65" s="169"/>
      <c r="L65" s="169"/>
      <c r="M65" s="108">
        <v>12000</v>
      </c>
      <c r="N65" s="169"/>
      <c r="O65" s="108"/>
      <c r="P65" s="108"/>
      <c r="Q65" s="108"/>
      <c r="R65" s="108"/>
      <c r="S65" s="108"/>
      <c r="T65" s="108"/>
      <c r="U65" s="108"/>
      <c r="V65" s="108"/>
      <c r="W65" s="108"/>
      <c r="X65" s="108"/>
    </row>
    <row r="66" s="146" customFormat="1" ht="20.25" customHeight="1" spans="1:24">
      <c r="A66" s="165" t="s">
        <v>71</v>
      </c>
      <c r="B66" s="165" t="s">
        <v>74</v>
      </c>
      <c r="C66" s="165" t="s">
        <v>285</v>
      </c>
      <c r="D66" s="165" t="s">
        <v>244</v>
      </c>
      <c r="E66" s="165" t="s">
        <v>115</v>
      </c>
      <c r="F66" s="165" t="s">
        <v>116</v>
      </c>
      <c r="G66" s="165" t="s">
        <v>259</v>
      </c>
      <c r="H66" s="165" t="s">
        <v>260</v>
      </c>
      <c r="I66" s="108">
        <v>3600</v>
      </c>
      <c r="J66" s="108">
        <v>3600</v>
      </c>
      <c r="K66" s="169"/>
      <c r="L66" s="169"/>
      <c r="M66" s="108">
        <v>3600</v>
      </c>
      <c r="N66" s="169"/>
      <c r="O66" s="108"/>
      <c r="P66" s="108"/>
      <c r="Q66" s="108"/>
      <c r="R66" s="108"/>
      <c r="S66" s="108"/>
      <c r="T66" s="108"/>
      <c r="U66" s="108"/>
      <c r="V66" s="108"/>
      <c r="W66" s="108"/>
      <c r="X66" s="108"/>
    </row>
    <row r="67" s="146" customFormat="1" ht="20.25" customHeight="1" spans="1:24">
      <c r="A67" s="165" t="s">
        <v>71</v>
      </c>
      <c r="B67" s="165" t="s">
        <v>74</v>
      </c>
      <c r="C67" s="165" t="s">
        <v>285</v>
      </c>
      <c r="D67" s="165" t="s">
        <v>244</v>
      </c>
      <c r="E67" s="165" t="s">
        <v>107</v>
      </c>
      <c r="F67" s="165" t="s">
        <v>108</v>
      </c>
      <c r="G67" s="165" t="s">
        <v>261</v>
      </c>
      <c r="H67" s="165" t="s">
        <v>262</v>
      </c>
      <c r="I67" s="108">
        <v>36000</v>
      </c>
      <c r="J67" s="108">
        <v>36000</v>
      </c>
      <c r="K67" s="169"/>
      <c r="L67" s="169"/>
      <c r="M67" s="108">
        <v>36000</v>
      </c>
      <c r="N67" s="169"/>
      <c r="O67" s="108"/>
      <c r="P67" s="108"/>
      <c r="Q67" s="108"/>
      <c r="R67" s="108"/>
      <c r="S67" s="108"/>
      <c r="T67" s="108"/>
      <c r="U67" s="108"/>
      <c r="V67" s="108"/>
      <c r="W67" s="108"/>
      <c r="X67" s="108"/>
    </row>
    <row r="68" s="146" customFormat="1" ht="20.25" customHeight="1" spans="1:24">
      <c r="A68" s="165" t="s">
        <v>71</v>
      </c>
      <c r="B68" s="165" t="s">
        <v>74</v>
      </c>
      <c r="C68" s="165" t="s">
        <v>286</v>
      </c>
      <c r="D68" s="165" t="s">
        <v>148</v>
      </c>
      <c r="E68" s="165" t="s">
        <v>147</v>
      </c>
      <c r="F68" s="165" t="s">
        <v>148</v>
      </c>
      <c r="G68" s="165" t="s">
        <v>218</v>
      </c>
      <c r="H68" s="165" t="s">
        <v>219</v>
      </c>
      <c r="I68" s="108">
        <v>10080</v>
      </c>
      <c r="J68" s="108">
        <v>10080</v>
      </c>
      <c r="K68" s="169"/>
      <c r="L68" s="169"/>
      <c r="M68" s="108">
        <v>10080</v>
      </c>
      <c r="N68" s="169"/>
      <c r="O68" s="108"/>
      <c r="P68" s="108"/>
      <c r="Q68" s="108"/>
      <c r="R68" s="108"/>
      <c r="S68" s="108"/>
      <c r="T68" s="108"/>
      <c r="U68" s="108"/>
      <c r="V68" s="108"/>
      <c r="W68" s="108"/>
      <c r="X68" s="108"/>
    </row>
    <row r="69" s="146" customFormat="1" ht="20.25" customHeight="1" spans="1:24">
      <c r="A69" s="165" t="s">
        <v>71</v>
      </c>
      <c r="B69" s="165" t="s">
        <v>74</v>
      </c>
      <c r="C69" s="165" t="s">
        <v>287</v>
      </c>
      <c r="D69" s="165" t="s">
        <v>265</v>
      </c>
      <c r="E69" s="165" t="s">
        <v>123</v>
      </c>
      <c r="F69" s="165" t="s">
        <v>124</v>
      </c>
      <c r="G69" s="165" t="s">
        <v>266</v>
      </c>
      <c r="H69" s="165" t="s">
        <v>267</v>
      </c>
      <c r="I69" s="108">
        <v>40800</v>
      </c>
      <c r="J69" s="108">
        <v>40800</v>
      </c>
      <c r="K69" s="169"/>
      <c r="L69" s="169"/>
      <c r="M69" s="108">
        <v>40800</v>
      </c>
      <c r="N69" s="169"/>
      <c r="O69" s="108"/>
      <c r="P69" s="108"/>
      <c r="Q69" s="108"/>
      <c r="R69" s="108"/>
      <c r="S69" s="108"/>
      <c r="T69" s="108"/>
      <c r="U69" s="108"/>
      <c r="V69" s="108"/>
      <c r="W69" s="108"/>
      <c r="X69" s="108"/>
    </row>
    <row r="70" s="146" customFormat="1" ht="20.25" customHeight="1" spans="1:24">
      <c r="A70" s="165" t="s">
        <v>71</v>
      </c>
      <c r="B70" s="165" t="s">
        <v>74</v>
      </c>
      <c r="C70" s="165" t="s">
        <v>288</v>
      </c>
      <c r="D70" s="165" t="s">
        <v>289</v>
      </c>
      <c r="E70" s="165" t="s">
        <v>107</v>
      </c>
      <c r="F70" s="165" t="s">
        <v>108</v>
      </c>
      <c r="G70" s="165" t="s">
        <v>220</v>
      </c>
      <c r="H70" s="165" t="s">
        <v>221</v>
      </c>
      <c r="I70" s="108">
        <v>456000</v>
      </c>
      <c r="J70" s="108">
        <v>456000</v>
      </c>
      <c r="K70" s="169"/>
      <c r="L70" s="169"/>
      <c r="M70" s="108">
        <v>456000</v>
      </c>
      <c r="N70" s="169"/>
      <c r="O70" s="108"/>
      <c r="P70" s="108"/>
      <c r="Q70" s="108"/>
      <c r="R70" s="108"/>
      <c r="S70" s="108"/>
      <c r="T70" s="108"/>
      <c r="U70" s="108"/>
      <c r="V70" s="108"/>
      <c r="W70" s="108"/>
      <c r="X70" s="108"/>
    </row>
    <row r="71" s="146" customFormat="1" ht="17.25" customHeight="1" spans="1:24">
      <c r="A71" s="153" t="s">
        <v>187</v>
      </c>
      <c r="B71" s="154"/>
      <c r="C71" s="171"/>
      <c r="D71" s="171"/>
      <c r="E71" s="171"/>
      <c r="F71" s="171"/>
      <c r="G71" s="171"/>
      <c r="H71" s="172"/>
      <c r="I71" s="108">
        <v>10745626.92</v>
      </c>
      <c r="J71" s="108">
        <v>10745626.92</v>
      </c>
      <c r="K71" s="108"/>
      <c r="L71" s="108"/>
      <c r="M71" s="108">
        <v>10745626.92</v>
      </c>
      <c r="N71" s="108"/>
      <c r="O71" s="108"/>
      <c r="P71" s="108"/>
      <c r="Q71" s="108"/>
      <c r="R71" s="108"/>
      <c r="S71" s="108"/>
      <c r="T71" s="108"/>
      <c r="U71" s="108"/>
      <c r="V71" s="108"/>
      <c r="W71" s="108"/>
      <c r="X71" s="108"/>
    </row>
  </sheetData>
  <mergeCells count="31">
    <mergeCell ref="A3:X3"/>
    <mergeCell ref="A4:H4"/>
    <mergeCell ref="I5:X5"/>
    <mergeCell ref="J6:N6"/>
    <mergeCell ref="O6:Q6"/>
    <mergeCell ref="S6:X6"/>
    <mergeCell ref="A71:H71"/>
    <mergeCell ref="A5:A8"/>
    <mergeCell ref="B5:B8"/>
    <mergeCell ref="C5:C8"/>
    <mergeCell ref="D5:D8"/>
    <mergeCell ref="E5:E8"/>
    <mergeCell ref="F5:F8"/>
    <mergeCell ref="G5:G8"/>
    <mergeCell ref="H5:H8"/>
    <mergeCell ref="I6:I8"/>
    <mergeCell ref="J7:J8"/>
    <mergeCell ref="K7:K8"/>
    <mergeCell ref="L7:L8"/>
    <mergeCell ref="M7:M8"/>
    <mergeCell ref="N7:N8"/>
    <mergeCell ref="O7:O8"/>
    <mergeCell ref="P7:P8"/>
    <mergeCell ref="Q7:Q8"/>
    <mergeCell ref="R6:R8"/>
    <mergeCell ref="S7:S8"/>
    <mergeCell ref="T7:T8"/>
    <mergeCell ref="U7:U8"/>
    <mergeCell ref="V7:V8"/>
    <mergeCell ref="W7:W8"/>
    <mergeCell ref="X7:X8"/>
  </mergeCells>
  <printOptions horizontalCentered="1"/>
  <pageMargins left="0.37" right="0.37" top="0.56" bottom="0.56" header="0.48" footer="0.48"/>
  <pageSetup paperSize="9" scale="27" orientation="landscape"/>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W19"/>
  <sheetViews>
    <sheetView showZeros="0" workbookViewId="0">
      <pane ySplit="1" topLeftCell="A2" activePane="bottomLeft" state="frozen"/>
      <selection/>
      <selection pane="bottomLeft" activeCell="I10" sqref="I10:I18"/>
    </sheetView>
  </sheetViews>
  <sheetFormatPr defaultColWidth="9.14166666666667" defaultRowHeight="14.25" customHeight="1"/>
  <cols>
    <col min="1" max="1" width="10.2833333333333" customWidth="1"/>
    <col min="2" max="2" width="13.425" customWidth="1"/>
    <col min="3" max="3" width="32.85" customWidth="1"/>
    <col min="4" max="4" width="23.85" customWidth="1"/>
    <col min="5" max="5" width="11.1416666666667" customWidth="1"/>
    <col min="6" max="6" width="17.7166666666667" customWidth="1"/>
    <col min="7" max="7" width="9.85" customWidth="1"/>
    <col min="8" max="8" width="17.7166666666667" customWidth="1"/>
    <col min="9" max="13" width="20" customWidth="1"/>
    <col min="14" max="14" width="12.2833333333333" customWidth="1"/>
    <col min="15" max="15" width="12.7" customWidth="1"/>
    <col min="16" max="16" width="11.1416666666667" customWidth="1"/>
    <col min="17" max="21" width="19.85" customWidth="1"/>
    <col min="22" max="22" width="20" customWidth="1"/>
    <col min="23" max="23" width="19.85" customWidth="1"/>
  </cols>
  <sheetData>
    <row r="1" customHeight="1" spans="1:23">
      <c r="A1" s="1"/>
      <c r="B1" s="1"/>
      <c r="C1" s="1"/>
      <c r="D1" s="1"/>
      <c r="E1" s="1"/>
      <c r="F1" s="1"/>
      <c r="G1" s="1"/>
      <c r="H1" s="1"/>
      <c r="I1" s="1"/>
      <c r="J1" s="1"/>
      <c r="K1" s="1"/>
      <c r="L1" s="1"/>
      <c r="M1" s="1"/>
      <c r="N1" s="1"/>
      <c r="O1" s="1"/>
      <c r="P1" s="1"/>
      <c r="Q1" s="1"/>
      <c r="R1" s="1"/>
      <c r="S1" s="1"/>
      <c r="T1" s="1"/>
      <c r="U1" s="1"/>
      <c r="V1" s="1"/>
      <c r="W1" s="1"/>
    </row>
    <row r="2" ht="13.5" customHeight="1" spans="2:23">
      <c r="B2" s="151"/>
      <c r="E2" s="2"/>
      <c r="F2" s="2"/>
      <c r="G2" s="2"/>
      <c r="H2" s="2"/>
      <c r="U2" s="151"/>
      <c r="W2" s="160" t="s">
        <v>290</v>
      </c>
    </row>
    <row r="3" ht="46.5" customHeight="1" spans="1:23">
      <c r="A3" s="4" t="str">
        <f>"2025"&amp;"年部门项目支出预算表"</f>
        <v>2025年部门项目支出预算表</v>
      </c>
      <c r="B3" s="4"/>
      <c r="C3" s="4"/>
      <c r="D3" s="4"/>
      <c r="E3" s="4"/>
      <c r="F3" s="4"/>
      <c r="G3" s="4"/>
      <c r="H3" s="4"/>
      <c r="I3" s="4"/>
      <c r="J3" s="4"/>
      <c r="K3" s="4"/>
      <c r="L3" s="4"/>
      <c r="M3" s="4"/>
      <c r="N3" s="4"/>
      <c r="O3" s="4"/>
      <c r="P3" s="4"/>
      <c r="Q3" s="4"/>
      <c r="R3" s="4"/>
      <c r="S3" s="4"/>
      <c r="T3" s="4"/>
      <c r="U3" s="4"/>
      <c r="V3" s="4"/>
      <c r="W3" s="4"/>
    </row>
    <row r="4" ht="13.5" customHeight="1" spans="1:23">
      <c r="A4" s="5" t="s">
        <v>1</v>
      </c>
      <c r="B4" s="6"/>
      <c r="C4" s="6"/>
      <c r="D4" s="6"/>
      <c r="E4" s="6"/>
      <c r="F4" s="6"/>
      <c r="G4" s="6"/>
      <c r="H4" s="6"/>
      <c r="I4" s="7"/>
      <c r="J4" s="7"/>
      <c r="K4" s="7"/>
      <c r="L4" s="7"/>
      <c r="M4" s="7"/>
      <c r="N4" s="7"/>
      <c r="O4" s="7"/>
      <c r="P4" s="7"/>
      <c r="Q4" s="7"/>
      <c r="U4" s="151"/>
      <c r="W4" s="131" t="s">
        <v>2</v>
      </c>
    </row>
    <row r="5" ht="21.75" customHeight="1" spans="1:23">
      <c r="A5" s="9" t="s">
        <v>291</v>
      </c>
      <c r="B5" s="10" t="s">
        <v>198</v>
      </c>
      <c r="C5" s="9" t="s">
        <v>199</v>
      </c>
      <c r="D5" s="9" t="s">
        <v>292</v>
      </c>
      <c r="E5" s="10" t="s">
        <v>200</v>
      </c>
      <c r="F5" s="10" t="s">
        <v>201</v>
      </c>
      <c r="G5" s="10" t="s">
        <v>293</v>
      </c>
      <c r="H5" s="10" t="s">
        <v>294</v>
      </c>
      <c r="I5" s="27" t="s">
        <v>56</v>
      </c>
      <c r="J5" s="11" t="s">
        <v>295</v>
      </c>
      <c r="K5" s="12"/>
      <c r="L5" s="12"/>
      <c r="M5" s="13"/>
      <c r="N5" s="11" t="s">
        <v>206</v>
      </c>
      <c r="O5" s="12"/>
      <c r="P5" s="13"/>
      <c r="Q5" s="10" t="s">
        <v>62</v>
      </c>
      <c r="R5" s="11" t="s">
        <v>63</v>
      </c>
      <c r="S5" s="12"/>
      <c r="T5" s="12"/>
      <c r="U5" s="12"/>
      <c r="V5" s="12"/>
      <c r="W5" s="13"/>
    </row>
    <row r="6" ht="21.75" customHeight="1" spans="1:23">
      <c r="A6" s="14"/>
      <c r="B6" s="28"/>
      <c r="C6" s="14"/>
      <c r="D6" s="14"/>
      <c r="E6" s="15"/>
      <c r="F6" s="15"/>
      <c r="G6" s="15"/>
      <c r="H6" s="15"/>
      <c r="I6" s="28"/>
      <c r="J6" s="156" t="s">
        <v>59</v>
      </c>
      <c r="K6" s="157"/>
      <c r="L6" s="10" t="s">
        <v>60</v>
      </c>
      <c r="M6" s="10" t="s">
        <v>61</v>
      </c>
      <c r="N6" s="10" t="s">
        <v>59</v>
      </c>
      <c r="O6" s="10" t="s">
        <v>60</v>
      </c>
      <c r="P6" s="10" t="s">
        <v>61</v>
      </c>
      <c r="Q6" s="15"/>
      <c r="R6" s="10" t="s">
        <v>58</v>
      </c>
      <c r="S6" s="10" t="s">
        <v>65</v>
      </c>
      <c r="T6" s="10" t="s">
        <v>212</v>
      </c>
      <c r="U6" s="10" t="s">
        <v>67</v>
      </c>
      <c r="V6" s="10" t="s">
        <v>68</v>
      </c>
      <c r="W6" s="10" t="s">
        <v>69</v>
      </c>
    </row>
    <row r="7" ht="21" customHeight="1" spans="1:23">
      <c r="A7" s="28"/>
      <c r="B7" s="28"/>
      <c r="C7" s="28"/>
      <c r="D7" s="28"/>
      <c r="E7" s="28"/>
      <c r="F7" s="28"/>
      <c r="G7" s="28"/>
      <c r="H7" s="28"/>
      <c r="I7" s="28"/>
      <c r="J7" s="158" t="s">
        <v>58</v>
      </c>
      <c r="K7" s="159"/>
      <c r="L7" s="28"/>
      <c r="M7" s="28"/>
      <c r="N7" s="28"/>
      <c r="O7" s="28"/>
      <c r="P7" s="28"/>
      <c r="Q7" s="28"/>
      <c r="R7" s="28"/>
      <c r="S7" s="28"/>
      <c r="T7" s="28"/>
      <c r="U7" s="28"/>
      <c r="V7" s="28"/>
      <c r="W7" s="28"/>
    </row>
    <row r="8" ht="39.75" customHeight="1" spans="1:23">
      <c r="A8" s="17"/>
      <c r="B8" s="19"/>
      <c r="C8" s="17"/>
      <c r="D8" s="17"/>
      <c r="E8" s="18"/>
      <c r="F8" s="18"/>
      <c r="G8" s="18"/>
      <c r="H8" s="18"/>
      <c r="I8" s="19"/>
      <c r="J8" s="67" t="s">
        <v>58</v>
      </c>
      <c r="K8" s="67" t="s">
        <v>296</v>
      </c>
      <c r="L8" s="18"/>
      <c r="M8" s="18"/>
      <c r="N8" s="18"/>
      <c r="O8" s="18"/>
      <c r="P8" s="18"/>
      <c r="Q8" s="18"/>
      <c r="R8" s="18"/>
      <c r="S8" s="18"/>
      <c r="T8" s="18"/>
      <c r="U8" s="19"/>
      <c r="V8" s="18"/>
      <c r="W8" s="18"/>
    </row>
    <row r="9" ht="15" customHeight="1" spans="1:23">
      <c r="A9" s="20">
        <v>1</v>
      </c>
      <c r="B9" s="20">
        <v>2</v>
      </c>
      <c r="C9" s="20">
        <v>3</v>
      </c>
      <c r="D9" s="20">
        <v>4</v>
      </c>
      <c r="E9" s="20">
        <v>5</v>
      </c>
      <c r="F9" s="20">
        <v>6</v>
      </c>
      <c r="G9" s="20">
        <v>7</v>
      </c>
      <c r="H9" s="20">
        <v>8</v>
      </c>
      <c r="I9" s="20">
        <v>9</v>
      </c>
      <c r="J9" s="20">
        <v>10</v>
      </c>
      <c r="K9" s="20">
        <v>11</v>
      </c>
      <c r="L9" s="35">
        <v>12</v>
      </c>
      <c r="M9" s="35">
        <v>13</v>
      </c>
      <c r="N9" s="35">
        <v>14</v>
      </c>
      <c r="O9" s="35">
        <v>15</v>
      </c>
      <c r="P9" s="35">
        <v>16</v>
      </c>
      <c r="Q9" s="35">
        <v>17</v>
      </c>
      <c r="R9" s="35">
        <v>18</v>
      </c>
      <c r="S9" s="35">
        <v>19</v>
      </c>
      <c r="T9" s="35">
        <v>20</v>
      </c>
      <c r="U9" s="20">
        <v>21</v>
      </c>
      <c r="V9" s="35">
        <v>22</v>
      </c>
      <c r="W9" s="20">
        <v>23</v>
      </c>
    </row>
    <row r="10" s="146" customFormat="1" ht="21.75" customHeight="1" spans="1:23">
      <c r="A10" s="152" t="s">
        <v>297</v>
      </c>
      <c r="B10" s="152" t="s">
        <v>298</v>
      </c>
      <c r="C10" s="152" t="s">
        <v>299</v>
      </c>
      <c r="D10" s="152" t="s">
        <v>71</v>
      </c>
      <c r="E10" s="152" t="s">
        <v>109</v>
      </c>
      <c r="F10" s="152" t="s">
        <v>110</v>
      </c>
      <c r="G10" s="152" t="s">
        <v>245</v>
      </c>
      <c r="H10" s="152" t="s">
        <v>246</v>
      </c>
      <c r="I10" s="108">
        <v>210090</v>
      </c>
      <c r="J10" s="108">
        <v>210090</v>
      </c>
      <c r="K10" s="108">
        <v>210090</v>
      </c>
      <c r="L10" s="108"/>
      <c r="M10" s="108"/>
      <c r="N10" s="108"/>
      <c r="O10" s="108"/>
      <c r="P10" s="108"/>
      <c r="Q10" s="108"/>
      <c r="R10" s="108"/>
      <c r="S10" s="108"/>
      <c r="T10" s="108"/>
      <c r="U10" s="108"/>
      <c r="V10" s="108"/>
      <c r="W10" s="108"/>
    </row>
    <row r="11" s="146" customFormat="1" ht="21.75" customHeight="1" spans="1:23">
      <c r="A11" s="152" t="s">
        <v>297</v>
      </c>
      <c r="B11" s="152" t="s">
        <v>298</v>
      </c>
      <c r="C11" s="152" t="s">
        <v>299</v>
      </c>
      <c r="D11" s="152" t="s">
        <v>71</v>
      </c>
      <c r="E11" s="152" t="s">
        <v>109</v>
      </c>
      <c r="F11" s="152" t="s">
        <v>110</v>
      </c>
      <c r="G11" s="152" t="s">
        <v>255</v>
      </c>
      <c r="H11" s="152" t="s">
        <v>256</v>
      </c>
      <c r="I11" s="108">
        <v>33000</v>
      </c>
      <c r="J11" s="108">
        <v>33000</v>
      </c>
      <c r="K11" s="108">
        <v>33000</v>
      </c>
      <c r="L11" s="108"/>
      <c r="M11" s="108"/>
      <c r="N11" s="108"/>
      <c r="O11" s="108"/>
      <c r="P11" s="108"/>
      <c r="Q11" s="108"/>
      <c r="R11" s="108"/>
      <c r="S11" s="108"/>
      <c r="T11" s="108"/>
      <c r="U11" s="108"/>
      <c r="V11" s="108"/>
      <c r="W11" s="108"/>
    </row>
    <row r="12" s="146" customFormat="1" ht="21.75" customHeight="1" spans="1:23">
      <c r="A12" s="152" t="s">
        <v>297</v>
      </c>
      <c r="B12" s="152" t="s">
        <v>298</v>
      </c>
      <c r="C12" s="152" t="s">
        <v>299</v>
      </c>
      <c r="D12" s="152" t="s">
        <v>71</v>
      </c>
      <c r="E12" s="152" t="s">
        <v>109</v>
      </c>
      <c r="F12" s="152" t="s">
        <v>110</v>
      </c>
      <c r="G12" s="152" t="s">
        <v>257</v>
      </c>
      <c r="H12" s="152" t="s">
        <v>258</v>
      </c>
      <c r="I12" s="108">
        <v>65000</v>
      </c>
      <c r="J12" s="108">
        <v>65000</v>
      </c>
      <c r="K12" s="108">
        <v>65000</v>
      </c>
      <c r="L12" s="108"/>
      <c r="M12" s="108"/>
      <c r="N12" s="108"/>
      <c r="O12" s="108"/>
      <c r="P12" s="108"/>
      <c r="Q12" s="108"/>
      <c r="R12" s="108"/>
      <c r="S12" s="108"/>
      <c r="T12" s="108"/>
      <c r="U12" s="108"/>
      <c r="V12" s="108"/>
      <c r="W12" s="108"/>
    </row>
    <row r="13" s="146" customFormat="1" ht="21.75" customHeight="1" spans="1:23">
      <c r="A13" s="152" t="s">
        <v>297</v>
      </c>
      <c r="B13" s="152" t="s">
        <v>298</v>
      </c>
      <c r="C13" s="152" t="s">
        <v>299</v>
      </c>
      <c r="D13" s="152" t="s">
        <v>71</v>
      </c>
      <c r="E13" s="152" t="s">
        <v>109</v>
      </c>
      <c r="F13" s="152" t="s">
        <v>110</v>
      </c>
      <c r="G13" s="152" t="s">
        <v>259</v>
      </c>
      <c r="H13" s="152" t="s">
        <v>260</v>
      </c>
      <c r="I13" s="108">
        <v>20000</v>
      </c>
      <c r="J13" s="108">
        <v>20000</v>
      </c>
      <c r="K13" s="108">
        <v>20000</v>
      </c>
      <c r="L13" s="108"/>
      <c r="M13" s="108"/>
      <c r="N13" s="108"/>
      <c r="O13" s="108"/>
      <c r="P13" s="108"/>
      <c r="Q13" s="108"/>
      <c r="R13" s="108"/>
      <c r="S13" s="108"/>
      <c r="T13" s="108"/>
      <c r="U13" s="108"/>
      <c r="V13" s="108"/>
      <c r="W13" s="108"/>
    </row>
    <row r="14" s="146" customFormat="1" ht="21.75" customHeight="1" spans="1:23">
      <c r="A14" s="152" t="s">
        <v>297</v>
      </c>
      <c r="B14" s="152" t="s">
        <v>298</v>
      </c>
      <c r="C14" s="152" t="s">
        <v>299</v>
      </c>
      <c r="D14" s="152" t="s">
        <v>71</v>
      </c>
      <c r="E14" s="152" t="s">
        <v>109</v>
      </c>
      <c r="F14" s="152" t="s">
        <v>110</v>
      </c>
      <c r="G14" s="152" t="s">
        <v>300</v>
      </c>
      <c r="H14" s="152" t="s">
        <v>301</v>
      </c>
      <c r="I14" s="108">
        <v>93000</v>
      </c>
      <c r="J14" s="108">
        <v>93000</v>
      </c>
      <c r="K14" s="108">
        <v>93000</v>
      </c>
      <c r="L14" s="108"/>
      <c r="M14" s="108"/>
      <c r="N14" s="108"/>
      <c r="O14" s="108"/>
      <c r="P14" s="108"/>
      <c r="Q14" s="108"/>
      <c r="R14" s="108"/>
      <c r="S14" s="108"/>
      <c r="T14" s="108"/>
      <c r="U14" s="108"/>
      <c r="V14" s="108"/>
      <c r="W14" s="108"/>
    </row>
    <row r="15" s="146" customFormat="1" ht="21.75" customHeight="1" spans="1:23">
      <c r="A15" s="152" t="s">
        <v>297</v>
      </c>
      <c r="B15" s="152" t="s">
        <v>302</v>
      </c>
      <c r="C15" s="152" t="s">
        <v>303</v>
      </c>
      <c r="D15" s="152" t="s">
        <v>71</v>
      </c>
      <c r="E15" s="152" t="s">
        <v>109</v>
      </c>
      <c r="F15" s="152" t="s">
        <v>110</v>
      </c>
      <c r="G15" s="152" t="s">
        <v>300</v>
      </c>
      <c r="H15" s="152" t="s">
        <v>301</v>
      </c>
      <c r="I15" s="108">
        <v>165000</v>
      </c>
      <c r="J15" s="108">
        <v>165000</v>
      </c>
      <c r="K15" s="108">
        <v>165000</v>
      </c>
      <c r="L15" s="108"/>
      <c r="M15" s="108"/>
      <c r="N15" s="108"/>
      <c r="O15" s="108"/>
      <c r="P15" s="108"/>
      <c r="Q15" s="108"/>
      <c r="R15" s="108"/>
      <c r="S15" s="108"/>
      <c r="T15" s="108"/>
      <c r="U15" s="108"/>
      <c r="V15" s="108"/>
      <c r="W15" s="108"/>
    </row>
    <row r="16" s="146" customFormat="1" ht="21.75" customHeight="1" spans="1:23">
      <c r="A16" s="152" t="s">
        <v>297</v>
      </c>
      <c r="B16" s="152" t="s">
        <v>304</v>
      </c>
      <c r="C16" s="152" t="s">
        <v>305</v>
      </c>
      <c r="D16" s="152" t="s">
        <v>71</v>
      </c>
      <c r="E16" s="152" t="s">
        <v>109</v>
      </c>
      <c r="F16" s="152" t="s">
        <v>110</v>
      </c>
      <c r="G16" s="152" t="s">
        <v>245</v>
      </c>
      <c r="H16" s="152" t="s">
        <v>246</v>
      </c>
      <c r="I16" s="108">
        <v>38510</v>
      </c>
      <c r="J16" s="108">
        <v>38510</v>
      </c>
      <c r="K16" s="108">
        <v>38510</v>
      </c>
      <c r="L16" s="108"/>
      <c r="M16" s="108"/>
      <c r="N16" s="108"/>
      <c r="O16" s="108"/>
      <c r="P16" s="108"/>
      <c r="Q16" s="108"/>
      <c r="R16" s="108"/>
      <c r="S16" s="108"/>
      <c r="T16" s="108"/>
      <c r="U16" s="108"/>
      <c r="V16" s="108"/>
      <c r="W16" s="108"/>
    </row>
    <row r="17" s="146" customFormat="1" ht="21.75" customHeight="1" spans="1:23">
      <c r="A17" s="152" t="s">
        <v>297</v>
      </c>
      <c r="B17" s="152" t="s">
        <v>304</v>
      </c>
      <c r="C17" s="152" t="s">
        <v>305</v>
      </c>
      <c r="D17" s="152" t="s">
        <v>71</v>
      </c>
      <c r="E17" s="152" t="s">
        <v>109</v>
      </c>
      <c r="F17" s="152" t="s">
        <v>110</v>
      </c>
      <c r="G17" s="152" t="s">
        <v>300</v>
      </c>
      <c r="H17" s="152" t="s">
        <v>301</v>
      </c>
      <c r="I17" s="108">
        <v>375400</v>
      </c>
      <c r="J17" s="108">
        <v>375400</v>
      </c>
      <c r="K17" s="108">
        <v>375400</v>
      </c>
      <c r="L17" s="108"/>
      <c r="M17" s="108"/>
      <c r="N17" s="108"/>
      <c r="O17" s="108"/>
      <c r="P17" s="108"/>
      <c r="Q17" s="108"/>
      <c r="R17" s="108"/>
      <c r="S17" s="108"/>
      <c r="T17" s="108"/>
      <c r="U17" s="108"/>
      <c r="V17" s="108"/>
      <c r="W17" s="108"/>
    </row>
    <row r="18" s="146" customFormat="1" ht="21.75" customHeight="1" spans="1:23">
      <c r="A18" s="152" t="s">
        <v>297</v>
      </c>
      <c r="B18" s="152" t="s">
        <v>306</v>
      </c>
      <c r="C18" s="152" t="s">
        <v>307</v>
      </c>
      <c r="D18" s="152" t="s">
        <v>71</v>
      </c>
      <c r="E18" s="152" t="s">
        <v>109</v>
      </c>
      <c r="F18" s="152" t="s">
        <v>110</v>
      </c>
      <c r="G18" s="152" t="s">
        <v>300</v>
      </c>
      <c r="H18" s="152" t="s">
        <v>301</v>
      </c>
      <c r="I18" s="108">
        <v>1000000</v>
      </c>
      <c r="J18" s="108">
        <v>1000000</v>
      </c>
      <c r="K18" s="108">
        <v>1000000</v>
      </c>
      <c r="L18" s="108"/>
      <c r="M18" s="108"/>
      <c r="N18" s="108"/>
      <c r="O18" s="108"/>
      <c r="P18" s="108"/>
      <c r="Q18" s="108"/>
      <c r="R18" s="108"/>
      <c r="S18" s="108"/>
      <c r="T18" s="108"/>
      <c r="U18" s="108"/>
      <c r="V18" s="108"/>
      <c r="W18" s="108"/>
    </row>
    <row r="19" s="146" customFormat="1" ht="18.75" customHeight="1" spans="1:23">
      <c r="A19" s="153" t="s">
        <v>187</v>
      </c>
      <c r="B19" s="154"/>
      <c r="C19" s="154"/>
      <c r="D19" s="154"/>
      <c r="E19" s="154"/>
      <c r="F19" s="154"/>
      <c r="G19" s="154"/>
      <c r="H19" s="155"/>
      <c r="I19" s="108">
        <v>2000000</v>
      </c>
      <c r="J19" s="108">
        <v>2000000</v>
      </c>
      <c r="K19" s="108">
        <v>2000000</v>
      </c>
      <c r="L19" s="108"/>
      <c r="M19" s="108"/>
      <c r="N19" s="108"/>
      <c r="O19" s="108"/>
      <c r="P19" s="108"/>
      <c r="Q19" s="108"/>
      <c r="R19" s="108"/>
      <c r="S19" s="108"/>
      <c r="T19" s="108"/>
      <c r="U19" s="108"/>
      <c r="V19" s="108"/>
      <c r="W19" s="108"/>
    </row>
  </sheetData>
  <mergeCells count="28">
    <mergeCell ref="A3:W3"/>
    <mergeCell ref="A4:H4"/>
    <mergeCell ref="J5:M5"/>
    <mergeCell ref="N5:P5"/>
    <mergeCell ref="R5:W5"/>
    <mergeCell ref="A19:H19"/>
    <mergeCell ref="A5:A8"/>
    <mergeCell ref="B5:B8"/>
    <mergeCell ref="C5:C8"/>
    <mergeCell ref="D5:D8"/>
    <mergeCell ref="E5:E8"/>
    <mergeCell ref="F5:F8"/>
    <mergeCell ref="G5:G8"/>
    <mergeCell ref="H5:H8"/>
    <mergeCell ref="I5:I8"/>
    <mergeCell ref="L6:L8"/>
    <mergeCell ref="M6:M8"/>
    <mergeCell ref="N6:N8"/>
    <mergeCell ref="O6:O8"/>
    <mergeCell ref="P6:P8"/>
    <mergeCell ref="Q5:Q8"/>
    <mergeCell ref="R6:R8"/>
    <mergeCell ref="S6:S8"/>
    <mergeCell ref="T6:T8"/>
    <mergeCell ref="U6:U8"/>
    <mergeCell ref="V6:V8"/>
    <mergeCell ref="W6:W8"/>
    <mergeCell ref="J6:K7"/>
  </mergeCells>
  <printOptions horizontalCentered="1"/>
  <pageMargins left="0.37" right="0.37" top="0.56" bottom="0.56" header="0.48" footer="0.48"/>
  <pageSetup paperSize="9" scale="33" orientation="landscape"/>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J35"/>
  <sheetViews>
    <sheetView showZeros="0" workbookViewId="0">
      <pane ySplit="1" topLeftCell="A33" activePane="bottomLeft" state="frozen"/>
      <selection/>
      <selection pane="bottomLeft" activeCell="A7" sqref="$A7:$XFD35"/>
    </sheetView>
  </sheetViews>
  <sheetFormatPr defaultColWidth="9.14166666666667" defaultRowHeight="12" customHeight="1"/>
  <cols>
    <col min="1" max="1" width="34.2833333333333" customWidth="1"/>
    <col min="2" max="2" width="29" customWidth="1"/>
    <col min="3" max="5" width="23.575" customWidth="1"/>
    <col min="6" max="6" width="11.2833333333333" customWidth="1"/>
    <col min="7" max="7" width="25.1416666666667" customWidth="1"/>
    <col min="8" max="8" width="15.575" customWidth="1"/>
    <col min="9" max="9" width="13.425" customWidth="1"/>
    <col min="10" max="10" width="18.85" customWidth="1"/>
  </cols>
  <sheetData>
    <row r="1" customHeight="1" spans="1:10">
      <c r="A1" s="1"/>
      <c r="B1" s="1"/>
      <c r="C1" s="1"/>
      <c r="D1" s="1"/>
      <c r="E1" s="1"/>
      <c r="F1" s="1"/>
      <c r="G1" s="1"/>
      <c r="H1" s="1"/>
      <c r="I1" s="1"/>
      <c r="J1" s="1"/>
    </row>
    <row r="2" ht="18" customHeight="1" spans="10:10">
      <c r="J2" s="3" t="s">
        <v>308</v>
      </c>
    </row>
    <row r="3" ht="39.75" customHeight="1" spans="1:10">
      <c r="A3" s="65" t="str">
        <f>"2025"&amp;"年部门项目支出绩效目标表"</f>
        <v>2025年部门项目支出绩效目标表</v>
      </c>
      <c r="B3" s="4"/>
      <c r="C3" s="4"/>
      <c r="D3" s="4"/>
      <c r="E3" s="4"/>
      <c r="F3" s="66"/>
      <c r="G3" s="4"/>
      <c r="H3" s="66"/>
      <c r="I3" s="66"/>
      <c r="J3" s="4"/>
    </row>
    <row r="4" ht="17.25" customHeight="1" spans="1:1">
      <c r="A4" s="5" t="s">
        <v>1</v>
      </c>
    </row>
    <row r="5" ht="44.25" customHeight="1" spans="1:10">
      <c r="A5" s="67" t="s">
        <v>199</v>
      </c>
      <c r="B5" s="67" t="s">
        <v>309</v>
      </c>
      <c r="C5" s="67" t="s">
        <v>310</v>
      </c>
      <c r="D5" s="67" t="s">
        <v>311</v>
      </c>
      <c r="E5" s="67" t="s">
        <v>312</v>
      </c>
      <c r="F5" s="68" t="s">
        <v>313</v>
      </c>
      <c r="G5" s="67" t="s">
        <v>314</v>
      </c>
      <c r="H5" s="68" t="s">
        <v>315</v>
      </c>
      <c r="I5" s="68" t="s">
        <v>316</v>
      </c>
      <c r="J5" s="67" t="s">
        <v>317</v>
      </c>
    </row>
    <row r="6" ht="18.75" customHeight="1" spans="1:10">
      <c r="A6" s="147">
        <v>1</v>
      </c>
      <c r="B6" s="147">
        <v>2</v>
      </c>
      <c r="C6" s="147">
        <v>3</v>
      </c>
      <c r="D6" s="147">
        <v>4</v>
      </c>
      <c r="E6" s="147">
        <v>5</v>
      </c>
      <c r="F6" s="35">
        <v>6</v>
      </c>
      <c r="G6" s="147">
        <v>7</v>
      </c>
      <c r="H6" s="35">
        <v>8</v>
      </c>
      <c r="I6" s="35">
        <v>9</v>
      </c>
      <c r="J6" s="147">
        <v>10</v>
      </c>
    </row>
    <row r="7" s="146" customFormat="1" ht="42" customHeight="1" spans="1:10">
      <c r="A7" s="148" t="s">
        <v>303</v>
      </c>
      <c r="B7" s="149" t="s">
        <v>318</v>
      </c>
      <c r="C7" s="149" t="s">
        <v>319</v>
      </c>
      <c r="D7" s="149" t="s">
        <v>320</v>
      </c>
      <c r="E7" s="150" t="s">
        <v>321</v>
      </c>
      <c r="F7" s="149" t="s">
        <v>322</v>
      </c>
      <c r="G7" s="150" t="s">
        <v>94</v>
      </c>
      <c r="H7" s="149" t="s">
        <v>323</v>
      </c>
      <c r="I7" s="149" t="s">
        <v>324</v>
      </c>
      <c r="J7" s="150" t="s">
        <v>325</v>
      </c>
    </row>
    <row r="8" s="146" customFormat="1" ht="42" customHeight="1" spans="1:10">
      <c r="A8" s="148" t="s">
        <v>303</v>
      </c>
      <c r="B8" s="149" t="s">
        <v>318</v>
      </c>
      <c r="C8" s="149" t="s">
        <v>319</v>
      </c>
      <c r="D8" s="149" t="s">
        <v>320</v>
      </c>
      <c r="E8" s="150" t="s">
        <v>326</v>
      </c>
      <c r="F8" s="149" t="s">
        <v>322</v>
      </c>
      <c r="G8" s="150" t="s">
        <v>89</v>
      </c>
      <c r="H8" s="149" t="s">
        <v>323</v>
      </c>
      <c r="I8" s="149" t="s">
        <v>324</v>
      </c>
      <c r="J8" s="150" t="s">
        <v>327</v>
      </c>
    </row>
    <row r="9" s="146" customFormat="1" ht="42" customHeight="1" spans="1:10">
      <c r="A9" s="148" t="s">
        <v>303</v>
      </c>
      <c r="B9" s="149" t="s">
        <v>318</v>
      </c>
      <c r="C9" s="149" t="s">
        <v>319</v>
      </c>
      <c r="D9" s="149" t="s">
        <v>320</v>
      </c>
      <c r="E9" s="150" t="s">
        <v>328</v>
      </c>
      <c r="F9" s="149" t="s">
        <v>322</v>
      </c>
      <c r="G9" s="150" t="s">
        <v>89</v>
      </c>
      <c r="H9" s="149" t="s">
        <v>323</v>
      </c>
      <c r="I9" s="149" t="s">
        <v>324</v>
      </c>
      <c r="J9" s="150" t="s">
        <v>329</v>
      </c>
    </row>
    <row r="10" s="146" customFormat="1" ht="42" customHeight="1" spans="1:10">
      <c r="A10" s="148" t="s">
        <v>303</v>
      </c>
      <c r="B10" s="149" t="s">
        <v>318</v>
      </c>
      <c r="C10" s="149" t="s">
        <v>319</v>
      </c>
      <c r="D10" s="149" t="s">
        <v>330</v>
      </c>
      <c r="E10" s="150" t="s">
        <v>331</v>
      </c>
      <c r="F10" s="149" t="s">
        <v>322</v>
      </c>
      <c r="G10" s="150" t="s">
        <v>90</v>
      </c>
      <c r="H10" s="149" t="s">
        <v>332</v>
      </c>
      <c r="I10" s="149" t="s">
        <v>324</v>
      </c>
      <c r="J10" s="150" t="s">
        <v>333</v>
      </c>
    </row>
    <row r="11" s="146" customFormat="1" ht="42" customHeight="1" spans="1:10">
      <c r="A11" s="148" t="s">
        <v>303</v>
      </c>
      <c r="B11" s="149" t="s">
        <v>318</v>
      </c>
      <c r="C11" s="149" t="s">
        <v>319</v>
      </c>
      <c r="D11" s="149" t="s">
        <v>330</v>
      </c>
      <c r="E11" s="150" t="s">
        <v>334</v>
      </c>
      <c r="F11" s="149" t="s">
        <v>322</v>
      </c>
      <c r="G11" s="150" t="s">
        <v>88</v>
      </c>
      <c r="H11" s="149" t="s">
        <v>332</v>
      </c>
      <c r="I11" s="149" t="s">
        <v>324</v>
      </c>
      <c r="J11" s="150" t="s">
        <v>333</v>
      </c>
    </row>
    <row r="12" s="146" customFormat="1" ht="42" customHeight="1" spans="1:10">
      <c r="A12" s="148" t="s">
        <v>303</v>
      </c>
      <c r="B12" s="149" t="s">
        <v>318</v>
      </c>
      <c r="C12" s="149" t="s">
        <v>319</v>
      </c>
      <c r="D12" s="149" t="s">
        <v>330</v>
      </c>
      <c r="E12" s="150" t="s">
        <v>335</v>
      </c>
      <c r="F12" s="149" t="s">
        <v>322</v>
      </c>
      <c r="G12" s="150" t="s">
        <v>90</v>
      </c>
      <c r="H12" s="149" t="s">
        <v>332</v>
      </c>
      <c r="I12" s="149" t="s">
        <v>324</v>
      </c>
      <c r="J12" s="150" t="s">
        <v>333</v>
      </c>
    </row>
    <row r="13" s="146" customFormat="1" ht="42" customHeight="1" spans="1:10">
      <c r="A13" s="148" t="s">
        <v>303</v>
      </c>
      <c r="B13" s="149" t="s">
        <v>318</v>
      </c>
      <c r="C13" s="149" t="s">
        <v>319</v>
      </c>
      <c r="D13" s="149" t="s">
        <v>336</v>
      </c>
      <c r="E13" s="150" t="s">
        <v>337</v>
      </c>
      <c r="F13" s="149" t="s">
        <v>322</v>
      </c>
      <c r="G13" s="150" t="s">
        <v>338</v>
      </c>
      <c r="H13" s="149" t="s">
        <v>339</v>
      </c>
      <c r="I13" s="149" t="s">
        <v>324</v>
      </c>
      <c r="J13" s="150" t="s">
        <v>340</v>
      </c>
    </row>
    <row r="14" s="146" customFormat="1" ht="42" customHeight="1" spans="1:10">
      <c r="A14" s="148" t="s">
        <v>303</v>
      </c>
      <c r="B14" s="149" t="s">
        <v>318</v>
      </c>
      <c r="C14" s="149" t="s">
        <v>341</v>
      </c>
      <c r="D14" s="149" t="s">
        <v>342</v>
      </c>
      <c r="E14" s="150" t="s">
        <v>343</v>
      </c>
      <c r="F14" s="149" t="s">
        <v>344</v>
      </c>
      <c r="G14" s="150" t="s">
        <v>90</v>
      </c>
      <c r="H14" s="149" t="s">
        <v>345</v>
      </c>
      <c r="I14" s="149" t="s">
        <v>346</v>
      </c>
      <c r="J14" s="150" t="s">
        <v>343</v>
      </c>
    </row>
    <row r="15" s="146" customFormat="1" ht="42" customHeight="1" spans="1:10">
      <c r="A15" s="148" t="s">
        <v>303</v>
      </c>
      <c r="B15" s="149" t="s">
        <v>318</v>
      </c>
      <c r="C15" s="149" t="s">
        <v>347</v>
      </c>
      <c r="D15" s="149" t="s">
        <v>348</v>
      </c>
      <c r="E15" s="150" t="s">
        <v>349</v>
      </c>
      <c r="F15" s="149" t="s">
        <v>344</v>
      </c>
      <c r="G15" s="150" t="s">
        <v>350</v>
      </c>
      <c r="H15" s="149" t="s">
        <v>351</v>
      </c>
      <c r="I15" s="149" t="s">
        <v>346</v>
      </c>
      <c r="J15" s="150" t="s">
        <v>349</v>
      </c>
    </row>
    <row r="16" s="146" customFormat="1" ht="42" customHeight="1" spans="1:10">
      <c r="A16" s="148" t="s">
        <v>305</v>
      </c>
      <c r="B16" s="149" t="s">
        <v>352</v>
      </c>
      <c r="C16" s="149" t="s">
        <v>319</v>
      </c>
      <c r="D16" s="149" t="s">
        <v>320</v>
      </c>
      <c r="E16" s="150" t="s">
        <v>353</v>
      </c>
      <c r="F16" s="149" t="s">
        <v>344</v>
      </c>
      <c r="G16" s="150" t="s">
        <v>354</v>
      </c>
      <c r="H16" s="149" t="s">
        <v>355</v>
      </c>
      <c r="I16" s="149" t="s">
        <v>324</v>
      </c>
      <c r="J16" s="150" t="s">
        <v>356</v>
      </c>
    </row>
    <row r="17" s="146" customFormat="1" ht="42" customHeight="1" spans="1:10">
      <c r="A17" s="148" t="s">
        <v>305</v>
      </c>
      <c r="B17" s="149" t="s">
        <v>352</v>
      </c>
      <c r="C17" s="149" t="s">
        <v>319</v>
      </c>
      <c r="D17" s="149" t="s">
        <v>320</v>
      </c>
      <c r="E17" s="150" t="s">
        <v>357</v>
      </c>
      <c r="F17" s="149" t="s">
        <v>344</v>
      </c>
      <c r="G17" s="150" t="s">
        <v>358</v>
      </c>
      <c r="H17" s="149" t="s">
        <v>355</v>
      </c>
      <c r="I17" s="149" t="s">
        <v>324</v>
      </c>
      <c r="J17" s="150" t="s">
        <v>359</v>
      </c>
    </row>
    <row r="18" s="146" customFormat="1" ht="42" customHeight="1" spans="1:10">
      <c r="A18" s="148" t="s">
        <v>305</v>
      </c>
      <c r="B18" s="149" t="s">
        <v>352</v>
      </c>
      <c r="C18" s="149" t="s">
        <v>319</v>
      </c>
      <c r="D18" s="149" t="s">
        <v>320</v>
      </c>
      <c r="E18" s="150" t="s">
        <v>360</v>
      </c>
      <c r="F18" s="149" t="s">
        <v>344</v>
      </c>
      <c r="G18" s="150" t="s">
        <v>361</v>
      </c>
      <c r="H18" s="149" t="s">
        <v>362</v>
      </c>
      <c r="I18" s="149" t="s">
        <v>324</v>
      </c>
      <c r="J18" s="150" t="s">
        <v>363</v>
      </c>
    </row>
    <row r="19" s="146" customFormat="1" ht="42" customHeight="1" spans="1:10">
      <c r="A19" s="148" t="s">
        <v>305</v>
      </c>
      <c r="B19" s="149" t="s">
        <v>352</v>
      </c>
      <c r="C19" s="149" t="s">
        <v>319</v>
      </c>
      <c r="D19" s="149" t="s">
        <v>320</v>
      </c>
      <c r="E19" s="150" t="s">
        <v>364</v>
      </c>
      <c r="F19" s="149" t="s">
        <v>344</v>
      </c>
      <c r="G19" s="150" t="s">
        <v>365</v>
      </c>
      <c r="H19" s="149" t="s">
        <v>345</v>
      </c>
      <c r="I19" s="149" t="s">
        <v>324</v>
      </c>
      <c r="J19" s="150" t="s">
        <v>366</v>
      </c>
    </row>
    <row r="20" s="146" customFormat="1" ht="42" customHeight="1" spans="1:10">
      <c r="A20" s="148" t="s">
        <v>305</v>
      </c>
      <c r="B20" s="149" t="s">
        <v>352</v>
      </c>
      <c r="C20" s="149" t="s">
        <v>319</v>
      </c>
      <c r="D20" s="149" t="s">
        <v>336</v>
      </c>
      <c r="E20" s="150" t="s">
        <v>337</v>
      </c>
      <c r="F20" s="149" t="s">
        <v>322</v>
      </c>
      <c r="G20" s="150" t="s">
        <v>367</v>
      </c>
      <c r="H20" s="149" t="s">
        <v>339</v>
      </c>
      <c r="I20" s="149" t="s">
        <v>324</v>
      </c>
      <c r="J20" s="150" t="s">
        <v>368</v>
      </c>
    </row>
    <row r="21" s="146" customFormat="1" ht="42" customHeight="1" spans="1:10">
      <c r="A21" s="148" t="s">
        <v>305</v>
      </c>
      <c r="B21" s="149" t="s">
        <v>352</v>
      </c>
      <c r="C21" s="149" t="s">
        <v>341</v>
      </c>
      <c r="D21" s="149" t="s">
        <v>342</v>
      </c>
      <c r="E21" s="150" t="s">
        <v>369</v>
      </c>
      <c r="F21" s="149" t="s">
        <v>344</v>
      </c>
      <c r="G21" s="150" t="s">
        <v>370</v>
      </c>
      <c r="H21" s="149" t="s">
        <v>351</v>
      </c>
      <c r="I21" s="149" t="s">
        <v>324</v>
      </c>
      <c r="J21" s="150" t="s">
        <v>371</v>
      </c>
    </row>
    <row r="22" s="146" customFormat="1" ht="42" customHeight="1" spans="1:10">
      <c r="A22" s="148" t="s">
        <v>305</v>
      </c>
      <c r="B22" s="149" t="s">
        <v>352</v>
      </c>
      <c r="C22" s="149" t="s">
        <v>341</v>
      </c>
      <c r="D22" s="149" t="s">
        <v>342</v>
      </c>
      <c r="E22" s="150" t="s">
        <v>372</v>
      </c>
      <c r="F22" s="149" t="s">
        <v>344</v>
      </c>
      <c r="G22" s="150" t="s">
        <v>373</v>
      </c>
      <c r="H22" s="149" t="s">
        <v>323</v>
      </c>
      <c r="I22" s="149" t="s">
        <v>324</v>
      </c>
      <c r="J22" s="150" t="s">
        <v>374</v>
      </c>
    </row>
    <row r="23" s="146" customFormat="1" ht="42" customHeight="1" spans="1:10">
      <c r="A23" s="148" t="s">
        <v>305</v>
      </c>
      <c r="B23" s="149" t="s">
        <v>352</v>
      </c>
      <c r="C23" s="149" t="s">
        <v>347</v>
      </c>
      <c r="D23" s="149" t="s">
        <v>348</v>
      </c>
      <c r="E23" s="150" t="s">
        <v>375</v>
      </c>
      <c r="F23" s="149" t="s">
        <v>344</v>
      </c>
      <c r="G23" s="150" t="s">
        <v>350</v>
      </c>
      <c r="H23" s="149" t="s">
        <v>351</v>
      </c>
      <c r="I23" s="149" t="s">
        <v>346</v>
      </c>
      <c r="J23" s="150" t="s">
        <v>376</v>
      </c>
    </row>
    <row r="24" s="146" customFormat="1" ht="42" customHeight="1" spans="1:10">
      <c r="A24" s="148" t="s">
        <v>299</v>
      </c>
      <c r="B24" s="149" t="s">
        <v>377</v>
      </c>
      <c r="C24" s="149" t="s">
        <v>319</v>
      </c>
      <c r="D24" s="149" t="s">
        <v>320</v>
      </c>
      <c r="E24" s="150" t="s">
        <v>378</v>
      </c>
      <c r="F24" s="149" t="s">
        <v>344</v>
      </c>
      <c r="G24" s="150" t="s">
        <v>379</v>
      </c>
      <c r="H24" s="149" t="s">
        <v>323</v>
      </c>
      <c r="I24" s="149" t="s">
        <v>324</v>
      </c>
      <c r="J24" s="150" t="s">
        <v>380</v>
      </c>
    </row>
    <row r="25" s="146" customFormat="1" ht="42" customHeight="1" spans="1:10">
      <c r="A25" s="148" t="s">
        <v>299</v>
      </c>
      <c r="B25" s="149" t="s">
        <v>377</v>
      </c>
      <c r="C25" s="149" t="s">
        <v>319</v>
      </c>
      <c r="D25" s="149" t="s">
        <v>320</v>
      </c>
      <c r="E25" s="150" t="s">
        <v>381</v>
      </c>
      <c r="F25" s="149" t="s">
        <v>344</v>
      </c>
      <c r="G25" s="150" t="s">
        <v>382</v>
      </c>
      <c r="H25" s="149" t="s">
        <v>383</v>
      </c>
      <c r="I25" s="149" t="s">
        <v>324</v>
      </c>
      <c r="J25" s="150" t="s">
        <v>384</v>
      </c>
    </row>
    <row r="26" s="146" customFormat="1" ht="42" customHeight="1" spans="1:10">
      <c r="A26" s="148" t="s">
        <v>299</v>
      </c>
      <c r="B26" s="149" t="s">
        <v>377</v>
      </c>
      <c r="C26" s="149" t="s">
        <v>319</v>
      </c>
      <c r="D26" s="149" t="s">
        <v>320</v>
      </c>
      <c r="E26" s="150" t="s">
        <v>385</v>
      </c>
      <c r="F26" s="149" t="s">
        <v>322</v>
      </c>
      <c r="G26" s="150" t="s">
        <v>386</v>
      </c>
      <c r="H26" s="149" t="s">
        <v>387</v>
      </c>
      <c r="I26" s="149" t="s">
        <v>324</v>
      </c>
      <c r="J26" s="150" t="s">
        <v>388</v>
      </c>
    </row>
    <row r="27" s="146" customFormat="1" ht="42" customHeight="1" spans="1:10">
      <c r="A27" s="148" t="s">
        <v>299</v>
      </c>
      <c r="B27" s="149" t="s">
        <v>377</v>
      </c>
      <c r="C27" s="149" t="s">
        <v>319</v>
      </c>
      <c r="D27" s="149" t="s">
        <v>320</v>
      </c>
      <c r="E27" s="150" t="s">
        <v>389</v>
      </c>
      <c r="F27" s="149" t="s">
        <v>322</v>
      </c>
      <c r="G27" s="150" t="s">
        <v>390</v>
      </c>
      <c r="H27" s="149" t="s">
        <v>323</v>
      </c>
      <c r="I27" s="149" t="s">
        <v>324</v>
      </c>
      <c r="J27" s="150" t="s">
        <v>389</v>
      </c>
    </row>
    <row r="28" s="146" customFormat="1" ht="42" customHeight="1" spans="1:10">
      <c r="A28" s="148" t="s">
        <v>299</v>
      </c>
      <c r="B28" s="149" t="s">
        <v>377</v>
      </c>
      <c r="C28" s="149" t="s">
        <v>319</v>
      </c>
      <c r="D28" s="149" t="s">
        <v>336</v>
      </c>
      <c r="E28" s="150" t="s">
        <v>337</v>
      </c>
      <c r="F28" s="149" t="s">
        <v>322</v>
      </c>
      <c r="G28" s="150" t="s">
        <v>391</v>
      </c>
      <c r="H28" s="149" t="s">
        <v>339</v>
      </c>
      <c r="I28" s="149" t="s">
        <v>324</v>
      </c>
      <c r="J28" s="150" t="s">
        <v>392</v>
      </c>
    </row>
    <row r="29" s="146" customFormat="1" ht="42" customHeight="1" spans="1:10">
      <c r="A29" s="148" t="s">
        <v>299</v>
      </c>
      <c r="B29" s="149" t="s">
        <v>377</v>
      </c>
      <c r="C29" s="149" t="s">
        <v>341</v>
      </c>
      <c r="D29" s="149" t="s">
        <v>342</v>
      </c>
      <c r="E29" s="150" t="s">
        <v>369</v>
      </c>
      <c r="F29" s="149" t="s">
        <v>344</v>
      </c>
      <c r="G29" s="150" t="s">
        <v>370</v>
      </c>
      <c r="H29" s="149" t="s">
        <v>351</v>
      </c>
      <c r="I29" s="149" t="s">
        <v>346</v>
      </c>
      <c r="J29" s="150" t="s">
        <v>393</v>
      </c>
    </row>
    <row r="30" s="146" customFormat="1" ht="42" customHeight="1" spans="1:10">
      <c r="A30" s="148" t="s">
        <v>299</v>
      </c>
      <c r="B30" s="149" t="s">
        <v>377</v>
      </c>
      <c r="C30" s="149" t="s">
        <v>341</v>
      </c>
      <c r="D30" s="149" t="s">
        <v>342</v>
      </c>
      <c r="E30" s="150" t="s">
        <v>394</v>
      </c>
      <c r="F30" s="149" t="s">
        <v>344</v>
      </c>
      <c r="G30" s="150" t="s">
        <v>95</v>
      </c>
      <c r="H30" s="149" t="s">
        <v>395</v>
      </c>
      <c r="I30" s="149" t="s">
        <v>324</v>
      </c>
      <c r="J30" s="150" t="s">
        <v>396</v>
      </c>
    </row>
    <row r="31" s="146" customFormat="1" ht="42" customHeight="1" spans="1:10">
      <c r="A31" s="148" t="s">
        <v>299</v>
      </c>
      <c r="B31" s="149" t="s">
        <v>377</v>
      </c>
      <c r="C31" s="149" t="s">
        <v>347</v>
      </c>
      <c r="D31" s="149" t="s">
        <v>348</v>
      </c>
      <c r="E31" s="150" t="s">
        <v>376</v>
      </c>
      <c r="F31" s="149" t="s">
        <v>344</v>
      </c>
      <c r="G31" s="150" t="s">
        <v>350</v>
      </c>
      <c r="H31" s="149" t="s">
        <v>351</v>
      </c>
      <c r="I31" s="149" t="s">
        <v>346</v>
      </c>
      <c r="J31" s="150" t="s">
        <v>397</v>
      </c>
    </row>
    <row r="32" s="146" customFormat="1" ht="42" customHeight="1" spans="1:10">
      <c r="A32" s="148" t="s">
        <v>307</v>
      </c>
      <c r="B32" s="149" t="s">
        <v>398</v>
      </c>
      <c r="C32" s="149" t="s">
        <v>319</v>
      </c>
      <c r="D32" s="149" t="s">
        <v>320</v>
      </c>
      <c r="E32" s="150" t="s">
        <v>399</v>
      </c>
      <c r="F32" s="149" t="s">
        <v>344</v>
      </c>
      <c r="G32" s="150" t="s">
        <v>400</v>
      </c>
      <c r="H32" s="149" t="s">
        <v>401</v>
      </c>
      <c r="I32" s="149" t="s">
        <v>324</v>
      </c>
      <c r="J32" s="150" t="s">
        <v>402</v>
      </c>
    </row>
    <row r="33" s="146" customFormat="1" ht="42" customHeight="1" spans="1:10">
      <c r="A33" s="148" t="s">
        <v>307</v>
      </c>
      <c r="B33" s="149" t="s">
        <v>398</v>
      </c>
      <c r="C33" s="149" t="s">
        <v>319</v>
      </c>
      <c r="D33" s="149" t="s">
        <v>336</v>
      </c>
      <c r="E33" s="150" t="s">
        <v>337</v>
      </c>
      <c r="F33" s="149" t="s">
        <v>322</v>
      </c>
      <c r="G33" s="150" t="s">
        <v>403</v>
      </c>
      <c r="H33" s="149" t="s">
        <v>395</v>
      </c>
      <c r="I33" s="149" t="s">
        <v>324</v>
      </c>
      <c r="J33" s="150" t="s">
        <v>404</v>
      </c>
    </row>
    <row r="34" s="146" customFormat="1" ht="42" customHeight="1" spans="1:10">
      <c r="A34" s="148" t="s">
        <v>307</v>
      </c>
      <c r="B34" s="149" t="s">
        <v>398</v>
      </c>
      <c r="C34" s="149" t="s">
        <v>341</v>
      </c>
      <c r="D34" s="149" t="s">
        <v>405</v>
      </c>
      <c r="E34" s="150" t="s">
        <v>406</v>
      </c>
      <c r="F34" s="149" t="s">
        <v>344</v>
      </c>
      <c r="G34" s="150" t="s">
        <v>407</v>
      </c>
      <c r="H34" s="149" t="s">
        <v>351</v>
      </c>
      <c r="I34" s="149" t="s">
        <v>324</v>
      </c>
      <c r="J34" s="150" t="s">
        <v>406</v>
      </c>
    </row>
    <row r="35" s="146" customFormat="1" ht="42" customHeight="1" spans="1:10">
      <c r="A35" s="148" t="s">
        <v>307</v>
      </c>
      <c r="B35" s="149" t="s">
        <v>398</v>
      </c>
      <c r="C35" s="149" t="s">
        <v>347</v>
      </c>
      <c r="D35" s="149" t="s">
        <v>348</v>
      </c>
      <c r="E35" s="150" t="s">
        <v>408</v>
      </c>
      <c r="F35" s="149" t="s">
        <v>344</v>
      </c>
      <c r="G35" s="150" t="s">
        <v>370</v>
      </c>
      <c r="H35" s="149" t="s">
        <v>351</v>
      </c>
      <c r="I35" s="149" t="s">
        <v>324</v>
      </c>
      <c r="J35" s="150" t="s">
        <v>409</v>
      </c>
    </row>
  </sheetData>
  <mergeCells count="10">
    <mergeCell ref="A3:J3"/>
    <mergeCell ref="A4:H4"/>
    <mergeCell ref="A7:A15"/>
    <mergeCell ref="A16:A23"/>
    <mergeCell ref="A24:A31"/>
    <mergeCell ref="A32:A35"/>
    <mergeCell ref="B7:B15"/>
    <mergeCell ref="B16:B23"/>
    <mergeCell ref="B24:B31"/>
    <mergeCell ref="B32:B35"/>
  </mergeCells>
  <printOptions horizontalCentered="1"/>
  <pageMargins left="0.96" right="0.96" top="0.72" bottom="0.72" header="0" footer="0"/>
  <pageSetup paperSize="9" scale="50" orientation="landscape"/>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F12"/>
  <sheetViews>
    <sheetView showZeros="0" workbookViewId="0">
      <pane ySplit="1" topLeftCell="A2" activePane="bottomLeft" state="frozen"/>
      <selection/>
      <selection pane="bottomLeft" activeCell="A12" sqref="$A12:$XFD12"/>
    </sheetView>
  </sheetViews>
  <sheetFormatPr defaultColWidth="9.14166666666667" defaultRowHeight="14.25" customHeight="1" outlineLevelCol="5"/>
  <cols>
    <col min="1" max="1" width="32.1416666666667" customWidth="1"/>
    <col min="2" max="2" width="20.7166666666667" customWidth="1"/>
    <col min="3" max="3" width="32.1416666666667" customWidth="1"/>
    <col min="4" max="4" width="27.7166666666667" customWidth="1"/>
    <col min="5" max="6" width="36.7" customWidth="1"/>
  </cols>
  <sheetData>
    <row r="1" customHeight="1" spans="1:6">
      <c r="A1" s="1"/>
      <c r="B1" s="1"/>
      <c r="C1" s="1"/>
      <c r="D1" s="1"/>
      <c r="E1" s="1"/>
      <c r="F1" s="1"/>
    </row>
    <row r="2" ht="12" customHeight="1" spans="1:6">
      <c r="A2" s="132">
        <v>1</v>
      </c>
      <c r="B2" s="133">
        <v>0</v>
      </c>
      <c r="C2" s="132">
        <v>1</v>
      </c>
      <c r="D2" s="134"/>
      <c r="E2" s="134"/>
      <c r="F2" s="131" t="s">
        <v>410</v>
      </c>
    </row>
    <row r="3" ht="42" customHeight="1" spans="1:6">
      <c r="A3" s="135" t="str">
        <f>"2025"&amp;"年部门政府性基金预算支出预算表"</f>
        <v>2025年部门政府性基金预算支出预算表</v>
      </c>
      <c r="B3" s="135" t="s">
        <v>411</v>
      </c>
      <c r="C3" s="136"/>
      <c r="D3" s="137"/>
      <c r="E3" s="137"/>
      <c r="F3" s="137"/>
    </row>
    <row r="4" ht="13.5" customHeight="1" spans="1:6">
      <c r="A4" s="5" t="s">
        <v>1</v>
      </c>
      <c r="B4" s="5" t="s">
        <v>412</v>
      </c>
      <c r="C4" s="132"/>
      <c r="D4" s="134"/>
      <c r="E4" s="134"/>
      <c r="F4" s="131" t="s">
        <v>2</v>
      </c>
    </row>
    <row r="5" ht="19.5" customHeight="1" spans="1:6">
      <c r="A5" s="138" t="s">
        <v>197</v>
      </c>
      <c r="B5" s="139" t="s">
        <v>76</v>
      </c>
      <c r="C5" s="138" t="s">
        <v>77</v>
      </c>
      <c r="D5" s="11" t="s">
        <v>413</v>
      </c>
      <c r="E5" s="12"/>
      <c r="F5" s="13"/>
    </row>
    <row r="6" ht="18.75" customHeight="1" spans="1:6">
      <c r="A6" s="140"/>
      <c r="B6" s="141"/>
      <c r="C6" s="140"/>
      <c r="D6" s="16" t="s">
        <v>56</v>
      </c>
      <c r="E6" s="11" t="s">
        <v>79</v>
      </c>
      <c r="F6" s="16" t="s">
        <v>80</v>
      </c>
    </row>
    <row r="7" ht="18.75" customHeight="1" spans="1:6">
      <c r="A7" s="68">
        <v>1</v>
      </c>
      <c r="B7" s="142" t="s">
        <v>87</v>
      </c>
      <c r="C7" s="68">
        <v>3</v>
      </c>
      <c r="D7" s="143">
        <v>4</v>
      </c>
      <c r="E7" s="143">
        <v>5</v>
      </c>
      <c r="F7" s="143">
        <v>6</v>
      </c>
    </row>
    <row r="8" ht="21" customHeight="1" spans="1:6">
      <c r="A8" s="21"/>
      <c r="B8" s="21"/>
      <c r="C8" s="21"/>
      <c r="D8" s="80"/>
      <c r="E8" s="80"/>
      <c r="F8" s="80"/>
    </row>
    <row r="9" ht="21" customHeight="1" spans="1:6">
      <c r="A9" s="21"/>
      <c r="B9" s="21"/>
      <c r="C9" s="21"/>
      <c r="D9" s="80"/>
      <c r="E9" s="80"/>
      <c r="F9" s="80"/>
    </row>
    <row r="10" ht="18.75" customHeight="1" spans="1:6">
      <c r="A10" s="144" t="s">
        <v>187</v>
      </c>
      <c r="B10" s="144" t="s">
        <v>187</v>
      </c>
      <c r="C10" s="145" t="s">
        <v>187</v>
      </c>
      <c r="D10" s="80"/>
      <c r="E10" s="80"/>
      <c r="F10" s="80"/>
    </row>
    <row r="12" s="63" customFormat="1" ht="26" customHeight="1" spans="1:1">
      <c r="A12" s="63" t="s">
        <v>414</v>
      </c>
    </row>
  </sheetData>
  <mergeCells count="7">
    <mergeCell ref="A3:F3"/>
    <mergeCell ref="A4:C4"/>
    <mergeCell ref="D5:F5"/>
    <mergeCell ref="A10:C10"/>
    <mergeCell ref="A5:A6"/>
    <mergeCell ref="B5:B6"/>
    <mergeCell ref="C5:C6"/>
  </mergeCells>
  <printOptions horizontalCentered="1"/>
  <pageMargins left="0.37" right="0.37" top="0.56" bottom="0.56" header="0.48" footer="0.48"/>
  <pageSetup paperSize="9" scale="65" orientation="landscape"/>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S13"/>
  <sheetViews>
    <sheetView showZeros="0" topLeftCell="C1" workbookViewId="0">
      <pane ySplit="1" topLeftCell="A2" activePane="bottomLeft" state="frozen"/>
      <selection/>
      <selection pane="bottomLeft" activeCell="H12" sqref="H12:J12"/>
    </sheetView>
  </sheetViews>
  <sheetFormatPr defaultColWidth="9.14166666666667" defaultRowHeight="14.25" customHeight="1"/>
  <cols>
    <col min="1" max="2" width="32.575" customWidth="1"/>
    <col min="3" max="3" width="41.1416666666667" customWidth="1"/>
    <col min="4" max="4" width="21.7166666666667" customWidth="1"/>
    <col min="5" max="5" width="35.2833333333333" customWidth="1"/>
    <col min="6" max="6" width="7.71666666666667" customWidth="1"/>
    <col min="7" max="7" width="11.1416666666667" customWidth="1"/>
    <col min="8" max="8" width="13.2833333333333" customWidth="1"/>
    <col min="9" max="18" width="20" customWidth="1"/>
    <col min="19" max="19" width="19.85" customWidth="1"/>
  </cols>
  <sheetData>
    <row r="1" customHeight="1" spans="1:19">
      <c r="A1" s="1"/>
      <c r="B1" s="1"/>
      <c r="C1" s="1"/>
      <c r="D1" s="1"/>
      <c r="E1" s="1"/>
      <c r="F1" s="1"/>
      <c r="G1" s="1"/>
      <c r="H1" s="1"/>
      <c r="I1" s="1"/>
      <c r="J1" s="1"/>
      <c r="K1" s="1"/>
      <c r="L1" s="1"/>
      <c r="M1" s="1"/>
      <c r="N1" s="1"/>
      <c r="O1" s="1"/>
      <c r="P1" s="1"/>
      <c r="Q1" s="1"/>
      <c r="R1" s="1"/>
      <c r="S1" s="1"/>
    </row>
    <row r="2" ht="15.75" customHeight="1" spans="2:19">
      <c r="B2" s="84"/>
      <c r="C2" s="84"/>
      <c r="R2" s="3"/>
      <c r="S2" s="3" t="s">
        <v>415</v>
      </c>
    </row>
    <row r="3" ht="41.25" customHeight="1" spans="1:19">
      <c r="A3" s="73" t="str">
        <f>"2025"&amp;"年部门政府采购预算表"</f>
        <v>2025年部门政府采购预算表</v>
      </c>
      <c r="B3" s="66"/>
      <c r="C3" s="66"/>
      <c r="D3" s="4"/>
      <c r="E3" s="4"/>
      <c r="F3" s="4"/>
      <c r="G3" s="4"/>
      <c r="H3" s="4"/>
      <c r="I3" s="4"/>
      <c r="J3" s="4"/>
      <c r="K3" s="4"/>
      <c r="L3" s="4"/>
      <c r="M3" s="66"/>
      <c r="N3" s="4"/>
      <c r="O3" s="4"/>
      <c r="P3" s="66"/>
      <c r="Q3" s="4"/>
      <c r="R3" s="66"/>
      <c r="S3" s="66"/>
    </row>
    <row r="4" ht="18.75" customHeight="1" spans="1:19">
      <c r="A4" s="118" t="s">
        <v>1</v>
      </c>
      <c r="B4" s="86"/>
      <c r="C4" s="86"/>
      <c r="D4" s="7"/>
      <c r="E4" s="7"/>
      <c r="F4" s="7"/>
      <c r="G4" s="7"/>
      <c r="H4" s="7"/>
      <c r="I4" s="7"/>
      <c r="J4" s="7"/>
      <c r="K4" s="7"/>
      <c r="L4" s="7"/>
      <c r="R4" s="8"/>
      <c r="S4" s="131" t="s">
        <v>2</v>
      </c>
    </row>
    <row r="5" ht="15.75" customHeight="1" spans="1:19">
      <c r="A5" s="10" t="s">
        <v>196</v>
      </c>
      <c r="B5" s="87" t="s">
        <v>197</v>
      </c>
      <c r="C5" s="87" t="s">
        <v>416</v>
      </c>
      <c r="D5" s="88" t="s">
        <v>417</v>
      </c>
      <c r="E5" s="88" t="s">
        <v>418</v>
      </c>
      <c r="F5" s="88" t="s">
        <v>419</v>
      </c>
      <c r="G5" s="88" t="s">
        <v>420</v>
      </c>
      <c r="H5" s="88" t="s">
        <v>421</v>
      </c>
      <c r="I5" s="103" t="s">
        <v>204</v>
      </c>
      <c r="J5" s="103"/>
      <c r="K5" s="103"/>
      <c r="L5" s="103"/>
      <c r="M5" s="104"/>
      <c r="N5" s="103"/>
      <c r="O5" s="103"/>
      <c r="P5" s="81"/>
      <c r="Q5" s="103"/>
      <c r="R5" s="104"/>
      <c r="S5" s="82"/>
    </row>
    <row r="6" ht="17.25" customHeight="1" spans="1:19">
      <c r="A6" s="15"/>
      <c r="B6" s="89"/>
      <c r="C6" s="89"/>
      <c r="D6" s="90"/>
      <c r="E6" s="90"/>
      <c r="F6" s="90"/>
      <c r="G6" s="90"/>
      <c r="H6" s="90"/>
      <c r="I6" s="90" t="s">
        <v>56</v>
      </c>
      <c r="J6" s="90" t="s">
        <v>59</v>
      </c>
      <c r="K6" s="90" t="s">
        <v>422</v>
      </c>
      <c r="L6" s="90" t="s">
        <v>423</v>
      </c>
      <c r="M6" s="105" t="s">
        <v>424</v>
      </c>
      <c r="N6" s="106" t="s">
        <v>425</v>
      </c>
      <c r="O6" s="106"/>
      <c r="P6" s="116"/>
      <c r="Q6" s="106"/>
      <c r="R6" s="117"/>
      <c r="S6" s="91"/>
    </row>
    <row r="7" ht="54" customHeight="1" spans="1:19">
      <c r="A7" s="18"/>
      <c r="B7" s="91"/>
      <c r="C7" s="91"/>
      <c r="D7" s="92"/>
      <c r="E7" s="92"/>
      <c r="F7" s="92"/>
      <c r="G7" s="92"/>
      <c r="H7" s="92"/>
      <c r="I7" s="92"/>
      <c r="J7" s="92" t="s">
        <v>58</v>
      </c>
      <c r="K7" s="92"/>
      <c r="L7" s="92"/>
      <c r="M7" s="107"/>
      <c r="N7" s="92" t="s">
        <v>58</v>
      </c>
      <c r="O7" s="92" t="s">
        <v>65</v>
      </c>
      <c r="P7" s="91" t="s">
        <v>66</v>
      </c>
      <c r="Q7" s="92" t="s">
        <v>67</v>
      </c>
      <c r="R7" s="107" t="s">
        <v>68</v>
      </c>
      <c r="S7" s="91" t="s">
        <v>69</v>
      </c>
    </row>
    <row r="8" ht="18" customHeight="1" spans="1:19">
      <c r="A8" s="119">
        <v>1</v>
      </c>
      <c r="B8" s="119" t="s">
        <v>87</v>
      </c>
      <c r="C8" s="120">
        <v>3</v>
      </c>
      <c r="D8" s="120">
        <v>4</v>
      </c>
      <c r="E8" s="119">
        <v>5</v>
      </c>
      <c r="F8" s="119">
        <v>6</v>
      </c>
      <c r="G8" s="119">
        <v>7</v>
      </c>
      <c r="H8" s="119">
        <v>8</v>
      </c>
      <c r="I8" s="119">
        <v>9</v>
      </c>
      <c r="J8" s="119">
        <v>10</v>
      </c>
      <c r="K8" s="119">
        <v>11</v>
      </c>
      <c r="L8" s="119">
        <v>12</v>
      </c>
      <c r="M8" s="119">
        <v>13</v>
      </c>
      <c r="N8" s="119">
        <v>14</v>
      </c>
      <c r="O8" s="119">
        <v>15</v>
      </c>
      <c r="P8" s="119">
        <v>16</v>
      </c>
      <c r="Q8" s="119">
        <v>17</v>
      </c>
      <c r="R8" s="119">
        <v>18</v>
      </c>
      <c r="S8" s="119">
        <v>19</v>
      </c>
    </row>
    <row r="9" ht="21" customHeight="1" spans="1:19">
      <c r="A9" s="121" t="s">
        <v>71</v>
      </c>
      <c r="B9" s="122" t="s">
        <v>71</v>
      </c>
      <c r="C9" s="123" t="s">
        <v>299</v>
      </c>
      <c r="D9" s="124" t="s">
        <v>426</v>
      </c>
      <c r="E9" s="124" t="s">
        <v>426</v>
      </c>
      <c r="F9" s="125" t="s">
        <v>339</v>
      </c>
      <c r="G9" s="126">
        <v>1</v>
      </c>
      <c r="H9" s="108">
        <v>5000</v>
      </c>
      <c r="I9" s="108">
        <v>5000</v>
      </c>
      <c r="J9" s="126">
        <v>5000</v>
      </c>
      <c r="K9" s="80"/>
      <c r="L9" s="80"/>
      <c r="M9" s="80"/>
      <c r="N9" s="80"/>
      <c r="O9" s="80"/>
      <c r="P9" s="80"/>
      <c r="Q9" s="80"/>
      <c r="R9" s="80"/>
      <c r="S9" s="80"/>
    </row>
    <row r="10" ht="21" customHeight="1" spans="1:19">
      <c r="A10" s="121" t="s">
        <v>71</v>
      </c>
      <c r="B10" s="122" t="s">
        <v>71</v>
      </c>
      <c r="C10" s="127"/>
      <c r="D10" s="124" t="s">
        <v>427</v>
      </c>
      <c r="E10" s="124" t="s">
        <v>427</v>
      </c>
      <c r="F10" s="125" t="s">
        <v>428</v>
      </c>
      <c r="G10" s="126">
        <v>169</v>
      </c>
      <c r="H10" s="108">
        <v>27040</v>
      </c>
      <c r="I10" s="108">
        <v>27040</v>
      </c>
      <c r="J10" s="126">
        <v>27040</v>
      </c>
      <c r="K10" s="80"/>
      <c r="L10" s="80"/>
      <c r="M10" s="80"/>
      <c r="N10" s="80"/>
      <c r="O10" s="80"/>
      <c r="P10" s="80"/>
      <c r="Q10" s="80"/>
      <c r="R10" s="80"/>
      <c r="S10" s="80"/>
    </row>
    <row r="11" ht="21" customHeight="1" spans="1:19">
      <c r="A11" s="121" t="s">
        <v>71</v>
      </c>
      <c r="B11" s="122" t="s">
        <v>71</v>
      </c>
      <c r="C11" s="122" t="s">
        <v>307</v>
      </c>
      <c r="D11" s="124" t="s">
        <v>429</v>
      </c>
      <c r="E11" s="124" t="s">
        <v>430</v>
      </c>
      <c r="F11" s="124" t="s">
        <v>401</v>
      </c>
      <c r="G11" s="126">
        <v>4000</v>
      </c>
      <c r="H11" s="108">
        <v>1000000</v>
      </c>
      <c r="I11" s="108">
        <v>1000000</v>
      </c>
      <c r="J11" s="126">
        <v>1000000</v>
      </c>
      <c r="K11" s="80"/>
      <c r="L11" s="80"/>
      <c r="M11" s="80"/>
      <c r="N11" s="80"/>
      <c r="O11" s="80"/>
      <c r="P11" s="80"/>
      <c r="Q11" s="80"/>
      <c r="R11" s="80"/>
      <c r="S11" s="80"/>
    </row>
    <row r="12" ht="21" customHeight="1" spans="1:19">
      <c r="A12" s="98" t="s">
        <v>187</v>
      </c>
      <c r="B12" s="99"/>
      <c r="C12" s="99"/>
      <c r="D12" s="100"/>
      <c r="E12" s="100"/>
      <c r="F12" s="100"/>
      <c r="G12" s="128"/>
      <c r="H12" s="108">
        <f>SUM(H9:H11)</f>
        <v>1032040</v>
      </c>
      <c r="I12" s="108">
        <f>SUM(I9:I11)</f>
        <v>1032040</v>
      </c>
      <c r="J12" s="108">
        <f>SUM(J9:J11)</f>
        <v>1032040</v>
      </c>
      <c r="K12" s="80"/>
      <c r="L12" s="80"/>
      <c r="M12" s="80"/>
      <c r="N12" s="80"/>
      <c r="O12" s="80"/>
      <c r="P12" s="80"/>
      <c r="Q12" s="80"/>
      <c r="R12" s="80"/>
      <c r="S12" s="80"/>
    </row>
    <row r="13" ht="21" customHeight="1" spans="1:19">
      <c r="A13" s="118" t="s">
        <v>431</v>
      </c>
      <c r="B13" s="5"/>
      <c r="C13" s="5"/>
      <c r="D13" s="118"/>
      <c r="E13" s="118"/>
      <c r="F13" s="118"/>
      <c r="G13" s="129"/>
      <c r="H13" s="130"/>
      <c r="I13" s="130"/>
      <c r="J13" s="130"/>
      <c r="K13" s="130"/>
      <c r="L13" s="130"/>
      <c r="M13" s="130"/>
      <c r="N13" s="130"/>
      <c r="O13" s="130"/>
      <c r="P13" s="130"/>
      <c r="Q13" s="130"/>
      <c r="R13" s="130"/>
      <c r="S13" s="130"/>
    </row>
  </sheetData>
  <mergeCells count="20">
    <mergeCell ref="A3:S3"/>
    <mergeCell ref="A4:H4"/>
    <mergeCell ref="I5:S5"/>
    <mergeCell ref="N6:S6"/>
    <mergeCell ref="A12:G12"/>
    <mergeCell ref="A13:S13"/>
    <mergeCell ref="A5:A7"/>
    <mergeCell ref="B5:B7"/>
    <mergeCell ref="C5:C7"/>
    <mergeCell ref="C9:C10"/>
    <mergeCell ref="D5:D7"/>
    <mergeCell ref="E5:E7"/>
    <mergeCell ref="F5:F7"/>
    <mergeCell ref="G5:G7"/>
    <mergeCell ref="H5:H7"/>
    <mergeCell ref="I6:I7"/>
    <mergeCell ref="J6:J7"/>
    <mergeCell ref="K6:K7"/>
    <mergeCell ref="L6:L7"/>
    <mergeCell ref="M6:M7"/>
  </mergeCells>
  <printOptions horizontalCentered="1"/>
  <pageMargins left="0.96" right="0.96" top="0.72" bottom="0.72" header="0" footer="0"/>
  <pageSetup paperSize="9" scale="28" orientation="landscape"/>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T18"/>
  <sheetViews>
    <sheetView showZeros="0" topLeftCell="F1" workbookViewId="0">
      <pane ySplit="1" topLeftCell="A2" activePane="bottomLeft" state="frozen"/>
      <selection/>
      <selection pane="bottomLeft" activeCell="K18" sqref="K18"/>
    </sheetView>
  </sheetViews>
  <sheetFormatPr defaultColWidth="9.14166666666667" defaultRowHeight="14.25" customHeight="1"/>
  <cols>
    <col min="1" max="5" width="39.1416666666667" customWidth="1"/>
    <col min="6" max="6" width="27.575" customWidth="1"/>
    <col min="7" max="7" width="28.575" customWidth="1"/>
    <col min="8" max="8" width="28.1416666666667" customWidth="1"/>
    <col min="9" max="9" width="39.1416666666667" customWidth="1"/>
    <col min="10" max="18" width="20.425" customWidth="1"/>
    <col min="19" max="20" width="20.2833333333333" customWidth="1"/>
  </cols>
  <sheetData>
    <row r="1" customHeight="1" spans="1:20">
      <c r="A1" s="1"/>
      <c r="B1" s="1"/>
      <c r="C1" s="1"/>
      <c r="D1" s="1"/>
      <c r="E1" s="1"/>
      <c r="F1" s="1"/>
      <c r="G1" s="1"/>
      <c r="H1" s="1"/>
      <c r="I1" s="1"/>
      <c r="J1" s="1"/>
      <c r="K1" s="1"/>
      <c r="L1" s="1"/>
      <c r="M1" s="1"/>
      <c r="N1" s="1"/>
      <c r="O1" s="1"/>
      <c r="P1" s="1"/>
      <c r="Q1" s="1"/>
      <c r="R1" s="1"/>
      <c r="S1" s="1"/>
      <c r="T1" s="1"/>
    </row>
    <row r="2" ht="16.5" customHeight="1" spans="1:20">
      <c r="A2" s="77"/>
      <c r="B2" s="84"/>
      <c r="C2" s="84"/>
      <c r="D2" s="84"/>
      <c r="E2" s="84"/>
      <c r="F2" s="84"/>
      <c r="G2" s="84"/>
      <c r="H2" s="77"/>
      <c r="I2" s="77"/>
      <c r="J2" s="77"/>
      <c r="K2" s="77"/>
      <c r="L2" s="77"/>
      <c r="M2" s="77"/>
      <c r="N2" s="101"/>
      <c r="O2" s="77"/>
      <c r="P2" s="77"/>
      <c r="Q2" s="84"/>
      <c r="R2" s="77"/>
      <c r="S2" s="114"/>
      <c r="T2" s="114" t="s">
        <v>432</v>
      </c>
    </row>
    <row r="3" ht="41.25" customHeight="1" spans="1:20">
      <c r="A3" s="73" t="str">
        <f>"2025"&amp;"年部门政府购买服务预算表"</f>
        <v>2025年部门政府购买服务预算表</v>
      </c>
      <c r="B3" s="66"/>
      <c r="C3" s="66"/>
      <c r="D3" s="66"/>
      <c r="E3" s="66"/>
      <c r="F3" s="66"/>
      <c r="G3" s="66"/>
      <c r="H3" s="85"/>
      <c r="I3" s="85"/>
      <c r="J3" s="85"/>
      <c r="K3" s="85"/>
      <c r="L3" s="85"/>
      <c r="M3" s="85"/>
      <c r="N3" s="102"/>
      <c r="O3" s="85"/>
      <c r="P3" s="85"/>
      <c r="Q3" s="66"/>
      <c r="R3" s="85"/>
      <c r="S3" s="102"/>
      <c r="T3" s="66"/>
    </row>
    <row r="4" ht="22.5" customHeight="1" spans="1:20">
      <c r="A4" s="74" t="s">
        <v>1</v>
      </c>
      <c r="B4" s="86"/>
      <c r="C4" s="86"/>
      <c r="D4" s="86"/>
      <c r="E4" s="86"/>
      <c r="F4" s="86"/>
      <c r="G4" s="86"/>
      <c r="H4" s="75"/>
      <c r="I4" s="75"/>
      <c r="J4" s="75"/>
      <c r="K4" s="75"/>
      <c r="L4" s="75"/>
      <c r="M4" s="75"/>
      <c r="N4" s="101"/>
      <c r="O4" s="77"/>
      <c r="P4" s="77"/>
      <c r="Q4" s="84"/>
      <c r="R4" s="77"/>
      <c r="S4" s="115"/>
      <c r="T4" s="114" t="s">
        <v>2</v>
      </c>
    </row>
    <row r="5" ht="24" customHeight="1" spans="1:20">
      <c r="A5" s="10" t="s">
        <v>196</v>
      </c>
      <c r="B5" s="87" t="s">
        <v>197</v>
      </c>
      <c r="C5" s="87" t="s">
        <v>416</v>
      </c>
      <c r="D5" s="87" t="s">
        <v>433</v>
      </c>
      <c r="E5" s="87" t="s">
        <v>434</v>
      </c>
      <c r="F5" s="87" t="s">
        <v>435</v>
      </c>
      <c r="G5" s="87" t="s">
        <v>436</v>
      </c>
      <c r="H5" s="88" t="s">
        <v>437</v>
      </c>
      <c r="I5" s="88" t="s">
        <v>438</v>
      </c>
      <c r="J5" s="103" t="s">
        <v>204</v>
      </c>
      <c r="K5" s="103"/>
      <c r="L5" s="103"/>
      <c r="M5" s="103"/>
      <c r="N5" s="104"/>
      <c r="O5" s="103"/>
      <c r="P5" s="103"/>
      <c r="Q5" s="81"/>
      <c r="R5" s="103"/>
      <c r="S5" s="104"/>
      <c r="T5" s="82"/>
    </row>
    <row r="6" ht="24" customHeight="1" spans="1:20">
      <c r="A6" s="15"/>
      <c r="B6" s="89"/>
      <c r="C6" s="89"/>
      <c r="D6" s="89"/>
      <c r="E6" s="89"/>
      <c r="F6" s="89"/>
      <c r="G6" s="89"/>
      <c r="H6" s="90"/>
      <c r="I6" s="90"/>
      <c r="J6" s="90" t="s">
        <v>56</v>
      </c>
      <c r="K6" s="90" t="s">
        <v>59</v>
      </c>
      <c r="L6" s="90" t="s">
        <v>422</v>
      </c>
      <c r="M6" s="90" t="s">
        <v>423</v>
      </c>
      <c r="N6" s="105" t="s">
        <v>424</v>
      </c>
      <c r="O6" s="106" t="s">
        <v>425</v>
      </c>
      <c r="P6" s="106"/>
      <c r="Q6" s="116"/>
      <c r="R6" s="106"/>
      <c r="S6" s="117"/>
      <c r="T6" s="91"/>
    </row>
    <row r="7" ht="54" customHeight="1" spans="1:20">
      <c r="A7" s="18"/>
      <c r="B7" s="91"/>
      <c r="C7" s="91"/>
      <c r="D7" s="91"/>
      <c r="E7" s="91"/>
      <c r="F7" s="91"/>
      <c r="G7" s="91"/>
      <c r="H7" s="92"/>
      <c r="I7" s="92"/>
      <c r="J7" s="92"/>
      <c r="K7" s="92" t="s">
        <v>58</v>
      </c>
      <c r="L7" s="92"/>
      <c r="M7" s="92"/>
      <c r="N7" s="107"/>
      <c r="O7" s="92" t="s">
        <v>58</v>
      </c>
      <c r="P7" s="92" t="s">
        <v>65</v>
      </c>
      <c r="Q7" s="91" t="s">
        <v>66</v>
      </c>
      <c r="R7" s="92" t="s">
        <v>67</v>
      </c>
      <c r="S7" s="107" t="s">
        <v>68</v>
      </c>
      <c r="T7" s="91" t="s">
        <v>69</v>
      </c>
    </row>
    <row r="8" ht="24" customHeight="1" spans="1:20">
      <c r="A8" s="19">
        <v>1</v>
      </c>
      <c r="B8" s="91">
        <v>2</v>
      </c>
      <c r="C8" s="19">
        <v>3</v>
      </c>
      <c r="D8" s="19">
        <v>4</v>
      </c>
      <c r="E8" s="91">
        <v>5</v>
      </c>
      <c r="F8" s="19">
        <v>6</v>
      </c>
      <c r="G8" s="19">
        <v>7</v>
      </c>
      <c r="H8" s="91">
        <v>8</v>
      </c>
      <c r="I8" s="19">
        <v>9</v>
      </c>
      <c r="J8" s="19">
        <v>10</v>
      </c>
      <c r="K8" s="91">
        <v>11</v>
      </c>
      <c r="L8" s="19">
        <v>12</v>
      </c>
      <c r="M8" s="19">
        <v>13</v>
      </c>
      <c r="N8" s="91">
        <v>14</v>
      </c>
      <c r="O8" s="19">
        <v>15</v>
      </c>
      <c r="P8" s="19">
        <v>16</v>
      </c>
      <c r="Q8" s="91">
        <v>17</v>
      </c>
      <c r="R8" s="19">
        <v>18</v>
      </c>
      <c r="S8" s="19">
        <v>19</v>
      </c>
      <c r="T8" s="19">
        <v>20</v>
      </c>
    </row>
    <row r="9" ht="24" customHeight="1" spans="1:20">
      <c r="A9" s="19" t="s">
        <v>71</v>
      </c>
      <c r="B9" s="91" t="s">
        <v>71</v>
      </c>
      <c r="C9" s="93" t="s">
        <v>303</v>
      </c>
      <c r="D9" s="94" t="s">
        <v>326</v>
      </c>
      <c r="E9" s="94" t="s">
        <v>439</v>
      </c>
      <c r="F9" s="94" t="s">
        <v>80</v>
      </c>
      <c r="G9" s="94" t="s">
        <v>440</v>
      </c>
      <c r="H9" s="94" t="s">
        <v>102</v>
      </c>
      <c r="I9" s="94" t="s">
        <v>326</v>
      </c>
      <c r="J9" s="108">
        <v>48000</v>
      </c>
      <c r="K9" s="108">
        <v>48000</v>
      </c>
      <c r="L9" s="109"/>
      <c r="M9" s="109"/>
      <c r="N9" s="110"/>
      <c r="O9" s="109"/>
      <c r="P9" s="109"/>
      <c r="Q9" s="110"/>
      <c r="R9" s="109"/>
      <c r="S9" s="109"/>
      <c r="T9" s="109"/>
    </row>
    <row r="10" ht="24" customHeight="1" spans="1:20">
      <c r="A10" s="19" t="s">
        <v>71</v>
      </c>
      <c r="B10" s="91" t="s">
        <v>71</v>
      </c>
      <c r="C10" s="93"/>
      <c r="D10" s="94" t="s">
        <v>441</v>
      </c>
      <c r="E10" s="94" t="s">
        <v>439</v>
      </c>
      <c r="F10" s="94" t="s">
        <v>80</v>
      </c>
      <c r="G10" s="94" t="s">
        <v>440</v>
      </c>
      <c r="H10" s="94" t="s">
        <v>102</v>
      </c>
      <c r="I10" s="94" t="s">
        <v>441</v>
      </c>
      <c r="J10" s="108">
        <v>36000</v>
      </c>
      <c r="K10" s="108">
        <v>36000</v>
      </c>
      <c r="L10" s="109"/>
      <c r="M10" s="109"/>
      <c r="N10" s="110"/>
      <c r="O10" s="109"/>
      <c r="P10" s="109"/>
      <c r="Q10" s="110"/>
      <c r="R10" s="109"/>
      <c r="S10" s="109"/>
      <c r="T10" s="109"/>
    </row>
    <row r="11" ht="24" customHeight="1" spans="1:20">
      <c r="A11" s="19" t="s">
        <v>71</v>
      </c>
      <c r="B11" s="91" t="s">
        <v>71</v>
      </c>
      <c r="C11" s="95"/>
      <c r="D11" s="94" t="s">
        <v>321</v>
      </c>
      <c r="E11" s="94" t="s">
        <v>439</v>
      </c>
      <c r="F11" s="94" t="s">
        <v>80</v>
      </c>
      <c r="G11" s="94" t="s">
        <v>440</v>
      </c>
      <c r="H11" s="94" t="s">
        <v>102</v>
      </c>
      <c r="I11" s="94" t="s">
        <v>321</v>
      </c>
      <c r="J11" s="108">
        <v>81000</v>
      </c>
      <c r="K11" s="108">
        <v>81000</v>
      </c>
      <c r="L11" s="109"/>
      <c r="M11" s="109"/>
      <c r="N11" s="110"/>
      <c r="O11" s="109"/>
      <c r="P11" s="109"/>
      <c r="Q11" s="110"/>
      <c r="R11" s="109"/>
      <c r="S11" s="109"/>
      <c r="T11" s="109"/>
    </row>
    <row r="12" ht="24" customHeight="1" spans="1:20">
      <c r="A12" s="19" t="s">
        <v>71</v>
      </c>
      <c r="B12" s="91" t="s">
        <v>71</v>
      </c>
      <c r="C12" s="93" t="s">
        <v>305</v>
      </c>
      <c r="D12" s="94" t="s">
        <v>442</v>
      </c>
      <c r="E12" s="94" t="s">
        <v>443</v>
      </c>
      <c r="F12" s="94" t="s">
        <v>80</v>
      </c>
      <c r="G12" s="94" t="s">
        <v>440</v>
      </c>
      <c r="H12" s="94" t="s">
        <v>102</v>
      </c>
      <c r="I12" s="94" t="s">
        <v>442</v>
      </c>
      <c r="J12" s="108">
        <v>280000</v>
      </c>
      <c r="K12" s="108">
        <v>280000</v>
      </c>
      <c r="L12" s="109"/>
      <c r="M12" s="109"/>
      <c r="N12" s="110"/>
      <c r="O12" s="109"/>
      <c r="P12" s="109"/>
      <c r="Q12" s="110"/>
      <c r="R12" s="109"/>
      <c r="S12" s="109"/>
      <c r="T12" s="109"/>
    </row>
    <row r="13" ht="37" customHeight="1" spans="1:20">
      <c r="A13" s="19" t="s">
        <v>71</v>
      </c>
      <c r="B13" s="91" t="s">
        <v>71</v>
      </c>
      <c r="C13" s="93"/>
      <c r="D13" s="94" t="s">
        <v>444</v>
      </c>
      <c r="E13" s="94" t="s">
        <v>445</v>
      </c>
      <c r="F13" s="94" t="s">
        <v>80</v>
      </c>
      <c r="G13" s="94" t="s">
        <v>440</v>
      </c>
      <c r="H13" s="94" t="s">
        <v>102</v>
      </c>
      <c r="I13" s="94" t="s">
        <v>446</v>
      </c>
      <c r="J13" s="108">
        <v>6000</v>
      </c>
      <c r="K13" s="108">
        <v>6000</v>
      </c>
      <c r="L13" s="109"/>
      <c r="M13" s="109"/>
      <c r="N13" s="110"/>
      <c r="O13" s="109"/>
      <c r="P13" s="109"/>
      <c r="Q13" s="110"/>
      <c r="R13" s="109"/>
      <c r="S13" s="109"/>
      <c r="T13" s="109"/>
    </row>
    <row r="14" ht="24" customHeight="1" spans="1:20">
      <c r="A14" s="19" t="s">
        <v>71</v>
      </c>
      <c r="B14" s="91" t="s">
        <v>71</v>
      </c>
      <c r="C14" s="93"/>
      <c r="D14" s="94" t="s">
        <v>447</v>
      </c>
      <c r="E14" s="94" t="s">
        <v>445</v>
      </c>
      <c r="F14" s="94" t="s">
        <v>80</v>
      </c>
      <c r="G14" s="94" t="s">
        <v>440</v>
      </c>
      <c r="H14" s="94" t="s">
        <v>102</v>
      </c>
      <c r="I14" s="94" t="s">
        <v>447</v>
      </c>
      <c r="J14" s="108">
        <v>5400</v>
      </c>
      <c r="K14" s="108">
        <v>5400</v>
      </c>
      <c r="L14" s="109"/>
      <c r="M14" s="109"/>
      <c r="N14" s="110"/>
      <c r="O14" s="109"/>
      <c r="P14" s="109"/>
      <c r="Q14" s="110"/>
      <c r="R14" s="109"/>
      <c r="S14" s="109"/>
      <c r="T14" s="109"/>
    </row>
    <row r="15" ht="24" customHeight="1" spans="1:20">
      <c r="A15" s="19" t="s">
        <v>71</v>
      </c>
      <c r="B15" s="91" t="s">
        <v>71</v>
      </c>
      <c r="C15" s="95"/>
      <c r="D15" s="94" t="s">
        <v>448</v>
      </c>
      <c r="E15" s="94" t="s">
        <v>445</v>
      </c>
      <c r="F15" s="94" t="s">
        <v>80</v>
      </c>
      <c r="G15" s="94" t="s">
        <v>440</v>
      </c>
      <c r="H15" s="94" t="s">
        <v>102</v>
      </c>
      <c r="I15" s="94" t="s">
        <v>448</v>
      </c>
      <c r="J15" s="108">
        <v>30000</v>
      </c>
      <c r="K15" s="108">
        <v>30000</v>
      </c>
      <c r="L15" s="109"/>
      <c r="M15" s="109"/>
      <c r="N15" s="110"/>
      <c r="O15" s="109"/>
      <c r="P15" s="109"/>
      <c r="Q15" s="110"/>
      <c r="R15" s="109"/>
      <c r="S15" s="109"/>
      <c r="T15" s="109"/>
    </row>
    <row r="16" ht="24" customHeight="1" spans="1:20">
      <c r="A16" s="19" t="s">
        <v>71</v>
      </c>
      <c r="B16" s="91" t="s">
        <v>71</v>
      </c>
      <c r="C16" s="95" t="s">
        <v>299</v>
      </c>
      <c r="D16" s="94" t="s">
        <v>449</v>
      </c>
      <c r="E16" s="96" t="s">
        <v>450</v>
      </c>
      <c r="F16" s="94" t="s">
        <v>80</v>
      </c>
      <c r="G16" s="94" t="s">
        <v>440</v>
      </c>
      <c r="H16" s="94" t="s">
        <v>102</v>
      </c>
      <c r="I16" s="111" t="s">
        <v>449</v>
      </c>
      <c r="J16" s="108">
        <v>20000</v>
      </c>
      <c r="K16" s="108">
        <v>20000</v>
      </c>
      <c r="L16" s="109"/>
      <c r="M16" s="109"/>
      <c r="N16" s="110"/>
      <c r="O16" s="109"/>
      <c r="P16" s="109"/>
      <c r="Q16" s="110"/>
      <c r="R16" s="109"/>
      <c r="S16" s="109"/>
      <c r="T16" s="109"/>
    </row>
    <row r="17" ht="51" customHeight="1" spans="1:20">
      <c r="A17" s="19" t="s">
        <v>71</v>
      </c>
      <c r="B17" s="91" t="s">
        <v>71</v>
      </c>
      <c r="C17" s="95" t="s">
        <v>307</v>
      </c>
      <c r="D17" s="94" t="s">
        <v>451</v>
      </c>
      <c r="E17" s="97" t="s">
        <v>452</v>
      </c>
      <c r="F17" s="94" t="s">
        <v>80</v>
      </c>
      <c r="G17" s="94" t="s">
        <v>440</v>
      </c>
      <c r="H17" s="94" t="s">
        <v>102</v>
      </c>
      <c r="I17" s="112" t="s">
        <v>453</v>
      </c>
      <c r="J17" s="108">
        <v>1000000</v>
      </c>
      <c r="K17" s="108">
        <v>1000000</v>
      </c>
      <c r="L17" s="109"/>
      <c r="M17" s="109"/>
      <c r="N17" s="110"/>
      <c r="O17" s="109"/>
      <c r="P17" s="109"/>
      <c r="Q17" s="110"/>
      <c r="R17" s="109"/>
      <c r="S17" s="109"/>
      <c r="T17" s="109"/>
    </row>
    <row r="18" ht="21" customHeight="1" spans="1:20">
      <c r="A18" s="98" t="s">
        <v>187</v>
      </c>
      <c r="B18" s="99"/>
      <c r="C18" s="99"/>
      <c r="D18" s="99"/>
      <c r="E18" s="99"/>
      <c r="F18" s="99"/>
      <c r="G18" s="99"/>
      <c r="H18" s="100"/>
      <c r="I18" s="113"/>
      <c r="J18" s="80">
        <f>SUM(J9:J17)</f>
        <v>1506400</v>
      </c>
      <c r="K18" s="80">
        <f>SUM(K9:K17)</f>
        <v>1506400</v>
      </c>
      <c r="L18" s="80"/>
      <c r="M18" s="80"/>
      <c r="N18" s="80"/>
      <c r="O18" s="80"/>
      <c r="P18" s="80"/>
      <c r="Q18" s="80"/>
      <c r="R18" s="80"/>
      <c r="S18" s="80"/>
      <c r="T18" s="80"/>
    </row>
  </sheetData>
  <mergeCells count="21">
    <mergeCell ref="A3:T3"/>
    <mergeCell ref="A4:I4"/>
    <mergeCell ref="J5:T5"/>
    <mergeCell ref="O6:T6"/>
    <mergeCell ref="A18:I18"/>
    <mergeCell ref="A5:A7"/>
    <mergeCell ref="B5:B7"/>
    <mergeCell ref="C5:C7"/>
    <mergeCell ref="C9:C11"/>
    <mergeCell ref="C12:C15"/>
    <mergeCell ref="D5:D7"/>
    <mergeCell ref="E5:E7"/>
    <mergeCell ref="F5:F7"/>
    <mergeCell ref="G5:G7"/>
    <mergeCell ref="H5:H7"/>
    <mergeCell ref="I5:I7"/>
    <mergeCell ref="J6:J7"/>
    <mergeCell ref="K6:K7"/>
    <mergeCell ref="L6:L7"/>
    <mergeCell ref="M6:M7"/>
    <mergeCell ref="N6:N7"/>
  </mergeCells>
  <printOptions horizontalCentered="1"/>
  <pageMargins left="0.96" right="0.96" top="0.72" bottom="0.72" header="0" footer="0"/>
  <pageSetup paperSize="9" scale="21" orientation="landscape"/>
  <headerFooter/>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X11"/>
  <sheetViews>
    <sheetView showZeros="0" workbookViewId="0">
      <pane ySplit="1" topLeftCell="A2" activePane="bottomLeft" state="frozen"/>
      <selection/>
      <selection pane="bottomLeft" activeCell="A11" sqref="$A11:$XFD11"/>
    </sheetView>
  </sheetViews>
  <sheetFormatPr defaultColWidth="9.14166666666667" defaultRowHeight="14.25" customHeight="1"/>
  <cols>
    <col min="1" max="1" width="37.7" customWidth="1"/>
    <col min="2" max="24" width="20" customWidth="1"/>
  </cols>
  <sheetData>
    <row r="1" customHeight="1" spans="1:24">
      <c r="A1" s="1"/>
      <c r="B1" s="1"/>
      <c r="C1" s="1"/>
      <c r="D1" s="1"/>
      <c r="E1" s="1"/>
      <c r="F1" s="1"/>
      <c r="G1" s="1"/>
      <c r="H1" s="1"/>
      <c r="I1" s="1"/>
      <c r="J1" s="1"/>
      <c r="K1" s="1"/>
      <c r="L1" s="1"/>
      <c r="M1" s="1"/>
      <c r="N1" s="1"/>
      <c r="O1" s="1"/>
      <c r="P1" s="1"/>
      <c r="Q1" s="1"/>
      <c r="R1" s="1"/>
      <c r="S1" s="1"/>
      <c r="T1" s="1"/>
      <c r="U1" s="1"/>
      <c r="V1" s="1"/>
      <c r="W1" s="1"/>
      <c r="X1" s="1"/>
    </row>
    <row r="2" ht="17.25" customHeight="1" spans="4:24">
      <c r="D2" s="72"/>
      <c r="W2" s="3"/>
      <c r="X2" s="3" t="s">
        <v>454</v>
      </c>
    </row>
    <row r="3" ht="41.25" customHeight="1" spans="1:24">
      <c r="A3" s="73" t="str">
        <f>"2025"&amp;"年对下转移支付预算表"</f>
        <v>2025年对下转移支付预算表</v>
      </c>
      <c r="B3" s="4"/>
      <c r="C3" s="4"/>
      <c r="D3" s="4"/>
      <c r="E3" s="4"/>
      <c r="F3" s="4"/>
      <c r="G3" s="4"/>
      <c r="H3" s="4"/>
      <c r="I3" s="4"/>
      <c r="J3" s="4"/>
      <c r="K3" s="4"/>
      <c r="L3" s="4"/>
      <c r="M3" s="4"/>
      <c r="N3" s="4"/>
      <c r="O3" s="4"/>
      <c r="P3" s="4"/>
      <c r="Q3" s="4"/>
      <c r="R3" s="4"/>
      <c r="S3" s="4"/>
      <c r="T3" s="4"/>
      <c r="U3" s="4"/>
      <c r="V3" s="4"/>
      <c r="W3" s="66"/>
      <c r="X3" s="66"/>
    </row>
    <row r="4" ht="18" customHeight="1" spans="1:24">
      <c r="A4" s="74" t="s">
        <v>1</v>
      </c>
      <c r="B4" s="75"/>
      <c r="C4" s="75"/>
      <c r="D4" s="76"/>
      <c r="E4" s="77"/>
      <c r="F4" s="77"/>
      <c r="G4" s="77"/>
      <c r="H4" s="77"/>
      <c r="I4" s="77"/>
      <c r="W4" s="8"/>
      <c r="X4" s="8" t="s">
        <v>2</v>
      </c>
    </row>
    <row r="5" ht="19.5" customHeight="1" spans="1:24">
      <c r="A5" s="27" t="s">
        <v>455</v>
      </c>
      <c r="B5" s="11" t="s">
        <v>204</v>
      </c>
      <c r="C5" s="12"/>
      <c r="D5" s="12"/>
      <c r="E5" s="11" t="s">
        <v>456</v>
      </c>
      <c r="F5" s="12"/>
      <c r="G5" s="12"/>
      <c r="H5" s="12"/>
      <c r="I5" s="12"/>
      <c r="J5" s="12"/>
      <c r="K5" s="12"/>
      <c r="L5" s="12"/>
      <c r="M5" s="12"/>
      <c r="N5" s="12"/>
      <c r="O5" s="12"/>
      <c r="P5" s="12"/>
      <c r="Q5" s="12"/>
      <c r="R5" s="12"/>
      <c r="S5" s="12"/>
      <c r="T5" s="12"/>
      <c r="U5" s="12"/>
      <c r="V5" s="12"/>
      <c r="W5" s="81"/>
      <c r="X5" s="82"/>
    </row>
    <row r="6" ht="40.5" customHeight="1" spans="1:24">
      <c r="A6" s="19"/>
      <c r="B6" s="28" t="s">
        <v>56</v>
      </c>
      <c r="C6" s="10" t="s">
        <v>59</v>
      </c>
      <c r="D6" s="78" t="s">
        <v>422</v>
      </c>
      <c r="E6" s="47" t="s">
        <v>457</v>
      </c>
      <c r="F6" s="47" t="s">
        <v>458</v>
      </c>
      <c r="G6" s="47" t="s">
        <v>459</v>
      </c>
      <c r="H6" s="47" t="s">
        <v>460</v>
      </c>
      <c r="I6" s="47" t="s">
        <v>461</v>
      </c>
      <c r="J6" s="47" t="s">
        <v>462</v>
      </c>
      <c r="K6" s="47" t="s">
        <v>463</v>
      </c>
      <c r="L6" s="47" t="s">
        <v>464</v>
      </c>
      <c r="M6" s="47" t="s">
        <v>465</v>
      </c>
      <c r="N6" s="47" t="s">
        <v>466</v>
      </c>
      <c r="O6" s="47" t="s">
        <v>467</v>
      </c>
      <c r="P6" s="47" t="s">
        <v>468</v>
      </c>
      <c r="Q6" s="47" t="s">
        <v>469</v>
      </c>
      <c r="R6" s="47" t="s">
        <v>470</v>
      </c>
      <c r="S6" s="47" t="s">
        <v>471</v>
      </c>
      <c r="T6" s="47" t="s">
        <v>472</v>
      </c>
      <c r="U6" s="47" t="s">
        <v>473</v>
      </c>
      <c r="V6" s="47" t="s">
        <v>474</v>
      </c>
      <c r="W6" s="47" t="s">
        <v>475</v>
      </c>
      <c r="X6" s="83" t="s">
        <v>476</v>
      </c>
    </row>
    <row r="7" ht="19.5" customHeight="1" spans="1:24">
      <c r="A7" s="20">
        <v>1</v>
      </c>
      <c r="B7" s="20">
        <v>2</v>
      </c>
      <c r="C7" s="20">
        <v>3</v>
      </c>
      <c r="D7" s="79">
        <v>4</v>
      </c>
      <c r="E7" s="35">
        <v>5</v>
      </c>
      <c r="F7" s="20">
        <v>6</v>
      </c>
      <c r="G7" s="20">
        <v>7</v>
      </c>
      <c r="H7" s="79">
        <v>8</v>
      </c>
      <c r="I7" s="20">
        <v>9</v>
      </c>
      <c r="J7" s="20">
        <v>10</v>
      </c>
      <c r="K7" s="20">
        <v>11</v>
      </c>
      <c r="L7" s="79">
        <v>12</v>
      </c>
      <c r="M7" s="20">
        <v>13</v>
      </c>
      <c r="N7" s="20">
        <v>14</v>
      </c>
      <c r="O7" s="20">
        <v>15</v>
      </c>
      <c r="P7" s="79">
        <v>16</v>
      </c>
      <c r="Q7" s="20">
        <v>17</v>
      </c>
      <c r="R7" s="20">
        <v>18</v>
      </c>
      <c r="S7" s="20">
        <v>19</v>
      </c>
      <c r="T7" s="79">
        <v>20</v>
      </c>
      <c r="U7" s="79">
        <v>21</v>
      </c>
      <c r="V7" s="79">
        <v>22</v>
      </c>
      <c r="W7" s="35">
        <v>23</v>
      </c>
      <c r="X7" s="35">
        <v>24</v>
      </c>
    </row>
    <row r="8" ht="19.5" customHeight="1" spans="1:24">
      <c r="A8" s="29"/>
      <c r="B8" s="80"/>
      <c r="C8" s="80"/>
      <c r="D8" s="80"/>
      <c r="E8" s="80"/>
      <c r="F8" s="80"/>
      <c r="G8" s="80"/>
      <c r="H8" s="80"/>
      <c r="I8" s="80"/>
      <c r="J8" s="80"/>
      <c r="K8" s="80"/>
      <c r="L8" s="80"/>
      <c r="M8" s="80"/>
      <c r="N8" s="80"/>
      <c r="O8" s="80"/>
      <c r="P8" s="80"/>
      <c r="Q8" s="80"/>
      <c r="R8" s="80"/>
      <c r="S8" s="80"/>
      <c r="T8" s="80"/>
      <c r="U8" s="80"/>
      <c r="V8" s="80"/>
      <c r="W8" s="80"/>
      <c r="X8" s="80"/>
    </row>
    <row r="9" ht="19.5" customHeight="1" spans="1:24">
      <c r="A9" s="69"/>
      <c r="B9" s="80"/>
      <c r="C9" s="80"/>
      <c r="D9" s="80"/>
      <c r="E9" s="80"/>
      <c r="F9" s="80"/>
      <c r="G9" s="80"/>
      <c r="H9" s="80"/>
      <c r="I9" s="80"/>
      <c r="J9" s="80"/>
      <c r="K9" s="80"/>
      <c r="L9" s="80"/>
      <c r="M9" s="80"/>
      <c r="N9" s="80"/>
      <c r="O9" s="80"/>
      <c r="P9" s="80"/>
      <c r="Q9" s="80"/>
      <c r="R9" s="80"/>
      <c r="S9" s="80"/>
      <c r="T9" s="80"/>
      <c r="U9" s="80"/>
      <c r="V9" s="80"/>
      <c r="W9" s="80"/>
      <c r="X9" s="80"/>
    </row>
    <row r="11" s="63" customFormat="1" customHeight="1" spans="1:1">
      <c r="A11" s="63" t="s">
        <v>477</v>
      </c>
    </row>
  </sheetData>
  <mergeCells count="5">
    <mergeCell ref="A3:X3"/>
    <mergeCell ref="A4:I4"/>
    <mergeCell ref="B5:D5"/>
    <mergeCell ref="E5:X5"/>
    <mergeCell ref="A5:A6"/>
  </mergeCells>
  <printOptions horizontalCentered="1"/>
  <pageMargins left="0.96" right="0.96" top="0.72" bottom="0.72" header="0" footer="0"/>
  <pageSetup paperSize="9" scale="23" orientation="landscape"/>
  <headerFooter/>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J10"/>
  <sheetViews>
    <sheetView showZeros="0" tabSelected="1" workbookViewId="0">
      <pane ySplit="1" topLeftCell="A2" activePane="bottomLeft" state="frozen"/>
      <selection/>
      <selection pane="bottomLeft" activeCell="A10" sqref="$A10:$XFD10"/>
    </sheetView>
  </sheetViews>
  <sheetFormatPr defaultColWidth="9.14166666666667" defaultRowHeight="12" customHeight="1"/>
  <cols>
    <col min="1" max="1" width="34.2833333333333" customWidth="1"/>
    <col min="2" max="2" width="29" customWidth="1"/>
    <col min="3" max="5" width="23.575" customWidth="1"/>
    <col min="6" max="6" width="11.2833333333333" customWidth="1"/>
    <col min="7" max="7" width="25.1416666666667" customWidth="1"/>
    <col min="8" max="8" width="15.575" customWidth="1"/>
    <col min="9" max="9" width="13.425" customWidth="1"/>
    <col min="10" max="10" width="18.85" customWidth="1"/>
  </cols>
  <sheetData>
    <row r="1" customHeight="1" spans="1:10">
      <c r="A1" s="1"/>
      <c r="B1" s="1"/>
      <c r="C1" s="1"/>
      <c r="D1" s="1"/>
      <c r="E1" s="1"/>
      <c r="F1" s="1"/>
      <c r="G1" s="1"/>
      <c r="H1" s="1"/>
      <c r="I1" s="1"/>
      <c r="J1" s="1"/>
    </row>
    <row r="2" ht="16.5" customHeight="1" spans="10:10">
      <c r="J2" s="3" t="s">
        <v>478</v>
      </c>
    </row>
    <row r="3" ht="41.25" customHeight="1" spans="1:10">
      <c r="A3" s="65" t="str">
        <f>"2025"&amp;"年对下转移支付绩效目标表"</f>
        <v>2025年对下转移支付绩效目标表</v>
      </c>
      <c r="B3" s="4"/>
      <c r="C3" s="4"/>
      <c r="D3" s="4"/>
      <c r="E3" s="4"/>
      <c r="F3" s="66"/>
      <c r="G3" s="4"/>
      <c r="H3" s="66"/>
      <c r="I3" s="66"/>
      <c r="J3" s="4"/>
    </row>
    <row r="4" ht="17.25" customHeight="1" spans="1:1">
      <c r="A4" s="5" t="s">
        <v>1</v>
      </c>
    </row>
    <row r="5" ht="44.25" customHeight="1" spans="1:10">
      <c r="A5" s="67" t="s">
        <v>455</v>
      </c>
      <c r="B5" s="67" t="s">
        <v>309</v>
      </c>
      <c r="C5" s="67" t="s">
        <v>310</v>
      </c>
      <c r="D5" s="67" t="s">
        <v>311</v>
      </c>
      <c r="E5" s="67" t="s">
        <v>312</v>
      </c>
      <c r="F5" s="68" t="s">
        <v>313</v>
      </c>
      <c r="G5" s="67" t="s">
        <v>314</v>
      </c>
      <c r="H5" s="68" t="s">
        <v>315</v>
      </c>
      <c r="I5" s="68" t="s">
        <v>316</v>
      </c>
      <c r="J5" s="67" t="s">
        <v>317</v>
      </c>
    </row>
    <row r="6" ht="14.25" customHeight="1" spans="1:10">
      <c r="A6" s="67">
        <v>1</v>
      </c>
      <c r="B6" s="67">
        <v>2</v>
      </c>
      <c r="C6" s="67">
        <v>3</v>
      </c>
      <c r="D6" s="67">
        <v>4</v>
      </c>
      <c r="E6" s="67">
        <v>5</v>
      </c>
      <c r="F6" s="68">
        <v>6</v>
      </c>
      <c r="G6" s="67">
        <v>7</v>
      </c>
      <c r="H6" s="68">
        <v>8</v>
      </c>
      <c r="I6" s="68">
        <v>9</v>
      </c>
      <c r="J6" s="67">
        <v>10</v>
      </c>
    </row>
    <row r="7" ht="42" customHeight="1" spans="1:10">
      <c r="A7" s="29"/>
      <c r="B7" s="69"/>
      <c r="C7" s="69"/>
      <c r="D7" s="69"/>
      <c r="E7" s="70"/>
      <c r="F7" s="71"/>
      <c r="G7" s="70"/>
      <c r="H7" s="71"/>
      <c r="I7" s="71"/>
      <c r="J7" s="70"/>
    </row>
    <row r="8" ht="42" customHeight="1" spans="1:10">
      <c r="A8" s="29"/>
      <c r="B8" s="21"/>
      <c r="C8" s="21"/>
      <c r="D8" s="21"/>
      <c r="E8" s="29"/>
      <c r="F8" s="21"/>
      <c r="G8" s="29"/>
      <c r="H8" s="21"/>
      <c r="I8" s="21"/>
      <c r="J8" s="29"/>
    </row>
    <row r="10" s="63" customFormat="1" ht="21" customHeight="1" spans="1:1">
      <c r="A10" s="63" t="s">
        <v>479</v>
      </c>
    </row>
  </sheetData>
  <mergeCells count="2">
    <mergeCell ref="A3:J3"/>
    <mergeCell ref="A4:H4"/>
  </mergeCells>
  <printOptions horizontalCentered="1"/>
  <pageMargins left="0.96" right="0.96" top="0.72" bottom="0.72" header="0" footer="0"/>
  <pageSetup paperSize="9" scale="50" orientation="landscape"/>
  <headerFooter/>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I11"/>
  <sheetViews>
    <sheetView showZeros="0" workbookViewId="0">
      <pane ySplit="1" topLeftCell="A2" activePane="bottomLeft" state="frozen"/>
      <selection/>
      <selection pane="bottomLeft" activeCell="A11" sqref="A11"/>
    </sheetView>
  </sheetViews>
  <sheetFormatPr defaultColWidth="10.425" defaultRowHeight="14.25" customHeight="1"/>
  <cols>
    <col min="1" max="3" width="33.7" customWidth="1"/>
    <col min="4" max="4" width="45.575" customWidth="1"/>
    <col min="5" max="5" width="27.575" customWidth="1"/>
    <col min="6" max="6" width="21.7166666666667" customWidth="1"/>
    <col min="7" max="9" width="26.2833333333333" customWidth="1"/>
  </cols>
  <sheetData>
    <row r="1" customHeight="1" spans="1:9">
      <c r="A1" s="1"/>
      <c r="B1" s="1"/>
      <c r="C1" s="1"/>
      <c r="D1" s="1"/>
      <c r="E1" s="1"/>
      <c r="F1" s="1"/>
      <c r="G1" s="1"/>
      <c r="H1" s="1"/>
      <c r="I1" s="1"/>
    </row>
    <row r="2" customHeight="1" spans="1:9">
      <c r="A2" s="37" t="s">
        <v>480</v>
      </c>
      <c r="B2" s="38"/>
      <c r="C2" s="38"/>
      <c r="D2" s="39"/>
      <c r="E2" s="39"/>
      <c r="F2" s="39"/>
      <c r="G2" s="38"/>
      <c r="H2" s="38"/>
      <c r="I2" s="39"/>
    </row>
    <row r="3" ht="41.25" customHeight="1" spans="1:9">
      <c r="A3" s="40" t="str">
        <f>"2025"&amp;"年新增资产配置预算表"</f>
        <v>2025年新增资产配置预算表</v>
      </c>
      <c r="B3" s="41"/>
      <c r="C3" s="41"/>
      <c r="D3" s="42"/>
      <c r="E3" s="42"/>
      <c r="F3" s="42"/>
      <c r="G3" s="41"/>
      <c r="H3" s="41"/>
      <c r="I3" s="42"/>
    </row>
    <row r="4" customHeight="1" spans="1:9">
      <c r="A4" s="43" t="s">
        <v>1</v>
      </c>
      <c r="B4" s="44"/>
      <c r="C4" s="44"/>
      <c r="D4" s="45"/>
      <c r="F4" s="42"/>
      <c r="G4" s="41"/>
      <c r="H4" s="41"/>
      <c r="I4" s="64" t="s">
        <v>2</v>
      </c>
    </row>
    <row r="5" ht="28.5" customHeight="1" spans="1:9">
      <c r="A5" s="46" t="s">
        <v>196</v>
      </c>
      <c r="B5" s="47" t="s">
        <v>197</v>
      </c>
      <c r="C5" s="48" t="s">
        <v>481</v>
      </c>
      <c r="D5" s="46" t="s">
        <v>482</v>
      </c>
      <c r="E5" s="46" t="s">
        <v>483</v>
      </c>
      <c r="F5" s="46" t="s">
        <v>484</v>
      </c>
      <c r="G5" s="47" t="s">
        <v>485</v>
      </c>
      <c r="H5" s="35"/>
      <c r="I5" s="46"/>
    </row>
    <row r="6" ht="21" customHeight="1" spans="1:9">
      <c r="A6" s="48"/>
      <c r="B6" s="49"/>
      <c r="C6" s="49"/>
      <c r="D6" s="50"/>
      <c r="E6" s="49"/>
      <c r="F6" s="49"/>
      <c r="G6" s="47" t="s">
        <v>420</v>
      </c>
      <c r="H6" s="47" t="s">
        <v>486</v>
      </c>
      <c r="I6" s="47" t="s">
        <v>487</v>
      </c>
    </row>
    <row r="7" ht="17.25" customHeight="1" spans="1:9">
      <c r="A7" s="51" t="s">
        <v>86</v>
      </c>
      <c r="B7" s="52"/>
      <c r="C7" s="53" t="s">
        <v>87</v>
      </c>
      <c r="D7" s="51" t="s">
        <v>88</v>
      </c>
      <c r="E7" s="54" t="s">
        <v>89</v>
      </c>
      <c r="F7" s="51" t="s">
        <v>90</v>
      </c>
      <c r="G7" s="53" t="s">
        <v>91</v>
      </c>
      <c r="H7" s="55" t="s">
        <v>92</v>
      </c>
      <c r="I7" s="54" t="s">
        <v>93</v>
      </c>
    </row>
    <row r="8" ht="19.5" customHeight="1" spans="1:9">
      <c r="A8" s="56"/>
      <c r="B8" s="31"/>
      <c r="C8" s="31"/>
      <c r="D8" s="29"/>
      <c r="E8" s="21"/>
      <c r="F8" s="55"/>
      <c r="G8" s="57"/>
      <c r="H8" s="58"/>
      <c r="I8" s="58"/>
    </row>
    <row r="9" ht="19.5" customHeight="1" spans="1:9">
      <c r="A9" s="59" t="s">
        <v>56</v>
      </c>
      <c r="B9" s="60"/>
      <c r="C9" s="60"/>
      <c r="D9" s="61"/>
      <c r="E9" s="62"/>
      <c r="F9" s="62"/>
      <c r="G9" s="57"/>
      <c r="H9" s="58"/>
      <c r="I9" s="58"/>
    </row>
    <row r="11" ht="21" customHeight="1" spans="1:1">
      <c r="A11" s="63" t="s">
        <v>488</v>
      </c>
    </row>
  </sheetData>
  <mergeCells count="11">
    <mergeCell ref="A2:I2"/>
    <mergeCell ref="A3:I3"/>
    <mergeCell ref="A4:C4"/>
    <mergeCell ref="G5:I5"/>
    <mergeCell ref="A9:F9"/>
    <mergeCell ref="A5:A6"/>
    <mergeCell ref="B5:B6"/>
    <mergeCell ref="C5:C6"/>
    <mergeCell ref="D5:D6"/>
    <mergeCell ref="E5:E6"/>
    <mergeCell ref="F5:F6"/>
  </mergeCells>
  <pageMargins left="0.67" right="0.67" top="0.72" bottom="0.72" header="0.28" footer="0.28"/>
  <pageSetup paperSize="9" fitToWidth="0" fitToHeight="0" orientation="portrait"/>
  <headerFooter/>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K11"/>
  <sheetViews>
    <sheetView showZeros="0" topLeftCell="D1" workbookViewId="0">
      <pane ySplit="1" topLeftCell="A2" activePane="bottomLeft" state="frozen"/>
      <selection/>
      <selection pane="bottomLeft" activeCell="H14" sqref="H14"/>
    </sheetView>
  </sheetViews>
  <sheetFormatPr defaultColWidth="9.14166666666667" defaultRowHeight="14.25" customHeight="1"/>
  <cols>
    <col min="1" max="1" width="19.2833333333333" customWidth="1"/>
    <col min="2" max="2" width="33.85" customWidth="1"/>
    <col min="3" max="3" width="23.85" customWidth="1"/>
    <col min="4" max="4" width="11.1416666666667" customWidth="1"/>
    <col min="5" max="5" width="17.7166666666667" customWidth="1"/>
    <col min="6" max="6" width="9.85" customWidth="1"/>
    <col min="7" max="7" width="17.7166666666667" customWidth="1"/>
    <col min="8" max="11" width="23.1416666666667" customWidth="1"/>
  </cols>
  <sheetData>
    <row r="1" customHeight="1" spans="1:11">
      <c r="A1" s="1"/>
      <c r="B1" s="1"/>
      <c r="C1" s="1"/>
      <c r="D1" s="1"/>
      <c r="E1" s="1"/>
      <c r="F1" s="1"/>
      <c r="G1" s="1"/>
      <c r="H1" s="1"/>
      <c r="I1" s="1"/>
      <c r="J1" s="1"/>
      <c r="K1" s="1"/>
    </row>
    <row r="2" customHeight="1" spans="4:11">
      <c r="D2" s="2"/>
      <c r="E2" s="2"/>
      <c r="F2" s="2"/>
      <c r="G2" s="2"/>
      <c r="K2" s="3" t="s">
        <v>489</v>
      </c>
    </row>
    <row r="3" ht="41.25" customHeight="1" spans="1:11">
      <c r="A3" s="4" t="str">
        <f>"2025"&amp;"年上级转移支付补助项目支出预算表"</f>
        <v>2025年上级转移支付补助项目支出预算表</v>
      </c>
      <c r="B3" s="4"/>
      <c r="C3" s="4"/>
      <c r="D3" s="4"/>
      <c r="E3" s="4"/>
      <c r="F3" s="4"/>
      <c r="G3" s="4"/>
      <c r="H3" s="4"/>
      <c r="I3" s="4"/>
      <c r="J3" s="4"/>
      <c r="K3" s="4"/>
    </row>
    <row r="4" ht="13.5" customHeight="1" spans="1:11">
      <c r="A4" s="5" t="str">
        <f>"单位名称："&amp;""</f>
        <v>单位名称：</v>
      </c>
      <c r="B4" s="6"/>
      <c r="C4" s="6"/>
      <c r="D4" s="6"/>
      <c r="E4" s="6"/>
      <c r="F4" s="6"/>
      <c r="G4" s="6"/>
      <c r="H4" s="7"/>
      <c r="I4" s="7"/>
      <c r="J4" s="7"/>
      <c r="K4" s="8" t="s">
        <v>2</v>
      </c>
    </row>
    <row r="5" ht="21.75" customHeight="1" spans="1:11">
      <c r="A5" s="9" t="s">
        <v>291</v>
      </c>
      <c r="B5" s="9" t="s">
        <v>199</v>
      </c>
      <c r="C5" s="9" t="s">
        <v>292</v>
      </c>
      <c r="D5" s="10" t="s">
        <v>200</v>
      </c>
      <c r="E5" s="10" t="s">
        <v>201</v>
      </c>
      <c r="F5" s="10" t="s">
        <v>293</v>
      </c>
      <c r="G5" s="10" t="s">
        <v>294</v>
      </c>
      <c r="H5" s="27" t="s">
        <v>56</v>
      </c>
      <c r="I5" s="11" t="s">
        <v>490</v>
      </c>
      <c r="J5" s="12"/>
      <c r="K5" s="13"/>
    </row>
    <row r="6" ht="21.75" customHeight="1" spans="1:11">
      <c r="A6" s="14"/>
      <c r="B6" s="14"/>
      <c r="C6" s="14"/>
      <c r="D6" s="15"/>
      <c r="E6" s="15"/>
      <c r="F6" s="15"/>
      <c r="G6" s="15"/>
      <c r="H6" s="28"/>
      <c r="I6" s="10" t="s">
        <v>59</v>
      </c>
      <c r="J6" s="10" t="s">
        <v>60</v>
      </c>
      <c r="K6" s="10" t="s">
        <v>61</v>
      </c>
    </row>
    <row r="7" ht="40.5" customHeight="1" spans="1:11">
      <c r="A7" s="17"/>
      <c r="B7" s="17"/>
      <c r="C7" s="17"/>
      <c r="D7" s="18"/>
      <c r="E7" s="18"/>
      <c r="F7" s="18"/>
      <c r="G7" s="18"/>
      <c r="H7" s="19"/>
      <c r="I7" s="18" t="s">
        <v>58</v>
      </c>
      <c r="J7" s="18"/>
      <c r="K7" s="18"/>
    </row>
    <row r="8" ht="15" customHeight="1" spans="1:11">
      <c r="A8" s="20">
        <v>1</v>
      </c>
      <c r="B8" s="20">
        <v>2</v>
      </c>
      <c r="C8" s="20">
        <v>3</v>
      </c>
      <c r="D8" s="20">
        <v>4</v>
      </c>
      <c r="E8" s="20">
        <v>5</v>
      </c>
      <c r="F8" s="20">
        <v>6</v>
      </c>
      <c r="G8" s="20">
        <v>7</v>
      </c>
      <c r="H8" s="20">
        <v>8</v>
      </c>
      <c r="I8" s="20">
        <v>9</v>
      </c>
      <c r="J8" s="35">
        <v>10</v>
      </c>
      <c r="K8" s="35">
        <v>11</v>
      </c>
    </row>
    <row r="9" ht="18.75" customHeight="1" spans="1:11">
      <c r="A9" s="29"/>
      <c r="B9" s="21"/>
      <c r="C9" s="29"/>
      <c r="D9" s="29"/>
      <c r="E9" s="29"/>
      <c r="F9" s="29"/>
      <c r="G9" s="29"/>
      <c r="H9" s="30"/>
      <c r="I9" s="36"/>
      <c r="J9" s="36"/>
      <c r="K9" s="30"/>
    </row>
    <row r="10" ht="18.75" customHeight="1" spans="1:11">
      <c r="A10" s="31"/>
      <c r="B10" s="21"/>
      <c r="C10" s="21"/>
      <c r="D10" s="21"/>
      <c r="E10" s="21"/>
      <c r="F10" s="21"/>
      <c r="G10" s="21"/>
      <c r="H10" s="23"/>
      <c r="I10" s="23"/>
      <c r="J10" s="23"/>
      <c r="K10" s="30"/>
    </row>
    <row r="11" ht="18.75" customHeight="1" spans="1:11">
      <c r="A11" s="32" t="s">
        <v>187</v>
      </c>
      <c r="B11" s="33"/>
      <c r="C11" s="33"/>
      <c r="D11" s="33"/>
      <c r="E11" s="33"/>
      <c r="F11" s="33"/>
      <c r="G11" s="34"/>
      <c r="H11" s="23"/>
      <c r="I11" s="23"/>
      <c r="J11" s="23"/>
      <c r="K11" s="30"/>
    </row>
  </sheetData>
  <mergeCells count="15">
    <mergeCell ref="A3:K3"/>
    <mergeCell ref="A4:G4"/>
    <mergeCell ref="I5:K5"/>
    <mergeCell ref="A11:G11"/>
    <mergeCell ref="A5:A7"/>
    <mergeCell ref="B5:B7"/>
    <mergeCell ref="C5:C7"/>
    <mergeCell ref="D5:D7"/>
    <mergeCell ref="E5:E7"/>
    <mergeCell ref="F5:F7"/>
    <mergeCell ref="G5:G7"/>
    <mergeCell ref="H5:H7"/>
    <mergeCell ref="I6:I7"/>
    <mergeCell ref="J6:J7"/>
    <mergeCell ref="K6:K7"/>
  </mergeCells>
  <printOptions horizontalCentered="1"/>
  <pageMargins left="0.37" right="0.37" top="0.56" bottom="0.56" header="0.48" footer="0.48"/>
  <pageSetup paperSize="9" scale="58" orientation="landscape"/>
  <headerFooter/>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G11"/>
  <sheetViews>
    <sheetView showZeros="0" workbookViewId="0">
      <pane ySplit="1" topLeftCell="A2" activePane="bottomLeft" state="frozen"/>
      <selection/>
      <selection pane="bottomLeft" activeCell="B19" sqref="B19"/>
    </sheetView>
  </sheetViews>
  <sheetFormatPr defaultColWidth="9.14166666666667" defaultRowHeight="14.25" customHeight="1" outlineLevelCol="6"/>
  <cols>
    <col min="1" max="1" width="35.2833333333333" customWidth="1"/>
    <col min="2" max="4" width="28" customWidth="1"/>
    <col min="5" max="7" width="23.85" customWidth="1"/>
  </cols>
  <sheetData>
    <row r="1" customHeight="1" spans="1:7">
      <c r="A1" s="1"/>
      <c r="B1" s="1"/>
      <c r="C1" s="1"/>
      <c r="D1" s="1"/>
      <c r="E1" s="1"/>
      <c r="F1" s="1"/>
      <c r="G1" s="1"/>
    </row>
    <row r="2" ht="13.5" customHeight="1" spans="4:7">
      <c r="D2" s="2"/>
      <c r="G2" s="3" t="s">
        <v>491</v>
      </c>
    </row>
    <row r="3" ht="41.25" customHeight="1" spans="1:7">
      <c r="A3" s="4" t="str">
        <f>"2025"&amp;"年部门项目中期规划预算表"</f>
        <v>2025年部门项目中期规划预算表</v>
      </c>
      <c r="B3" s="4"/>
      <c r="C3" s="4"/>
      <c r="D3" s="4"/>
      <c r="E3" s="4"/>
      <c r="F3" s="4"/>
      <c r="G3" s="4"/>
    </row>
    <row r="4" ht="13.5" customHeight="1" spans="1:7">
      <c r="A4" s="5" t="str">
        <f>"单位名称："&amp;""</f>
        <v>单位名称：</v>
      </c>
      <c r="B4" s="6"/>
      <c r="C4" s="6"/>
      <c r="D4" s="6"/>
      <c r="E4" s="7"/>
      <c r="F4" s="7"/>
      <c r="G4" s="8" t="s">
        <v>2</v>
      </c>
    </row>
    <row r="5" ht="21.75" customHeight="1" spans="1:7">
      <c r="A5" s="9" t="s">
        <v>292</v>
      </c>
      <c r="B5" s="9" t="s">
        <v>291</v>
      </c>
      <c r="C5" s="9" t="s">
        <v>199</v>
      </c>
      <c r="D5" s="10" t="s">
        <v>492</v>
      </c>
      <c r="E5" s="11" t="s">
        <v>59</v>
      </c>
      <c r="F5" s="12"/>
      <c r="G5" s="13"/>
    </row>
    <row r="6" ht="21.75" customHeight="1" spans="1:7">
      <c r="A6" s="14"/>
      <c r="B6" s="14"/>
      <c r="C6" s="14"/>
      <c r="D6" s="15"/>
      <c r="E6" s="16" t="str">
        <f>"2025"&amp;"年"</f>
        <v>2025年</v>
      </c>
      <c r="F6" s="10" t="str">
        <f>("2025"+1)&amp;"年"</f>
        <v>2026年</v>
      </c>
      <c r="G6" s="10" t="str">
        <f>("2025"+2)&amp;"年"</f>
        <v>2027年</v>
      </c>
    </row>
    <row r="7" ht="40.5" customHeight="1" spans="1:7">
      <c r="A7" s="17"/>
      <c r="B7" s="17"/>
      <c r="C7" s="17"/>
      <c r="D7" s="18"/>
      <c r="E7" s="19"/>
      <c r="F7" s="18" t="s">
        <v>58</v>
      </c>
      <c r="G7" s="18"/>
    </row>
    <row r="8" ht="15" customHeight="1" spans="1:7">
      <c r="A8" s="20">
        <v>1</v>
      </c>
      <c r="B8" s="20">
        <v>2</v>
      </c>
      <c r="C8" s="20">
        <v>3</v>
      </c>
      <c r="D8" s="20">
        <v>4</v>
      </c>
      <c r="E8" s="20">
        <v>5</v>
      </c>
      <c r="F8" s="20">
        <v>6</v>
      </c>
      <c r="G8" s="20">
        <v>7</v>
      </c>
    </row>
    <row r="9" ht="17.25" customHeight="1" spans="1:7">
      <c r="A9" s="21"/>
      <c r="B9" s="22"/>
      <c r="C9" s="22"/>
      <c r="D9" s="21"/>
      <c r="E9" s="23"/>
      <c r="F9" s="23"/>
      <c r="G9" s="23"/>
    </row>
    <row r="10" ht="18.75" customHeight="1" spans="1:7">
      <c r="A10" s="21"/>
      <c r="B10" s="21"/>
      <c r="C10" s="21"/>
      <c r="D10" s="21"/>
      <c r="E10" s="23"/>
      <c r="F10" s="23"/>
      <c r="G10" s="23"/>
    </row>
    <row r="11" ht="18.75" customHeight="1" spans="1:7">
      <c r="A11" s="24" t="s">
        <v>56</v>
      </c>
      <c r="B11" s="25" t="s">
        <v>493</v>
      </c>
      <c r="C11" s="25"/>
      <c r="D11" s="26"/>
      <c r="E11" s="23"/>
      <c r="F11" s="23"/>
      <c r="G11" s="23"/>
    </row>
  </sheetData>
  <mergeCells count="11">
    <mergeCell ref="A3:G3"/>
    <mergeCell ref="A4:D4"/>
    <mergeCell ref="E5:G5"/>
    <mergeCell ref="A11:D11"/>
    <mergeCell ref="A5:A7"/>
    <mergeCell ref="B5:B7"/>
    <mergeCell ref="C5:C7"/>
    <mergeCell ref="D5:D7"/>
    <mergeCell ref="E6:E7"/>
    <mergeCell ref="F6:F7"/>
    <mergeCell ref="G6:G7"/>
  </mergeCells>
  <printOptions horizontalCentered="1"/>
  <pageMargins left="0.37" right="0.37" top="0.56" bottom="0.56" header="0.48" footer="0.48"/>
  <pageSetup paperSize="9" scale="63" orientation="landscape"/>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17</vt:i4>
      </vt:variant>
    </vt:vector>
  </HeadingPairs>
  <TitlesOfParts>
    <vt:vector size="17" baseType="lpstr">
      <vt:lpstr>财务收支预算总表01-1</vt:lpstr>
      <vt:lpstr>部门收入预算表01-2</vt:lpstr>
      <vt:lpstr>部门支出预算表01-3</vt:lpstr>
      <vt:lpstr>部门财政拨款收支预算总表02-1</vt:lpstr>
      <vt:lpstr>一般公共预算支出预算表02-2</vt:lpstr>
      <vt:lpstr>一般公共预算“三公”经费支出预算表03</vt:lpstr>
      <vt:lpstr>部门基本支出预算表04</vt:lpstr>
      <vt:lpstr>部门项目支出预算表05-1</vt:lpstr>
      <vt:lpstr>部门项目支出绩效目标表05-2</vt:lpstr>
      <vt:lpstr>部门政府性基金预算支出预算表06</vt:lpstr>
      <vt:lpstr>部门政府采购预算表07</vt:lpstr>
      <vt:lpstr>部门政府购买服务预算表08</vt:lpstr>
      <vt:lpstr>对下转移支付预算表09-1</vt:lpstr>
      <vt:lpstr>对下转移支付绩效目标表09-2</vt:lpstr>
      <vt:lpstr>新增资产配置表10</vt:lpstr>
      <vt:lpstr>上级转移支付补助项目支出预算表11</vt:lpstr>
      <vt:lpstr>部门项目中期规划预算表12</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木可叶</cp:lastModifiedBy>
  <dcterms:created xsi:type="dcterms:W3CDTF">2025-02-06T07:09:00Z</dcterms:created>
  <dcterms:modified xsi:type="dcterms:W3CDTF">2025-03-18T11:36:30Z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1A00A4DA7E8945B8BBD59C1948F9F40C</vt:lpwstr>
  </property>
  <property fmtid="{D5CDD505-2E9C-101B-9397-08002B2CF9AE}" pid="3" name="KSOProductBuildVer">
    <vt:lpwstr>2052-12.1.0.20305</vt:lpwstr>
  </property>
</Properties>
</file>