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11" firstSheet="4"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s>
  <definedNames>
    <definedName name="_xlnm._FilterDatabase" localSheetId="7" hidden="1">'部门项目支出预算表05-1'!$A$1:$W$44</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s>
  <calcPr calcId="144525"/>
</workbook>
</file>

<file path=xl/sharedStrings.xml><?xml version="1.0" encoding="utf-8"?>
<sst xmlns="http://schemas.openxmlformats.org/spreadsheetml/2006/main" count="1030" uniqueCount="362">
  <si>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</si>
  <si>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</si>
  <si>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</si>
  <si>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</si>
  <si>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</si>
  <si>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</si>
  <si>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</si>
  <si>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</si>
  <si>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</si>
  <si>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</si>
  <si>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</si>
  <si>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</si>
  <si>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</si>
  <si>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</si>
  <si>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</si>
  <si>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</si>
  <si>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</si>
  <si>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</si>
  <si>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</si>
  <si>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</si>
  <si>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</si>
  <si>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</si>
  <si>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</si>
  <si>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</si>
  <si>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</si>
  <si>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</si>
  <si>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</si>
  <si>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</si>
  <si>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</si>
  <si>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</si>
  <si>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</si>
  <si>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</si>
  <si>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</si>
  <si>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</si>
  <si>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</si>
  <si>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</si>
  <si>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</si>
  <si>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</si>
  <si>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</si>
  <si>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</si>
  <si>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</si>
  <si>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</si>
  <si>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</si>
  <si>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</si>
  <si>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</si>
  <si>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</si>
  <si>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</si>
  <si>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</si>
  <si>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</si>
  <si>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</si>
  <si>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</si>
  <si>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</si>
  <si>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</si>
  <si>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</si>
  <si>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</si>
  <si>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</si>
  <si>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</si>
  <si>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</si>
  <si>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</si>
  <si>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</si>
  <si>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</si>
  <si>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</si>
  <si>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</si>
  <si>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</si>
  <si>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</si>
  <si>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</si>
  <si>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</si>
  <si>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</si>
  <si>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</si>
  <si>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105056</t>
  </si>
  <si>
    <t>昆明市呈贡区基础教育科学研究院附属学校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</si>
  <si>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</si>
  <si>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</si>
  <si>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</si>
  <si>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</si>
  <si>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</si>
  <si>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</si>
  <si>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</si>
  <si>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</si>
  <si>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</si>
  <si>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</si>
  <si>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</si>
  <si>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</si>
  <si>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</si>
  <si>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</si>
  <si>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</si>
  <si>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</si>
  <si>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</si>
  <si>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</si>
  <si>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</si>
  <si>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</si>
  <si>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</si>
  <si>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</si>
  <si>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</si>
  <si>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</si>
  <si>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</si>
  <si>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</si>
  <si>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</si>
  <si>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</si>
  <si>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</si>
  <si>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</si>
  <si>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</si>
  <si>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</si>
  <si>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2050203</t>
  </si>
  <si>
    <t>初中教育</t>
  </si>
  <si>
    <t>其他普通教育支出</t>
  </si>
  <si>
    <t>20507</t>
  </si>
  <si>
    <t>特殊教育</t>
  </si>
  <si>
    <t>2050701</t>
  </si>
  <si>
    <t>特殊学校教育</t>
  </si>
  <si>
    <t>20599</t>
  </si>
  <si>
    <t>其他教育支出</t>
  </si>
  <si>
    <t>2059999</t>
  </si>
  <si>
    <t>教育管理事务</t>
  </si>
  <si>
    <t>其他教育管理事务支出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</si>
  <si>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</si>
  <si>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</si>
  <si>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</si>
  <si>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</si>
  <si>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</si>
  <si>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</si>
  <si>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</si>
  <si>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</si>
  <si>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</si>
  <si>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</si>
  <si>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</si>
  <si>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</si>
  <si>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</si>
  <si>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</si>
  <si>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</si>
  <si>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</si>
  <si>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</si>
  <si>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</si>
  <si>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</si>
  <si>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</si>
  <si>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</si>
  <si>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</si>
  <si>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</si>
  <si>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</si>
  <si>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</si>
  <si>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</si>
  <si>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</si>
  <si>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</si>
  <si>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</si>
  <si>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</si>
  <si>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</si>
  <si>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</si>
  <si>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</si>
  <si>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</si>
  <si>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</si>
  <si>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</si>
  <si>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</si>
  <si>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</si>
  <si>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</si>
  <si>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</si>
  <si>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</si>
  <si>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</si>
  <si>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</si>
  <si>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</si>
  <si>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</si>
  <si>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</si>
  <si>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</si>
  <si>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</si>
  <si>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</si>
  <si>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</si>
  <si>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</si>
  <si>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</si>
  <si>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</si>
  <si>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</si>
  <si>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</si>
  <si>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</si>
  <si>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</si>
  <si>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</si>
  <si>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</si>
  <si>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</si>
  <si>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</si>
  <si>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</si>
  <si>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</si>
  <si>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</si>
  <si>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</si>
  <si>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昆明市呈贡区教育体育局</t>
  </si>
  <si>
    <t>530121251100003760779</t>
  </si>
  <si>
    <t>其他人员支出</t>
  </si>
  <si>
    <t>30199</t>
  </si>
  <si>
    <t>其他工资福利支出</t>
  </si>
  <si>
    <t>530121251100003760784</t>
  </si>
  <si>
    <t>学校学生公用运转支出</t>
  </si>
  <si>
    <t>30201</t>
  </si>
  <si>
    <t>办公费</t>
  </si>
  <si>
    <t>预算05-1表</t>
  </si>
  <si>
    <t>项目分类</t>
  </si>
  <si>
    <t>项目单位</t>
  </si>
  <si>
    <t>经济科目编码</t>
  </si>
  <si>
    <t>经济科目名称</t>
  </si>
  <si>
    <t>本年拨款</t>
  </si>
  <si>
    <t>其中：本次下达</t>
  </si>
  <si>
    <t>民生类</t>
  </si>
  <si>
    <t>530121251100003750665</t>
  </si>
  <si>
    <t>2025年义务教育家庭经济困难学生生活费补助区级资金</t>
  </si>
  <si>
    <t>30308</t>
  </si>
  <si>
    <t>助学金</t>
  </si>
  <si>
    <t>530121251100003753562</t>
  </si>
  <si>
    <t>特殊教育公用经费区级资金</t>
  </si>
  <si>
    <t>530121251100003754098</t>
  </si>
  <si>
    <t>城乡义务教育公用经费区级资金</t>
  </si>
  <si>
    <t>30205</t>
  </si>
  <si>
    <t>水费</t>
  </si>
  <si>
    <t>30206</t>
  </si>
  <si>
    <t>电费</t>
  </si>
  <si>
    <t>30216</t>
  </si>
  <si>
    <t>培训费</t>
  </si>
  <si>
    <t>事业发展类</t>
  </si>
  <si>
    <t>530121251100003765611</t>
  </si>
  <si>
    <t>（自有资金）义务教育课后服务资金</t>
  </si>
  <si>
    <t>30226</t>
  </si>
  <si>
    <t>劳务费</t>
  </si>
  <si>
    <t>530121251100003880324</t>
  </si>
  <si>
    <t>呈贡区学校消防安全检测及综合评价服务经费</t>
  </si>
  <si>
    <t>30213</t>
  </si>
  <si>
    <t>维修（护）费</t>
  </si>
  <si>
    <t>530121241100003296465</t>
  </si>
  <si>
    <t>2024年呈贡区城乡义务教育中央直达综合奖补资金第一批资金</t>
  </si>
  <si>
    <t>530121241100003224041</t>
  </si>
  <si>
    <t>（公用经费）2024年城乡义务教育公用经费省级直达资金</t>
  </si>
  <si>
    <t xml:space="preserve"> 小学教育</t>
  </si>
  <si>
    <t>530121241100003224022</t>
  </si>
  <si>
    <t>（义教生活费）提前下达2025年义务教育家庭经济困难学生生活补助省级资金</t>
  </si>
  <si>
    <t>530121241100003223975</t>
  </si>
  <si>
    <t>（义教生活费）提前下达2025年义务教育家庭经济困难学生生活补助中央资金</t>
  </si>
  <si>
    <t>530121241100003291615</t>
  </si>
  <si>
    <t>2025年义务教育课后服务省级资金</t>
  </si>
  <si>
    <t>530121241100003237839</t>
  </si>
  <si>
    <t>(公用经费）2024年城乡义务教育公用经费市级资金</t>
  </si>
  <si>
    <t>530121241100003320416</t>
  </si>
  <si>
    <t>（义教生活费）提前下达2025年义务教育家庭经济困难学生生活补助市级资金</t>
  </si>
  <si>
    <t>530121251100004048759</t>
  </si>
  <si>
    <t>2024年义务教育优质均衡发展奖补资金</t>
  </si>
  <si>
    <t>预算05-2表</t>
  </si>
  <si>
    <t>项目年度绩效目标</t>
  </si>
  <si>
    <t>一级指标</t>
  </si>
  <si>
    <t>二级指标</t>
  </si>
  <si>
    <t>三级指标</t>
  </si>
  <si>
    <t>指标性质</t>
  </si>
  <si>
    <t>指标值</t>
  </si>
  <si>
    <t>度量单位</t>
  </si>
  <si>
    <t>指标属性</t>
  </si>
  <si>
    <t>指标内容</t>
  </si>
  <si>
    <t>产出指标</t>
  </si>
  <si>
    <t>数量指标</t>
  </si>
  <si>
    <t>小学</t>
  </si>
  <si>
    <t>=</t>
  </si>
  <si>
    <t>720</t>
  </si>
  <si>
    <t>元</t>
  </si>
  <si>
    <t>定量指标</t>
  </si>
  <si>
    <t>2025年城乡义务教育公用经费区级资金：标准小学720元/生·年，初中940元/生·年，寄宿制学校按照寄宿制学生数每生每年再增加300元公用经费，区级资金占比12.8%</t>
  </si>
  <si>
    <t>初中</t>
  </si>
  <si>
    <t>940</t>
  </si>
  <si>
    <t>寄宿生</t>
  </si>
  <si>
    <t>300</t>
  </si>
  <si>
    <t>时效指标</t>
  </si>
  <si>
    <t>补助资金当年到位率</t>
  </si>
  <si>
    <t>100</t>
  </si>
  <si>
    <t>%</t>
  </si>
  <si>
    <t xml:space="preserve">补助资金及时、足额发放
</t>
  </si>
  <si>
    <t>效益指标</t>
  </si>
  <si>
    <t>社会效益</t>
  </si>
  <si>
    <t>补助对象政策的知晓度</t>
  </si>
  <si>
    <t>学生、家长知晓政策</t>
  </si>
  <si>
    <t>满意度指标</t>
  </si>
  <si>
    <t>服务对象满意度</t>
  </si>
  <si>
    <t>学生、家长满意度</t>
  </si>
  <si>
    <t>&gt;=</t>
  </si>
  <si>
    <t>95</t>
  </si>
  <si>
    <t>学生、家长满意</t>
  </si>
  <si>
    <t>落实城乡统一 、重在农村的义务教育经费（特殊教育公用经费区级资金）保障机制</t>
  </si>
  <si>
    <t>特殊教育区级补助</t>
  </si>
  <si>
    <t>768</t>
  </si>
  <si>
    <t>特殊教育公用经费区级资金，6000*12.8%=768元</t>
  </si>
  <si>
    <t>质量指标</t>
  </si>
  <si>
    <t>补助范围覆盖率</t>
  </si>
  <si>
    <t>补助资金及时、足额发放</t>
  </si>
  <si>
    <t>补助对象政策的知晓</t>
  </si>
  <si>
    <t>呈贡区学校消防安全检测及综合评价服务经费110000元。</t>
  </si>
  <si>
    <t>呈贡区学校消防安全检测及综合评价</t>
  </si>
  <si>
    <t>成本指标</t>
  </si>
  <si>
    <t>社会成本指标</t>
  </si>
  <si>
    <t>98</t>
  </si>
  <si>
    <t>师生、家长知晓度</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</si>
  <si>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所有城乡义务教育学校公用经费补助资金能够有效保障学校年初正常运转，不因资金短缺而影响学校正常的教育教学秩序，确保教师培训所需资金得到有效保障。</t>
  </si>
  <si>
    <t>补助范围占在校学生数比例</t>
  </si>
  <si>
    <t>城乡义务教育学校生均公用经费拨款标准按照小学720元/生.年，初中940元/生.年的标准执行，对寄宿制学校按照寄宿学生数每生每年再增加300元的公用经费补助</t>
  </si>
  <si>
    <t>教师培训费占学校年度公用经费的比例</t>
  </si>
  <si>
    <t>小学公用经费人均补助标准</t>
  </si>
  <si>
    <t>初中公用经费人均补助标准</t>
  </si>
  <si>
    <t>寄宿生公用经费在基础标准上人均增加额度</t>
  </si>
  <si>
    <t>根据《呈贡区进一步做好义务教育课后服务实施方案》等文件规定，学校根据实际开展情况和测算的服务总额，在财政资金保障的基础上，由学生家长按实际参与情况缴费，学校收取服务费最高不超过400元/生/学期。（1183*400元/生/学期）*2=946400元</t>
  </si>
  <si>
    <t>946400</t>
  </si>
  <si>
    <t>政策知晓率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</si>
  <si>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</si>
  <si>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</si>
  <si>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</si>
  <si>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</si>
  <si>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</si>
  <si>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</si>
  <si>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</si>
  <si>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</si>
  <si>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</si>
  <si>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</si>
  <si>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</si>
  <si>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</si>
  <si>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</si>
  <si>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</si>
  <si>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</si>
  <si>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</si>
  <si>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</si>
  <si>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</si>
  <si>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</si>
  <si>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</si>
  <si>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</si>
  <si>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</si>
  <si>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</si>
  <si>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</si>
  <si>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</si>
  <si>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</si>
  <si>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</si>
  <si>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</si>
  <si>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</si>
  <si>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</si>
  <si>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</si>
  <si>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</si>
  <si>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</si>
  <si>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</si>
  <si>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</si>
  <si>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</si>
  <si>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</si>
  <si>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</si>
  <si>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</si>
  <si>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</si>
  <si>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</si>
  <si>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</si>
  <si>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</si>
  <si>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</si>
  <si>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</si>
  <si>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</si>
  <si>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</si>
  <si>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</si>
  <si>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</si>
  <si>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</si>
  <si>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</si>
  <si>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</si>
  <si>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</si>
  <si>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</si>
  <si>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</si>
  <si>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预算10表</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</si>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</sst>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color indexed="8"/>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4" fillId="4" borderId="19" applyNumberFormat="0" applyAlignment="0" applyProtection="0">
      <alignment vertical="center"/>
    </xf>
    <xf numFmtId="0" fontId="25" fillId="5" borderId="20" applyNumberFormat="0" applyAlignment="0" applyProtection="0">
      <alignment vertical="center"/>
    </xf>
    <xf numFmtId="0" fontId="26" fillId="5" borderId="19" applyNumberFormat="0" applyAlignment="0" applyProtection="0">
      <alignment vertical="center"/>
    </xf>
    <xf numFmtId="0" fontId="27" fillId="6" borderId="21" applyNumberFormat="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49" fontId="35" fillId="0" borderId="7">
      <alignment horizontal="left" vertical="center" wrapText="1"/>
    </xf>
    <xf numFmtId="176" fontId="35" fillId="0" borderId="7">
      <alignment horizontal="right" vertical="center"/>
    </xf>
    <xf numFmtId="177" fontId="35" fillId="0" borderId="7">
      <alignment horizontal="right" vertical="center"/>
    </xf>
    <xf numFmtId="178" fontId="35" fillId="0" borderId="7">
      <alignment horizontal="right" vertical="center"/>
    </xf>
    <xf numFmtId="179" fontId="35" fillId="0" borderId="7">
      <alignment horizontal="right" vertical="center"/>
    </xf>
    <xf numFmtId="10" fontId="35" fillId="0" borderId="7">
      <alignment horizontal="right" vertical="center"/>
    </xf>
    <xf numFmtId="180" fontId="35" fillId="0" borderId="7">
      <alignment horizontal="right" vertical="center"/>
    </xf>
    <xf numFmtId="0" fontId="35" fillId="0" borderId="0">
      <alignment vertical="top"/>
      <protection locked="0"/>
    </xf>
  </cellStyleXfs>
  <cellXfs count="23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2" fillId="0" borderId="1" xfId="0" applyFont="1" applyBorder="1" applyAlignment="1">
      <alignment vertical="center" wrapText="1"/>
    </xf>
    <xf numFmtId="0" fontId="2" fillId="0" borderId="7" xfId="0" applyFont="1" applyFill="1" applyBorder="1" applyAlignment="1">
      <alignment horizontal="left" vertical="center"/>
    </xf>
    <xf numFmtId="0" fontId="11" fillId="0" borderId="14" xfId="57" applyFont="1" applyFill="1" applyBorder="1" applyAlignment="1" applyProtection="1">
      <alignment horizontal="left" vertical="center"/>
    </xf>
    <xf numFmtId="0" fontId="2" fillId="2" borderId="7" xfId="0" applyFont="1" applyFill="1" applyBorder="1" applyAlignment="1" applyProtection="1">
      <alignment horizontal="left" vertical="center"/>
      <protection locked="0"/>
    </xf>
    <xf numFmtId="0" fontId="2" fillId="0" borderId="1" xfId="0" applyFont="1" applyFill="1" applyBorder="1" applyAlignment="1">
      <alignment horizontal="left" vertical="center"/>
    </xf>
    <xf numFmtId="0" fontId="11" fillId="0" borderId="15" xfId="57" applyFont="1" applyFill="1" applyBorder="1" applyAlignment="1" applyProtection="1">
      <alignment horizontal="left" vertical="center"/>
    </xf>
    <xf numFmtId="0" fontId="2" fillId="2" borderId="1"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wrapText="1"/>
      <protection locked="0"/>
    </xf>
    <xf numFmtId="0" fontId="2" fillId="0" borderId="14" xfId="0" applyFont="1" applyFill="1" applyBorder="1" applyAlignment="1">
      <alignment horizontal="left" vertical="center"/>
    </xf>
    <xf numFmtId="0" fontId="2" fillId="2" borderId="14"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wrapText="1"/>
      <protection locked="0"/>
    </xf>
    <xf numFmtId="0" fontId="1" fillId="0" borderId="14" xfId="0" applyFont="1" applyBorder="1" applyAlignment="1" applyProtection="1">
      <alignment horizontal="center" vertical="center" wrapText="1"/>
      <protection locked="0"/>
    </xf>
    <xf numFmtId="0" fontId="2" fillId="0" borderId="14" xfId="0" applyFont="1" applyBorder="1" applyAlignment="1">
      <alignment horizontal="left" vertical="center"/>
    </xf>
    <xf numFmtId="0" fontId="2" fillId="2" borderId="14"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6" fontId="5" fillId="0" borderId="1" xfId="0" applyNumberFormat="1" applyFont="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1" fillId="0" borderId="7" xfId="0" applyFont="1" applyFill="1" applyBorder="1" applyAlignment="1">
      <alignment horizontal="center" vertical="center"/>
    </xf>
    <xf numFmtId="0" fontId="1" fillId="0" borderId="7" xfId="0" applyFont="1" applyFill="1" applyBorder="1" applyAlignment="1" applyProtection="1">
      <alignment horizontal="center" vertical="center"/>
      <protection locked="0"/>
    </xf>
    <xf numFmtId="4" fontId="11" fillId="0" borderId="14" xfId="57"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4" fontId="11" fillId="0" borderId="15" xfId="57" applyNumberFormat="1" applyFont="1" applyFill="1" applyBorder="1" applyAlignment="1" applyProtection="1">
      <alignment horizontal="right" vertical="center"/>
    </xf>
    <xf numFmtId="0" fontId="1" fillId="0" borderId="14" xfId="0" applyFont="1" applyFill="1" applyBorder="1" applyAlignment="1">
      <alignment horizontal="center" vertical="center"/>
    </xf>
    <xf numFmtId="0" fontId="1" fillId="0" borderId="14" xfId="0" applyFont="1" applyFill="1" applyBorder="1" applyAlignment="1" applyProtection="1">
      <alignment horizontal="center" vertical="center"/>
      <protection locked="0"/>
    </xf>
    <xf numFmtId="176" fontId="5" fillId="0" borderId="14" xfId="0" applyNumberFormat="1" applyFont="1" applyBorder="1" applyAlignment="1">
      <alignment horizontal="right" vertical="center"/>
    </xf>
    <xf numFmtId="0" fontId="2" fillId="0" borderId="0" xfId="0" applyFont="1" applyBorder="1" applyAlignment="1">
      <alignment horizontal="right" vertical="center"/>
    </xf>
    <xf numFmtId="0" fontId="1" fillId="0" borderId="4" xfId="0" applyFont="1" applyFill="1" applyBorder="1" applyAlignment="1">
      <alignment horizontal="center"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2" fillId="2" borderId="7" xfId="0" applyFont="1" applyFill="1" applyBorder="1" applyAlignment="1">
      <alignment horizontal="left" vertical="center" wrapText="1" indent="2"/>
    </xf>
    <xf numFmtId="0" fontId="2" fillId="2" borderId="14" xfId="0" applyFont="1" applyFill="1" applyBorder="1" applyAlignment="1">
      <alignment horizontal="left" vertical="center" wrapText="1" indent="1"/>
    </xf>
    <xf numFmtId="0" fontId="2" fillId="2" borderId="14" xfId="0" applyFont="1" applyFill="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6"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176" fontId="5" fillId="0" borderId="4" xfId="0" applyNumberFormat="1" applyFont="1" applyBorder="1" applyAlignment="1">
      <alignment horizontal="right" vertical="center"/>
    </xf>
    <xf numFmtId="176" fontId="5" fillId="0" borderId="9" xfId="0" applyNumberFormat="1" applyFont="1" applyBorder="1" applyAlignment="1">
      <alignment horizontal="right" vertical="center"/>
    </xf>
    <xf numFmtId="0" fontId="2" fillId="2" borderId="12" xfId="0" applyFont="1" applyFill="1" applyBorder="1" applyAlignment="1">
      <alignment horizontal="center" vertical="center" wrapText="1"/>
    </xf>
    <xf numFmtId="176" fontId="5" fillId="0" borderId="6" xfId="0" applyNumberFormat="1" applyFont="1" applyBorder="1" applyAlignment="1">
      <alignment horizontal="righ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Fill="1" applyBorder="1" applyAlignment="1" quotePrefix="1">
      <alignment horizontal="left" vertical="center"/>
    </xf>
    <xf numFmtId="0" fontId="2" fillId="0" borderId="1" xfId="0" applyFont="1" applyFill="1" applyBorder="1" applyAlignment="1" quotePrefix="1">
      <alignment horizontal="left" vertical="center"/>
    </xf>
    <xf numFmtId="0" fontId="2" fillId="0" borderId="14" xfId="0" applyFont="1" applyFill="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5" activePane="bottomLeft" state="frozen"/>
      <selection/>
      <selection pane="bottomLeft" activeCell="C41" sqref="C41"/>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"单位名称："&amp;"昆明市呈贡区基础教育科学研究院附属学校"</f>
        <v>单位名称：昆明市呈贡区基础教育科学研究院附属学校</v>
      </c>
      <c r="B4" s="192"/>
      <c r="D4" s="167" t="s">
        <v>1</v>
      </c>
    </row>
    <row r="5" ht="23.25" customHeight="1" spans="1:4">
      <c r="A5" s="193" t="s">
        <v>2</v>
      </c>
      <c r="B5" s="194"/>
      <c r="C5" s="193" t="s">
        <v>3</v>
      </c>
      <c r="D5" s="194"/>
    </row>
    <row r="6" ht="24" customHeight="1" spans="1:4">
      <c r="A6" s="193" t="s">
        <v>4</v>
      </c>
      <c r="B6" s="193" t="s">
        <v>5</v>
      </c>
      <c r="C6" s="193" t="s">
        <v>6</v>
      </c>
      <c r="D6" s="193" t="s">
        <v>5</v>
      </c>
    </row>
    <row r="7" ht="17.25" customHeight="1" spans="1:4">
      <c r="A7" s="195" t="s">
        <v>7</v>
      </c>
      <c r="B7" s="82">
        <v>11061119.84</v>
      </c>
      <c r="C7" s="195" t="s">
        <v>8</v>
      </c>
      <c r="D7" s="82"/>
    </row>
    <row r="8" ht="17.25" customHeight="1" spans="1:4">
      <c r="A8" s="195" t="s">
        <v>9</v>
      </c>
      <c r="B8" s="82"/>
      <c r="C8" s="195" t="s">
        <v>10</v>
      </c>
      <c r="D8" s="82"/>
    </row>
    <row r="9" ht="17.25" customHeight="1" spans="1:4">
      <c r="A9" s="195" t="s">
        <v>11</v>
      </c>
      <c r="B9" s="82"/>
      <c r="C9" s="229" t="s">
        <v>12</v>
      </c>
      <c r="D9" s="82"/>
    </row>
    <row r="10" ht="17.25" customHeight="1" spans="1:4">
      <c r="A10" s="195" t="s">
        <v>13</v>
      </c>
      <c r="B10" s="82"/>
      <c r="C10" s="229" t="s">
        <v>14</v>
      </c>
      <c r="D10" s="82"/>
    </row>
    <row r="11" ht="17.25" customHeight="1" spans="1:4">
      <c r="A11" s="195" t="s">
        <v>15</v>
      </c>
      <c r="B11" s="82">
        <v>946400</v>
      </c>
      <c r="C11" s="229" t="s">
        <v>16</v>
      </c>
      <c r="D11" s="82">
        <v>15245242.84</v>
      </c>
    </row>
    <row r="12" ht="17.25" customHeight="1" spans="1:4">
      <c r="A12" s="195" t="s">
        <v>17</v>
      </c>
      <c r="B12" s="82"/>
      <c r="C12" s="229" t="s">
        <v>18</v>
      </c>
      <c r="D12" s="82"/>
    </row>
    <row r="13" ht="17.25" customHeight="1" spans="1:4">
      <c r="A13" s="195" t="s">
        <v>19</v>
      </c>
      <c r="B13" s="82"/>
      <c r="C13" s="32" t="s">
        <v>20</v>
      </c>
      <c r="D13" s="82"/>
    </row>
    <row r="14" ht="17.25" customHeight="1" spans="1:4">
      <c r="A14" s="195" t="s">
        <v>21</v>
      </c>
      <c r="B14" s="82"/>
      <c r="C14" s="32" t="s">
        <v>22</v>
      </c>
      <c r="D14" s="82"/>
    </row>
    <row r="15" ht="17.25" customHeight="1" spans="1:4">
      <c r="A15" s="195" t="s">
        <v>23</v>
      </c>
      <c r="B15" s="82"/>
      <c r="C15" s="32" t="s">
        <v>24</v>
      </c>
      <c r="D15" s="82"/>
    </row>
    <row r="16" ht="17.25" customHeight="1" spans="1:4">
      <c r="A16" s="195" t="s">
        <v>25</v>
      </c>
      <c r="B16" s="82">
        <v>946400</v>
      </c>
      <c r="C16" s="32" t="s">
        <v>26</v>
      </c>
      <c r="D16" s="82"/>
    </row>
    <row r="17" ht="17.25" customHeight="1" spans="1:4">
      <c r="A17" s="173"/>
      <c r="B17" s="82"/>
      <c r="C17" s="32" t="s">
        <v>27</v>
      </c>
      <c r="D17" s="82"/>
    </row>
    <row r="18" ht="17.25" customHeight="1" spans="1:4">
      <c r="A18" s="196"/>
      <c r="B18" s="82"/>
      <c r="C18" s="32" t="s">
        <v>28</v>
      </c>
      <c r="D18" s="82"/>
    </row>
    <row r="19" ht="17.25" customHeight="1" spans="1:4">
      <c r="A19" s="196"/>
      <c r="B19" s="82"/>
      <c r="C19" s="32" t="s">
        <v>29</v>
      </c>
      <c r="D19" s="82"/>
    </row>
    <row r="20" ht="17.25" customHeight="1" spans="1:4">
      <c r="A20" s="196"/>
      <c r="B20" s="82"/>
      <c r="C20" s="32" t="s">
        <v>30</v>
      </c>
      <c r="D20" s="82"/>
    </row>
    <row r="21" ht="17.25" customHeight="1" spans="1:4">
      <c r="A21" s="196"/>
      <c r="B21" s="82"/>
      <c r="C21" s="32" t="s">
        <v>31</v>
      </c>
      <c r="D21" s="82"/>
    </row>
    <row r="22" ht="17.25" customHeight="1" spans="1:4">
      <c r="A22" s="196"/>
      <c r="B22" s="82"/>
      <c r="C22" s="32" t="s">
        <v>32</v>
      </c>
      <c r="D22" s="82"/>
    </row>
    <row r="23" ht="17.25" customHeight="1" spans="1:4">
      <c r="A23" s="196"/>
      <c r="B23" s="82"/>
      <c r="C23" s="32" t="s">
        <v>33</v>
      </c>
      <c r="D23" s="82"/>
    </row>
    <row r="24" ht="17.25" customHeight="1" spans="1:4">
      <c r="A24" s="196"/>
      <c r="B24" s="82"/>
      <c r="C24" s="32" t="s">
        <v>34</v>
      </c>
      <c r="D24" s="82"/>
    </row>
    <row r="25" ht="17.25" customHeight="1" spans="1:4">
      <c r="A25" s="196"/>
      <c r="B25" s="82"/>
      <c r="C25" s="32" t="s">
        <v>35</v>
      </c>
      <c r="D25" s="82"/>
    </row>
    <row r="26" ht="17.25" customHeight="1" spans="1:4">
      <c r="A26" s="196"/>
      <c r="B26" s="82"/>
      <c r="C26" s="32" t="s">
        <v>36</v>
      </c>
      <c r="D26" s="82"/>
    </row>
    <row r="27" ht="17.25" customHeight="1" spans="1:4">
      <c r="A27" s="196"/>
      <c r="B27" s="82"/>
      <c r="C27" s="173" t="s">
        <v>37</v>
      </c>
      <c r="D27" s="82"/>
    </row>
    <row r="28" ht="17.25" customHeight="1" spans="1:4">
      <c r="A28" s="196"/>
      <c r="B28" s="82"/>
      <c r="C28" s="32" t="s">
        <v>38</v>
      </c>
      <c r="D28" s="82"/>
    </row>
    <row r="29" ht="16.5" customHeight="1" spans="1:4">
      <c r="A29" s="196"/>
      <c r="B29" s="82"/>
      <c r="C29" s="32" t="s">
        <v>39</v>
      </c>
      <c r="D29" s="82"/>
    </row>
    <row r="30" ht="16.5" customHeight="1" spans="1:4">
      <c r="A30" s="196"/>
      <c r="B30" s="82"/>
      <c r="C30" s="173" t="s">
        <v>40</v>
      </c>
      <c r="D30" s="82"/>
    </row>
    <row r="31" ht="17.25" customHeight="1" spans="1:4">
      <c r="A31" s="196"/>
      <c r="B31" s="82"/>
      <c r="C31" s="173" t="s">
        <v>41</v>
      </c>
      <c r="D31" s="82"/>
    </row>
    <row r="32" ht="17.25" customHeight="1" spans="1:4">
      <c r="A32" s="196"/>
      <c r="B32" s="82"/>
      <c r="C32" s="32" t="s">
        <v>42</v>
      </c>
      <c r="D32" s="82"/>
    </row>
    <row r="33" ht="16.5" customHeight="1" spans="1:4">
      <c r="A33" s="196" t="s">
        <v>43</v>
      </c>
      <c r="B33" s="82">
        <v>12007519.84</v>
      </c>
      <c r="C33" s="196" t="s">
        <v>44</v>
      </c>
      <c r="D33" s="82">
        <v>15245242.84</v>
      </c>
    </row>
    <row r="34" ht="16.5" customHeight="1" spans="1:4">
      <c r="A34" s="173" t="s">
        <v>45</v>
      </c>
      <c r="B34" s="82">
        <f>B35</f>
        <v>3237723</v>
      </c>
      <c r="C34" s="173" t="s">
        <v>46</v>
      </c>
      <c r="D34" s="82"/>
    </row>
    <row r="35" ht="16.5" customHeight="1" spans="1:4">
      <c r="A35" s="32" t="s">
        <v>47</v>
      </c>
      <c r="B35" s="82">
        <v>3237723</v>
      </c>
      <c r="C35" s="32" t="s">
        <v>47</v>
      </c>
      <c r="D35" s="82"/>
    </row>
    <row r="36" ht="16.5" customHeight="1" spans="1:4">
      <c r="A36" s="32" t="s">
        <v>48</v>
      </c>
      <c r="B36" s="82"/>
      <c r="C36" s="32" t="s">
        <v>49</v>
      </c>
      <c r="D36" s="82"/>
    </row>
    <row r="37" ht="16.5" customHeight="1" spans="1:4">
      <c r="A37" s="197" t="s">
        <v>50</v>
      </c>
      <c r="B37" s="82">
        <f>B34+B33</f>
        <v>15245242.84</v>
      </c>
      <c r="C37" s="197" t="s">
        <v>51</v>
      </c>
      <c r="D37" s="82">
        <v>15245242.84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 sqref="A1"/>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090909090909" customWidth="1"/>
  </cols>
  <sheetData>
    <row r="1" customHeight="1" spans="1:6">
      <c r="A1" s="1"/>
      <c r="B1" s="1"/>
      <c r="C1" s="1"/>
      <c r="D1" s="1"/>
      <c r="E1" s="1"/>
      <c r="F1" s="1"/>
    </row>
    <row r="2" ht="12" customHeight="1" spans="1:6">
      <c r="A2" s="121">
        <v>1</v>
      </c>
      <c r="B2" s="122">
        <v>0</v>
      </c>
      <c r="C2" s="121">
        <v>1</v>
      </c>
      <c r="D2" s="123"/>
      <c r="E2" s="123"/>
      <c r="F2" s="120" t="s">
        <v>298</v>
      </c>
    </row>
    <row r="3" ht="42" customHeight="1" spans="1:6">
      <c r="A3" s="124" t="str">
        <f>"2025"&amp;"年部门政府性基金预算支出预算表"</f>
        <v>2025年部门政府性基金预算支出预算表</v>
      </c>
      <c r="B3" s="124" t="s">
        <v>299</v>
      </c>
      <c r="C3" s="125"/>
      <c r="D3" s="126"/>
      <c r="E3" s="126"/>
      <c r="F3" s="126"/>
    </row>
    <row r="4" ht="13.5" customHeight="1" spans="1:6">
      <c r="A4" s="5" t="str">
        <f>"单位名称："&amp;"昆明市呈贡区基础教育科学研究院附属学校"</f>
        <v>单位名称：昆明市呈贡区基础教育科学研究院附属学校</v>
      </c>
      <c r="B4" s="5" t="s">
        <v>300</v>
      </c>
      <c r="C4" s="121"/>
      <c r="D4" s="123"/>
      <c r="E4" s="123"/>
      <c r="F4" s="120" t="s">
        <v>1</v>
      </c>
    </row>
    <row r="5" ht="19.5" customHeight="1" spans="1:6">
      <c r="A5" s="127" t="s">
        <v>163</v>
      </c>
      <c r="B5" s="128" t="s">
        <v>72</v>
      </c>
      <c r="C5" s="127" t="s">
        <v>73</v>
      </c>
      <c r="D5" s="11" t="s">
        <v>301</v>
      </c>
      <c r="E5" s="12"/>
      <c r="F5" s="13"/>
    </row>
    <row r="6" ht="18.75" customHeight="1" spans="1:6">
      <c r="A6" s="129"/>
      <c r="B6" s="130"/>
      <c r="C6" s="129"/>
      <c r="D6" s="16" t="s">
        <v>55</v>
      </c>
      <c r="E6" s="11" t="s">
        <v>75</v>
      </c>
      <c r="F6" s="16" t="s">
        <v>76</v>
      </c>
    </row>
    <row r="7" ht="18.75" customHeight="1" spans="1:6">
      <c r="A7" s="71">
        <v>1</v>
      </c>
      <c r="B7" s="131" t="s">
        <v>83</v>
      </c>
      <c r="C7" s="71">
        <v>3</v>
      </c>
      <c r="D7" s="132">
        <v>4</v>
      </c>
      <c r="E7" s="132">
        <v>5</v>
      </c>
      <c r="F7" s="132">
        <v>6</v>
      </c>
    </row>
    <row r="8" ht="21" customHeight="1" spans="1:6">
      <c r="A8" s="21"/>
      <c r="B8" s="21"/>
      <c r="C8" s="21"/>
      <c r="D8" s="82"/>
      <c r="E8" s="82"/>
      <c r="F8" s="82"/>
    </row>
    <row r="9" ht="21" customHeight="1" spans="1:6">
      <c r="A9" s="21"/>
      <c r="B9" s="21"/>
      <c r="C9" s="21"/>
      <c r="D9" s="82"/>
      <c r="E9" s="82"/>
      <c r="F9" s="82"/>
    </row>
    <row r="10" ht="18.75" customHeight="1" spans="1:6">
      <c r="A10" s="133" t="s">
        <v>153</v>
      </c>
      <c r="B10" s="133" t="s">
        <v>153</v>
      </c>
      <c r="C10" s="134" t="s">
        <v>153</v>
      </c>
      <c r="D10" s="82"/>
      <c r="E10" s="82"/>
      <c r="F10" s="82"/>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3636363636364" defaultRowHeight="14.25" customHeight="1"/>
  <cols>
    <col min="1" max="2" width="32.5727272727273" customWidth="1"/>
    <col min="3" max="3" width="41.1363636363636" customWidth="1"/>
    <col min="4" max="4" width="21.7090909090909" customWidth="1"/>
    <col min="5" max="5" width="35.2818181818182" customWidth="1"/>
    <col min="6" max="6" width="7.70909090909091" customWidth="1"/>
    <col min="7" max="7" width="11.1363636363636" customWidth="1"/>
    <col min="8" max="8" width="13.2818181818182"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6"/>
      <c r="C2" s="86"/>
      <c r="R2" s="3"/>
      <c r="S2" s="3" t="s">
        <v>302</v>
      </c>
    </row>
    <row r="3" ht="41.25" customHeight="1" spans="1:19">
      <c r="A3" s="75" t="str">
        <f>"2025"&amp;"年部门政府采购预算表"</f>
        <v>2025年部门政府采购预算表</v>
      </c>
      <c r="B3" s="69"/>
      <c r="C3" s="69"/>
      <c r="D3" s="4"/>
      <c r="E3" s="4"/>
      <c r="F3" s="4"/>
      <c r="G3" s="4"/>
      <c r="H3" s="4"/>
      <c r="I3" s="4"/>
      <c r="J3" s="4"/>
      <c r="K3" s="4"/>
      <c r="L3" s="4"/>
      <c r="M3" s="69"/>
      <c r="N3" s="4"/>
      <c r="O3" s="4"/>
      <c r="P3" s="69"/>
      <c r="Q3" s="4"/>
      <c r="R3" s="69"/>
      <c r="S3" s="69"/>
    </row>
    <row r="4" ht="18.75" customHeight="1" spans="1:19">
      <c r="A4" s="113" t="str">
        <f>"单位名称："&amp;"昆明市呈贡区基础教育科学研究院附属学校"</f>
        <v>单位名称：昆明市呈贡区基础教育科学研究院附属学校</v>
      </c>
      <c r="B4" s="88"/>
      <c r="C4" s="88"/>
      <c r="D4" s="7"/>
      <c r="E4" s="7"/>
      <c r="F4" s="7"/>
      <c r="G4" s="7"/>
      <c r="H4" s="7"/>
      <c r="I4" s="7"/>
      <c r="J4" s="7"/>
      <c r="K4" s="7"/>
      <c r="L4" s="7"/>
      <c r="R4" s="8"/>
      <c r="S4" s="120" t="s">
        <v>1</v>
      </c>
    </row>
    <row r="5" ht="15.75" customHeight="1" spans="1:19">
      <c r="A5" s="10" t="s">
        <v>162</v>
      </c>
      <c r="B5" s="89" t="s">
        <v>163</v>
      </c>
      <c r="C5" s="89" t="s">
        <v>303</v>
      </c>
      <c r="D5" s="90" t="s">
        <v>304</v>
      </c>
      <c r="E5" s="90" t="s">
        <v>305</v>
      </c>
      <c r="F5" s="90" t="s">
        <v>306</v>
      </c>
      <c r="G5" s="90" t="s">
        <v>307</v>
      </c>
      <c r="H5" s="90" t="s">
        <v>308</v>
      </c>
      <c r="I5" s="103" t="s">
        <v>170</v>
      </c>
      <c r="J5" s="103"/>
      <c r="K5" s="103"/>
      <c r="L5" s="103"/>
      <c r="M5" s="104"/>
      <c r="N5" s="103"/>
      <c r="O5" s="103"/>
      <c r="P5" s="83"/>
      <c r="Q5" s="103"/>
      <c r="R5" s="104"/>
      <c r="S5" s="84"/>
    </row>
    <row r="6" ht="17.25" customHeight="1" spans="1:19">
      <c r="A6" s="15"/>
      <c r="B6" s="91"/>
      <c r="C6" s="91"/>
      <c r="D6" s="92"/>
      <c r="E6" s="92"/>
      <c r="F6" s="92"/>
      <c r="G6" s="92"/>
      <c r="H6" s="92"/>
      <c r="I6" s="92" t="s">
        <v>55</v>
      </c>
      <c r="J6" s="92" t="s">
        <v>58</v>
      </c>
      <c r="K6" s="92" t="s">
        <v>309</v>
      </c>
      <c r="L6" s="92" t="s">
        <v>310</v>
      </c>
      <c r="M6" s="105" t="s">
        <v>311</v>
      </c>
      <c r="N6" s="106" t="s">
        <v>312</v>
      </c>
      <c r="O6" s="106"/>
      <c r="P6" s="111"/>
      <c r="Q6" s="106"/>
      <c r="R6" s="112"/>
      <c r="S6" s="93"/>
    </row>
    <row r="7" ht="54" customHeight="1" spans="1:19">
      <c r="A7" s="18"/>
      <c r="B7" s="93"/>
      <c r="C7" s="93"/>
      <c r="D7" s="94"/>
      <c r="E7" s="94"/>
      <c r="F7" s="94"/>
      <c r="G7" s="94"/>
      <c r="H7" s="94"/>
      <c r="I7" s="94"/>
      <c r="J7" s="94" t="s">
        <v>57</v>
      </c>
      <c r="K7" s="94"/>
      <c r="L7" s="94"/>
      <c r="M7" s="107"/>
      <c r="N7" s="94" t="s">
        <v>57</v>
      </c>
      <c r="O7" s="94" t="s">
        <v>64</v>
      </c>
      <c r="P7" s="93" t="s">
        <v>65</v>
      </c>
      <c r="Q7" s="94" t="s">
        <v>66</v>
      </c>
      <c r="R7" s="107" t="s">
        <v>67</v>
      </c>
      <c r="S7" s="93" t="s">
        <v>68</v>
      </c>
    </row>
    <row r="8" ht="18" customHeight="1" spans="1:19">
      <c r="A8" s="114">
        <v>1</v>
      </c>
      <c r="B8" s="114" t="s">
        <v>83</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21" customHeight="1" spans="1:19">
      <c r="A9" s="95"/>
      <c r="B9" s="96"/>
      <c r="C9" s="96"/>
      <c r="D9" s="97"/>
      <c r="E9" s="97"/>
      <c r="F9" s="97"/>
      <c r="G9" s="116"/>
      <c r="H9" s="82"/>
      <c r="I9" s="82"/>
      <c r="J9" s="82"/>
      <c r="K9" s="82"/>
      <c r="L9" s="82"/>
      <c r="M9" s="82"/>
      <c r="N9" s="82"/>
      <c r="O9" s="82"/>
      <c r="P9" s="82"/>
      <c r="Q9" s="82"/>
      <c r="R9" s="82"/>
      <c r="S9" s="82"/>
    </row>
    <row r="10" ht="21" customHeight="1" spans="1:19">
      <c r="A10" s="98" t="s">
        <v>153</v>
      </c>
      <c r="B10" s="99"/>
      <c r="C10" s="99"/>
      <c r="D10" s="100"/>
      <c r="E10" s="100"/>
      <c r="F10" s="100"/>
      <c r="G10" s="117"/>
      <c r="H10" s="82"/>
      <c r="I10" s="82"/>
      <c r="J10" s="82"/>
      <c r="K10" s="82"/>
      <c r="L10" s="82"/>
      <c r="M10" s="82"/>
      <c r="N10" s="82"/>
      <c r="O10" s="82"/>
      <c r="P10" s="82"/>
      <c r="Q10" s="82"/>
      <c r="R10" s="82"/>
      <c r="S10" s="82"/>
    </row>
    <row r="11" ht="21" customHeight="1" spans="1:19">
      <c r="A11" s="113" t="s">
        <v>313</v>
      </c>
      <c r="B11" s="5"/>
      <c r="C11" s="5"/>
      <c r="D11" s="113"/>
      <c r="E11" s="113"/>
      <c r="F11" s="113"/>
      <c r="G11" s="118"/>
      <c r="H11" s="119"/>
      <c r="I11" s="119"/>
      <c r="J11" s="119"/>
      <c r="K11" s="119"/>
      <c r="L11" s="119"/>
      <c r="M11" s="119"/>
      <c r="N11" s="119"/>
      <c r="O11" s="119"/>
      <c r="P11" s="119"/>
      <c r="Q11" s="119"/>
      <c r="R11" s="119"/>
      <c r="S11" s="119"/>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A1" sqref="A1"/>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181818181818" customWidth="1"/>
    <col min="19" max="20" width="20.2818181818182"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6"/>
      <c r="C2" s="86"/>
      <c r="D2" s="86"/>
      <c r="E2" s="86"/>
      <c r="F2" s="86"/>
      <c r="G2" s="86"/>
      <c r="H2" s="79"/>
      <c r="I2" s="79"/>
      <c r="J2" s="79"/>
      <c r="K2" s="79"/>
      <c r="L2" s="79"/>
      <c r="M2" s="79"/>
      <c r="N2" s="101"/>
      <c r="O2" s="79"/>
      <c r="P2" s="79"/>
      <c r="Q2" s="86"/>
      <c r="R2" s="79"/>
      <c r="S2" s="109"/>
      <c r="T2" s="109" t="s">
        <v>314</v>
      </c>
    </row>
    <row r="3" ht="41.25" customHeight="1" spans="1:20">
      <c r="A3" s="75" t="str">
        <f>"2025"&amp;"年部门政府购买服务预算表"</f>
        <v>2025年部门政府购买服务预算表</v>
      </c>
      <c r="B3" s="69"/>
      <c r="C3" s="69"/>
      <c r="D3" s="69"/>
      <c r="E3" s="69"/>
      <c r="F3" s="69"/>
      <c r="G3" s="69"/>
      <c r="H3" s="87"/>
      <c r="I3" s="87"/>
      <c r="J3" s="87"/>
      <c r="K3" s="87"/>
      <c r="L3" s="87"/>
      <c r="M3" s="87"/>
      <c r="N3" s="102"/>
      <c r="O3" s="87"/>
      <c r="P3" s="87"/>
      <c r="Q3" s="69"/>
      <c r="R3" s="87"/>
      <c r="S3" s="102"/>
      <c r="T3" s="69"/>
    </row>
    <row r="4" ht="22.5" customHeight="1" spans="1:20">
      <c r="A4" s="76" t="str">
        <f>"单位名称："&amp;"昆明市呈贡区基础教育科学研究院附属学校"</f>
        <v>单位名称：昆明市呈贡区基础教育科学研究院附属学校</v>
      </c>
      <c r="B4" s="88"/>
      <c r="C4" s="88"/>
      <c r="D4" s="88"/>
      <c r="E4" s="88"/>
      <c r="F4" s="88"/>
      <c r="G4" s="88"/>
      <c r="H4" s="77"/>
      <c r="I4" s="77"/>
      <c r="J4" s="77"/>
      <c r="K4" s="77"/>
      <c r="L4" s="77"/>
      <c r="M4" s="77"/>
      <c r="N4" s="101"/>
      <c r="O4" s="79"/>
      <c r="P4" s="79"/>
      <c r="Q4" s="86"/>
      <c r="R4" s="79"/>
      <c r="S4" s="110"/>
      <c r="T4" s="109" t="s">
        <v>1</v>
      </c>
    </row>
    <row r="5" ht="24" customHeight="1" spans="1:20">
      <c r="A5" s="10" t="s">
        <v>162</v>
      </c>
      <c r="B5" s="89" t="s">
        <v>163</v>
      </c>
      <c r="C5" s="89" t="s">
        <v>303</v>
      </c>
      <c r="D5" s="89" t="s">
        <v>315</v>
      </c>
      <c r="E5" s="89" t="s">
        <v>316</v>
      </c>
      <c r="F5" s="89" t="s">
        <v>317</v>
      </c>
      <c r="G5" s="89" t="s">
        <v>318</v>
      </c>
      <c r="H5" s="90" t="s">
        <v>319</v>
      </c>
      <c r="I5" s="90" t="s">
        <v>320</v>
      </c>
      <c r="J5" s="103" t="s">
        <v>170</v>
      </c>
      <c r="K5" s="103"/>
      <c r="L5" s="103"/>
      <c r="M5" s="103"/>
      <c r="N5" s="104"/>
      <c r="O5" s="103"/>
      <c r="P5" s="103"/>
      <c r="Q5" s="83"/>
      <c r="R5" s="103"/>
      <c r="S5" s="104"/>
      <c r="T5" s="84"/>
    </row>
    <row r="6" ht="24" customHeight="1" spans="1:20">
      <c r="A6" s="15"/>
      <c r="B6" s="91"/>
      <c r="C6" s="91"/>
      <c r="D6" s="91"/>
      <c r="E6" s="91"/>
      <c r="F6" s="91"/>
      <c r="G6" s="91"/>
      <c r="H6" s="92"/>
      <c r="I6" s="92"/>
      <c r="J6" s="92" t="s">
        <v>55</v>
      </c>
      <c r="K6" s="92" t="s">
        <v>58</v>
      </c>
      <c r="L6" s="92" t="s">
        <v>309</v>
      </c>
      <c r="M6" s="92" t="s">
        <v>310</v>
      </c>
      <c r="N6" s="105" t="s">
        <v>311</v>
      </c>
      <c r="O6" s="106" t="s">
        <v>312</v>
      </c>
      <c r="P6" s="106"/>
      <c r="Q6" s="111"/>
      <c r="R6" s="106"/>
      <c r="S6" s="112"/>
      <c r="T6" s="93"/>
    </row>
    <row r="7" ht="54" customHeight="1" spans="1:20">
      <c r="A7" s="18"/>
      <c r="B7" s="93"/>
      <c r="C7" s="93"/>
      <c r="D7" s="93"/>
      <c r="E7" s="93"/>
      <c r="F7" s="93"/>
      <c r="G7" s="93"/>
      <c r="H7" s="94"/>
      <c r="I7" s="94"/>
      <c r="J7" s="94"/>
      <c r="K7" s="94" t="s">
        <v>57</v>
      </c>
      <c r="L7" s="94"/>
      <c r="M7" s="94"/>
      <c r="N7" s="107"/>
      <c r="O7" s="94" t="s">
        <v>57</v>
      </c>
      <c r="P7" s="94" t="s">
        <v>64</v>
      </c>
      <c r="Q7" s="93" t="s">
        <v>65</v>
      </c>
      <c r="R7" s="94" t="s">
        <v>66</v>
      </c>
      <c r="S7" s="107" t="s">
        <v>67</v>
      </c>
      <c r="T7" s="93" t="s">
        <v>68</v>
      </c>
    </row>
    <row r="8" ht="17.25" customHeight="1" spans="1:20">
      <c r="A8" s="19">
        <v>1</v>
      </c>
      <c r="B8" s="93">
        <v>2</v>
      </c>
      <c r="C8" s="19">
        <v>3</v>
      </c>
      <c r="D8" s="19">
        <v>4</v>
      </c>
      <c r="E8" s="93">
        <v>5</v>
      </c>
      <c r="F8" s="19">
        <v>6</v>
      </c>
      <c r="G8" s="19">
        <v>7</v>
      </c>
      <c r="H8" s="93">
        <v>8</v>
      </c>
      <c r="I8" s="19">
        <v>9</v>
      </c>
      <c r="J8" s="19">
        <v>10</v>
      </c>
      <c r="K8" s="93">
        <v>11</v>
      </c>
      <c r="L8" s="19">
        <v>12</v>
      </c>
      <c r="M8" s="19">
        <v>13</v>
      </c>
      <c r="N8" s="93">
        <v>14</v>
      </c>
      <c r="O8" s="19">
        <v>15</v>
      </c>
      <c r="P8" s="19">
        <v>16</v>
      </c>
      <c r="Q8" s="93">
        <v>17</v>
      </c>
      <c r="R8" s="19">
        <v>18</v>
      </c>
      <c r="S8" s="19">
        <v>19</v>
      </c>
      <c r="T8" s="19">
        <v>20</v>
      </c>
    </row>
    <row r="9" ht="21" customHeight="1" spans="1:20">
      <c r="A9" s="95"/>
      <c r="B9" s="96"/>
      <c r="C9" s="96"/>
      <c r="D9" s="96"/>
      <c r="E9" s="96"/>
      <c r="F9" s="96"/>
      <c r="G9" s="96"/>
      <c r="H9" s="97"/>
      <c r="I9" s="97"/>
      <c r="J9" s="82"/>
      <c r="K9" s="82"/>
      <c r="L9" s="82"/>
      <c r="M9" s="82"/>
      <c r="N9" s="82"/>
      <c r="O9" s="82"/>
      <c r="P9" s="82"/>
      <c r="Q9" s="82"/>
      <c r="R9" s="82"/>
      <c r="S9" s="82"/>
      <c r="T9" s="82"/>
    </row>
    <row r="10" ht="21" customHeight="1" spans="1:20">
      <c r="A10" s="98" t="s">
        <v>153</v>
      </c>
      <c r="B10" s="99"/>
      <c r="C10" s="99"/>
      <c r="D10" s="99"/>
      <c r="E10" s="99"/>
      <c r="F10" s="99"/>
      <c r="G10" s="99"/>
      <c r="H10" s="100"/>
      <c r="I10" s="108"/>
      <c r="J10" s="82"/>
      <c r="K10" s="82"/>
      <c r="L10" s="82"/>
      <c r="M10" s="82"/>
      <c r="N10" s="82"/>
      <c r="O10" s="82"/>
      <c r="P10" s="82"/>
      <c r="Q10" s="82"/>
      <c r="R10" s="82"/>
      <c r="S10" s="82"/>
      <c r="T10" s="82"/>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pane ySplit="1" topLeftCell="A2" activePane="bottomLeft" state="frozen"/>
      <selection/>
      <selection pane="bottomLeft" activeCell="A1" sqref="A1"/>
    </sheetView>
  </sheetViews>
  <sheetFormatPr defaultColWidth="9.13636363636364" defaultRowHeight="14.25" customHeight="1"/>
  <cols>
    <col min="1" max="1" width="37.7090909090909"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4"/>
      <c r="W2" s="3"/>
      <c r="X2" s="3" t="s">
        <v>321</v>
      </c>
    </row>
    <row r="3" ht="41.25" customHeight="1" spans="1:24">
      <c r="A3" s="75"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9"/>
      <c r="X3" s="69"/>
    </row>
    <row r="4" ht="18" customHeight="1" spans="1:24">
      <c r="A4" s="76" t="str">
        <f>"单位名称："&amp;"昆明市呈贡区基础教育科学研究院附属学校"</f>
        <v>单位名称：昆明市呈贡区基础教育科学研究院附属学校</v>
      </c>
      <c r="B4" s="77"/>
      <c r="C4" s="77"/>
      <c r="D4" s="78"/>
      <c r="E4" s="79"/>
      <c r="F4" s="79"/>
      <c r="G4" s="79"/>
      <c r="H4" s="79"/>
      <c r="I4" s="79"/>
      <c r="W4" s="8"/>
      <c r="X4" s="8" t="s">
        <v>1</v>
      </c>
    </row>
    <row r="5" ht="19.5" customHeight="1" spans="1:24">
      <c r="A5" s="28" t="s">
        <v>322</v>
      </c>
      <c r="B5" s="11" t="s">
        <v>170</v>
      </c>
      <c r="C5" s="12"/>
      <c r="D5" s="12"/>
      <c r="E5" s="11" t="s">
        <v>323</v>
      </c>
      <c r="F5" s="12"/>
      <c r="G5" s="12"/>
      <c r="H5" s="12"/>
      <c r="I5" s="12"/>
      <c r="J5" s="12"/>
      <c r="K5" s="12"/>
      <c r="L5" s="12"/>
      <c r="M5" s="12"/>
      <c r="N5" s="12"/>
      <c r="O5" s="12"/>
      <c r="P5" s="12"/>
      <c r="Q5" s="12"/>
      <c r="R5" s="12"/>
      <c r="S5" s="12"/>
      <c r="T5" s="12"/>
      <c r="U5" s="12"/>
      <c r="V5" s="12"/>
      <c r="W5" s="83"/>
      <c r="X5" s="84"/>
    </row>
    <row r="6" ht="40.5" customHeight="1" spans="1:24">
      <c r="A6" s="19"/>
      <c r="B6" s="29" t="s">
        <v>55</v>
      </c>
      <c r="C6" s="10" t="s">
        <v>58</v>
      </c>
      <c r="D6" s="80" t="s">
        <v>309</v>
      </c>
      <c r="E6" s="48" t="s">
        <v>324</v>
      </c>
      <c r="F6" s="48" t="s">
        <v>325</v>
      </c>
      <c r="G6" s="48" t="s">
        <v>326</v>
      </c>
      <c r="H6" s="48" t="s">
        <v>327</v>
      </c>
      <c r="I6" s="48" t="s">
        <v>328</v>
      </c>
      <c r="J6" s="48" t="s">
        <v>329</v>
      </c>
      <c r="K6" s="48" t="s">
        <v>330</v>
      </c>
      <c r="L6" s="48" t="s">
        <v>331</v>
      </c>
      <c r="M6" s="48" t="s">
        <v>332</v>
      </c>
      <c r="N6" s="48" t="s">
        <v>333</v>
      </c>
      <c r="O6" s="48" t="s">
        <v>334</v>
      </c>
      <c r="P6" s="48" t="s">
        <v>335</v>
      </c>
      <c r="Q6" s="48" t="s">
        <v>336</v>
      </c>
      <c r="R6" s="48" t="s">
        <v>337</v>
      </c>
      <c r="S6" s="48" t="s">
        <v>338</v>
      </c>
      <c r="T6" s="48" t="s">
        <v>339</v>
      </c>
      <c r="U6" s="48" t="s">
        <v>340</v>
      </c>
      <c r="V6" s="48" t="s">
        <v>341</v>
      </c>
      <c r="W6" s="48" t="s">
        <v>342</v>
      </c>
      <c r="X6" s="85" t="s">
        <v>343</v>
      </c>
    </row>
    <row r="7" ht="19.5" customHeight="1" spans="1:24">
      <c r="A7" s="20">
        <v>1</v>
      </c>
      <c r="B7" s="20">
        <v>2</v>
      </c>
      <c r="C7" s="20">
        <v>3</v>
      </c>
      <c r="D7" s="81">
        <v>4</v>
      </c>
      <c r="E7" s="36">
        <v>5</v>
      </c>
      <c r="F7" s="20">
        <v>6</v>
      </c>
      <c r="G7" s="20">
        <v>7</v>
      </c>
      <c r="H7" s="81">
        <v>8</v>
      </c>
      <c r="I7" s="20">
        <v>9</v>
      </c>
      <c r="J7" s="20">
        <v>10</v>
      </c>
      <c r="K7" s="20">
        <v>11</v>
      </c>
      <c r="L7" s="81">
        <v>12</v>
      </c>
      <c r="M7" s="20">
        <v>13</v>
      </c>
      <c r="N7" s="20">
        <v>14</v>
      </c>
      <c r="O7" s="20">
        <v>15</v>
      </c>
      <c r="P7" s="81">
        <v>16</v>
      </c>
      <c r="Q7" s="20">
        <v>17</v>
      </c>
      <c r="R7" s="20">
        <v>18</v>
      </c>
      <c r="S7" s="20">
        <v>19</v>
      </c>
      <c r="T7" s="81">
        <v>20</v>
      </c>
      <c r="U7" s="81">
        <v>21</v>
      </c>
      <c r="V7" s="81">
        <v>22</v>
      </c>
      <c r="W7" s="36">
        <v>23</v>
      </c>
      <c r="X7" s="36">
        <v>24</v>
      </c>
    </row>
    <row r="8" ht="19.5" customHeight="1" spans="1:24">
      <c r="A8" s="30"/>
      <c r="B8" s="82"/>
      <c r="C8" s="82"/>
      <c r="D8" s="82"/>
      <c r="E8" s="82"/>
      <c r="F8" s="82"/>
      <c r="G8" s="82"/>
      <c r="H8" s="82"/>
      <c r="I8" s="82"/>
      <c r="J8" s="82"/>
      <c r="K8" s="82"/>
      <c r="L8" s="82"/>
      <c r="M8" s="82"/>
      <c r="N8" s="82"/>
      <c r="O8" s="82"/>
      <c r="P8" s="82"/>
      <c r="Q8" s="82"/>
      <c r="R8" s="82"/>
      <c r="S8" s="82"/>
      <c r="T8" s="82"/>
      <c r="U8" s="82"/>
      <c r="V8" s="82"/>
      <c r="W8" s="82"/>
      <c r="X8" s="82"/>
    </row>
    <row r="9" ht="19.5" customHeight="1" spans="1:24">
      <c r="A9" s="72"/>
      <c r="B9" s="82"/>
      <c r="C9" s="82"/>
      <c r="D9" s="82"/>
      <c r="E9" s="82"/>
      <c r="F9" s="82"/>
      <c r="G9" s="82"/>
      <c r="H9" s="82"/>
      <c r="I9" s="82"/>
      <c r="J9" s="82"/>
      <c r="K9" s="82"/>
      <c r="L9" s="82"/>
      <c r="M9" s="82"/>
      <c r="N9" s="82"/>
      <c r="O9" s="82"/>
      <c r="P9" s="82"/>
      <c r="Q9" s="82"/>
      <c r="R9" s="82"/>
      <c r="S9" s="82"/>
      <c r="T9" s="82"/>
      <c r="U9" s="82"/>
      <c r="V9" s="82"/>
      <c r="W9" s="82"/>
      <c r="X9" s="82"/>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A1" sqref="A1"/>
    </sheetView>
  </sheetViews>
  <sheetFormatPr defaultColWidth="9.13636363636364" defaultRowHeight="12" customHeight="1" outlineLevelRow="7"/>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1"/>
      <c r="B1" s="1"/>
      <c r="C1" s="1"/>
      <c r="D1" s="1"/>
      <c r="E1" s="1"/>
      <c r="F1" s="1"/>
      <c r="G1" s="1"/>
      <c r="H1" s="1"/>
      <c r="I1" s="1"/>
      <c r="J1" s="1"/>
    </row>
    <row r="2" ht="16.5" customHeight="1" spans="10:10">
      <c r="J2" s="3" t="s">
        <v>344</v>
      </c>
    </row>
    <row r="3" ht="41.25" customHeight="1" spans="1:10">
      <c r="A3" s="68" t="str">
        <f>"2025"&amp;"年对下转移支付绩效目标表"</f>
        <v>2025年对下转移支付绩效目标表</v>
      </c>
      <c r="B3" s="4"/>
      <c r="C3" s="4"/>
      <c r="D3" s="4"/>
      <c r="E3" s="4"/>
      <c r="F3" s="69"/>
      <c r="G3" s="4"/>
      <c r="H3" s="69"/>
      <c r="I3" s="69"/>
      <c r="J3" s="4"/>
    </row>
    <row r="4" ht="17.25" customHeight="1" spans="1:1">
      <c r="A4" s="5" t="str">
        <f>"单位名称："&amp;"昆明市呈贡区基础教育科学研究院附属学校"</f>
        <v>单位名称：昆明市呈贡区基础教育科学研究院附属学校</v>
      </c>
    </row>
    <row r="5" ht="44.25" customHeight="1" spans="1:10">
      <c r="A5" s="70" t="s">
        <v>322</v>
      </c>
      <c r="B5" s="70" t="s">
        <v>238</v>
      </c>
      <c r="C5" s="70" t="s">
        <v>239</v>
      </c>
      <c r="D5" s="70" t="s">
        <v>240</v>
      </c>
      <c r="E5" s="70" t="s">
        <v>241</v>
      </c>
      <c r="F5" s="71" t="s">
        <v>242</v>
      </c>
      <c r="G5" s="70" t="s">
        <v>243</v>
      </c>
      <c r="H5" s="71" t="s">
        <v>244</v>
      </c>
      <c r="I5" s="71" t="s">
        <v>245</v>
      </c>
      <c r="J5" s="70" t="s">
        <v>246</v>
      </c>
    </row>
    <row r="6" ht="14.25" customHeight="1" spans="1:10">
      <c r="A6" s="70">
        <v>1</v>
      </c>
      <c r="B6" s="70">
        <v>2</v>
      </c>
      <c r="C6" s="70">
        <v>3</v>
      </c>
      <c r="D6" s="70">
        <v>4</v>
      </c>
      <c r="E6" s="70">
        <v>5</v>
      </c>
      <c r="F6" s="71">
        <v>6</v>
      </c>
      <c r="G6" s="70">
        <v>7</v>
      </c>
      <c r="H6" s="71">
        <v>8</v>
      </c>
      <c r="I6" s="71">
        <v>9</v>
      </c>
      <c r="J6" s="70">
        <v>10</v>
      </c>
    </row>
    <row r="7" ht="42" customHeight="1" spans="1:10">
      <c r="A7" s="30"/>
      <c r="B7" s="72"/>
      <c r="C7" s="72"/>
      <c r="D7" s="72"/>
      <c r="E7" s="54"/>
      <c r="F7" s="73"/>
      <c r="G7" s="54"/>
      <c r="H7" s="73"/>
      <c r="I7" s="73"/>
      <c r="J7" s="54"/>
    </row>
    <row r="8" ht="42" customHeight="1" spans="1:10">
      <c r="A8" s="30"/>
      <c r="B8" s="21"/>
      <c r="C8" s="21"/>
      <c r="D8" s="21"/>
      <c r="E8" s="30"/>
      <c r="F8" s="21"/>
      <c r="G8" s="30"/>
      <c r="H8" s="21"/>
      <c r="I8" s="21"/>
      <c r="J8" s="30"/>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E1" workbookViewId="0">
      <pane ySplit="1" topLeftCell="A2" activePane="bottomLeft" state="frozen"/>
      <selection/>
      <selection pane="bottomLeft" activeCell="A1" sqref="A1"/>
    </sheetView>
  </sheetViews>
  <sheetFormatPr defaultColWidth="10.4181818181818"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1"/>
      <c r="B1" s="1"/>
      <c r="C1" s="1"/>
      <c r="D1" s="1"/>
      <c r="E1" s="1"/>
      <c r="F1" s="1"/>
      <c r="G1" s="1"/>
      <c r="H1" s="1"/>
      <c r="I1" s="1"/>
    </row>
    <row r="2" customHeight="1" spans="1:9">
      <c r="A2" s="65" t="s">
        <v>345</v>
      </c>
      <c r="B2" s="66"/>
      <c r="C2" s="66"/>
      <c r="D2" s="67"/>
      <c r="E2" s="67"/>
      <c r="F2" s="67"/>
      <c r="G2" s="66"/>
      <c r="H2" s="66"/>
      <c r="I2" s="67"/>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"单位名称："&amp;"昆明市呈贡区基础教育科学研究院附属学校"</f>
        <v>单位名称：昆明市呈贡区基础教育科学研究院附属学校</v>
      </c>
      <c r="B4" s="45"/>
      <c r="C4" s="45"/>
      <c r="D4" s="46"/>
      <c r="F4" s="43"/>
      <c r="G4" s="42"/>
      <c r="H4" s="42"/>
      <c r="I4" s="64" t="s">
        <v>1</v>
      </c>
    </row>
    <row r="5" ht="28.5" customHeight="1" spans="1:9">
      <c r="A5" s="47" t="s">
        <v>162</v>
      </c>
      <c r="B5" s="48" t="s">
        <v>163</v>
      </c>
      <c r="C5" s="49" t="s">
        <v>346</v>
      </c>
      <c r="D5" s="47" t="s">
        <v>347</v>
      </c>
      <c r="E5" s="47" t="s">
        <v>348</v>
      </c>
      <c r="F5" s="47" t="s">
        <v>349</v>
      </c>
      <c r="G5" s="48" t="s">
        <v>350</v>
      </c>
      <c r="H5" s="36"/>
      <c r="I5" s="47"/>
    </row>
    <row r="6" ht="21" customHeight="1" spans="1:9">
      <c r="A6" s="49"/>
      <c r="B6" s="50"/>
      <c r="C6" s="50"/>
      <c r="D6" s="51"/>
      <c r="E6" s="50"/>
      <c r="F6" s="50"/>
      <c r="G6" s="48" t="s">
        <v>307</v>
      </c>
      <c r="H6" s="48" t="s">
        <v>351</v>
      </c>
      <c r="I6" s="48" t="s">
        <v>352</v>
      </c>
    </row>
    <row r="7" ht="17.25" customHeight="1" spans="1:9">
      <c r="A7" s="52" t="s">
        <v>82</v>
      </c>
      <c r="B7" s="53" t="s">
        <v>83</v>
      </c>
      <c r="C7" s="52" t="s">
        <v>84</v>
      </c>
      <c r="D7" s="54" t="s">
        <v>85</v>
      </c>
      <c r="E7" s="52" t="s">
        <v>86</v>
      </c>
      <c r="F7" s="53" t="s">
        <v>87</v>
      </c>
      <c r="G7" s="55" t="s">
        <v>88</v>
      </c>
      <c r="H7" s="54" t="s">
        <v>89</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F1" workbookViewId="0">
      <pane ySplit="1" topLeftCell="A2" activePane="bottomLeft" state="frozen"/>
      <selection/>
      <selection pane="bottomLeft" activeCell="A1" sqref="A1"/>
    </sheetView>
  </sheetViews>
  <sheetFormatPr defaultColWidth="10.4181818181818"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1"/>
      <c r="B1" s="1"/>
      <c r="C1" s="1"/>
      <c r="D1" s="1"/>
      <c r="E1" s="1"/>
      <c r="F1" s="1"/>
      <c r="G1" s="1"/>
      <c r="H1" s="1"/>
      <c r="I1" s="1"/>
    </row>
    <row r="2" customHeight="1" spans="1:9">
      <c r="A2" s="38"/>
      <c r="B2" s="39"/>
      <c r="C2" s="39"/>
      <c r="D2" s="40"/>
      <c r="E2" s="40"/>
      <c r="F2" s="40"/>
      <c r="G2" s="39"/>
      <c r="H2" s="39"/>
      <c r="I2" s="63" t="s">
        <v>353</v>
      </c>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"单位名称："&amp;"昆明市呈贡区基础教育科学研究院附属学校"</f>
        <v>单位名称：昆明市呈贡区基础教育科学研究院附属学校</v>
      </c>
      <c r="B4" s="45"/>
      <c r="C4" s="45"/>
      <c r="D4" s="46"/>
      <c r="F4" s="43"/>
      <c r="G4" s="42"/>
      <c r="H4" s="42"/>
      <c r="I4" s="64" t="s">
        <v>1</v>
      </c>
    </row>
    <row r="5" ht="28.5" customHeight="1" spans="1:9">
      <c r="A5" s="47" t="s">
        <v>162</v>
      </c>
      <c r="B5" s="48" t="s">
        <v>163</v>
      </c>
      <c r="C5" s="49" t="s">
        <v>346</v>
      </c>
      <c r="D5" s="47" t="s">
        <v>347</v>
      </c>
      <c r="E5" s="47" t="s">
        <v>348</v>
      </c>
      <c r="F5" s="47" t="s">
        <v>349</v>
      </c>
      <c r="G5" s="48" t="s">
        <v>350</v>
      </c>
      <c r="H5" s="36"/>
      <c r="I5" s="47"/>
    </row>
    <row r="6" ht="21" customHeight="1" spans="1:9">
      <c r="A6" s="49"/>
      <c r="B6" s="50"/>
      <c r="C6" s="50"/>
      <c r="D6" s="51"/>
      <c r="E6" s="50"/>
      <c r="F6" s="50"/>
      <c r="G6" s="48" t="s">
        <v>307</v>
      </c>
      <c r="H6" s="48" t="s">
        <v>351</v>
      </c>
      <c r="I6" s="48" t="s">
        <v>352</v>
      </c>
    </row>
    <row r="7" ht="17.25" customHeight="1" spans="1:9">
      <c r="A7" s="52" t="s">
        <v>82</v>
      </c>
      <c r="B7" s="53" t="s">
        <v>83</v>
      </c>
      <c r="C7" s="52" t="s">
        <v>84</v>
      </c>
      <c r="D7" s="54" t="s">
        <v>85</v>
      </c>
      <c r="E7" s="52" t="s">
        <v>86</v>
      </c>
      <c r="F7" s="53" t="s">
        <v>87</v>
      </c>
      <c r="G7" s="55" t="s">
        <v>88</v>
      </c>
      <c r="H7" s="54" t="s">
        <v>89</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1" sqref="A1"/>
    </sheetView>
  </sheetViews>
  <sheetFormatPr defaultColWidth="9.13636363636364" defaultRowHeight="14.25" customHeight="1"/>
  <cols>
    <col min="1" max="1" width="19.2818181818182"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1"/>
      <c r="B1" s="1"/>
      <c r="C1" s="1"/>
      <c r="D1" s="1"/>
      <c r="E1" s="1"/>
      <c r="F1" s="1"/>
      <c r="G1" s="1"/>
      <c r="H1" s="1"/>
      <c r="I1" s="1"/>
      <c r="J1" s="1"/>
      <c r="K1" s="1"/>
    </row>
    <row r="2" customHeight="1" spans="4:11">
      <c r="D2" s="2"/>
      <c r="E2" s="2"/>
      <c r="F2" s="2"/>
      <c r="G2" s="2"/>
      <c r="K2" s="3" t="s">
        <v>354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"单位名称："&amp;"昆明市呈贡区基础教育科学研究院附属学校"</f>
        <v>单位名称：昆明市呈贡区基础教育科学研究院附属学校</v>
      </c>
      <c r="B4" s="6"/>
      <c r="C4" s="6"/>
      <c r="D4" s="6"/>
      <c r="E4" s="6"/>
      <c r="F4" s="6"/>
      <c r="G4" s="6"/>
      <c r="H4" s="7"/>
      <c r="I4" s="7"/>
      <c r="J4" s="7"/>
      <c r="K4" s="8" t="s">
        <v>1</v>
      </c>
    </row>
    <row r="5" ht="21.75" customHeight="1" spans="1:11">
      <c r="A5" s="9" t="s">
        <v>190</v>
      </c>
      <c r="B5" s="9" t="s">
        <v>165</v>
      </c>
      <c r="C5" s="9" t="s">
        <v>191</v>
      </c>
      <c r="D5" s="10" t="s">
        <v>166</v>
      </c>
      <c r="E5" s="10" t="s">
        <v>167</v>
      </c>
      <c r="F5" s="10" t="s">
        <v>192</v>
      </c>
      <c r="G5" s="10" t="s">
        <v>193</v>
      </c>
      <c r="H5" s="28" t="s">
        <v>55</v>
      </c>
      <c r="I5" s="11" t="s">
        <v>355</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153</v>
      </c>
      <c r="B11" s="34"/>
      <c r="C11" s="34"/>
      <c r="D11" s="34"/>
      <c r="E11" s="34"/>
      <c r="F11" s="34"/>
      <c r="G11" s="35"/>
      <c r="H11" s="23"/>
      <c r="I11" s="23"/>
      <c r="J11" s="23"/>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A1" sqref="A1"/>
    </sheetView>
  </sheetViews>
  <sheetFormatPr defaultColWidth="9.13636363636364" defaultRowHeight="14.25" customHeight="1" outlineLevelCol="6"/>
  <cols>
    <col min="1" max="1" width="35.2818181818182" customWidth="1"/>
    <col min="2" max="4" width="28" customWidth="1"/>
    <col min="5" max="7" width="23.8545454545455" customWidth="1"/>
  </cols>
  <sheetData>
    <row r="1" customHeight="1" spans="1:7">
      <c r="A1" s="1"/>
      <c r="B1" s="1"/>
      <c r="C1" s="1"/>
      <c r="D1" s="1"/>
      <c r="E1" s="1"/>
      <c r="F1" s="1"/>
      <c r="G1" s="1"/>
    </row>
    <row r="2" ht="13.5" customHeight="1" spans="4:7">
      <c r="D2" s="2"/>
      <c r="G2" s="3" t="s">
        <v>356</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"单位名称："&amp;"昆明市呈贡区基础教育科学研究院附属学校"</f>
        <v>单位名称：昆明市呈贡区基础教育科学研究院附属学校</v>
      </c>
      <c r="B4" s="6"/>
      <c r="C4" s="6"/>
      <c r="D4" s="6"/>
      <c r="E4" s="7"/>
      <c r="F4" s="7"/>
      <c r="G4" s="8" t="s">
        <v>1</v>
      </c>
    </row>
    <row r="5" ht="21.75" customHeight="1" spans="1:7">
      <c r="A5" s="9" t="s">
        <v>191</v>
      </c>
      <c r="B5" s="9" t="s">
        <v>190</v>
      </c>
      <c r="C5" s="9" t="s">
        <v>165</v>
      </c>
      <c r="D5" s="10" t="s">
        <v>357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253971.84</v>
      </c>
      <c r="F9" s="23"/>
      <c r="G9" s="23"/>
    </row>
    <row r="10" ht="18.75" customHeight="1" spans="1:7">
      <c r="A10" s="21"/>
      <c r="B10" s="21" t="s">
        <v>358</v>
      </c>
      <c r="C10" s="21" t="s">
        <v>198</v>
      </c>
      <c r="D10" s="21" t="s">
        <v>359</v>
      </c>
      <c r="E10" s="23">
        <v>9280</v>
      </c>
      <c r="F10" s="23"/>
      <c r="G10" s="23"/>
    </row>
    <row r="11" ht="18.75" customHeight="1" spans="1:7">
      <c r="A11" s="24"/>
      <c r="B11" s="21" t="s">
        <v>358</v>
      </c>
      <c r="C11" s="21" t="s">
        <v>202</v>
      </c>
      <c r="D11" s="21" t="s">
        <v>359</v>
      </c>
      <c r="E11" s="23">
        <v>768</v>
      </c>
      <c r="F11" s="23"/>
      <c r="G11" s="23"/>
    </row>
    <row r="12" ht="18.75" customHeight="1" spans="1:7">
      <c r="A12" s="24"/>
      <c r="B12" s="21" t="s">
        <v>358</v>
      </c>
      <c r="C12" s="21" t="s">
        <v>204</v>
      </c>
      <c r="D12" s="21" t="s">
        <v>359</v>
      </c>
      <c r="E12" s="23">
        <v>133923.84</v>
      </c>
      <c r="F12" s="23"/>
      <c r="G12" s="23"/>
    </row>
    <row r="13" ht="18.75" customHeight="1" spans="1:7">
      <c r="A13" s="24"/>
      <c r="B13" s="21" t="s">
        <v>360</v>
      </c>
      <c r="C13" s="21" t="s">
        <v>217</v>
      </c>
      <c r="D13" s="21" t="s">
        <v>359</v>
      </c>
      <c r="E13" s="23">
        <v>110000</v>
      </c>
      <c r="F13" s="23"/>
      <c r="G13" s="23"/>
    </row>
    <row r="14" ht="18.75" customHeight="1" spans="1:7">
      <c r="A14" s="25" t="s">
        <v>55</v>
      </c>
      <c r="B14" s="26" t="s">
        <v>361</v>
      </c>
      <c r="C14" s="26"/>
      <c r="D14" s="27"/>
      <c r="E14" s="23">
        <v>253971.84</v>
      </c>
      <c r="F14" s="23"/>
      <c r="G14" s="23"/>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14" sqref="D14"/>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"单位名称："&amp;"昆明市呈贡区基础教育科学研究院附属学校"</f>
        <v>单位名称：昆明市呈贡区基础教育科学研究院附属学校</v>
      </c>
      <c r="S4" s="46" t="s">
        <v>1</v>
      </c>
    </row>
    <row r="5" ht="21.75" customHeight="1" spans="1:19">
      <c r="A5" s="216" t="s">
        <v>53</v>
      </c>
      <c r="B5" s="217" t="s">
        <v>54</v>
      </c>
      <c r="C5" s="217" t="s">
        <v>55</v>
      </c>
      <c r="D5" s="218" t="s">
        <v>56</v>
      </c>
      <c r="E5" s="218"/>
      <c r="F5" s="218"/>
      <c r="G5" s="218"/>
      <c r="H5" s="218"/>
      <c r="I5" s="133"/>
      <c r="J5" s="218"/>
      <c r="K5" s="218"/>
      <c r="L5" s="218"/>
      <c r="M5" s="218"/>
      <c r="N5" s="224"/>
      <c r="O5" s="218" t="s">
        <v>45</v>
      </c>
      <c r="P5" s="218"/>
      <c r="Q5" s="218"/>
      <c r="R5" s="218"/>
      <c r="S5" s="224"/>
    </row>
    <row r="6" ht="27" customHeight="1" spans="1:19">
      <c r="A6" s="219"/>
      <c r="B6" s="220"/>
      <c r="C6" s="220"/>
      <c r="D6" s="220" t="s">
        <v>57</v>
      </c>
      <c r="E6" s="220" t="s">
        <v>58</v>
      </c>
      <c r="F6" s="220" t="s">
        <v>59</v>
      </c>
      <c r="G6" s="220" t="s">
        <v>60</v>
      </c>
      <c r="H6" s="220" t="s">
        <v>61</v>
      </c>
      <c r="I6" s="225" t="s">
        <v>62</v>
      </c>
      <c r="J6" s="226"/>
      <c r="K6" s="226"/>
      <c r="L6" s="226"/>
      <c r="M6" s="226"/>
      <c r="N6" s="227"/>
      <c r="O6" s="220" t="s">
        <v>57</v>
      </c>
      <c r="P6" s="220" t="s">
        <v>58</v>
      </c>
      <c r="Q6" s="220" t="s">
        <v>59</v>
      </c>
      <c r="R6" s="220" t="s">
        <v>60</v>
      </c>
      <c r="S6" s="220" t="s">
        <v>63</v>
      </c>
    </row>
    <row r="7" ht="30" customHeight="1" spans="1:19">
      <c r="A7" s="221"/>
      <c r="B7" s="108"/>
      <c r="C7" s="117"/>
      <c r="D7" s="117"/>
      <c r="E7" s="117"/>
      <c r="F7" s="117"/>
      <c r="G7" s="117"/>
      <c r="H7" s="117"/>
      <c r="I7" s="73" t="s">
        <v>57</v>
      </c>
      <c r="J7" s="227" t="s">
        <v>64</v>
      </c>
      <c r="K7" s="227" t="s">
        <v>65</v>
      </c>
      <c r="L7" s="227" t="s">
        <v>66</v>
      </c>
      <c r="M7" s="227" t="s">
        <v>67</v>
      </c>
      <c r="N7" s="227" t="s">
        <v>68</v>
      </c>
      <c r="O7" s="228"/>
      <c r="P7" s="228"/>
      <c r="Q7" s="228"/>
      <c r="R7" s="228"/>
      <c r="S7" s="117"/>
    </row>
    <row r="8" ht="15" customHeight="1" spans="1:19">
      <c r="A8" s="222">
        <v>1</v>
      </c>
      <c r="B8" s="222">
        <v>2</v>
      </c>
      <c r="C8" s="222">
        <v>3</v>
      </c>
      <c r="D8" s="222">
        <v>4</v>
      </c>
      <c r="E8" s="222">
        <v>5</v>
      </c>
      <c r="F8" s="222">
        <v>6</v>
      </c>
      <c r="G8" s="222">
        <v>7</v>
      </c>
      <c r="H8" s="222">
        <v>8</v>
      </c>
      <c r="I8" s="73">
        <v>9</v>
      </c>
      <c r="J8" s="222">
        <v>10</v>
      </c>
      <c r="K8" s="222">
        <v>11</v>
      </c>
      <c r="L8" s="222">
        <v>12</v>
      </c>
      <c r="M8" s="222">
        <v>13</v>
      </c>
      <c r="N8" s="222">
        <v>14</v>
      </c>
      <c r="O8" s="222">
        <v>15</v>
      </c>
      <c r="P8" s="222">
        <v>16</v>
      </c>
      <c r="Q8" s="222">
        <v>17</v>
      </c>
      <c r="R8" s="222">
        <v>18</v>
      </c>
      <c r="S8" s="222">
        <v>19</v>
      </c>
    </row>
    <row r="9" ht="18" customHeight="1" spans="1:19">
      <c r="A9" s="21" t="s">
        <v>69</v>
      </c>
      <c r="B9" s="21" t="s">
        <v>70</v>
      </c>
      <c r="C9" s="82">
        <f>D9+O9</f>
        <v>15245242.84</v>
      </c>
      <c r="D9" s="82">
        <v>12007519.84</v>
      </c>
      <c r="E9" s="82">
        <v>11061119.84</v>
      </c>
      <c r="F9" s="82"/>
      <c r="G9" s="82"/>
      <c r="H9" s="82"/>
      <c r="I9" s="82">
        <v>946400</v>
      </c>
      <c r="J9" s="82"/>
      <c r="K9" s="82"/>
      <c r="L9" s="82"/>
      <c r="M9" s="82"/>
      <c r="N9" s="82">
        <v>946400</v>
      </c>
      <c r="O9" s="82">
        <v>3237723</v>
      </c>
      <c r="P9" s="82">
        <v>3237723</v>
      </c>
      <c r="Q9" s="82"/>
      <c r="R9" s="82"/>
      <c r="S9" s="82"/>
    </row>
    <row r="10" ht="18" customHeight="1" spans="1:19">
      <c r="A10" s="49" t="s">
        <v>55</v>
      </c>
      <c r="B10" s="223"/>
      <c r="C10" s="82">
        <v>15245242.84</v>
      </c>
      <c r="D10" s="82">
        <v>12007519.84</v>
      </c>
      <c r="E10" s="82">
        <v>11061119.84</v>
      </c>
      <c r="F10" s="82"/>
      <c r="G10" s="82"/>
      <c r="H10" s="82"/>
      <c r="I10" s="82">
        <v>946400</v>
      </c>
      <c r="J10" s="82"/>
      <c r="K10" s="82"/>
      <c r="L10" s="82"/>
      <c r="M10" s="82"/>
      <c r="N10" s="82">
        <v>946400</v>
      </c>
      <c r="O10" s="82">
        <f>SUM(O9:O9)</f>
        <v>3237723</v>
      </c>
      <c r="P10" s="82">
        <f>SUM(P9:P9)</f>
        <v>3237723</v>
      </c>
      <c r="Q10" s="82"/>
      <c r="R10" s="82"/>
      <c r="S10" s="82"/>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9"/>
  <sheetViews>
    <sheetView showGridLines="0" showZeros="0" workbookViewId="0">
      <pane ySplit="1" topLeftCell="A5" activePane="bottomLeft" state="frozen"/>
      <selection/>
      <selection pane="bottomLeft" activeCell="C27" sqref="C27"/>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181818181818" customWidth="1"/>
    <col min="12" max="15" width="24.5727272727273"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"单位名称："&amp;"昆明市呈贡区基础教育科学研究院附属学校"</f>
        <v>单位名称：昆明市呈贡区基础教育科学研究院附属学校</v>
      </c>
      <c r="O4" s="46" t="s">
        <v>1</v>
      </c>
    </row>
    <row r="5" ht="27" customHeight="1" spans="1:15">
      <c r="A5" s="199" t="s">
        <v>72</v>
      </c>
      <c r="B5" s="199" t="s">
        <v>73</v>
      </c>
      <c r="C5" s="199" t="s">
        <v>55</v>
      </c>
      <c r="D5" s="200" t="s">
        <v>58</v>
      </c>
      <c r="E5" s="201"/>
      <c r="F5" s="202"/>
      <c r="G5" s="203" t="s">
        <v>59</v>
      </c>
      <c r="H5" s="203" t="s">
        <v>60</v>
      </c>
      <c r="I5" s="203" t="s">
        <v>74</v>
      </c>
      <c r="J5" s="200" t="s">
        <v>62</v>
      </c>
      <c r="K5" s="201"/>
      <c r="L5" s="201"/>
      <c r="M5" s="201"/>
      <c r="N5" s="213"/>
      <c r="O5" s="214"/>
    </row>
    <row r="6" ht="42" customHeight="1" spans="1:15">
      <c r="A6" s="204"/>
      <c r="B6" s="204"/>
      <c r="C6" s="205"/>
      <c r="D6" s="206" t="s">
        <v>57</v>
      </c>
      <c r="E6" s="206" t="s">
        <v>75</v>
      </c>
      <c r="F6" s="206" t="s">
        <v>76</v>
      </c>
      <c r="G6" s="205"/>
      <c r="H6" s="205"/>
      <c r="I6" s="215"/>
      <c r="J6" s="206" t="s">
        <v>57</v>
      </c>
      <c r="K6" s="193" t="s">
        <v>77</v>
      </c>
      <c r="L6" s="193" t="s">
        <v>78</v>
      </c>
      <c r="M6" s="193" t="s">
        <v>79</v>
      </c>
      <c r="N6" s="193" t="s">
        <v>80</v>
      </c>
      <c r="O6" s="193" t="s">
        <v>81</v>
      </c>
    </row>
    <row r="7" ht="18" customHeight="1" spans="1:15">
      <c r="A7" s="52" t="s">
        <v>82</v>
      </c>
      <c r="B7" s="52" t="s">
        <v>83</v>
      </c>
      <c r="C7" s="52" t="s">
        <v>84</v>
      </c>
      <c r="D7" s="55" t="s">
        <v>85</v>
      </c>
      <c r="E7" s="55" t="s">
        <v>86</v>
      </c>
      <c r="F7" s="55" t="s">
        <v>87</v>
      </c>
      <c r="G7" s="55" t="s">
        <v>88</v>
      </c>
      <c r="H7" s="55" t="s">
        <v>89</v>
      </c>
      <c r="I7" s="55" t="s">
        <v>90</v>
      </c>
      <c r="J7" s="55" t="s">
        <v>91</v>
      </c>
      <c r="K7" s="55" t="s">
        <v>92</v>
      </c>
      <c r="L7" s="55" t="s">
        <v>93</v>
      </c>
      <c r="M7" s="55" t="s">
        <v>94</v>
      </c>
      <c r="N7" s="52" t="s">
        <v>95</v>
      </c>
      <c r="O7" s="55" t="s">
        <v>96</v>
      </c>
    </row>
    <row r="8" ht="21" customHeight="1" spans="1:15">
      <c r="A8" s="56" t="s">
        <v>97</v>
      </c>
      <c r="B8" s="56" t="s">
        <v>98</v>
      </c>
      <c r="C8" s="82">
        <f>C9+C13+C15+C17</f>
        <v>15245242.84</v>
      </c>
      <c r="D8" s="82">
        <f>D9+D13+D15+D17</f>
        <v>14298842.84</v>
      </c>
      <c r="E8" s="82">
        <f>E9</f>
        <v>10807148</v>
      </c>
      <c r="F8" s="82">
        <f>F9+F13+F15+F17</f>
        <v>3491694.84</v>
      </c>
      <c r="G8" s="82"/>
      <c r="H8" s="82"/>
      <c r="I8" s="82"/>
      <c r="J8" s="82">
        <v>946400</v>
      </c>
      <c r="K8" s="82"/>
      <c r="L8" s="82"/>
      <c r="M8" s="82"/>
      <c r="N8" s="82"/>
      <c r="O8" s="82">
        <v>946400</v>
      </c>
    </row>
    <row r="9" ht="21" customHeight="1" spans="1:15">
      <c r="A9" s="207" t="s">
        <v>99</v>
      </c>
      <c r="B9" s="207" t="s">
        <v>100</v>
      </c>
      <c r="C9" s="82">
        <f>C10+C11+C12</f>
        <v>14844474.84</v>
      </c>
      <c r="D9" s="82">
        <f>E9+F9</f>
        <v>13898074.84</v>
      </c>
      <c r="E9" s="82">
        <v>10807148</v>
      </c>
      <c r="F9" s="82">
        <f>F10+F11+F12</f>
        <v>3090926.84</v>
      </c>
      <c r="G9" s="82"/>
      <c r="H9" s="82"/>
      <c r="I9" s="82"/>
      <c r="J9" s="82">
        <v>946400</v>
      </c>
      <c r="K9" s="82"/>
      <c r="L9" s="82"/>
      <c r="M9" s="82"/>
      <c r="N9" s="82"/>
      <c r="O9" s="82">
        <v>946400</v>
      </c>
    </row>
    <row r="10" ht="21" customHeight="1" spans="1:15">
      <c r="A10" s="188" t="s">
        <v>101</v>
      </c>
      <c r="B10" s="188" t="s">
        <v>102</v>
      </c>
      <c r="C10" s="82">
        <f>D10+J10</f>
        <v>5878173.42</v>
      </c>
      <c r="D10" s="82">
        <f>E10+F10</f>
        <v>5332573.42</v>
      </c>
      <c r="E10" s="82">
        <v>5206712</v>
      </c>
      <c r="F10" s="82">
        <v>125861.42</v>
      </c>
      <c r="G10" s="82"/>
      <c r="H10" s="82"/>
      <c r="I10" s="82"/>
      <c r="J10" s="82">
        <v>545600</v>
      </c>
      <c r="K10" s="82"/>
      <c r="L10" s="82"/>
      <c r="M10" s="82"/>
      <c r="N10" s="82"/>
      <c r="O10" s="82">
        <v>545600</v>
      </c>
    </row>
    <row r="11" ht="21" customHeight="1" spans="1:15">
      <c r="A11" s="188" t="s">
        <v>103</v>
      </c>
      <c r="B11" s="188" t="s">
        <v>104</v>
      </c>
      <c r="C11" s="82">
        <f>D11+J11</f>
        <v>8901842.42</v>
      </c>
      <c r="D11" s="82">
        <f>E11+F11</f>
        <v>8501042.42</v>
      </c>
      <c r="E11" s="82">
        <v>5600436</v>
      </c>
      <c r="F11" s="82">
        <v>2900606.42</v>
      </c>
      <c r="G11" s="82"/>
      <c r="H11" s="82"/>
      <c r="I11" s="82"/>
      <c r="J11" s="82">
        <v>400800</v>
      </c>
      <c r="K11" s="82"/>
      <c r="L11" s="82"/>
      <c r="M11" s="82"/>
      <c r="N11" s="82"/>
      <c r="O11" s="82">
        <v>400800</v>
      </c>
    </row>
    <row r="12" ht="21" customHeight="1" spans="1:15">
      <c r="A12" s="188">
        <v>2050299</v>
      </c>
      <c r="B12" s="188" t="s">
        <v>105</v>
      </c>
      <c r="C12" s="82">
        <v>64459</v>
      </c>
      <c r="D12" s="82">
        <v>64459</v>
      </c>
      <c r="E12" s="82"/>
      <c r="F12" s="82">
        <v>64459</v>
      </c>
      <c r="G12" s="82"/>
      <c r="H12" s="82"/>
      <c r="I12" s="82"/>
      <c r="J12" s="82"/>
      <c r="K12" s="82"/>
      <c r="L12" s="82"/>
      <c r="M12" s="82"/>
      <c r="N12" s="82"/>
      <c r="O12" s="82"/>
    </row>
    <row r="13" ht="21" customHeight="1" spans="1:15">
      <c r="A13" s="207" t="s">
        <v>106</v>
      </c>
      <c r="B13" s="207" t="s">
        <v>107</v>
      </c>
      <c r="C13" s="82">
        <v>768</v>
      </c>
      <c r="D13" s="82">
        <v>768</v>
      </c>
      <c r="E13" s="82"/>
      <c r="F13" s="82">
        <v>768</v>
      </c>
      <c r="G13" s="82"/>
      <c r="H13" s="82"/>
      <c r="I13" s="82"/>
      <c r="J13" s="82"/>
      <c r="K13" s="82"/>
      <c r="L13" s="82"/>
      <c r="M13" s="82"/>
      <c r="N13" s="82"/>
      <c r="O13" s="82"/>
    </row>
    <row r="14" ht="21" customHeight="1" spans="1:15">
      <c r="A14" s="208" t="s">
        <v>108</v>
      </c>
      <c r="B14" s="208" t="s">
        <v>109</v>
      </c>
      <c r="C14" s="156">
        <v>768</v>
      </c>
      <c r="D14" s="156">
        <v>768</v>
      </c>
      <c r="E14" s="156"/>
      <c r="F14" s="82">
        <v>768</v>
      </c>
      <c r="G14" s="82"/>
      <c r="H14" s="82"/>
      <c r="I14" s="82"/>
      <c r="J14" s="82"/>
      <c r="K14" s="82"/>
      <c r="L14" s="82"/>
      <c r="M14" s="82"/>
      <c r="N14" s="82"/>
      <c r="O14" s="82"/>
    </row>
    <row r="15" ht="21" customHeight="1" spans="1:15">
      <c r="A15" s="189" t="s">
        <v>110</v>
      </c>
      <c r="B15" s="189" t="s">
        <v>111</v>
      </c>
      <c r="C15" s="166">
        <v>110000</v>
      </c>
      <c r="D15" s="166">
        <v>110000</v>
      </c>
      <c r="E15" s="166"/>
      <c r="F15" s="209">
        <v>110000</v>
      </c>
      <c r="G15" s="82"/>
      <c r="H15" s="82"/>
      <c r="I15" s="82"/>
      <c r="J15" s="82"/>
      <c r="K15" s="82"/>
      <c r="L15" s="82"/>
      <c r="M15" s="82"/>
      <c r="N15" s="82"/>
      <c r="O15" s="82"/>
    </row>
    <row r="16" ht="21" customHeight="1" spans="1:15">
      <c r="A16" s="190" t="s">
        <v>112</v>
      </c>
      <c r="B16" s="190" t="s">
        <v>111</v>
      </c>
      <c r="C16" s="166">
        <v>110000</v>
      </c>
      <c r="D16" s="166">
        <v>110000</v>
      </c>
      <c r="E16" s="166"/>
      <c r="F16" s="210">
        <v>110000</v>
      </c>
      <c r="G16" s="82"/>
      <c r="H16" s="82"/>
      <c r="I16" s="82"/>
      <c r="J16" s="82"/>
      <c r="K16" s="82"/>
      <c r="L16" s="82"/>
      <c r="M16" s="82"/>
      <c r="N16" s="82"/>
      <c r="O16" s="82"/>
    </row>
    <row r="17" ht="21" customHeight="1" spans="1:15">
      <c r="A17" s="189">
        <v>20501</v>
      </c>
      <c r="B17" s="189" t="s">
        <v>113</v>
      </c>
      <c r="C17" s="166">
        <v>290000</v>
      </c>
      <c r="D17" s="166">
        <v>290000</v>
      </c>
      <c r="E17" s="166"/>
      <c r="F17" s="166">
        <v>290000</v>
      </c>
      <c r="G17" s="209"/>
      <c r="H17" s="82"/>
      <c r="I17" s="82"/>
      <c r="J17" s="82"/>
      <c r="K17" s="82"/>
      <c r="L17" s="82"/>
      <c r="M17" s="82"/>
      <c r="N17" s="82"/>
      <c r="O17" s="82"/>
    </row>
    <row r="18" ht="21" customHeight="1" spans="1:15">
      <c r="A18" s="190">
        <v>2050199</v>
      </c>
      <c r="B18" s="190" t="s">
        <v>114</v>
      </c>
      <c r="C18" s="166">
        <v>290000</v>
      </c>
      <c r="D18" s="166">
        <v>290000</v>
      </c>
      <c r="E18" s="166"/>
      <c r="F18" s="166">
        <v>290000</v>
      </c>
      <c r="G18" s="209"/>
      <c r="H18" s="82"/>
      <c r="I18" s="82"/>
      <c r="J18" s="82"/>
      <c r="K18" s="82"/>
      <c r="L18" s="82"/>
      <c r="M18" s="82"/>
      <c r="N18" s="82"/>
      <c r="O18" s="82"/>
    </row>
    <row r="19" ht="21" customHeight="1" spans="1:15">
      <c r="A19" s="211" t="s">
        <v>55</v>
      </c>
      <c r="B19" s="108"/>
      <c r="C19" s="212">
        <f>C8</f>
        <v>15245242.84</v>
      </c>
      <c r="D19" s="212">
        <f>D8</f>
        <v>14298842.84</v>
      </c>
      <c r="E19" s="212">
        <v>10807148</v>
      </c>
      <c r="F19" s="212">
        <f>F8</f>
        <v>3491694.84</v>
      </c>
      <c r="G19" s="82"/>
      <c r="H19" s="82"/>
      <c r="I19" s="82"/>
      <c r="J19" s="82">
        <v>946400</v>
      </c>
      <c r="K19" s="82"/>
      <c r="L19" s="82"/>
      <c r="M19" s="82"/>
      <c r="N19" s="82"/>
      <c r="O19" s="82">
        <v>946400</v>
      </c>
    </row>
  </sheetData>
  <mergeCells count="12">
    <mergeCell ref="A2:O2"/>
    <mergeCell ref="A3:O3"/>
    <mergeCell ref="A4:B4"/>
    <mergeCell ref="D5:F5"/>
    <mergeCell ref="J5:O5"/>
    <mergeCell ref="A19:B1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5" activePane="bottomLeft" state="frozen"/>
      <selection/>
      <selection pane="bottomLeft" activeCell="C39" sqref="C39"/>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2"/>
      <c r="B2" s="46"/>
      <c r="C2" s="46"/>
      <c r="D2" s="46" t="s">
        <v>115</v>
      </c>
    </row>
    <row r="3" ht="41.25" customHeight="1" spans="1:1">
      <c r="A3" s="41" t="str">
        <f>"2025"&amp;"年部门财政拨款收支预算总表"</f>
        <v>2025年部门财政拨款收支预算总表</v>
      </c>
    </row>
    <row r="4" ht="17.25" customHeight="1" spans="1:4">
      <c r="A4" s="44" t="str">
        <f>"单位名称："&amp;"昆明市呈贡区基础教育科学研究院附属学校"</f>
        <v>单位名称：昆明市呈贡区基础教育科学研究院附属学校</v>
      </c>
      <c r="B4" s="192"/>
      <c r="D4" s="46" t="s">
        <v>1</v>
      </c>
    </row>
    <row r="5" ht="17.25" customHeight="1" spans="1:4">
      <c r="A5" s="193" t="s">
        <v>2</v>
      </c>
      <c r="B5" s="194"/>
      <c r="C5" s="193" t="s">
        <v>3</v>
      </c>
      <c r="D5" s="194"/>
    </row>
    <row r="6" ht="18.75" customHeight="1" spans="1:4">
      <c r="A6" s="193" t="s">
        <v>4</v>
      </c>
      <c r="B6" s="193" t="s">
        <v>5</v>
      </c>
      <c r="C6" s="193" t="s">
        <v>6</v>
      </c>
      <c r="D6" s="193" t="s">
        <v>5</v>
      </c>
    </row>
    <row r="7" ht="16.5" customHeight="1" spans="1:4">
      <c r="A7" s="195" t="s">
        <v>116</v>
      </c>
      <c r="B7" s="82">
        <v>11061119.84</v>
      </c>
      <c r="C7" s="195" t="s">
        <v>117</v>
      </c>
      <c r="D7" s="82">
        <f>D12</f>
        <v>14298842.84</v>
      </c>
    </row>
    <row r="8" ht="16.5" customHeight="1" spans="1:4">
      <c r="A8" s="195" t="s">
        <v>118</v>
      </c>
      <c r="B8" s="82">
        <v>11061119.84</v>
      </c>
      <c r="C8" s="195" t="s">
        <v>119</v>
      </c>
      <c r="D8" s="82"/>
    </row>
    <row r="9" ht="16.5" customHeight="1" spans="1:4">
      <c r="A9" s="195" t="s">
        <v>120</v>
      </c>
      <c r="B9" s="82"/>
      <c r="C9" s="195" t="s">
        <v>121</v>
      </c>
      <c r="D9" s="82"/>
    </row>
    <row r="10" ht="16.5" customHeight="1" spans="1:4">
      <c r="A10" s="195" t="s">
        <v>122</v>
      </c>
      <c r="B10" s="82"/>
      <c r="C10" s="195" t="s">
        <v>123</v>
      </c>
      <c r="D10" s="82"/>
    </row>
    <row r="11" ht="16.5" customHeight="1" spans="1:4">
      <c r="A11" s="195" t="s">
        <v>124</v>
      </c>
      <c r="B11" s="82">
        <v>3237723</v>
      </c>
      <c r="C11" s="195" t="s">
        <v>125</v>
      </c>
      <c r="D11" s="82"/>
    </row>
    <row r="12" ht="16.5" customHeight="1" spans="1:4">
      <c r="A12" s="195" t="s">
        <v>118</v>
      </c>
      <c r="B12" s="82">
        <v>3237723</v>
      </c>
      <c r="C12" s="195" t="s">
        <v>126</v>
      </c>
      <c r="D12" s="82">
        <v>14298842.84</v>
      </c>
    </row>
    <row r="13" ht="16.5" customHeight="1" spans="1:4">
      <c r="A13" s="173" t="s">
        <v>120</v>
      </c>
      <c r="B13" s="82"/>
      <c r="C13" s="72" t="s">
        <v>127</v>
      </c>
      <c r="D13" s="82"/>
    </row>
    <row r="14" ht="16.5" customHeight="1" spans="1:4">
      <c r="A14" s="173" t="s">
        <v>122</v>
      </c>
      <c r="B14" s="82"/>
      <c r="C14" s="72" t="s">
        <v>128</v>
      </c>
      <c r="D14" s="82"/>
    </row>
    <row r="15" ht="16.5" customHeight="1" spans="1:4">
      <c r="A15" s="196"/>
      <c r="B15" s="82"/>
      <c r="C15" s="72" t="s">
        <v>129</v>
      </c>
      <c r="D15" s="82"/>
    </row>
    <row r="16" ht="16.5" customHeight="1" spans="1:4">
      <c r="A16" s="196"/>
      <c r="B16" s="82"/>
      <c r="C16" s="72" t="s">
        <v>130</v>
      </c>
      <c r="D16" s="82"/>
    </row>
    <row r="17" ht="16.5" customHeight="1" spans="1:4">
      <c r="A17" s="196"/>
      <c r="B17" s="82"/>
      <c r="C17" s="72" t="s">
        <v>131</v>
      </c>
      <c r="D17" s="82"/>
    </row>
    <row r="18" ht="16.5" customHeight="1" spans="1:4">
      <c r="A18" s="196"/>
      <c r="B18" s="82"/>
      <c r="C18" s="72" t="s">
        <v>132</v>
      </c>
      <c r="D18" s="82"/>
    </row>
    <row r="19" ht="16.5" customHeight="1" spans="1:4">
      <c r="A19" s="196"/>
      <c r="B19" s="82"/>
      <c r="C19" s="72" t="s">
        <v>133</v>
      </c>
      <c r="D19" s="82"/>
    </row>
    <row r="20" ht="16.5" customHeight="1" spans="1:4">
      <c r="A20" s="196"/>
      <c r="B20" s="82"/>
      <c r="C20" s="72" t="s">
        <v>134</v>
      </c>
      <c r="D20" s="82"/>
    </row>
    <row r="21" ht="16.5" customHeight="1" spans="1:4">
      <c r="A21" s="196"/>
      <c r="B21" s="82"/>
      <c r="C21" s="72" t="s">
        <v>135</v>
      </c>
      <c r="D21" s="82"/>
    </row>
    <row r="22" ht="16.5" customHeight="1" spans="1:4">
      <c r="A22" s="196"/>
      <c r="B22" s="82"/>
      <c r="C22" s="72" t="s">
        <v>136</v>
      </c>
      <c r="D22" s="82"/>
    </row>
    <row r="23" ht="16.5" customHeight="1" spans="1:4">
      <c r="A23" s="196"/>
      <c r="B23" s="82"/>
      <c r="C23" s="72" t="s">
        <v>137</v>
      </c>
      <c r="D23" s="82"/>
    </row>
    <row r="24" ht="16.5" customHeight="1" spans="1:4">
      <c r="A24" s="196"/>
      <c r="B24" s="82"/>
      <c r="C24" s="72" t="s">
        <v>138</v>
      </c>
      <c r="D24" s="82"/>
    </row>
    <row r="25" ht="16.5" customHeight="1" spans="1:4">
      <c r="A25" s="196"/>
      <c r="B25" s="82"/>
      <c r="C25" s="72" t="s">
        <v>139</v>
      </c>
      <c r="D25" s="82"/>
    </row>
    <row r="26" ht="16.5" customHeight="1" spans="1:4">
      <c r="A26" s="196"/>
      <c r="B26" s="82"/>
      <c r="C26" s="72" t="s">
        <v>140</v>
      </c>
      <c r="D26" s="82"/>
    </row>
    <row r="27" ht="16.5" customHeight="1" spans="1:4">
      <c r="A27" s="196"/>
      <c r="B27" s="82"/>
      <c r="C27" s="72" t="s">
        <v>141</v>
      </c>
      <c r="D27" s="82"/>
    </row>
    <row r="28" ht="16.5" customHeight="1" spans="1:4">
      <c r="A28" s="196"/>
      <c r="B28" s="82"/>
      <c r="C28" s="72" t="s">
        <v>142</v>
      </c>
      <c r="D28" s="82"/>
    </row>
    <row r="29" ht="16.5" customHeight="1" spans="1:4">
      <c r="A29" s="196"/>
      <c r="B29" s="82"/>
      <c r="C29" s="72" t="s">
        <v>143</v>
      </c>
      <c r="D29" s="82"/>
    </row>
    <row r="30" ht="16.5" customHeight="1" spans="1:4">
      <c r="A30" s="196"/>
      <c r="B30" s="82"/>
      <c r="C30" s="72" t="s">
        <v>144</v>
      </c>
      <c r="D30" s="82"/>
    </row>
    <row r="31" ht="16.5" customHeight="1" spans="1:4">
      <c r="A31" s="196"/>
      <c r="B31" s="82"/>
      <c r="C31" s="72" t="s">
        <v>145</v>
      </c>
      <c r="D31" s="82"/>
    </row>
    <row r="32" ht="16.5" customHeight="1" spans="1:4">
      <c r="A32" s="196"/>
      <c r="B32" s="82"/>
      <c r="C32" s="173" t="s">
        <v>146</v>
      </c>
      <c r="D32" s="82"/>
    </row>
    <row r="33" ht="16.5" customHeight="1" spans="1:4">
      <c r="A33" s="196"/>
      <c r="B33" s="82"/>
      <c r="C33" s="173" t="s">
        <v>147</v>
      </c>
      <c r="D33" s="82"/>
    </row>
    <row r="34" ht="16.5" customHeight="1" spans="1:4">
      <c r="A34" s="196"/>
      <c r="B34" s="82"/>
      <c r="C34" s="30" t="s">
        <v>148</v>
      </c>
      <c r="D34" s="82"/>
    </row>
    <row r="35" ht="15" customHeight="1" spans="1:4">
      <c r="A35" s="197" t="s">
        <v>50</v>
      </c>
      <c r="B35" s="198">
        <f>B7+B11</f>
        <v>14298842.84</v>
      </c>
      <c r="C35" s="197" t="s">
        <v>51</v>
      </c>
      <c r="D35" s="198">
        <f>D7</f>
        <v>14298842.84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8" activePane="bottomLeft" state="frozen"/>
      <selection/>
      <selection pane="bottomLeft" activeCell="F15" sqref="F15"/>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1:7">
      <c r="A1" s="1"/>
      <c r="B1" s="1"/>
      <c r="C1" s="1"/>
      <c r="D1" s="1"/>
      <c r="E1" s="1"/>
      <c r="F1" s="1"/>
      <c r="G1" s="1"/>
    </row>
    <row r="2" customHeight="1" spans="4:7">
      <c r="D2" s="137"/>
      <c r="F2" s="74"/>
      <c r="G2" s="167" t="s">
        <v>149</v>
      </c>
    </row>
    <row r="3" ht="41.25" customHeight="1" spans="1:7">
      <c r="A3" s="126" t="str">
        <f>"2025"&amp;"年一般公共预算支出预算表（按功能科目分类）"</f>
        <v>2025年一般公共预算支出预算表（按功能科目分类）</v>
      </c>
      <c r="B3" s="126"/>
      <c r="C3" s="126"/>
      <c r="D3" s="126"/>
      <c r="E3" s="126"/>
      <c r="F3" s="126"/>
      <c r="G3" s="126"/>
    </row>
    <row r="4" ht="18" customHeight="1" spans="1:7">
      <c r="A4" s="5" t="str">
        <f>"单位名称："&amp;"昆明市呈贡区基础教育科学研究院附属学校"</f>
        <v>单位名称：昆明市呈贡区基础教育科学研究院附属学校</v>
      </c>
      <c r="F4" s="123"/>
      <c r="G4" s="167" t="s">
        <v>1</v>
      </c>
    </row>
    <row r="5" ht="20.25" customHeight="1" spans="1:7">
      <c r="A5" s="184" t="s">
        <v>150</v>
      </c>
      <c r="B5" s="185"/>
      <c r="C5" s="127" t="s">
        <v>55</v>
      </c>
      <c r="D5" s="176" t="s">
        <v>75</v>
      </c>
      <c r="E5" s="12"/>
      <c r="F5" s="13"/>
      <c r="G5" s="153" t="s">
        <v>76</v>
      </c>
    </row>
    <row r="6" ht="20.25" customHeight="1" spans="1:7">
      <c r="A6" s="186" t="s">
        <v>72</v>
      </c>
      <c r="B6" s="186" t="s">
        <v>73</v>
      </c>
      <c r="C6" s="19"/>
      <c r="D6" s="132" t="s">
        <v>57</v>
      </c>
      <c r="E6" s="132" t="s">
        <v>151</v>
      </c>
      <c r="F6" s="132" t="s">
        <v>152</v>
      </c>
      <c r="G6" s="155"/>
    </row>
    <row r="7" ht="15" customHeight="1" spans="1:7">
      <c r="A7" s="59" t="s">
        <v>82</v>
      </c>
      <c r="B7" s="59" t="s">
        <v>83</v>
      </c>
      <c r="C7" s="59" t="s">
        <v>84</v>
      </c>
      <c r="D7" s="59" t="s">
        <v>85</v>
      </c>
      <c r="E7" s="59" t="s">
        <v>86</v>
      </c>
      <c r="F7" s="59" t="s">
        <v>87</v>
      </c>
      <c r="G7" s="59" t="s">
        <v>88</v>
      </c>
    </row>
    <row r="8" ht="18" customHeight="1" spans="1:7">
      <c r="A8" s="30" t="s">
        <v>97</v>
      </c>
      <c r="B8" s="30" t="s">
        <v>98</v>
      </c>
      <c r="C8" s="82">
        <f>C9+C13+C15+C17</f>
        <v>14298842.84</v>
      </c>
      <c r="D8" s="82">
        <v>10807148</v>
      </c>
      <c r="E8" s="82">
        <v>10530468</v>
      </c>
      <c r="F8" s="82">
        <v>276680</v>
      </c>
      <c r="G8" s="82">
        <f>G9+G13+G15+G17</f>
        <v>3491694.84</v>
      </c>
    </row>
    <row r="9" ht="18" customHeight="1" spans="1:7">
      <c r="A9" s="136" t="s">
        <v>99</v>
      </c>
      <c r="B9" s="136" t="s">
        <v>100</v>
      </c>
      <c r="C9" s="82">
        <f>D9+G9</f>
        <v>13898074.84</v>
      </c>
      <c r="D9" s="82">
        <v>10807148</v>
      </c>
      <c r="E9" s="82">
        <v>10530468</v>
      </c>
      <c r="F9" s="82">
        <v>276680</v>
      </c>
      <c r="G9" s="82">
        <f>G10+G11+G12</f>
        <v>3090926.84</v>
      </c>
    </row>
    <row r="10" ht="18" customHeight="1" spans="1:7">
      <c r="A10" s="187" t="s">
        <v>101</v>
      </c>
      <c r="B10" s="187" t="s">
        <v>102</v>
      </c>
      <c r="C10" s="82">
        <f>D10+G10</f>
        <v>5332573.42</v>
      </c>
      <c r="D10" s="82">
        <v>5206712</v>
      </c>
      <c r="E10" s="82">
        <v>5070312</v>
      </c>
      <c r="F10" s="82">
        <v>136400</v>
      </c>
      <c r="G10" s="82">
        <v>125861.42</v>
      </c>
    </row>
    <row r="11" ht="18" customHeight="1" spans="1:7">
      <c r="A11" s="187" t="s">
        <v>103</v>
      </c>
      <c r="B11" s="187" t="s">
        <v>104</v>
      </c>
      <c r="C11" s="82">
        <f>D11+G11</f>
        <v>8501042.42</v>
      </c>
      <c r="D11" s="82">
        <v>5600436</v>
      </c>
      <c r="E11" s="82">
        <v>5460156</v>
      </c>
      <c r="F11" s="82">
        <v>140280</v>
      </c>
      <c r="G11" s="82">
        <v>2900606.42</v>
      </c>
    </row>
    <row r="12" ht="18" customHeight="1" spans="1:7">
      <c r="A12" s="188">
        <v>2050299</v>
      </c>
      <c r="B12" s="188" t="s">
        <v>105</v>
      </c>
      <c r="C12" s="82">
        <v>64459</v>
      </c>
      <c r="D12" s="82"/>
      <c r="E12" s="82"/>
      <c r="F12" s="82"/>
      <c r="G12" s="82">
        <v>64459</v>
      </c>
    </row>
    <row r="13" ht="18" customHeight="1" spans="1:7">
      <c r="A13" s="136" t="s">
        <v>106</v>
      </c>
      <c r="B13" s="136" t="s">
        <v>107</v>
      </c>
      <c r="C13" s="82">
        <v>768</v>
      </c>
      <c r="D13" s="82"/>
      <c r="E13" s="82"/>
      <c r="F13" s="82"/>
      <c r="G13" s="82">
        <v>768</v>
      </c>
    </row>
    <row r="14" ht="18" customHeight="1" spans="1:7">
      <c r="A14" s="187" t="s">
        <v>108</v>
      </c>
      <c r="B14" s="187" t="s">
        <v>109</v>
      </c>
      <c r="C14" s="82">
        <v>768</v>
      </c>
      <c r="D14" s="82"/>
      <c r="E14" s="82"/>
      <c r="F14" s="82"/>
      <c r="G14" s="82">
        <v>768</v>
      </c>
    </row>
    <row r="15" ht="18" customHeight="1" spans="1:7">
      <c r="A15" s="136" t="s">
        <v>110</v>
      </c>
      <c r="B15" s="136" t="s">
        <v>111</v>
      </c>
      <c r="C15" s="82">
        <v>110000</v>
      </c>
      <c r="D15" s="82"/>
      <c r="E15" s="82"/>
      <c r="F15" s="82"/>
      <c r="G15" s="82">
        <v>110000</v>
      </c>
    </row>
    <row r="16" ht="18" customHeight="1" spans="1:7">
      <c r="A16" s="187" t="s">
        <v>112</v>
      </c>
      <c r="B16" s="187" t="s">
        <v>111</v>
      </c>
      <c r="C16" s="82">
        <v>110000</v>
      </c>
      <c r="D16" s="82"/>
      <c r="E16" s="82"/>
      <c r="F16" s="82"/>
      <c r="G16" s="82">
        <v>110000</v>
      </c>
    </row>
    <row r="17" ht="18" customHeight="1" spans="1:7">
      <c r="A17" s="189">
        <v>20501</v>
      </c>
      <c r="B17" s="189" t="s">
        <v>113</v>
      </c>
      <c r="C17" s="166">
        <v>290000</v>
      </c>
      <c r="D17" s="166"/>
      <c r="E17" s="82"/>
      <c r="F17" s="82"/>
      <c r="G17" s="82">
        <v>290000</v>
      </c>
    </row>
    <row r="18" ht="18" customHeight="1" spans="1:7">
      <c r="A18" s="190">
        <v>2050199</v>
      </c>
      <c r="B18" s="190" t="s">
        <v>114</v>
      </c>
      <c r="C18" s="166">
        <v>290000</v>
      </c>
      <c r="D18" s="166"/>
      <c r="E18" s="82"/>
      <c r="F18" s="82"/>
      <c r="G18" s="82">
        <v>290000</v>
      </c>
    </row>
    <row r="19" ht="18" customHeight="1" spans="1:7">
      <c r="A19" s="81" t="s">
        <v>153</v>
      </c>
      <c r="B19" s="191" t="s">
        <v>153</v>
      </c>
      <c r="C19" s="82">
        <f>C10+C11+C12+C14+C16+C18</f>
        <v>14298842.84</v>
      </c>
      <c r="D19" s="82">
        <v>10807148</v>
      </c>
      <c r="E19" s="82">
        <v>10530468</v>
      </c>
      <c r="F19" s="82">
        <v>276680</v>
      </c>
      <c r="G19" s="82">
        <f>G8</f>
        <v>3491694.84</v>
      </c>
    </row>
  </sheetData>
  <mergeCells count="6">
    <mergeCell ref="A3:G3"/>
    <mergeCell ref="A5:B5"/>
    <mergeCell ref="D5:F5"/>
    <mergeCell ref="A19:B1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181818181818" defaultRowHeight="14.25" customHeight="1" outlineLevelRow="7" outlineLevelCol="5"/>
  <cols>
    <col min="1" max="6" width="28.1363636363636" customWidth="1"/>
  </cols>
  <sheetData>
    <row r="1" customHeight="1" spans="1:6">
      <c r="A1" s="1"/>
      <c r="B1" s="1"/>
      <c r="C1" s="1"/>
      <c r="D1" s="1"/>
      <c r="E1" s="1"/>
      <c r="F1" s="1"/>
    </row>
    <row r="2" customHeight="1" spans="1:6">
      <c r="A2" s="43"/>
      <c r="B2" s="43"/>
      <c r="C2" s="43"/>
      <c r="D2" s="43"/>
      <c r="E2" s="42"/>
      <c r="F2" s="180" t="s">
        <v>154</v>
      </c>
    </row>
    <row r="3" ht="41.25" customHeight="1" spans="1:6">
      <c r="A3" s="181" t="str">
        <f>"2025"&amp;"年一般公共预算“三公”经费支出预算表"</f>
        <v>2025年一般公共预算“三公”经费支出预算表</v>
      </c>
      <c r="B3" s="43"/>
      <c r="C3" s="43"/>
      <c r="D3" s="43"/>
      <c r="E3" s="42"/>
      <c r="F3" s="43"/>
    </row>
    <row r="4" customHeight="1" spans="1:6">
      <c r="A4" s="113" t="str">
        <f>"单位名称："&amp;"昆明市呈贡区基础教育科学研究院附属学校"</f>
        <v>单位名称：昆明市呈贡区基础教育科学研究院附属学校</v>
      </c>
      <c r="B4" s="182"/>
      <c r="D4" s="43"/>
      <c r="E4" s="42"/>
      <c r="F4" s="64" t="s">
        <v>1</v>
      </c>
    </row>
    <row r="5" ht="27" customHeight="1" spans="1:6">
      <c r="A5" s="47" t="s">
        <v>155</v>
      </c>
      <c r="B5" s="47" t="s">
        <v>156</v>
      </c>
      <c r="C5" s="49" t="s">
        <v>157</v>
      </c>
      <c r="D5" s="47"/>
      <c r="E5" s="48"/>
      <c r="F5" s="47" t="s">
        <v>158</v>
      </c>
    </row>
    <row r="6" ht="28.5" customHeight="1" spans="1:6">
      <c r="A6" s="183"/>
      <c r="B6" s="51"/>
      <c r="C6" s="48" t="s">
        <v>57</v>
      </c>
      <c r="D6" s="48" t="s">
        <v>159</v>
      </c>
      <c r="E6" s="48" t="s">
        <v>160</v>
      </c>
      <c r="F6" s="50"/>
    </row>
    <row r="7" ht="17.25" customHeight="1" spans="1:6">
      <c r="A7" s="55" t="s">
        <v>82</v>
      </c>
      <c r="B7" s="55" t="s">
        <v>83</v>
      </c>
      <c r="C7" s="55" t="s">
        <v>84</v>
      </c>
      <c r="D7" s="55" t="s">
        <v>85</v>
      </c>
      <c r="E7" s="55" t="s">
        <v>86</v>
      </c>
      <c r="F7" s="55" t="s">
        <v>87</v>
      </c>
    </row>
    <row r="8" ht="17.25" customHeight="1" spans="1:6">
      <c r="A8" s="82"/>
      <c r="B8" s="82"/>
      <c r="C8" s="82"/>
      <c r="D8" s="82"/>
      <c r="E8" s="82"/>
      <c r="F8" s="82"/>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4"/>
  <sheetViews>
    <sheetView showZeros="0" topLeftCell="G1" workbookViewId="0">
      <pane ySplit="1" topLeftCell="A2" activePane="bottomLeft" state="frozen"/>
      <selection/>
      <selection pane="bottomLeft" activeCell="A1" sqref="A1"/>
    </sheetView>
  </sheetViews>
  <sheetFormatPr defaultColWidth="9.13636363636364" defaultRowHeight="14.25" customHeight="1"/>
  <cols>
    <col min="1" max="2" width="32.8545454545455" customWidth="1"/>
    <col min="3" max="3" width="20.7090909090909" customWidth="1"/>
    <col min="4" max="4" width="31.2818181818182" customWidth="1"/>
    <col min="5" max="5" width="10.1363636363636" customWidth="1"/>
    <col min="6" max="6" width="17.5727272727273" customWidth="1"/>
    <col min="7" max="7" width="10.2818181818182" customWidth="1"/>
    <col min="8" max="8" width="23"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7"/>
      <c r="C2" s="169"/>
      <c r="E2" s="170"/>
      <c r="F2" s="170"/>
      <c r="G2" s="170"/>
      <c r="H2" s="170"/>
      <c r="I2" s="86"/>
      <c r="J2" s="86"/>
      <c r="K2" s="86"/>
      <c r="L2" s="86"/>
      <c r="M2" s="86"/>
      <c r="N2" s="86"/>
      <c r="R2" s="86"/>
      <c r="V2" s="169"/>
      <c r="X2" s="3" t="s">
        <v>161</v>
      </c>
    </row>
    <row r="3" ht="45.75" customHeight="1" spans="1:24">
      <c r="A3" s="69" t="str">
        <f>"2025"&amp;"年部门基本支出预算表"</f>
        <v>2025年部门基本支出预算表</v>
      </c>
      <c r="B3" s="4"/>
      <c r="C3" s="69"/>
      <c r="D3" s="69"/>
      <c r="E3" s="69"/>
      <c r="F3" s="69"/>
      <c r="G3" s="69"/>
      <c r="H3" s="69"/>
      <c r="I3" s="69"/>
      <c r="J3" s="69"/>
      <c r="K3" s="69"/>
      <c r="L3" s="69"/>
      <c r="M3" s="69"/>
      <c r="N3" s="69"/>
      <c r="O3" s="4"/>
      <c r="P3" s="4"/>
      <c r="Q3" s="4"/>
      <c r="R3" s="69"/>
      <c r="S3" s="69"/>
      <c r="T3" s="69"/>
      <c r="U3" s="69"/>
      <c r="V3" s="69"/>
      <c r="W3" s="69"/>
      <c r="X3" s="69"/>
    </row>
    <row r="4" ht="18.75" customHeight="1" spans="1:24">
      <c r="A4" s="5" t="str">
        <f>"单位名称："&amp;"昆明市呈贡区基础教育科学研究院附属学校"</f>
        <v>单位名称：昆明市呈贡区基础教育科学研究院附属学校</v>
      </c>
      <c r="B4" s="6"/>
      <c r="C4" s="171"/>
      <c r="D4" s="171"/>
      <c r="E4" s="171"/>
      <c r="F4" s="171"/>
      <c r="G4" s="171"/>
      <c r="H4" s="171"/>
      <c r="I4" s="88"/>
      <c r="J4" s="88"/>
      <c r="K4" s="88"/>
      <c r="L4" s="88"/>
      <c r="M4" s="88"/>
      <c r="N4" s="88"/>
      <c r="O4" s="7"/>
      <c r="P4" s="7"/>
      <c r="Q4" s="7"/>
      <c r="R4" s="88"/>
      <c r="V4" s="169"/>
      <c r="X4" s="3" t="s">
        <v>1</v>
      </c>
    </row>
    <row r="5" ht="18" customHeight="1" spans="1:24">
      <c r="A5" s="9" t="s">
        <v>162</v>
      </c>
      <c r="B5" s="9" t="s">
        <v>163</v>
      </c>
      <c r="C5" s="9" t="s">
        <v>164</v>
      </c>
      <c r="D5" s="9" t="s">
        <v>165</v>
      </c>
      <c r="E5" s="9" t="s">
        <v>166</v>
      </c>
      <c r="F5" s="9" t="s">
        <v>167</v>
      </c>
      <c r="G5" s="9" t="s">
        <v>168</v>
      </c>
      <c r="H5" s="9" t="s">
        <v>169</v>
      </c>
      <c r="I5" s="176" t="s">
        <v>170</v>
      </c>
      <c r="J5" s="83" t="s">
        <v>170</v>
      </c>
      <c r="K5" s="83"/>
      <c r="L5" s="83"/>
      <c r="M5" s="83"/>
      <c r="N5" s="83"/>
      <c r="O5" s="12"/>
      <c r="P5" s="12"/>
      <c r="Q5" s="12"/>
      <c r="R5" s="104" t="s">
        <v>61</v>
      </c>
      <c r="S5" s="83" t="s">
        <v>62</v>
      </c>
      <c r="T5" s="83"/>
      <c r="U5" s="83"/>
      <c r="V5" s="83"/>
      <c r="W5" s="83"/>
      <c r="X5" s="84"/>
    </row>
    <row r="6" ht="18" customHeight="1" spans="1:24">
      <c r="A6" s="14"/>
      <c r="B6" s="29"/>
      <c r="C6" s="129"/>
      <c r="D6" s="14"/>
      <c r="E6" s="14"/>
      <c r="F6" s="14"/>
      <c r="G6" s="14"/>
      <c r="H6" s="14"/>
      <c r="I6" s="127" t="s">
        <v>171</v>
      </c>
      <c r="J6" s="176" t="s">
        <v>58</v>
      </c>
      <c r="K6" s="83"/>
      <c r="L6" s="83"/>
      <c r="M6" s="83"/>
      <c r="N6" s="84"/>
      <c r="O6" s="11" t="s">
        <v>172</v>
      </c>
      <c r="P6" s="12"/>
      <c r="Q6" s="13"/>
      <c r="R6" s="9" t="s">
        <v>61</v>
      </c>
      <c r="S6" s="176" t="s">
        <v>62</v>
      </c>
      <c r="T6" s="104" t="s">
        <v>64</v>
      </c>
      <c r="U6" s="83" t="s">
        <v>62</v>
      </c>
      <c r="V6" s="104" t="s">
        <v>66</v>
      </c>
      <c r="W6" s="104" t="s">
        <v>67</v>
      </c>
      <c r="X6" s="179" t="s">
        <v>68</v>
      </c>
    </row>
    <row r="7" ht="19.5" customHeight="1" spans="1:24">
      <c r="A7" s="29"/>
      <c r="B7" s="29"/>
      <c r="C7" s="29"/>
      <c r="D7" s="29"/>
      <c r="E7" s="29"/>
      <c r="F7" s="29"/>
      <c r="G7" s="29"/>
      <c r="H7" s="29"/>
      <c r="I7" s="29"/>
      <c r="J7" s="177" t="s">
        <v>173</v>
      </c>
      <c r="K7" s="9" t="s">
        <v>174</v>
      </c>
      <c r="L7" s="9" t="s">
        <v>175</v>
      </c>
      <c r="M7" s="9" t="s">
        <v>176</v>
      </c>
      <c r="N7" s="9" t="s">
        <v>177</v>
      </c>
      <c r="O7" s="9" t="s">
        <v>58</v>
      </c>
      <c r="P7" s="9" t="s">
        <v>59</v>
      </c>
      <c r="Q7" s="9" t="s">
        <v>60</v>
      </c>
      <c r="R7" s="29"/>
      <c r="S7" s="9" t="s">
        <v>57</v>
      </c>
      <c r="T7" s="9" t="s">
        <v>64</v>
      </c>
      <c r="U7" s="9" t="s">
        <v>178</v>
      </c>
      <c r="V7" s="9" t="s">
        <v>66</v>
      </c>
      <c r="W7" s="9" t="s">
        <v>67</v>
      </c>
      <c r="X7" s="9" t="s">
        <v>68</v>
      </c>
    </row>
    <row r="8" ht="37.5" customHeight="1" spans="1:24">
      <c r="A8" s="172"/>
      <c r="B8" s="19"/>
      <c r="C8" s="172"/>
      <c r="D8" s="172"/>
      <c r="E8" s="172"/>
      <c r="F8" s="172"/>
      <c r="G8" s="172"/>
      <c r="H8" s="172"/>
      <c r="I8" s="172"/>
      <c r="J8" s="178" t="s">
        <v>57</v>
      </c>
      <c r="K8" s="17" t="s">
        <v>179</v>
      </c>
      <c r="L8" s="17" t="s">
        <v>175</v>
      </c>
      <c r="M8" s="17" t="s">
        <v>176</v>
      </c>
      <c r="N8" s="17" t="s">
        <v>177</v>
      </c>
      <c r="O8" s="17" t="s">
        <v>175</v>
      </c>
      <c r="P8" s="17" t="s">
        <v>176</v>
      </c>
      <c r="Q8" s="17" t="s">
        <v>177</v>
      </c>
      <c r="R8" s="17" t="s">
        <v>61</v>
      </c>
      <c r="S8" s="17" t="s">
        <v>57</v>
      </c>
      <c r="T8" s="17" t="s">
        <v>64</v>
      </c>
      <c r="U8" s="17" t="s">
        <v>178</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73" t="s">
        <v>180</v>
      </c>
      <c r="B10" s="173" t="s">
        <v>70</v>
      </c>
      <c r="C10" s="173" t="s">
        <v>181</v>
      </c>
      <c r="D10" s="173" t="s">
        <v>182</v>
      </c>
      <c r="E10" s="173" t="s">
        <v>101</v>
      </c>
      <c r="F10" s="173" t="s">
        <v>102</v>
      </c>
      <c r="G10" s="173" t="s">
        <v>183</v>
      </c>
      <c r="H10" s="173" t="s">
        <v>184</v>
      </c>
      <c r="I10" s="82">
        <v>5070312</v>
      </c>
      <c r="J10" s="82">
        <v>5070312</v>
      </c>
      <c r="K10" s="82"/>
      <c r="L10" s="82"/>
      <c r="M10" s="82">
        <v>5070312</v>
      </c>
      <c r="N10" s="82"/>
      <c r="O10" s="82"/>
      <c r="P10" s="82"/>
      <c r="Q10" s="82"/>
      <c r="R10" s="82"/>
      <c r="S10" s="82"/>
      <c r="T10" s="82"/>
      <c r="U10" s="82"/>
      <c r="V10" s="82"/>
      <c r="W10" s="82"/>
      <c r="X10" s="82"/>
    </row>
    <row r="11" ht="20.25" customHeight="1" spans="1:24">
      <c r="A11" s="173" t="s">
        <v>180</v>
      </c>
      <c r="B11" s="173" t="s">
        <v>70</v>
      </c>
      <c r="C11" s="173" t="s">
        <v>181</v>
      </c>
      <c r="D11" s="173" t="s">
        <v>182</v>
      </c>
      <c r="E11" s="173" t="s">
        <v>103</v>
      </c>
      <c r="F11" s="173" t="s">
        <v>104</v>
      </c>
      <c r="G11" s="173" t="s">
        <v>183</v>
      </c>
      <c r="H11" s="173" t="s">
        <v>184</v>
      </c>
      <c r="I11" s="82">
        <v>5460156</v>
      </c>
      <c r="J11" s="82">
        <v>5460156</v>
      </c>
      <c r="K11" s="24"/>
      <c r="L11" s="24"/>
      <c r="M11" s="82">
        <v>5460156</v>
      </c>
      <c r="N11" s="24"/>
      <c r="O11" s="82"/>
      <c r="P11" s="82"/>
      <c r="Q11" s="82"/>
      <c r="R11" s="82"/>
      <c r="S11" s="82"/>
      <c r="T11" s="82"/>
      <c r="U11" s="82"/>
      <c r="V11" s="82"/>
      <c r="W11" s="82"/>
      <c r="X11" s="82"/>
    </row>
    <row r="12" ht="20.25" customHeight="1" spans="1:24">
      <c r="A12" s="173" t="s">
        <v>180</v>
      </c>
      <c r="B12" s="173" t="s">
        <v>70</v>
      </c>
      <c r="C12" s="173" t="s">
        <v>185</v>
      </c>
      <c r="D12" s="173" t="s">
        <v>186</v>
      </c>
      <c r="E12" s="173" t="s">
        <v>101</v>
      </c>
      <c r="F12" s="173" t="s">
        <v>102</v>
      </c>
      <c r="G12" s="173" t="s">
        <v>187</v>
      </c>
      <c r="H12" s="173" t="s">
        <v>188</v>
      </c>
      <c r="I12" s="82">
        <v>136400</v>
      </c>
      <c r="J12" s="82">
        <v>136400</v>
      </c>
      <c r="K12" s="24"/>
      <c r="L12" s="24"/>
      <c r="M12" s="82">
        <v>136400</v>
      </c>
      <c r="N12" s="24"/>
      <c r="O12" s="82"/>
      <c r="P12" s="82"/>
      <c r="Q12" s="82"/>
      <c r="R12" s="82"/>
      <c r="S12" s="82"/>
      <c r="T12" s="82"/>
      <c r="U12" s="82"/>
      <c r="V12" s="82"/>
      <c r="W12" s="82"/>
      <c r="X12" s="82"/>
    </row>
    <row r="13" ht="20.25" customHeight="1" spans="1:24">
      <c r="A13" s="173" t="s">
        <v>180</v>
      </c>
      <c r="B13" s="173" t="s">
        <v>70</v>
      </c>
      <c r="C13" s="173" t="s">
        <v>185</v>
      </c>
      <c r="D13" s="173" t="s">
        <v>186</v>
      </c>
      <c r="E13" s="173" t="s">
        <v>103</v>
      </c>
      <c r="F13" s="173" t="s">
        <v>104</v>
      </c>
      <c r="G13" s="173" t="s">
        <v>187</v>
      </c>
      <c r="H13" s="173" t="s">
        <v>188</v>
      </c>
      <c r="I13" s="82">
        <v>140280</v>
      </c>
      <c r="J13" s="82">
        <v>140280</v>
      </c>
      <c r="K13" s="24"/>
      <c r="L13" s="24"/>
      <c r="M13" s="82">
        <v>140280</v>
      </c>
      <c r="N13" s="24"/>
      <c r="O13" s="82"/>
      <c r="P13" s="82"/>
      <c r="Q13" s="82"/>
      <c r="R13" s="82"/>
      <c r="S13" s="82"/>
      <c r="T13" s="82"/>
      <c r="U13" s="82"/>
      <c r="V13" s="82"/>
      <c r="W13" s="82"/>
      <c r="X13" s="82"/>
    </row>
    <row r="14" ht="17.25" customHeight="1" spans="1:24">
      <c r="A14" s="33" t="s">
        <v>153</v>
      </c>
      <c r="B14" s="34"/>
      <c r="C14" s="174"/>
      <c r="D14" s="174"/>
      <c r="E14" s="174"/>
      <c r="F14" s="174"/>
      <c r="G14" s="174"/>
      <c r="H14" s="175"/>
      <c r="I14" s="82">
        <v>10807148</v>
      </c>
      <c r="J14" s="82">
        <v>10807148</v>
      </c>
      <c r="K14" s="82"/>
      <c r="L14" s="82"/>
      <c r="M14" s="82">
        <v>10807148</v>
      </c>
      <c r="N14" s="82"/>
      <c r="O14" s="82"/>
      <c r="P14" s="82"/>
      <c r="Q14" s="82"/>
      <c r="R14" s="82"/>
      <c r="S14" s="82"/>
      <c r="T14" s="82"/>
      <c r="U14" s="82"/>
      <c r="V14" s="82"/>
      <c r="W14" s="82"/>
      <c r="X14" s="82"/>
    </row>
  </sheetData>
  <mergeCells count="31">
    <mergeCell ref="A3:X3"/>
    <mergeCell ref="A4:H4"/>
    <mergeCell ref="I5:X5"/>
    <mergeCell ref="J6:N6"/>
    <mergeCell ref="O6:Q6"/>
    <mergeCell ref="S6:X6"/>
    <mergeCell ref="A14:H1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4"/>
  <sheetViews>
    <sheetView showZeros="0" tabSelected="1" workbookViewId="0">
      <pane ySplit="1" topLeftCell="A12" activePane="bottomLeft" state="frozen"/>
      <selection/>
      <selection pane="bottomLeft" activeCell="D47" sqref="D47"/>
    </sheetView>
  </sheetViews>
  <sheetFormatPr defaultColWidth="9.13636363636364" defaultRowHeight="14.25" customHeight="1"/>
  <cols>
    <col min="1" max="1" width="10.2818181818182" customWidth="1"/>
    <col min="2" max="2" width="18.2727272727273" customWidth="1"/>
    <col min="3" max="3" width="58.0909090909091" customWidth="1"/>
    <col min="4" max="4" width="32.3636363636364" customWidth="1"/>
    <col min="5" max="5" width="8.45454545454546" customWidth="1"/>
    <col min="6" max="6" width="17.7090909090909" customWidth="1"/>
    <col min="7" max="7" width="6.81818181818182" customWidth="1"/>
    <col min="8" max="8" width="13.5454545454545" customWidth="1"/>
    <col min="9" max="9" width="14.2727272727273" customWidth="1"/>
    <col min="10" max="13" width="20" customWidth="1"/>
    <col min="14" max="14" width="12.2818181818182" customWidth="1"/>
    <col min="15" max="15" width="12.7090909090909" customWidth="1"/>
    <col min="16" max="16" width="11.1363636363636" customWidth="1"/>
    <col min="17" max="21" width="19.8545454545455" customWidth="1"/>
    <col min="22" max="22" width="20" customWidth="1"/>
    <col min="23" max="23" width="19.854545454545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7"/>
      <c r="E2" s="2"/>
      <c r="F2" s="2"/>
      <c r="G2" s="2"/>
      <c r="H2" s="2"/>
      <c r="U2" s="137"/>
      <c r="W2" s="167" t="s">
        <v>189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"单位名称："&amp;"昆明市呈贡区基础教育科学研究院附属学校"</f>
        <v>单位名称：昆明市呈贡区基础教育科学研究院附属学校</v>
      </c>
      <c r="B4" s="6"/>
      <c r="C4" s="6"/>
      <c r="D4" s="6"/>
      <c r="E4" s="6"/>
      <c r="F4" s="6"/>
      <c r="G4" s="6"/>
      <c r="H4" s="6"/>
      <c r="I4" s="7"/>
      <c r="J4" s="7"/>
      <c r="K4" s="7"/>
      <c r="L4" s="7"/>
      <c r="M4" s="7"/>
      <c r="N4" s="7"/>
      <c r="O4" s="7"/>
      <c r="P4" s="7"/>
      <c r="Q4" s="7"/>
      <c r="U4" s="137"/>
      <c r="W4" s="120" t="s">
        <v>1</v>
      </c>
    </row>
    <row r="5" ht="21.75" customHeight="1" spans="1:23">
      <c r="A5" s="9" t="s">
        <v>190</v>
      </c>
      <c r="B5" s="10" t="s">
        <v>164</v>
      </c>
      <c r="C5" s="9" t="s">
        <v>165</v>
      </c>
      <c r="D5" s="9" t="s">
        <v>191</v>
      </c>
      <c r="E5" s="10" t="s">
        <v>166</v>
      </c>
      <c r="F5" s="10" t="s">
        <v>167</v>
      </c>
      <c r="G5" s="10" t="s">
        <v>192</v>
      </c>
      <c r="H5" s="10" t="s">
        <v>193</v>
      </c>
      <c r="I5" s="28" t="s">
        <v>55</v>
      </c>
      <c r="J5" s="11" t="s">
        <v>194</v>
      </c>
      <c r="K5" s="12"/>
      <c r="L5" s="12"/>
      <c r="M5" s="13"/>
      <c r="N5" s="11" t="s">
        <v>172</v>
      </c>
      <c r="O5" s="12"/>
      <c r="P5" s="13"/>
      <c r="Q5" s="10" t="s">
        <v>61</v>
      </c>
      <c r="R5" s="11" t="s">
        <v>62</v>
      </c>
      <c r="S5" s="12"/>
      <c r="T5" s="12"/>
      <c r="U5" s="12"/>
      <c r="V5" s="12"/>
      <c r="W5" s="13"/>
    </row>
    <row r="6" ht="21.75" customHeight="1" spans="1:23">
      <c r="A6" s="14"/>
      <c r="B6" s="29"/>
      <c r="C6" s="14"/>
      <c r="D6" s="14"/>
      <c r="E6" s="15"/>
      <c r="F6" s="15"/>
      <c r="G6" s="15"/>
      <c r="H6" s="15"/>
      <c r="I6" s="29"/>
      <c r="J6" s="152" t="s">
        <v>58</v>
      </c>
      <c r="K6" s="153"/>
      <c r="L6" s="10" t="s">
        <v>59</v>
      </c>
      <c r="M6" s="10" t="s">
        <v>60</v>
      </c>
      <c r="N6" s="10" t="s">
        <v>58</v>
      </c>
      <c r="O6" s="10" t="s">
        <v>59</v>
      </c>
      <c r="P6" s="10" t="s">
        <v>60</v>
      </c>
      <c r="Q6" s="15"/>
      <c r="R6" s="10" t="s">
        <v>57</v>
      </c>
      <c r="S6" s="10" t="s">
        <v>64</v>
      </c>
      <c r="T6" s="10" t="s">
        <v>178</v>
      </c>
      <c r="U6" s="10" t="s">
        <v>66</v>
      </c>
      <c r="V6" s="10" t="s">
        <v>67</v>
      </c>
      <c r="W6" s="10" t="s">
        <v>68</v>
      </c>
    </row>
    <row r="7" ht="21" customHeight="1" spans="1:23">
      <c r="A7" s="29"/>
      <c r="B7" s="29"/>
      <c r="C7" s="29"/>
      <c r="D7" s="29"/>
      <c r="E7" s="29"/>
      <c r="F7" s="29"/>
      <c r="G7" s="29"/>
      <c r="H7" s="29"/>
      <c r="I7" s="29"/>
      <c r="J7" s="154" t="s">
        <v>57</v>
      </c>
      <c r="K7" s="155"/>
      <c r="L7" s="29"/>
      <c r="M7" s="29"/>
      <c r="N7" s="29"/>
      <c r="O7" s="29"/>
      <c r="P7" s="29"/>
      <c r="Q7" s="29"/>
      <c r="R7" s="29"/>
      <c r="S7" s="29"/>
      <c r="T7" s="29"/>
      <c r="U7" s="29"/>
      <c r="V7" s="29"/>
      <c r="W7" s="29"/>
    </row>
    <row r="8" ht="39.75" customHeight="1" spans="1:23">
      <c r="A8" s="17"/>
      <c r="B8" s="19"/>
      <c r="C8" s="17"/>
      <c r="D8" s="17"/>
      <c r="E8" s="18"/>
      <c r="F8" s="18"/>
      <c r="G8" s="18"/>
      <c r="H8" s="18"/>
      <c r="I8" s="19"/>
      <c r="J8" s="70" t="s">
        <v>57</v>
      </c>
      <c r="K8" s="70" t="s">
        <v>195</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72" t="s">
        <v>196</v>
      </c>
      <c r="B10" s="72" t="s">
        <v>197</v>
      </c>
      <c r="C10" s="72" t="s">
        <v>198</v>
      </c>
      <c r="D10" s="72" t="s">
        <v>70</v>
      </c>
      <c r="E10" s="72" t="s">
        <v>101</v>
      </c>
      <c r="F10" s="72" t="s">
        <v>102</v>
      </c>
      <c r="G10" s="72" t="s">
        <v>199</v>
      </c>
      <c r="H10" s="72" t="s">
        <v>200</v>
      </c>
      <c r="I10" s="82">
        <v>2800</v>
      </c>
      <c r="J10" s="82">
        <v>2800</v>
      </c>
      <c r="K10" s="82">
        <v>2800</v>
      </c>
      <c r="L10" s="82"/>
      <c r="M10" s="82"/>
      <c r="N10" s="82"/>
      <c r="O10" s="82"/>
      <c r="P10" s="82"/>
      <c r="Q10" s="82"/>
      <c r="R10" s="82"/>
      <c r="S10" s="82"/>
      <c r="T10" s="82"/>
      <c r="U10" s="82"/>
      <c r="V10" s="82"/>
      <c r="W10" s="82"/>
    </row>
    <row r="11" ht="21.75" customHeight="1" spans="1:23">
      <c r="A11" s="72" t="s">
        <v>196</v>
      </c>
      <c r="B11" s="72" t="s">
        <v>197</v>
      </c>
      <c r="C11" s="72" t="s">
        <v>198</v>
      </c>
      <c r="D11" s="72" t="s">
        <v>70</v>
      </c>
      <c r="E11" s="72" t="s">
        <v>103</v>
      </c>
      <c r="F11" s="72" t="s">
        <v>104</v>
      </c>
      <c r="G11" s="72" t="s">
        <v>199</v>
      </c>
      <c r="H11" s="72" t="s">
        <v>200</v>
      </c>
      <c r="I11" s="82">
        <v>6480</v>
      </c>
      <c r="J11" s="82">
        <v>6480</v>
      </c>
      <c r="K11" s="82">
        <v>6480</v>
      </c>
      <c r="L11" s="82"/>
      <c r="M11" s="82"/>
      <c r="N11" s="82"/>
      <c r="O11" s="82"/>
      <c r="P11" s="82"/>
      <c r="Q11" s="82"/>
      <c r="R11" s="82"/>
      <c r="S11" s="82"/>
      <c r="T11" s="82"/>
      <c r="U11" s="82"/>
      <c r="V11" s="82"/>
      <c r="W11" s="82"/>
    </row>
    <row r="12" ht="21.75" customHeight="1" spans="1:23">
      <c r="A12" s="72" t="s">
        <v>196</v>
      </c>
      <c r="B12" s="72" t="s">
        <v>201</v>
      </c>
      <c r="C12" s="72" t="s">
        <v>202</v>
      </c>
      <c r="D12" s="72" t="s">
        <v>70</v>
      </c>
      <c r="E12" s="72" t="s">
        <v>108</v>
      </c>
      <c r="F12" s="72" t="s">
        <v>109</v>
      </c>
      <c r="G12" s="72" t="s">
        <v>187</v>
      </c>
      <c r="H12" s="72" t="s">
        <v>188</v>
      </c>
      <c r="I12" s="82">
        <v>768</v>
      </c>
      <c r="J12" s="82">
        <v>768</v>
      </c>
      <c r="K12" s="82">
        <v>768</v>
      </c>
      <c r="L12" s="82"/>
      <c r="M12" s="82"/>
      <c r="N12" s="82"/>
      <c r="O12" s="82"/>
      <c r="P12" s="82"/>
      <c r="Q12" s="82"/>
      <c r="R12" s="82"/>
      <c r="S12" s="82"/>
      <c r="T12" s="82"/>
      <c r="U12" s="82"/>
      <c r="V12" s="82"/>
      <c r="W12" s="82"/>
    </row>
    <row r="13" ht="21.75" customHeight="1" spans="1:23">
      <c r="A13" s="72" t="s">
        <v>196</v>
      </c>
      <c r="B13" s="72" t="s">
        <v>203</v>
      </c>
      <c r="C13" s="72" t="s">
        <v>204</v>
      </c>
      <c r="D13" s="72" t="s">
        <v>70</v>
      </c>
      <c r="E13" s="72" t="s">
        <v>101</v>
      </c>
      <c r="F13" s="72" t="s">
        <v>102</v>
      </c>
      <c r="G13" s="72" t="s">
        <v>187</v>
      </c>
      <c r="H13" s="72" t="s">
        <v>188</v>
      </c>
      <c r="I13" s="82">
        <v>10000</v>
      </c>
      <c r="J13" s="82">
        <v>10000</v>
      </c>
      <c r="K13" s="82">
        <v>10000</v>
      </c>
      <c r="L13" s="82"/>
      <c r="M13" s="82"/>
      <c r="N13" s="82"/>
      <c r="O13" s="82"/>
      <c r="P13" s="82"/>
      <c r="Q13" s="82"/>
      <c r="R13" s="82"/>
      <c r="S13" s="82"/>
      <c r="T13" s="82"/>
      <c r="U13" s="82"/>
      <c r="V13" s="82"/>
      <c r="W13" s="82"/>
    </row>
    <row r="14" ht="21.75" customHeight="1" spans="1:23">
      <c r="A14" s="72" t="s">
        <v>196</v>
      </c>
      <c r="B14" s="72" t="s">
        <v>203</v>
      </c>
      <c r="C14" s="72" t="s">
        <v>204</v>
      </c>
      <c r="D14" s="72" t="s">
        <v>70</v>
      </c>
      <c r="E14" s="72" t="s">
        <v>101</v>
      </c>
      <c r="F14" s="72" t="s">
        <v>102</v>
      </c>
      <c r="G14" s="72" t="s">
        <v>205</v>
      </c>
      <c r="H14" s="72" t="s">
        <v>206</v>
      </c>
      <c r="I14" s="82">
        <v>7265.42</v>
      </c>
      <c r="J14" s="82">
        <v>7265.42</v>
      </c>
      <c r="K14" s="82">
        <v>7265.42</v>
      </c>
      <c r="L14" s="82"/>
      <c r="M14" s="82"/>
      <c r="N14" s="82"/>
      <c r="O14" s="82"/>
      <c r="P14" s="82"/>
      <c r="Q14" s="82"/>
      <c r="R14" s="82"/>
      <c r="S14" s="82"/>
      <c r="T14" s="82"/>
      <c r="U14" s="82"/>
      <c r="V14" s="82"/>
      <c r="W14" s="82"/>
    </row>
    <row r="15" ht="21.75" customHeight="1" spans="1:23">
      <c r="A15" s="72" t="s">
        <v>196</v>
      </c>
      <c r="B15" s="72" t="s">
        <v>203</v>
      </c>
      <c r="C15" s="72" t="s">
        <v>204</v>
      </c>
      <c r="D15" s="72" t="s">
        <v>70</v>
      </c>
      <c r="E15" s="72" t="s">
        <v>103</v>
      </c>
      <c r="F15" s="72" t="s">
        <v>104</v>
      </c>
      <c r="G15" s="72" t="s">
        <v>205</v>
      </c>
      <c r="H15" s="72" t="s">
        <v>206</v>
      </c>
      <c r="I15" s="82">
        <v>7265.42</v>
      </c>
      <c r="J15" s="82">
        <v>7265.42</v>
      </c>
      <c r="K15" s="82">
        <v>7265.42</v>
      </c>
      <c r="L15" s="82"/>
      <c r="M15" s="82"/>
      <c r="N15" s="82"/>
      <c r="O15" s="82"/>
      <c r="P15" s="82"/>
      <c r="Q15" s="82"/>
      <c r="R15" s="82"/>
      <c r="S15" s="82"/>
      <c r="T15" s="82"/>
      <c r="U15" s="82"/>
      <c r="V15" s="82"/>
      <c r="W15" s="82"/>
    </row>
    <row r="16" ht="21.75" customHeight="1" spans="1:23">
      <c r="A16" s="72" t="s">
        <v>196</v>
      </c>
      <c r="B16" s="72" t="s">
        <v>203</v>
      </c>
      <c r="C16" s="72" t="s">
        <v>204</v>
      </c>
      <c r="D16" s="72" t="s">
        <v>70</v>
      </c>
      <c r="E16" s="72" t="s">
        <v>101</v>
      </c>
      <c r="F16" s="72" t="s">
        <v>102</v>
      </c>
      <c r="G16" s="72" t="s">
        <v>207</v>
      </c>
      <c r="H16" s="72" t="s">
        <v>208</v>
      </c>
      <c r="I16" s="82">
        <v>48000</v>
      </c>
      <c r="J16" s="82">
        <v>48000</v>
      </c>
      <c r="K16" s="82">
        <v>48000</v>
      </c>
      <c r="L16" s="82"/>
      <c r="M16" s="82"/>
      <c r="N16" s="82"/>
      <c r="O16" s="82"/>
      <c r="P16" s="82"/>
      <c r="Q16" s="82"/>
      <c r="R16" s="82"/>
      <c r="S16" s="82"/>
      <c r="T16" s="82"/>
      <c r="U16" s="82"/>
      <c r="V16" s="82"/>
      <c r="W16" s="82"/>
    </row>
    <row r="17" ht="21.75" customHeight="1" spans="1:23">
      <c r="A17" s="72" t="s">
        <v>196</v>
      </c>
      <c r="B17" s="72" t="s">
        <v>203</v>
      </c>
      <c r="C17" s="72" t="s">
        <v>204</v>
      </c>
      <c r="D17" s="72" t="s">
        <v>70</v>
      </c>
      <c r="E17" s="72" t="s">
        <v>103</v>
      </c>
      <c r="F17" s="72" t="s">
        <v>104</v>
      </c>
      <c r="G17" s="72" t="s">
        <v>207</v>
      </c>
      <c r="H17" s="72" t="s">
        <v>208</v>
      </c>
      <c r="I17" s="82">
        <v>48000</v>
      </c>
      <c r="J17" s="82">
        <v>48000</v>
      </c>
      <c r="K17" s="82">
        <v>48000</v>
      </c>
      <c r="L17" s="82"/>
      <c r="M17" s="82"/>
      <c r="N17" s="82"/>
      <c r="O17" s="82"/>
      <c r="P17" s="82"/>
      <c r="Q17" s="82"/>
      <c r="R17" s="82"/>
      <c r="S17" s="82"/>
      <c r="T17" s="82"/>
      <c r="U17" s="82"/>
      <c r="V17" s="82"/>
      <c r="W17" s="82"/>
    </row>
    <row r="18" ht="21.75" customHeight="1" spans="1:23">
      <c r="A18" s="72" t="s">
        <v>196</v>
      </c>
      <c r="B18" s="72" t="s">
        <v>203</v>
      </c>
      <c r="C18" s="72" t="s">
        <v>204</v>
      </c>
      <c r="D18" s="72" t="s">
        <v>70</v>
      </c>
      <c r="E18" s="72" t="s">
        <v>101</v>
      </c>
      <c r="F18" s="72" t="s">
        <v>102</v>
      </c>
      <c r="G18" s="72" t="s">
        <v>209</v>
      </c>
      <c r="H18" s="72" t="s">
        <v>210</v>
      </c>
      <c r="I18" s="82">
        <v>13393</v>
      </c>
      <c r="J18" s="82">
        <v>13393</v>
      </c>
      <c r="K18" s="82">
        <v>13393</v>
      </c>
      <c r="L18" s="82"/>
      <c r="M18" s="82"/>
      <c r="N18" s="82"/>
      <c r="O18" s="82"/>
      <c r="P18" s="82"/>
      <c r="Q18" s="82"/>
      <c r="R18" s="82"/>
      <c r="S18" s="82"/>
      <c r="T18" s="82"/>
      <c r="U18" s="82"/>
      <c r="V18" s="82"/>
      <c r="W18" s="82"/>
    </row>
    <row r="19" ht="21.75" customHeight="1" spans="1:23">
      <c r="A19" s="72" t="s">
        <v>211</v>
      </c>
      <c r="B19" s="72" t="s">
        <v>212</v>
      </c>
      <c r="C19" s="72" t="s">
        <v>213</v>
      </c>
      <c r="D19" s="72" t="s">
        <v>70</v>
      </c>
      <c r="E19" s="72" t="s">
        <v>101</v>
      </c>
      <c r="F19" s="72" t="s">
        <v>102</v>
      </c>
      <c r="G19" s="72" t="s">
        <v>214</v>
      </c>
      <c r="H19" s="72" t="s">
        <v>215</v>
      </c>
      <c r="I19" s="82">
        <v>545600</v>
      </c>
      <c r="J19" s="82"/>
      <c r="K19" s="82"/>
      <c r="L19" s="82"/>
      <c r="M19" s="82"/>
      <c r="N19" s="82"/>
      <c r="O19" s="82"/>
      <c r="P19" s="82"/>
      <c r="Q19" s="82"/>
      <c r="R19" s="82">
        <v>545600</v>
      </c>
      <c r="S19" s="82"/>
      <c r="T19" s="82"/>
      <c r="U19" s="82"/>
      <c r="V19" s="82"/>
      <c r="W19" s="82">
        <v>545600</v>
      </c>
    </row>
    <row r="20" ht="21.75" customHeight="1" spans="1:23">
      <c r="A20" s="72" t="s">
        <v>211</v>
      </c>
      <c r="B20" s="72" t="s">
        <v>212</v>
      </c>
      <c r="C20" s="72" t="s">
        <v>213</v>
      </c>
      <c r="D20" s="72" t="s">
        <v>70</v>
      </c>
      <c r="E20" s="72" t="s">
        <v>103</v>
      </c>
      <c r="F20" s="72" t="s">
        <v>104</v>
      </c>
      <c r="G20" s="72" t="s">
        <v>214</v>
      </c>
      <c r="H20" s="72" t="s">
        <v>215</v>
      </c>
      <c r="I20" s="82">
        <v>400800</v>
      </c>
      <c r="J20" s="82"/>
      <c r="K20" s="82"/>
      <c r="L20" s="82"/>
      <c r="M20" s="82"/>
      <c r="N20" s="82"/>
      <c r="O20" s="82"/>
      <c r="P20" s="82"/>
      <c r="Q20" s="82"/>
      <c r="R20" s="82">
        <v>400800</v>
      </c>
      <c r="S20" s="82"/>
      <c r="T20" s="82"/>
      <c r="U20" s="82"/>
      <c r="V20" s="82"/>
      <c r="W20" s="82">
        <v>400800</v>
      </c>
    </row>
    <row r="21" ht="21.75" customHeight="1" spans="1:23">
      <c r="A21" s="72" t="s">
        <v>211</v>
      </c>
      <c r="B21" s="138" t="s">
        <v>216</v>
      </c>
      <c r="C21" s="138" t="s">
        <v>217</v>
      </c>
      <c r="D21" s="138" t="s">
        <v>70</v>
      </c>
      <c r="E21" s="138" t="s">
        <v>112</v>
      </c>
      <c r="F21" s="138" t="s">
        <v>111</v>
      </c>
      <c r="G21" s="138" t="s">
        <v>218</v>
      </c>
      <c r="H21" s="138" t="s">
        <v>219</v>
      </c>
      <c r="I21" s="156">
        <v>110000</v>
      </c>
      <c r="J21" s="156">
        <v>110000</v>
      </c>
      <c r="K21" s="156">
        <v>110000</v>
      </c>
      <c r="L21" s="156"/>
      <c r="M21" s="156"/>
      <c r="N21" s="156"/>
      <c r="O21" s="156"/>
      <c r="P21" s="156"/>
      <c r="Q21" s="156"/>
      <c r="R21" s="156"/>
      <c r="S21" s="156"/>
      <c r="T21" s="156"/>
      <c r="U21" s="156"/>
      <c r="V21" s="156"/>
      <c r="W21" s="156"/>
    </row>
    <row r="22" ht="18.75" customHeight="1" spans="1:23">
      <c r="A22" s="72" t="s">
        <v>196</v>
      </c>
      <c r="B22" s="230" t="s">
        <v>220</v>
      </c>
      <c r="C22" s="140" t="s">
        <v>221</v>
      </c>
      <c r="D22" s="141" t="s">
        <v>70</v>
      </c>
      <c r="E22" s="140">
        <v>2050203</v>
      </c>
      <c r="F22" s="21" t="s">
        <v>104</v>
      </c>
      <c r="G22" s="21">
        <v>30213</v>
      </c>
      <c r="H22" s="21" t="s">
        <v>219</v>
      </c>
      <c r="I22" s="157">
        <f t="shared" ref="I22:I43" si="0">N22</f>
        <v>77500</v>
      </c>
      <c r="J22" s="158"/>
      <c r="K22" s="158"/>
      <c r="L22" s="159"/>
      <c r="M22" s="159"/>
      <c r="N22" s="160">
        <v>77500</v>
      </c>
      <c r="O22" s="159"/>
      <c r="P22" s="159"/>
      <c r="Q22" s="159"/>
      <c r="R22" s="159"/>
      <c r="S22" s="159"/>
      <c r="T22" s="159"/>
      <c r="U22" s="158"/>
      <c r="V22" s="159"/>
      <c r="W22" s="166"/>
    </row>
    <row r="23" ht="18.75" customHeight="1" spans="1:23">
      <c r="A23" s="72" t="s">
        <v>196</v>
      </c>
      <c r="B23" s="230" t="s">
        <v>222</v>
      </c>
      <c r="C23" s="140" t="s">
        <v>223</v>
      </c>
      <c r="D23" s="141" t="s">
        <v>70</v>
      </c>
      <c r="E23" s="140">
        <v>2050202</v>
      </c>
      <c r="F23" s="72" t="s">
        <v>224</v>
      </c>
      <c r="G23" s="21">
        <v>30201</v>
      </c>
      <c r="H23" s="21" t="s">
        <v>188</v>
      </c>
      <c r="I23" s="157">
        <f t="shared" si="0"/>
        <v>3213.2</v>
      </c>
      <c r="J23" s="158"/>
      <c r="K23" s="158"/>
      <c r="L23" s="159"/>
      <c r="M23" s="159"/>
      <c r="N23" s="160">
        <v>3213.2</v>
      </c>
      <c r="O23" s="159"/>
      <c r="P23" s="159"/>
      <c r="Q23" s="159"/>
      <c r="R23" s="159"/>
      <c r="S23" s="159"/>
      <c r="T23" s="159"/>
      <c r="U23" s="158"/>
      <c r="V23" s="159"/>
      <c r="W23" s="166"/>
    </row>
    <row r="24" ht="18.75" customHeight="1" spans="1:23">
      <c r="A24" s="72" t="s">
        <v>196</v>
      </c>
      <c r="B24" s="230" t="s">
        <v>225</v>
      </c>
      <c r="C24" s="140" t="s">
        <v>226</v>
      </c>
      <c r="D24" s="141" t="s">
        <v>70</v>
      </c>
      <c r="E24" s="140">
        <v>2050202</v>
      </c>
      <c r="F24" s="21" t="s">
        <v>102</v>
      </c>
      <c r="G24" s="21">
        <v>30308</v>
      </c>
      <c r="H24" s="21" t="s">
        <v>200</v>
      </c>
      <c r="I24" s="157">
        <f t="shared" si="0"/>
        <v>887.75</v>
      </c>
      <c r="J24" s="158"/>
      <c r="K24" s="158"/>
      <c r="L24" s="159"/>
      <c r="M24" s="159"/>
      <c r="N24" s="160">
        <v>887.75</v>
      </c>
      <c r="O24" s="159"/>
      <c r="P24" s="159"/>
      <c r="Q24" s="159"/>
      <c r="R24" s="159"/>
      <c r="S24" s="159"/>
      <c r="T24" s="159"/>
      <c r="U24" s="158"/>
      <c r="V24" s="159"/>
      <c r="W24" s="166"/>
    </row>
    <row r="25" ht="18.75" customHeight="1" spans="1:23">
      <c r="A25" s="72" t="s">
        <v>196</v>
      </c>
      <c r="B25" s="230" t="s">
        <v>222</v>
      </c>
      <c r="C25" s="140" t="s">
        <v>223</v>
      </c>
      <c r="D25" s="141" t="s">
        <v>70</v>
      </c>
      <c r="E25" s="140">
        <v>2050203</v>
      </c>
      <c r="F25" s="21" t="s">
        <v>104</v>
      </c>
      <c r="G25" s="21">
        <v>30206</v>
      </c>
      <c r="H25" s="21" t="s">
        <v>208</v>
      </c>
      <c r="I25" s="157">
        <f t="shared" si="0"/>
        <v>16000</v>
      </c>
      <c r="J25" s="158"/>
      <c r="K25" s="158"/>
      <c r="L25" s="159"/>
      <c r="M25" s="159"/>
      <c r="N25" s="160">
        <v>16000</v>
      </c>
      <c r="O25" s="159"/>
      <c r="P25" s="159"/>
      <c r="Q25" s="159"/>
      <c r="R25" s="159"/>
      <c r="S25" s="159"/>
      <c r="T25" s="159"/>
      <c r="U25" s="158"/>
      <c r="V25" s="159"/>
      <c r="W25" s="166"/>
    </row>
    <row r="26" ht="18.75" customHeight="1" spans="1:23">
      <c r="A26" s="72" t="s">
        <v>196</v>
      </c>
      <c r="B26" s="230" t="s">
        <v>220</v>
      </c>
      <c r="C26" s="140" t="s">
        <v>221</v>
      </c>
      <c r="D26" s="141" t="s">
        <v>70</v>
      </c>
      <c r="E26" s="140">
        <v>2050203</v>
      </c>
      <c r="F26" s="21" t="s">
        <v>104</v>
      </c>
      <c r="G26" s="21">
        <v>30213</v>
      </c>
      <c r="H26" s="21" t="s">
        <v>219</v>
      </c>
      <c r="I26" s="157">
        <f t="shared" si="0"/>
        <v>2708600</v>
      </c>
      <c r="J26" s="158"/>
      <c r="K26" s="158"/>
      <c r="L26" s="159"/>
      <c r="M26" s="159"/>
      <c r="N26" s="160">
        <v>2708600</v>
      </c>
      <c r="O26" s="159"/>
      <c r="P26" s="159"/>
      <c r="Q26" s="159"/>
      <c r="R26" s="159"/>
      <c r="S26" s="159"/>
      <c r="T26" s="159"/>
      <c r="U26" s="158"/>
      <c r="V26" s="159"/>
      <c r="W26" s="166"/>
    </row>
    <row r="27" ht="18.75" customHeight="1" spans="1:23">
      <c r="A27" s="72" t="s">
        <v>196</v>
      </c>
      <c r="B27" s="230" t="s">
        <v>227</v>
      </c>
      <c r="C27" s="140" t="s">
        <v>228</v>
      </c>
      <c r="D27" s="141" t="s">
        <v>70</v>
      </c>
      <c r="E27" s="140">
        <v>2050202</v>
      </c>
      <c r="F27" s="21" t="s">
        <v>102</v>
      </c>
      <c r="G27" s="21">
        <v>30308</v>
      </c>
      <c r="H27" s="21" t="s">
        <v>200</v>
      </c>
      <c r="I27" s="157">
        <f t="shared" si="0"/>
        <v>4438.25</v>
      </c>
      <c r="J27" s="158"/>
      <c r="K27" s="158"/>
      <c r="L27" s="159"/>
      <c r="M27" s="159"/>
      <c r="N27" s="160">
        <v>4438.25</v>
      </c>
      <c r="O27" s="159"/>
      <c r="P27" s="159"/>
      <c r="Q27" s="159"/>
      <c r="R27" s="159"/>
      <c r="S27" s="159"/>
      <c r="T27" s="159"/>
      <c r="U27" s="158"/>
      <c r="V27" s="159"/>
      <c r="W27" s="166"/>
    </row>
    <row r="28" ht="18.75" customHeight="1" spans="1:23">
      <c r="A28" s="72" t="s">
        <v>196</v>
      </c>
      <c r="B28" s="230" t="s">
        <v>227</v>
      </c>
      <c r="C28" s="140" t="s">
        <v>228</v>
      </c>
      <c r="D28" s="141" t="s">
        <v>70</v>
      </c>
      <c r="E28" s="140">
        <v>2050203</v>
      </c>
      <c r="F28" s="21" t="s">
        <v>104</v>
      </c>
      <c r="G28" s="21">
        <v>30308</v>
      </c>
      <c r="H28" s="21" t="s">
        <v>200</v>
      </c>
      <c r="I28" s="157">
        <f t="shared" si="0"/>
        <v>9750</v>
      </c>
      <c r="J28" s="158"/>
      <c r="K28" s="158"/>
      <c r="L28" s="159"/>
      <c r="M28" s="159"/>
      <c r="N28" s="160">
        <v>9750</v>
      </c>
      <c r="O28" s="159"/>
      <c r="P28" s="159"/>
      <c r="Q28" s="159"/>
      <c r="R28" s="159"/>
      <c r="S28" s="159"/>
      <c r="T28" s="159"/>
      <c r="U28" s="158"/>
      <c r="V28" s="159"/>
      <c r="W28" s="166"/>
    </row>
    <row r="29" ht="18.75" customHeight="1" spans="1:23">
      <c r="A29" s="72" t="s">
        <v>196</v>
      </c>
      <c r="B29" s="230" t="s">
        <v>222</v>
      </c>
      <c r="C29" s="140" t="s">
        <v>223</v>
      </c>
      <c r="D29" s="141" t="s">
        <v>70</v>
      </c>
      <c r="E29" s="140">
        <v>2050203</v>
      </c>
      <c r="F29" s="21" t="s">
        <v>104</v>
      </c>
      <c r="G29" s="21">
        <v>30216</v>
      </c>
      <c r="H29" s="21" t="s">
        <v>210</v>
      </c>
      <c r="I29" s="157">
        <f t="shared" si="0"/>
        <v>2184.5</v>
      </c>
      <c r="J29" s="158"/>
      <c r="K29" s="158"/>
      <c r="L29" s="159"/>
      <c r="M29" s="159"/>
      <c r="N29" s="160">
        <v>2184.5</v>
      </c>
      <c r="O29" s="159"/>
      <c r="P29" s="159"/>
      <c r="Q29" s="159"/>
      <c r="R29" s="159"/>
      <c r="S29" s="159"/>
      <c r="T29" s="159"/>
      <c r="U29" s="158"/>
      <c r="V29" s="159"/>
      <c r="W29" s="166"/>
    </row>
    <row r="30" ht="18.75" customHeight="1" spans="1:23">
      <c r="A30" s="72" t="s">
        <v>196</v>
      </c>
      <c r="B30" s="230" t="s">
        <v>222</v>
      </c>
      <c r="C30" s="140" t="s">
        <v>223</v>
      </c>
      <c r="D30" s="141" t="s">
        <v>70</v>
      </c>
      <c r="E30" s="140">
        <v>2050203</v>
      </c>
      <c r="F30" s="21" t="s">
        <v>104</v>
      </c>
      <c r="G30" s="21">
        <v>30201</v>
      </c>
      <c r="H30" s="21" t="s">
        <v>188</v>
      </c>
      <c r="I30" s="157">
        <f t="shared" si="0"/>
        <v>3660.5</v>
      </c>
      <c r="J30" s="158"/>
      <c r="K30" s="158"/>
      <c r="L30" s="159"/>
      <c r="M30" s="159"/>
      <c r="N30" s="160">
        <v>3660.5</v>
      </c>
      <c r="O30" s="159"/>
      <c r="P30" s="159"/>
      <c r="Q30" s="159"/>
      <c r="R30" s="159"/>
      <c r="S30" s="159"/>
      <c r="T30" s="159"/>
      <c r="U30" s="158"/>
      <c r="V30" s="159"/>
      <c r="W30" s="166"/>
    </row>
    <row r="31" ht="18.75" customHeight="1" spans="1:23">
      <c r="A31" s="72" t="s">
        <v>196</v>
      </c>
      <c r="B31" s="230" t="s">
        <v>222</v>
      </c>
      <c r="C31" s="140" t="s">
        <v>223</v>
      </c>
      <c r="D31" s="141" t="s">
        <v>70</v>
      </c>
      <c r="E31" s="140">
        <v>2050202</v>
      </c>
      <c r="F31" s="21" t="s">
        <v>102</v>
      </c>
      <c r="G31" s="21">
        <v>30216</v>
      </c>
      <c r="H31" s="21" t="s">
        <v>210</v>
      </c>
      <c r="I31" s="157">
        <f t="shared" si="0"/>
        <v>2134.8</v>
      </c>
      <c r="J31" s="158"/>
      <c r="K31" s="158"/>
      <c r="L31" s="159"/>
      <c r="M31" s="159"/>
      <c r="N31" s="160">
        <v>2134.8</v>
      </c>
      <c r="O31" s="159"/>
      <c r="P31" s="159"/>
      <c r="Q31" s="159"/>
      <c r="R31" s="159"/>
      <c r="S31" s="159"/>
      <c r="T31" s="159"/>
      <c r="U31" s="158"/>
      <c r="V31" s="159"/>
      <c r="W31" s="166"/>
    </row>
    <row r="32" ht="18.75" customHeight="1" spans="1:23">
      <c r="A32" s="72" t="s">
        <v>196</v>
      </c>
      <c r="B32" s="230" t="s">
        <v>225</v>
      </c>
      <c r="C32" s="140" t="s">
        <v>226</v>
      </c>
      <c r="D32" s="141" t="s">
        <v>70</v>
      </c>
      <c r="E32" s="140">
        <v>2050203</v>
      </c>
      <c r="F32" s="21" t="s">
        <v>104</v>
      </c>
      <c r="G32" s="21">
        <v>30308</v>
      </c>
      <c r="H32" s="21" t="s">
        <v>200</v>
      </c>
      <c r="I32" s="157">
        <f t="shared" si="0"/>
        <v>1950</v>
      </c>
      <c r="J32" s="158"/>
      <c r="K32" s="158"/>
      <c r="L32" s="159"/>
      <c r="M32" s="159"/>
      <c r="N32" s="160">
        <v>1950</v>
      </c>
      <c r="O32" s="159"/>
      <c r="P32" s="159"/>
      <c r="Q32" s="159"/>
      <c r="R32" s="159"/>
      <c r="S32" s="159"/>
      <c r="T32" s="159"/>
      <c r="U32" s="158"/>
      <c r="V32" s="159"/>
      <c r="W32" s="166"/>
    </row>
    <row r="33" ht="18.75" customHeight="1" spans="1:23">
      <c r="A33" s="72" t="s">
        <v>196</v>
      </c>
      <c r="B33" s="230" t="s">
        <v>222</v>
      </c>
      <c r="C33" s="140" t="s">
        <v>223</v>
      </c>
      <c r="D33" s="141" t="s">
        <v>70</v>
      </c>
      <c r="E33" s="140">
        <v>2050202</v>
      </c>
      <c r="F33" s="21" t="s">
        <v>102</v>
      </c>
      <c r="G33" s="21">
        <v>30206</v>
      </c>
      <c r="H33" s="21" t="s">
        <v>208</v>
      </c>
      <c r="I33" s="157">
        <f t="shared" si="0"/>
        <v>16000</v>
      </c>
      <c r="J33" s="158"/>
      <c r="K33" s="158"/>
      <c r="L33" s="159"/>
      <c r="M33" s="159"/>
      <c r="N33" s="160">
        <v>16000</v>
      </c>
      <c r="O33" s="159"/>
      <c r="P33" s="159"/>
      <c r="Q33" s="159"/>
      <c r="R33" s="159"/>
      <c r="S33" s="159"/>
      <c r="T33" s="159"/>
      <c r="U33" s="158"/>
      <c r="V33" s="159"/>
      <c r="W33" s="166"/>
    </row>
    <row r="34" ht="18.75" customHeight="1" spans="1:23">
      <c r="A34" s="72" t="s">
        <v>211</v>
      </c>
      <c r="B34" s="230" t="s">
        <v>229</v>
      </c>
      <c r="C34" s="140" t="s">
        <v>230</v>
      </c>
      <c r="D34" s="141" t="s">
        <v>70</v>
      </c>
      <c r="E34" s="140">
        <v>2050299</v>
      </c>
      <c r="F34" s="21" t="s">
        <v>105</v>
      </c>
      <c r="G34" s="21">
        <v>30226</v>
      </c>
      <c r="H34" s="21" t="s">
        <v>215</v>
      </c>
      <c r="I34" s="157">
        <f t="shared" si="0"/>
        <v>64459</v>
      </c>
      <c r="J34" s="158"/>
      <c r="K34" s="158"/>
      <c r="L34" s="159"/>
      <c r="M34" s="159"/>
      <c r="N34" s="160">
        <v>64459</v>
      </c>
      <c r="O34" s="159"/>
      <c r="P34" s="159"/>
      <c r="Q34" s="159"/>
      <c r="R34" s="159"/>
      <c r="S34" s="159"/>
      <c r="T34" s="159"/>
      <c r="U34" s="158"/>
      <c r="V34" s="159"/>
      <c r="W34" s="166"/>
    </row>
    <row r="35" ht="18.75" customHeight="1" spans="1:23">
      <c r="A35" s="72" t="s">
        <v>196</v>
      </c>
      <c r="B35" s="230" t="s">
        <v>231</v>
      </c>
      <c r="C35" s="140" t="s">
        <v>232</v>
      </c>
      <c r="D35" s="141" t="s">
        <v>70</v>
      </c>
      <c r="E35" s="140">
        <v>2050202</v>
      </c>
      <c r="F35" s="21" t="s">
        <v>102</v>
      </c>
      <c r="G35" s="21">
        <v>30213</v>
      </c>
      <c r="H35" s="21" t="s">
        <v>219</v>
      </c>
      <c r="I35" s="157">
        <f t="shared" si="0"/>
        <v>1371.1</v>
      </c>
      <c r="J35" s="158"/>
      <c r="K35" s="158"/>
      <c r="L35" s="159"/>
      <c r="M35" s="159"/>
      <c r="N35" s="160">
        <v>1371.1</v>
      </c>
      <c r="O35" s="159"/>
      <c r="P35" s="159"/>
      <c r="Q35" s="159"/>
      <c r="R35" s="159"/>
      <c r="S35" s="159"/>
      <c r="T35" s="159"/>
      <c r="U35" s="158"/>
      <c r="V35" s="159"/>
      <c r="W35" s="166"/>
    </row>
    <row r="36" ht="18.75" customHeight="1" spans="1:23">
      <c r="A36" s="72" t="s">
        <v>196</v>
      </c>
      <c r="B36" s="230" t="s">
        <v>231</v>
      </c>
      <c r="C36" s="140" t="s">
        <v>232</v>
      </c>
      <c r="D36" s="141" t="s">
        <v>70</v>
      </c>
      <c r="E36" s="140">
        <v>2050203</v>
      </c>
      <c r="F36" s="21" t="s">
        <v>104</v>
      </c>
      <c r="G36" s="21">
        <v>30216</v>
      </c>
      <c r="H36" s="21" t="s">
        <v>210</v>
      </c>
      <c r="I36" s="157">
        <f t="shared" si="0"/>
        <v>1747.6</v>
      </c>
      <c r="J36" s="158"/>
      <c r="K36" s="158"/>
      <c r="L36" s="159"/>
      <c r="M36" s="159"/>
      <c r="N36" s="160">
        <v>1747.6</v>
      </c>
      <c r="O36" s="159"/>
      <c r="P36" s="159"/>
      <c r="Q36" s="159"/>
      <c r="R36" s="159"/>
      <c r="S36" s="159"/>
      <c r="T36" s="159"/>
      <c r="U36" s="158"/>
      <c r="V36" s="159"/>
      <c r="W36" s="166"/>
    </row>
    <row r="37" ht="18.75" customHeight="1" spans="1:23">
      <c r="A37" s="72" t="s">
        <v>196</v>
      </c>
      <c r="B37" s="230" t="s">
        <v>231</v>
      </c>
      <c r="C37" s="140" t="s">
        <v>232</v>
      </c>
      <c r="D37" s="141" t="s">
        <v>70</v>
      </c>
      <c r="E37" s="140">
        <v>2050203</v>
      </c>
      <c r="F37" s="21" t="s">
        <v>104</v>
      </c>
      <c r="G37" s="21">
        <v>30213</v>
      </c>
      <c r="H37" s="21" t="s">
        <v>219</v>
      </c>
      <c r="I37" s="157">
        <f t="shared" si="0"/>
        <v>1728.4</v>
      </c>
      <c r="J37" s="158"/>
      <c r="K37" s="158"/>
      <c r="L37" s="159"/>
      <c r="M37" s="159"/>
      <c r="N37" s="160">
        <v>1728.4</v>
      </c>
      <c r="O37" s="159"/>
      <c r="P37" s="159"/>
      <c r="Q37" s="159"/>
      <c r="R37" s="159"/>
      <c r="S37" s="159"/>
      <c r="T37" s="159"/>
      <c r="U37" s="158"/>
      <c r="V37" s="159"/>
      <c r="W37" s="166"/>
    </row>
    <row r="38" ht="18.75" customHeight="1" spans="1:23">
      <c r="A38" s="72" t="s">
        <v>196</v>
      </c>
      <c r="B38" s="230" t="s">
        <v>231</v>
      </c>
      <c r="C38" s="140" t="s">
        <v>232</v>
      </c>
      <c r="D38" s="141" t="s">
        <v>70</v>
      </c>
      <c r="E38" s="140">
        <v>2050203</v>
      </c>
      <c r="F38" s="21" t="s">
        <v>104</v>
      </c>
      <c r="G38" s="21">
        <v>30205</v>
      </c>
      <c r="H38" s="21" t="s">
        <v>206</v>
      </c>
      <c r="I38" s="157">
        <f t="shared" si="0"/>
        <v>14000</v>
      </c>
      <c r="J38" s="158"/>
      <c r="K38" s="158"/>
      <c r="L38" s="159"/>
      <c r="M38" s="159"/>
      <c r="N38" s="160">
        <v>14000</v>
      </c>
      <c r="O38" s="159"/>
      <c r="P38" s="159"/>
      <c r="Q38" s="159"/>
      <c r="R38" s="159"/>
      <c r="S38" s="159"/>
      <c r="T38" s="159"/>
      <c r="U38" s="158"/>
      <c r="V38" s="159"/>
      <c r="W38" s="166"/>
    </row>
    <row r="39" ht="18.75" customHeight="1" spans="1:23">
      <c r="A39" s="72" t="s">
        <v>196</v>
      </c>
      <c r="B39" s="230" t="s">
        <v>231</v>
      </c>
      <c r="C39" s="140" t="s">
        <v>232</v>
      </c>
      <c r="D39" s="141" t="s">
        <v>70</v>
      </c>
      <c r="E39" s="140">
        <v>2050202</v>
      </c>
      <c r="F39" s="21" t="s">
        <v>102</v>
      </c>
      <c r="G39" s="21">
        <v>30216</v>
      </c>
      <c r="H39" s="21" t="s">
        <v>210</v>
      </c>
      <c r="I39" s="157">
        <f t="shared" si="0"/>
        <v>1707.9</v>
      </c>
      <c r="J39" s="158"/>
      <c r="K39" s="158"/>
      <c r="L39" s="159"/>
      <c r="M39" s="159"/>
      <c r="N39" s="160">
        <v>1707.9</v>
      </c>
      <c r="O39" s="159"/>
      <c r="P39" s="159"/>
      <c r="Q39" s="159"/>
      <c r="R39" s="159"/>
      <c r="S39" s="159"/>
      <c r="T39" s="159"/>
      <c r="U39" s="158"/>
      <c r="V39" s="159"/>
      <c r="W39" s="166"/>
    </row>
    <row r="40" ht="18.75" customHeight="1" spans="1:23">
      <c r="A40" s="72" t="s">
        <v>196</v>
      </c>
      <c r="B40" s="230" t="s">
        <v>231</v>
      </c>
      <c r="C40" s="140" t="s">
        <v>232</v>
      </c>
      <c r="D40" s="141" t="s">
        <v>70</v>
      </c>
      <c r="E40" s="140">
        <v>2050202</v>
      </c>
      <c r="F40" s="21" t="s">
        <v>102</v>
      </c>
      <c r="G40" s="21">
        <v>30205</v>
      </c>
      <c r="H40" s="21" t="s">
        <v>206</v>
      </c>
      <c r="I40" s="157">
        <f t="shared" si="0"/>
        <v>14000</v>
      </c>
      <c r="J40" s="158"/>
      <c r="K40" s="158"/>
      <c r="L40" s="159"/>
      <c r="M40" s="159"/>
      <c r="N40" s="160">
        <v>14000</v>
      </c>
      <c r="O40" s="159"/>
      <c r="P40" s="159"/>
      <c r="Q40" s="159"/>
      <c r="R40" s="159"/>
      <c r="S40" s="159"/>
      <c r="T40" s="159"/>
      <c r="U40" s="158"/>
      <c r="V40" s="159"/>
      <c r="W40" s="166"/>
    </row>
    <row r="41" ht="18.75" customHeight="1" spans="1:23">
      <c r="A41" s="72" t="s">
        <v>196</v>
      </c>
      <c r="B41" s="230" t="s">
        <v>233</v>
      </c>
      <c r="C41" s="140" t="s">
        <v>234</v>
      </c>
      <c r="D41" s="141" t="s">
        <v>70</v>
      </c>
      <c r="E41" s="140">
        <v>2050203</v>
      </c>
      <c r="F41" s="21" t="s">
        <v>104</v>
      </c>
      <c r="G41" s="21">
        <v>30308</v>
      </c>
      <c r="H41" s="21" t="s">
        <v>200</v>
      </c>
      <c r="I41" s="157">
        <f t="shared" si="0"/>
        <v>1740</v>
      </c>
      <c r="J41" s="158"/>
      <c r="K41" s="158"/>
      <c r="L41" s="159"/>
      <c r="M41" s="159"/>
      <c r="N41" s="160">
        <v>1740</v>
      </c>
      <c r="O41" s="159"/>
      <c r="P41" s="159"/>
      <c r="Q41" s="159"/>
      <c r="R41" s="159"/>
      <c r="S41" s="159"/>
      <c r="T41" s="159"/>
      <c r="U41" s="158"/>
      <c r="V41" s="159"/>
      <c r="W41" s="166"/>
    </row>
    <row r="42" ht="18.75" customHeight="1" spans="1:23">
      <c r="A42" s="72" t="s">
        <v>196</v>
      </c>
      <c r="B42" s="231" t="s">
        <v>233</v>
      </c>
      <c r="C42" s="143" t="s">
        <v>234</v>
      </c>
      <c r="D42" s="144" t="s">
        <v>70</v>
      </c>
      <c r="E42" s="143">
        <v>2050202</v>
      </c>
      <c r="F42" s="145" t="s">
        <v>102</v>
      </c>
      <c r="G42" s="145">
        <v>30308</v>
      </c>
      <c r="H42" s="145" t="s">
        <v>200</v>
      </c>
      <c r="I42" s="157">
        <f t="shared" si="0"/>
        <v>650</v>
      </c>
      <c r="J42" s="161"/>
      <c r="K42" s="161"/>
      <c r="L42" s="162"/>
      <c r="M42" s="162"/>
      <c r="N42" s="163">
        <v>650</v>
      </c>
      <c r="O42" s="162"/>
      <c r="P42" s="162"/>
      <c r="Q42" s="162"/>
      <c r="R42" s="162"/>
      <c r="S42" s="162"/>
      <c r="T42" s="162"/>
      <c r="U42" s="158"/>
      <c r="V42" s="159"/>
      <c r="W42" s="166"/>
    </row>
    <row r="43" ht="18.75" customHeight="1" spans="1:23">
      <c r="A43" s="72" t="s">
        <v>211</v>
      </c>
      <c r="B43" s="232" t="s">
        <v>235</v>
      </c>
      <c r="C43" s="140" t="s">
        <v>236</v>
      </c>
      <c r="D43" s="147" t="s">
        <v>70</v>
      </c>
      <c r="E43" s="140">
        <v>2050199</v>
      </c>
      <c r="F43" s="148" t="s">
        <v>114</v>
      </c>
      <c r="G43" s="148">
        <v>30213</v>
      </c>
      <c r="H43" s="148" t="s">
        <v>219</v>
      </c>
      <c r="I43" s="157">
        <f t="shared" si="0"/>
        <v>290000</v>
      </c>
      <c r="J43" s="164"/>
      <c r="K43" s="164"/>
      <c r="L43" s="165"/>
      <c r="M43" s="165"/>
      <c r="N43" s="160">
        <v>290000</v>
      </c>
      <c r="O43" s="165"/>
      <c r="P43" s="165"/>
      <c r="Q43" s="165"/>
      <c r="R43" s="165"/>
      <c r="S43" s="165"/>
      <c r="T43" s="165"/>
      <c r="U43" s="168"/>
      <c r="V43" s="159"/>
      <c r="W43" s="166"/>
    </row>
    <row r="44" ht="18.75" customHeight="1" spans="1:23">
      <c r="A44" s="149" t="s">
        <v>153</v>
      </c>
      <c r="B44" s="150"/>
      <c r="C44" s="150"/>
      <c r="D44" s="150"/>
      <c r="E44" s="150"/>
      <c r="F44" s="150"/>
      <c r="G44" s="150"/>
      <c r="H44" s="151"/>
      <c r="I44" s="166">
        <f>SUM(I10:I43)</f>
        <v>4438094.84</v>
      </c>
      <c r="J44" s="166">
        <v>253971.84</v>
      </c>
      <c r="K44" s="166">
        <v>253971.84</v>
      </c>
      <c r="L44" s="166"/>
      <c r="M44" s="166"/>
      <c r="N44" s="166">
        <f>SUM(N22:N43)</f>
        <v>3237723</v>
      </c>
      <c r="O44" s="166"/>
      <c r="P44" s="166"/>
      <c r="Q44" s="166"/>
      <c r="R44" s="166">
        <v>946400</v>
      </c>
      <c r="S44" s="166"/>
      <c r="T44" s="166"/>
      <c r="U44" s="166"/>
      <c r="V44" s="166"/>
      <c r="W44" s="166">
        <v>946400</v>
      </c>
    </row>
  </sheetData>
  <autoFilter ref="A1:W44">
    <extLst/>
  </autoFilter>
  <mergeCells count="28">
    <mergeCell ref="A3:W3"/>
    <mergeCell ref="A4:H4"/>
    <mergeCell ref="J5:M5"/>
    <mergeCell ref="N5:P5"/>
    <mergeCell ref="R5:W5"/>
    <mergeCell ref="A44:H4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2"/>
  <sheetViews>
    <sheetView showZeros="0" workbookViewId="0">
      <pane ySplit="1" topLeftCell="A6" activePane="bottomLeft" state="frozen"/>
      <selection/>
      <selection pane="bottomLeft" activeCell="A1" sqref="A1"/>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181818181818" customWidth="1"/>
    <col min="10" max="10" width="18.8545454545455" customWidth="1"/>
  </cols>
  <sheetData>
    <row r="1" customHeight="1" spans="1:10">
      <c r="A1" s="1"/>
      <c r="B1" s="1"/>
      <c r="C1" s="1"/>
      <c r="D1" s="1"/>
      <c r="E1" s="1"/>
      <c r="F1" s="1"/>
      <c r="G1" s="1"/>
      <c r="H1" s="1"/>
      <c r="I1" s="1"/>
      <c r="J1" s="1"/>
    </row>
    <row r="2" ht="18" customHeight="1" spans="10:10">
      <c r="J2" s="3" t="s">
        <v>237</v>
      </c>
    </row>
    <row r="3" ht="39.75" customHeight="1" spans="1:10">
      <c r="A3" s="68" t="str">
        <f>"2025"&amp;"年部门项目支出绩效目标表"</f>
        <v>2025年部门项目支出绩效目标表</v>
      </c>
      <c r="B3" s="4"/>
      <c r="C3" s="4"/>
      <c r="D3" s="4"/>
      <c r="E3" s="4"/>
      <c r="F3" s="69"/>
      <c r="G3" s="4"/>
      <c r="H3" s="69"/>
      <c r="I3" s="69"/>
      <c r="J3" s="4"/>
    </row>
    <row r="4" ht="17.25" customHeight="1" spans="1:1">
      <c r="A4" s="5" t="str">
        <f>"单位名称："&amp;"昆明市呈贡区基础教育科学研究院附属学校"</f>
        <v>单位名称：昆明市呈贡区基础教育科学研究院附属学校</v>
      </c>
    </row>
    <row r="5" ht="44.25" customHeight="1" spans="1:10">
      <c r="A5" s="70" t="s">
        <v>165</v>
      </c>
      <c r="B5" s="70" t="s">
        <v>238</v>
      </c>
      <c r="C5" s="70" t="s">
        <v>239</v>
      </c>
      <c r="D5" s="70" t="s">
        <v>240</v>
      </c>
      <c r="E5" s="70" t="s">
        <v>241</v>
      </c>
      <c r="F5" s="71" t="s">
        <v>242</v>
      </c>
      <c r="G5" s="70" t="s">
        <v>243</v>
      </c>
      <c r="H5" s="71" t="s">
        <v>244</v>
      </c>
      <c r="I5" s="71" t="s">
        <v>245</v>
      </c>
      <c r="J5" s="70" t="s">
        <v>246</v>
      </c>
    </row>
    <row r="6" ht="18.75" customHeight="1" spans="1:10">
      <c r="A6" s="135">
        <v>1</v>
      </c>
      <c r="B6" s="135">
        <v>2</v>
      </c>
      <c r="C6" s="135">
        <v>3</v>
      </c>
      <c r="D6" s="135">
        <v>4</v>
      </c>
      <c r="E6" s="135">
        <v>5</v>
      </c>
      <c r="F6" s="36">
        <v>6</v>
      </c>
      <c r="G6" s="135">
        <v>7</v>
      </c>
      <c r="H6" s="36">
        <v>8</v>
      </c>
      <c r="I6" s="36">
        <v>9</v>
      </c>
      <c r="J6" s="135">
        <v>10</v>
      </c>
    </row>
    <row r="7" ht="42" customHeight="1" spans="1:10">
      <c r="A7" s="30" t="s">
        <v>70</v>
      </c>
      <c r="B7" s="72"/>
      <c r="C7" s="72"/>
      <c r="D7" s="72"/>
      <c r="E7" s="54"/>
      <c r="F7" s="73"/>
      <c r="G7" s="54"/>
      <c r="H7" s="73"/>
      <c r="I7" s="73"/>
      <c r="J7" s="54"/>
    </row>
    <row r="8" ht="42" customHeight="1" spans="1:10">
      <c r="A8" s="136" t="s">
        <v>198</v>
      </c>
      <c r="B8" s="21" t="s">
        <v>198</v>
      </c>
      <c r="C8" s="21" t="s">
        <v>247</v>
      </c>
      <c r="D8" s="21" t="s">
        <v>248</v>
      </c>
      <c r="E8" s="30" t="s">
        <v>249</v>
      </c>
      <c r="F8" s="21" t="s">
        <v>250</v>
      </c>
      <c r="G8" s="30" t="s">
        <v>251</v>
      </c>
      <c r="H8" s="21" t="s">
        <v>252</v>
      </c>
      <c r="I8" s="21" t="s">
        <v>253</v>
      </c>
      <c r="J8" s="30" t="s">
        <v>254</v>
      </c>
    </row>
    <row r="9" ht="42" customHeight="1" spans="1:10">
      <c r="A9" s="136" t="s">
        <v>198</v>
      </c>
      <c r="B9" s="21" t="s">
        <v>198</v>
      </c>
      <c r="C9" s="21" t="s">
        <v>247</v>
      </c>
      <c r="D9" s="21" t="s">
        <v>248</v>
      </c>
      <c r="E9" s="30" t="s">
        <v>255</v>
      </c>
      <c r="F9" s="21" t="s">
        <v>250</v>
      </c>
      <c r="G9" s="30" t="s">
        <v>256</v>
      </c>
      <c r="H9" s="21" t="s">
        <v>252</v>
      </c>
      <c r="I9" s="21" t="s">
        <v>253</v>
      </c>
      <c r="J9" s="30" t="s">
        <v>254</v>
      </c>
    </row>
    <row r="10" ht="42" customHeight="1" spans="1:10">
      <c r="A10" s="136" t="s">
        <v>198</v>
      </c>
      <c r="B10" s="21" t="s">
        <v>198</v>
      </c>
      <c r="C10" s="21" t="s">
        <v>247</v>
      </c>
      <c r="D10" s="21" t="s">
        <v>248</v>
      </c>
      <c r="E10" s="30" t="s">
        <v>257</v>
      </c>
      <c r="F10" s="21" t="s">
        <v>250</v>
      </c>
      <c r="G10" s="30" t="s">
        <v>258</v>
      </c>
      <c r="H10" s="21" t="s">
        <v>252</v>
      </c>
      <c r="I10" s="21" t="s">
        <v>253</v>
      </c>
      <c r="J10" s="30" t="s">
        <v>254</v>
      </c>
    </row>
    <row r="11" ht="42" customHeight="1" spans="1:10">
      <c r="A11" s="136" t="s">
        <v>198</v>
      </c>
      <c r="B11" s="21" t="s">
        <v>198</v>
      </c>
      <c r="C11" s="21" t="s">
        <v>247</v>
      </c>
      <c r="D11" s="21" t="s">
        <v>259</v>
      </c>
      <c r="E11" s="30" t="s">
        <v>260</v>
      </c>
      <c r="F11" s="21" t="s">
        <v>250</v>
      </c>
      <c r="G11" s="30" t="s">
        <v>261</v>
      </c>
      <c r="H11" s="21" t="s">
        <v>262</v>
      </c>
      <c r="I11" s="21" t="s">
        <v>253</v>
      </c>
      <c r="J11" s="30" t="s">
        <v>263</v>
      </c>
    </row>
    <row r="12" ht="42" customHeight="1" spans="1:10">
      <c r="A12" s="136" t="s">
        <v>198</v>
      </c>
      <c r="B12" s="21" t="s">
        <v>198</v>
      </c>
      <c r="C12" s="21" t="s">
        <v>264</v>
      </c>
      <c r="D12" s="21" t="s">
        <v>265</v>
      </c>
      <c r="E12" s="30" t="s">
        <v>266</v>
      </c>
      <c r="F12" s="21" t="s">
        <v>250</v>
      </c>
      <c r="G12" s="30" t="s">
        <v>261</v>
      </c>
      <c r="H12" s="21" t="s">
        <v>262</v>
      </c>
      <c r="I12" s="21" t="s">
        <v>253</v>
      </c>
      <c r="J12" s="30" t="s">
        <v>267</v>
      </c>
    </row>
    <row r="13" ht="42" customHeight="1" spans="1:10">
      <c r="A13" s="136" t="s">
        <v>198</v>
      </c>
      <c r="B13" s="21" t="s">
        <v>198</v>
      </c>
      <c r="C13" s="21" t="s">
        <v>268</v>
      </c>
      <c r="D13" s="21" t="s">
        <v>269</v>
      </c>
      <c r="E13" s="30" t="s">
        <v>270</v>
      </c>
      <c r="F13" s="21" t="s">
        <v>271</v>
      </c>
      <c r="G13" s="30" t="s">
        <v>272</v>
      </c>
      <c r="H13" s="21" t="s">
        <v>262</v>
      </c>
      <c r="I13" s="21" t="s">
        <v>253</v>
      </c>
      <c r="J13" s="30" t="s">
        <v>273</v>
      </c>
    </row>
    <row r="14" ht="42" customHeight="1" spans="1:10">
      <c r="A14" s="136" t="s">
        <v>202</v>
      </c>
      <c r="B14" s="21" t="s">
        <v>274</v>
      </c>
      <c r="C14" s="21" t="s">
        <v>247</v>
      </c>
      <c r="D14" s="21" t="s">
        <v>248</v>
      </c>
      <c r="E14" s="30" t="s">
        <v>275</v>
      </c>
      <c r="F14" s="21" t="s">
        <v>250</v>
      </c>
      <c r="G14" s="30" t="s">
        <v>276</v>
      </c>
      <c r="H14" s="21" t="s">
        <v>252</v>
      </c>
      <c r="I14" s="21" t="s">
        <v>253</v>
      </c>
      <c r="J14" s="30" t="s">
        <v>277</v>
      </c>
    </row>
    <row r="15" ht="42" customHeight="1" spans="1:10">
      <c r="A15" s="136" t="s">
        <v>202</v>
      </c>
      <c r="B15" s="21" t="s">
        <v>274</v>
      </c>
      <c r="C15" s="21" t="s">
        <v>247</v>
      </c>
      <c r="D15" s="21" t="s">
        <v>278</v>
      </c>
      <c r="E15" s="30" t="s">
        <v>279</v>
      </c>
      <c r="F15" s="21" t="s">
        <v>250</v>
      </c>
      <c r="G15" s="30" t="s">
        <v>261</v>
      </c>
      <c r="H15" s="21" t="s">
        <v>262</v>
      </c>
      <c r="I15" s="21" t="s">
        <v>253</v>
      </c>
      <c r="J15" s="30" t="s">
        <v>280</v>
      </c>
    </row>
    <row r="16" ht="42" customHeight="1" spans="1:10">
      <c r="A16" s="136" t="s">
        <v>202</v>
      </c>
      <c r="B16" s="21" t="s">
        <v>274</v>
      </c>
      <c r="C16" s="21" t="s">
        <v>264</v>
      </c>
      <c r="D16" s="21" t="s">
        <v>265</v>
      </c>
      <c r="E16" s="30" t="s">
        <v>266</v>
      </c>
      <c r="F16" s="21" t="s">
        <v>250</v>
      </c>
      <c r="G16" s="30" t="s">
        <v>261</v>
      </c>
      <c r="H16" s="21" t="s">
        <v>262</v>
      </c>
      <c r="I16" s="21" t="s">
        <v>253</v>
      </c>
      <c r="J16" s="30" t="s">
        <v>281</v>
      </c>
    </row>
    <row r="17" ht="42" customHeight="1" spans="1:10">
      <c r="A17" s="136" t="s">
        <v>202</v>
      </c>
      <c r="B17" s="21" t="s">
        <v>274</v>
      </c>
      <c r="C17" s="21" t="s">
        <v>268</v>
      </c>
      <c r="D17" s="21" t="s">
        <v>269</v>
      </c>
      <c r="E17" s="30" t="s">
        <v>270</v>
      </c>
      <c r="F17" s="21" t="s">
        <v>271</v>
      </c>
      <c r="G17" s="30" t="s">
        <v>272</v>
      </c>
      <c r="H17" s="21" t="s">
        <v>262</v>
      </c>
      <c r="I17" s="21" t="s">
        <v>253</v>
      </c>
      <c r="J17" s="30" t="s">
        <v>202</v>
      </c>
    </row>
    <row r="18" ht="42" customHeight="1" spans="1:10">
      <c r="A18" s="136" t="s">
        <v>217</v>
      </c>
      <c r="B18" s="21" t="s">
        <v>282</v>
      </c>
      <c r="C18" s="21" t="s">
        <v>247</v>
      </c>
      <c r="D18" s="21" t="s">
        <v>278</v>
      </c>
      <c r="E18" s="30" t="s">
        <v>283</v>
      </c>
      <c r="F18" s="21" t="s">
        <v>271</v>
      </c>
      <c r="G18" s="30" t="s">
        <v>272</v>
      </c>
      <c r="H18" s="21" t="s">
        <v>262</v>
      </c>
      <c r="I18" s="21" t="s">
        <v>253</v>
      </c>
      <c r="J18" s="30" t="s">
        <v>217</v>
      </c>
    </row>
    <row r="19" ht="42" customHeight="1" spans="1:10">
      <c r="A19" s="136" t="s">
        <v>217</v>
      </c>
      <c r="B19" s="21" t="s">
        <v>282</v>
      </c>
      <c r="C19" s="21" t="s">
        <v>247</v>
      </c>
      <c r="D19" s="21" t="s">
        <v>284</v>
      </c>
      <c r="E19" s="30" t="s">
        <v>285</v>
      </c>
      <c r="F19" s="21" t="s">
        <v>271</v>
      </c>
      <c r="G19" s="30" t="s">
        <v>286</v>
      </c>
      <c r="H19" s="21" t="s">
        <v>262</v>
      </c>
      <c r="I19" s="21" t="s">
        <v>253</v>
      </c>
      <c r="J19" s="30" t="s">
        <v>282</v>
      </c>
    </row>
    <row r="20" ht="42" customHeight="1" spans="1:10">
      <c r="A20" s="136" t="s">
        <v>217</v>
      </c>
      <c r="B20" s="21" t="s">
        <v>282</v>
      </c>
      <c r="C20" s="21" t="s">
        <v>264</v>
      </c>
      <c r="D20" s="21" t="s">
        <v>265</v>
      </c>
      <c r="E20" s="30" t="s">
        <v>287</v>
      </c>
      <c r="F20" s="21" t="s">
        <v>271</v>
      </c>
      <c r="G20" s="30" t="s">
        <v>286</v>
      </c>
      <c r="H20" s="21" t="s">
        <v>262</v>
      </c>
      <c r="I20" s="21" t="s">
        <v>253</v>
      </c>
      <c r="J20" s="30" t="s">
        <v>217</v>
      </c>
    </row>
    <row r="21" ht="42" customHeight="1" spans="1:10">
      <c r="A21" s="136" t="s">
        <v>217</v>
      </c>
      <c r="B21" s="21" t="s">
        <v>282</v>
      </c>
      <c r="C21" s="21" t="s">
        <v>268</v>
      </c>
      <c r="D21" s="21" t="s">
        <v>269</v>
      </c>
      <c r="E21" s="30" t="s">
        <v>270</v>
      </c>
      <c r="F21" s="21" t="s">
        <v>271</v>
      </c>
      <c r="G21" s="30" t="s">
        <v>286</v>
      </c>
      <c r="H21" s="21" t="s">
        <v>262</v>
      </c>
      <c r="I21" s="21" t="s">
        <v>253</v>
      </c>
      <c r="J21" s="30" t="s">
        <v>270</v>
      </c>
    </row>
    <row r="22" ht="42" customHeight="1" spans="1:10">
      <c r="A22" s="136" t="s">
        <v>204</v>
      </c>
      <c r="B22" s="21" t="s">
        <v>288</v>
      </c>
      <c r="C22" s="21" t="s">
        <v>247</v>
      </c>
      <c r="D22" s="21" t="s">
        <v>248</v>
      </c>
      <c r="E22" s="30" t="s">
        <v>289</v>
      </c>
      <c r="F22" s="21" t="s">
        <v>250</v>
      </c>
      <c r="G22" s="30" t="s">
        <v>261</v>
      </c>
      <c r="H22" s="21" t="s">
        <v>262</v>
      </c>
      <c r="I22" s="21" t="s">
        <v>253</v>
      </c>
      <c r="J22" s="30" t="s">
        <v>290</v>
      </c>
    </row>
    <row r="23" ht="42" customHeight="1" spans="1:10">
      <c r="A23" s="136" t="s">
        <v>204</v>
      </c>
      <c r="B23" s="21" t="s">
        <v>288</v>
      </c>
      <c r="C23" s="21" t="s">
        <v>247</v>
      </c>
      <c r="D23" s="21" t="s">
        <v>248</v>
      </c>
      <c r="E23" s="30" t="s">
        <v>291</v>
      </c>
      <c r="F23" s="21" t="s">
        <v>271</v>
      </c>
      <c r="G23" s="30" t="s">
        <v>91</v>
      </c>
      <c r="H23" s="21" t="s">
        <v>262</v>
      </c>
      <c r="I23" s="21" t="s">
        <v>253</v>
      </c>
      <c r="J23" s="30" t="s">
        <v>204</v>
      </c>
    </row>
    <row r="24" ht="42" customHeight="1" spans="1:10">
      <c r="A24" s="136" t="s">
        <v>204</v>
      </c>
      <c r="B24" s="21" t="s">
        <v>288</v>
      </c>
      <c r="C24" s="21" t="s">
        <v>247</v>
      </c>
      <c r="D24" s="21" t="s">
        <v>248</v>
      </c>
      <c r="E24" s="30" t="s">
        <v>292</v>
      </c>
      <c r="F24" s="21" t="s">
        <v>250</v>
      </c>
      <c r="G24" s="30" t="s">
        <v>251</v>
      </c>
      <c r="H24" s="21" t="s">
        <v>252</v>
      </c>
      <c r="I24" s="21" t="s">
        <v>253</v>
      </c>
      <c r="J24" s="30" t="s">
        <v>290</v>
      </c>
    </row>
    <row r="25" ht="42" customHeight="1" spans="1:10">
      <c r="A25" s="136" t="s">
        <v>204</v>
      </c>
      <c r="B25" s="21" t="s">
        <v>288</v>
      </c>
      <c r="C25" s="21" t="s">
        <v>247</v>
      </c>
      <c r="D25" s="21" t="s">
        <v>248</v>
      </c>
      <c r="E25" s="30" t="s">
        <v>293</v>
      </c>
      <c r="F25" s="21" t="s">
        <v>250</v>
      </c>
      <c r="G25" s="30" t="s">
        <v>256</v>
      </c>
      <c r="H25" s="21" t="s">
        <v>252</v>
      </c>
      <c r="I25" s="21" t="s">
        <v>253</v>
      </c>
      <c r="J25" s="30" t="s">
        <v>290</v>
      </c>
    </row>
    <row r="26" ht="42" customHeight="1" spans="1:10">
      <c r="A26" s="136" t="s">
        <v>204</v>
      </c>
      <c r="B26" s="21" t="s">
        <v>288</v>
      </c>
      <c r="C26" s="21" t="s">
        <v>247</v>
      </c>
      <c r="D26" s="21" t="s">
        <v>248</v>
      </c>
      <c r="E26" s="30" t="s">
        <v>294</v>
      </c>
      <c r="F26" s="21" t="s">
        <v>250</v>
      </c>
      <c r="G26" s="30" t="s">
        <v>258</v>
      </c>
      <c r="H26" s="21" t="s">
        <v>252</v>
      </c>
      <c r="I26" s="21" t="s">
        <v>253</v>
      </c>
      <c r="J26" s="30" t="s">
        <v>290</v>
      </c>
    </row>
    <row r="27" ht="42" customHeight="1" spans="1:10">
      <c r="A27" s="136" t="s">
        <v>204</v>
      </c>
      <c r="B27" s="21" t="s">
        <v>288</v>
      </c>
      <c r="C27" s="21" t="s">
        <v>247</v>
      </c>
      <c r="D27" s="21" t="s">
        <v>278</v>
      </c>
      <c r="E27" s="30" t="s">
        <v>260</v>
      </c>
      <c r="F27" s="21" t="s">
        <v>250</v>
      </c>
      <c r="G27" s="30" t="s">
        <v>261</v>
      </c>
      <c r="H27" s="21" t="s">
        <v>262</v>
      </c>
      <c r="I27" s="21" t="s">
        <v>253</v>
      </c>
      <c r="J27" s="30" t="s">
        <v>280</v>
      </c>
    </row>
    <row r="28" ht="42" customHeight="1" spans="1:10">
      <c r="A28" s="136" t="s">
        <v>204</v>
      </c>
      <c r="B28" s="21" t="s">
        <v>288</v>
      </c>
      <c r="C28" s="21" t="s">
        <v>264</v>
      </c>
      <c r="D28" s="21" t="s">
        <v>265</v>
      </c>
      <c r="E28" s="30" t="s">
        <v>266</v>
      </c>
      <c r="F28" s="21" t="s">
        <v>250</v>
      </c>
      <c r="G28" s="30" t="s">
        <v>261</v>
      </c>
      <c r="H28" s="21" t="s">
        <v>262</v>
      </c>
      <c r="I28" s="21" t="s">
        <v>253</v>
      </c>
      <c r="J28" s="30" t="s">
        <v>266</v>
      </c>
    </row>
    <row r="29" ht="42" customHeight="1" spans="1:10">
      <c r="A29" s="136" t="s">
        <v>204</v>
      </c>
      <c r="B29" s="21" t="s">
        <v>288</v>
      </c>
      <c r="C29" s="21" t="s">
        <v>268</v>
      </c>
      <c r="D29" s="21" t="s">
        <v>269</v>
      </c>
      <c r="E29" s="30" t="s">
        <v>270</v>
      </c>
      <c r="F29" s="21" t="s">
        <v>271</v>
      </c>
      <c r="G29" s="30" t="s">
        <v>272</v>
      </c>
      <c r="H29" s="21" t="s">
        <v>262</v>
      </c>
      <c r="I29" s="21" t="s">
        <v>253</v>
      </c>
      <c r="J29" s="30" t="s">
        <v>273</v>
      </c>
    </row>
    <row r="30" ht="42" customHeight="1" spans="1:10">
      <c r="A30" s="136" t="s">
        <v>213</v>
      </c>
      <c r="B30" s="21" t="s">
        <v>295</v>
      </c>
      <c r="C30" s="21" t="s">
        <v>247</v>
      </c>
      <c r="D30" s="21" t="s">
        <v>248</v>
      </c>
      <c r="E30" s="30" t="s">
        <v>213</v>
      </c>
      <c r="F30" s="21" t="s">
        <v>250</v>
      </c>
      <c r="G30" s="30" t="s">
        <v>296</v>
      </c>
      <c r="H30" s="21" t="s">
        <v>252</v>
      </c>
      <c r="I30" s="21" t="s">
        <v>253</v>
      </c>
      <c r="J30" s="30" t="s">
        <v>295</v>
      </c>
    </row>
    <row r="31" ht="42" customHeight="1" spans="1:10">
      <c r="A31" s="136" t="s">
        <v>213</v>
      </c>
      <c r="B31" s="21" t="s">
        <v>295</v>
      </c>
      <c r="C31" s="21" t="s">
        <v>264</v>
      </c>
      <c r="D31" s="21" t="s">
        <v>265</v>
      </c>
      <c r="E31" s="30" t="s">
        <v>297</v>
      </c>
      <c r="F31" s="21" t="s">
        <v>271</v>
      </c>
      <c r="G31" s="30" t="s">
        <v>272</v>
      </c>
      <c r="H31" s="21" t="s">
        <v>262</v>
      </c>
      <c r="I31" s="21" t="s">
        <v>253</v>
      </c>
      <c r="J31" s="30" t="s">
        <v>295</v>
      </c>
    </row>
    <row r="32" ht="42" customHeight="1" spans="1:10">
      <c r="A32" s="136" t="s">
        <v>213</v>
      </c>
      <c r="B32" s="21" t="s">
        <v>295</v>
      </c>
      <c r="C32" s="21" t="s">
        <v>268</v>
      </c>
      <c r="D32" s="21" t="s">
        <v>269</v>
      </c>
      <c r="E32" s="30" t="s">
        <v>270</v>
      </c>
      <c r="F32" s="21" t="s">
        <v>271</v>
      </c>
      <c r="G32" s="30" t="s">
        <v>272</v>
      </c>
      <c r="H32" s="21" t="s">
        <v>262</v>
      </c>
      <c r="I32" s="21" t="s">
        <v>253</v>
      </c>
      <c r="J32" s="30" t="s">
        <v>273</v>
      </c>
    </row>
  </sheetData>
  <mergeCells count="12">
    <mergeCell ref="A3:J3"/>
    <mergeCell ref="A4:H4"/>
    <mergeCell ref="A8:A13"/>
    <mergeCell ref="A14:A17"/>
    <mergeCell ref="A18:A21"/>
    <mergeCell ref="A22:A29"/>
    <mergeCell ref="A30:A32"/>
    <mergeCell ref="B8:B13"/>
    <mergeCell ref="B14:B17"/>
    <mergeCell ref="B18:B21"/>
    <mergeCell ref="B22:B29"/>
    <mergeCell ref="B30:B3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黄大大</cp:lastModifiedBy>
  <dcterms:created xsi:type="dcterms:W3CDTF">2025-03-14T02:55:00Z</dcterms:created>
  <dcterms:modified xsi:type="dcterms:W3CDTF">2025-03-14T03:54:54Z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6B9F379B659644B1971F7ACB91D4A247_13</vt:lpwstr>
  </property>
  <property fmtid="{D5CDD505-2E9C-101B-9397-08002B2CF9AE}" pid="3" name="KSOProductBuildVer">
    <vt:lpwstr>2052-12.1.0.15374</vt:lpwstr>
  </property>
</Properties>
</file>