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tabRatio="894" firstSheet="12"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<sst xmlns="http://schemas.openxmlformats.org/spreadsheetml/2006/main" count="1077" uniqueCount="432">
  <si>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</si>
  <si>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</si>
  <si>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</si>
  <si>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</si>
  <si>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</si>
  <si>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</si>
  <si>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</si>
  <si>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</si>
  <si>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</si>
  <si>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</si>
  <si>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</si>
  <si>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</si>
  <si>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</si>
  <si>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</si>
  <si>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</si>
  <si>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</si>
  <si>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</si>
  <si>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</si>
  <si>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</si>
  <si>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</si>
  <si>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</si>
  <si>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</si>
  <si>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</si>
  <si>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</si>
  <si>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</si>
  <si>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</si>
  <si>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</si>
  <si>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</si>
  <si>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</si>
  <si>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</si>
  <si>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</si>
  <si>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</si>
  <si>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</si>
  <si>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</si>
  <si>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</si>
  <si>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</si>
  <si>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</si>
  <si>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</si>
  <si>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</si>
  <si>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</si>
  <si>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</si>
  <si>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</si>
  <si>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</si>
  <si>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</si>
  <si>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</si>
  <si>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</si>
  <si>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</si>
  <si>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</si>
  <si>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</si>
  <si>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</si>
  <si>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</si>
  <si>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</si>
  <si>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</si>
  <si>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</si>
  <si>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</si>
  <si>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</si>
  <si>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</si>
  <si>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</si>
  <si>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</si>
  <si>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</si>
  <si>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</si>
  <si>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</si>
  <si>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</si>
  <si>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</si>
  <si>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</si>
  <si>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</si>
  <si>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</si>
  <si>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</si>
  <si>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</si>
  <si>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昆明市呈贡区古城小学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</si>
  <si>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</si>
  <si>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</si>
  <si>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</si>
  <si>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</si>
  <si>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</si>
  <si>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</si>
  <si>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</si>
  <si>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</si>
  <si>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</si>
  <si>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</si>
  <si>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</si>
  <si>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</si>
  <si>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</si>
  <si>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</si>
  <si>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</si>
  <si>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</si>
  <si>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</si>
  <si>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</si>
  <si>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</si>
  <si>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</si>
  <si>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</si>
  <si>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</si>
  <si>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</si>
  <si>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</si>
  <si>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</si>
  <si>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</si>
  <si>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</si>
  <si>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</si>
  <si>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</si>
  <si>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</si>
  <si>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</si>
  <si>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</si>
  <si>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</si>
  <si>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</si>
  <si>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</si>
  <si>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</si>
  <si>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</si>
  <si>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</si>
  <si>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</si>
  <si>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</si>
  <si>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</si>
  <si>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</si>
  <si>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</si>
  <si>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</si>
  <si>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</si>
  <si>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</si>
  <si>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</si>
  <si>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</si>
  <si>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</si>
  <si>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</si>
  <si>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</si>
  <si>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</si>
  <si>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</si>
  <si>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</si>
  <si>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</si>
  <si>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</si>
  <si>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</si>
  <si>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</si>
  <si>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</si>
  <si>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</si>
  <si>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</si>
  <si>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</si>
  <si>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</si>
  <si>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</si>
  <si>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</si>
  <si>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</si>
  <si>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</si>
  <si>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</si>
  <si>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</si>
  <si>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</si>
  <si>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</si>
  <si>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</si>
  <si>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</si>
  <si>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</si>
  <si>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</si>
  <si>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</si>
  <si>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</si>
  <si>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</si>
  <si>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</si>
  <si>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</si>
  <si>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</si>
  <si>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</si>
  <si>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</si>
  <si>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</si>
  <si>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</si>
  <si>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</si>
  <si>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</si>
  <si>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</si>
  <si>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</si>
  <si>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</si>
  <si>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</si>
  <si>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</si>
  <si>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</si>
  <si>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</si>
  <si>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</si>
  <si>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</si>
  <si>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</si>
  <si>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</si>
  <si>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</si>
  <si>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</si>
  <si>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预算03表</t>
  </si>
  <si>
    <t>“三公”经费合计</t>
  </si>
  <si>
    <t>因公出国（境）费</t>
  </si>
  <si>
    <t>公务用车购置及运行费</t>
  </si>
  <si>
    <t>公务接待费</t>
  </si>
  <si>
    <t>公务用车购置费</t>
  </si>
  <si>
    <t>公务用车运行费</t>
  </si>
  <si>
    <t>此表为空，昆明市呈贡区古城小学2025年无“三公”经费预算。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</si>
  <si>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</si>
  <si>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</si>
  <si>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</si>
  <si>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</si>
  <si>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</si>
  <si>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</si>
  <si>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</si>
  <si>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</si>
  <si>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</si>
  <si>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</si>
  <si>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</si>
  <si>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</si>
  <si>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</si>
  <si>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</si>
  <si>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</si>
  <si>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</si>
  <si>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</si>
  <si>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</si>
  <si>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</si>
  <si>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昆明市呈贡区教育体育局</t>
  </si>
  <si>
    <t>530121210000000001620</t>
  </si>
  <si>
    <t>事业人员工资支出</t>
  </si>
  <si>
    <t>30101</t>
  </si>
  <si>
    <t>基本工资</t>
  </si>
  <si>
    <t>30102</t>
  </si>
  <si>
    <t>津贴补贴</t>
  </si>
  <si>
    <t>30103</t>
  </si>
  <si>
    <t>奖金</t>
  </si>
  <si>
    <t>30107</t>
  </si>
  <si>
    <t>绩效工资</t>
  </si>
  <si>
    <t>530121210000000001626</t>
  </si>
  <si>
    <t>一般公用运转支出</t>
  </si>
  <si>
    <t>30201</t>
  </si>
  <si>
    <t>办公费</t>
  </si>
  <si>
    <t>30229</t>
  </si>
  <si>
    <t>福利费</t>
  </si>
  <si>
    <t>530121251100003735617</t>
  </si>
  <si>
    <t>离退休人员支出</t>
  </si>
  <si>
    <t>30305</t>
  </si>
  <si>
    <t>生活补助</t>
  </si>
  <si>
    <t>530121241100002250243</t>
  </si>
  <si>
    <t>学校学生公用运转支出</t>
  </si>
  <si>
    <t>530121210000000001622</t>
  </si>
  <si>
    <t>30113</t>
  </si>
  <si>
    <t>530121210000000001625</t>
  </si>
  <si>
    <t>工会经费</t>
  </si>
  <si>
    <t>30228</t>
  </si>
  <si>
    <t>530121231100001408289</t>
  </si>
  <si>
    <t>事业人员绩效奖励</t>
  </si>
  <si>
    <t>530121241100002250253</t>
  </si>
  <si>
    <t>其他人员支出</t>
  </si>
  <si>
    <t>30199</t>
  </si>
  <si>
    <t>其他工资福利支出</t>
  </si>
  <si>
    <t>530121210000000001621</t>
  </si>
  <si>
    <t>社会保障缴费</t>
  </si>
  <si>
    <t>30108</t>
  </si>
  <si>
    <t>机关事业单位基本养老保险缴费</t>
  </si>
  <si>
    <t>30110</t>
  </si>
  <si>
    <t>职工基本医疗保险缴费</t>
  </si>
  <si>
    <t>30111</t>
  </si>
  <si>
    <t>公务员医疗补助缴费</t>
  </si>
  <si>
    <t>30112</t>
  </si>
  <si>
    <t>其他社会保障缴费</t>
  </si>
  <si>
    <t>530121221100000478829</t>
  </si>
  <si>
    <t>事业购房补贴</t>
  </si>
  <si>
    <t>合  计</t>
  </si>
  <si>
    <t>预算05-1表</t>
  </si>
  <si>
    <t>项目分类</t>
  </si>
  <si>
    <t>项目单位</t>
  </si>
  <si>
    <t>经济科目编码</t>
  </si>
  <si>
    <t>经济科目名称</t>
  </si>
  <si>
    <t>本年拨款</t>
  </si>
  <si>
    <t>其中：本次下达</t>
  </si>
  <si>
    <t>312 民生类</t>
  </si>
  <si>
    <t>530121241100002189442</t>
  </si>
  <si>
    <t>城乡义务教育公用经费区级资金</t>
  </si>
  <si>
    <t>30226</t>
  </si>
  <si>
    <t>劳务费</t>
  </si>
  <si>
    <t>530121241100002189531</t>
  </si>
  <si>
    <t>城乡义务教育特殊教育公用经费区级资金</t>
  </si>
  <si>
    <t>530121241100002189631</t>
  </si>
  <si>
    <t>义务教育家庭经济困难学生生活费补助区级资金</t>
  </si>
  <si>
    <t>30308</t>
  </si>
  <si>
    <t>助学金</t>
  </si>
  <si>
    <t>313 事业发展类</t>
  </si>
  <si>
    <t>530121251100003879449</t>
  </si>
  <si>
    <t>呈贡区学校消防安全检测及综合评价服务经费</t>
  </si>
  <si>
    <t>530121241100003180294</t>
  </si>
  <si>
    <t>（义教生活费）提前下达2025年义务教育家庭经济困难学生生活补助省级资金</t>
  </si>
  <si>
    <t>530121241100003293758</t>
  </si>
  <si>
    <t>（房屋安全鉴定）2024年呈贡区城乡义务教育中央直达综合奖补资金第一批资金</t>
  </si>
  <si>
    <t>530121241100003180244</t>
  </si>
  <si>
    <t>（义教生活费）提前下达2025年义务教育家庭经济困难学生生活补助中央资金</t>
  </si>
  <si>
    <t>530121241100003292153</t>
  </si>
  <si>
    <t>2025年义务教育课后服务补助省级资金</t>
  </si>
  <si>
    <t>530121241100003320211</t>
  </si>
  <si>
    <t>（义教生活费）提前下达2025年义务教育家庭经济困难学生生活补助市级资金</t>
  </si>
  <si>
    <t>530121251100004065198</t>
  </si>
  <si>
    <t>2024年义务教育优质均衡发展奖补资金</t>
  </si>
  <si>
    <t>预算05-2表</t>
  </si>
  <si>
    <t>项目年度绩效目标</t>
  </si>
  <si>
    <t>一级指标</t>
  </si>
  <si>
    <t>二级指标</t>
  </si>
  <si>
    <t>三级指标</t>
  </si>
  <si>
    <t>指标性质</t>
  </si>
  <si>
    <t>指标值</t>
  </si>
  <si>
    <t>度量单位</t>
  </si>
  <si>
    <t>指标属性</t>
  </si>
  <si>
    <t>指标内容</t>
  </si>
  <si>
    <t>从2024年春季学期起提高义务教育学校生均公用经费基准定额，小学由年生均650元提高到720元。以2023年度教育事业统计数据为依据，按时、足额下达城乡义务教育学校生均公用经费。确保城乡义务教育学校公用经费补助资金能够有效保障学校全年正常运转、完成教育教学活动和其他日常工作任务。</t>
  </si>
  <si>
    <t>产出指标</t>
  </si>
  <si>
    <t>数量指标</t>
  </si>
  <si>
    <t>总体经费使用达到预期</t>
  </si>
  <si>
    <t>=</t>
  </si>
  <si>
    <t>100</t>
  </si>
  <si>
    <t>%</t>
  </si>
  <si>
    <t>定量指标</t>
  </si>
  <si>
    <t>完成教育教学活动和其他日常工作任务</t>
  </si>
  <si>
    <t>质量指标</t>
  </si>
  <si>
    <t>公用经费服务质量</t>
  </si>
  <si>
    <t>有效保障学校全年正常运转</t>
  </si>
  <si>
    <t>时效指标</t>
  </si>
  <si>
    <t>补助资金当年到位率</t>
  </si>
  <si>
    <t>补助资金当年到位率100%</t>
  </si>
  <si>
    <t>成本指标</t>
  </si>
  <si>
    <t>经济成本指标</t>
  </si>
  <si>
    <t>720</t>
  </si>
  <si>
    <t>元/生·年</t>
  </si>
  <si>
    <t>小学公用经费人均补助标准720元/人.年</t>
  </si>
  <si>
    <t>效益指标</t>
  </si>
  <si>
    <t>社会效益</t>
  </si>
  <si>
    <t>补助对象政策的知晓度</t>
  </si>
  <si>
    <t>补助对象政策的知晓度100%</t>
  </si>
  <si>
    <t>满意度指标</t>
  </si>
  <si>
    <t>服务对象满意度</t>
  </si>
  <si>
    <t>学生、家长满意度</t>
  </si>
  <si>
    <t>&gt;=</t>
  </si>
  <si>
    <t>95</t>
  </si>
  <si>
    <t>学生、家长满意度≥95%</t>
  </si>
  <si>
    <t>以2024年教育事业统计数据为依据，巩固城乡义务教育经费保障机制，对城乡义务教育困难学生提供生活补助，帮助家庭经济困难学生顺利就学，提升义务教育巩固率。</t>
  </si>
  <si>
    <t>四类家庭经济困难学生覆盖率</t>
  </si>
  <si>
    <t>四类家庭经济困难学生覆盖率100%</t>
  </si>
  <si>
    <t>500</t>
  </si>
  <si>
    <t>小学非寄宿生人均补助标准500元/学年</t>
  </si>
  <si>
    <t>以2024年教育事业统计数据为依据，按文件要求落实城乡义务教育特殊教育公用经费政策。</t>
  </si>
  <si>
    <t>特殊教育学生人数</t>
  </si>
  <si>
    <t>人</t>
  </si>
  <si>
    <t>补助学生人数2人</t>
  </si>
  <si>
    <t>补助范围占特殊学生数比例</t>
  </si>
  <si>
    <t>补助范围占特殊学生数比例100%</t>
  </si>
  <si>
    <t>完成时效性</t>
  </si>
  <si>
    <t>完成时效性100%</t>
  </si>
  <si>
    <t>6000</t>
  </si>
  <si>
    <t>按照小学6000元/生/年标准补助</t>
  </si>
  <si>
    <t>补助对象政策知晓度</t>
  </si>
  <si>
    <t>补助对象政策知晓度100%</t>
  </si>
  <si>
    <t>服务对象满意度指标</t>
  </si>
  <si>
    <t>服务对象满意度指标≥95%</t>
  </si>
  <si>
    <t>（自有资金）课后服务资金</t>
  </si>
  <si>
    <t>2025年继续全面开展课后服务，有需求的学生全部参加课后服务，课后服务时间全部达标。建立健全课后服务管理机制、经费和人员保障机制。根据呈教通【2023】6号文件，呈贡区古城小学2025年（自有资金）课后服务资金测算数为180000元。</t>
  </si>
  <si>
    <t>参加小学生课后服务计划的学生人数</t>
  </si>
  <si>
    <t>493</t>
  </si>
  <si>
    <t>参加小学生课后服务计划的学生人数 493人</t>
  </si>
  <si>
    <t>提供课后托管服务、开展多样兴趣活动</t>
  </si>
  <si>
    <t>切实有利于学生的全面发展</t>
  </si>
  <si>
    <t>学校根据实际情况、家长需求、季节等因素弹性确定服务时间</t>
  </si>
  <si>
    <t>原则上结束时间不早当天17时，不超过18时</t>
  </si>
  <si>
    <t>小时</t>
  </si>
  <si>
    <t>329594元</t>
  </si>
  <si>
    <t>元</t>
  </si>
  <si>
    <t>按午间服务1元/生/课时，下午基本课后服务1.5元/生/课时，下午兴趣活动2元/生/课时测算</t>
  </si>
  <si>
    <t>解决好小学课后“三点半”难题，促进学生健康成长</t>
  </si>
  <si>
    <t>完成率100%</t>
  </si>
  <si>
    <t>全体享受小学生课后服务计划的学生及家长满意</t>
  </si>
  <si>
    <t>满意率≥95%</t>
  </si>
  <si>
    <t>根据呈政复【2024】127号文件，古城小学获批房消防整改资金180000元，将进行专款专用，按时完成消防整改项目。</t>
  </si>
  <si>
    <t>符合消防安全要求</t>
  </si>
  <si>
    <t>定性指标</t>
  </si>
  <si>
    <t>保障学校消防安全</t>
  </si>
  <si>
    <t>消防整改完成时间</t>
  </si>
  <si>
    <t>在2025年12月31日前完成消防整改。</t>
  </si>
  <si>
    <t>消防整改资金180000元</t>
  </si>
  <si>
    <t>可持续影响</t>
  </si>
  <si>
    <t>教育教学工作安全顺利开展</t>
  </si>
  <si>
    <t>师生满意度</t>
  </si>
  <si>
    <t>预算06表</t>
  </si>
  <si>
    <t>政府性基金预算支出预算表</t>
  </si>
  <si>
    <t>单位名称：昆明市发展和改革委员会</t>
  </si>
  <si>
    <t>政府性基金预算支出</t>
  </si>
  <si>
    <t>此表为空，昆明市呈贡区古城小学2025年无政府性基金预算。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</si>
  <si>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</si>
  <si>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</si>
  <si>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</si>
  <si>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</si>
  <si>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</si>
  <si>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</si>
  <si>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</si>
  <si>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</si>
  <si>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</si>
  <si>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</si>
  <si>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</si>
  <si>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绿化保洁费</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</si>
  <si>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</si>
  <si>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</si>
  <si>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</si>
  <si>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</si>
  <si>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</si>
  <si>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</si>
  <si>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</si>
  <si>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</si>
  <si>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</si>
  <si>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此表为空，昆明市呈贡区古城小学2025年无政府购买服务预算。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</si>
  <si>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</si>
  <si>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</si>
  <si>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</si>
  <si>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</si>
  <si>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</si>
  <si>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</si>
  <si>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</si>
  <si>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</si>
  <si>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</si>
  <si>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</si>
  <si>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</si>
  <si>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</si>
  <si>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</si>
  <si>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</si>
  <si>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</si>
  <si>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</si>
  <si>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</si>
  <si>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</si>
  <si>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</si>
  <si>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</si>
  <si>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</si>
  <si>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</si>
  <si>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</si>
  <si>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此表为空，说明：我区已实行乡财县管，乡镇（街道）按照县级部门预算管理，无对下转移支付，我单位无该项预算。</t>
  </si>
  <si>
    <t>预算09-2表</t>
  </si>
  <si>
    <t>此表为空，说明：我区已实行乡财县管，乡镇（街道）按照县级部门预算管理，无对下转移支付，我单位无该项目。</t>
  </si>
  <si>
    <t xml:space="preserve">预算10表
</t>
  </si>
  <si>
    <t>资产类别</t>
  </si>
  <si>
    <t>资产分类代码.名称</t>
  </si>
  <si>
    <t>资产名称</t>
  </si>
  <si>
    <t>计量单位</t>
  </si>
  <si>
    <t>财政部门批复数（元）</t>
  </si>
  <si>
    <t>单价</t>
  </si>
  <si>
    <t>金额</t>
  </si>
  <si>
    <t>此表为空，昆明市呈贡区古城小学2025年无新增资产配置。</t>
  </si>
  <si>
    <t>预算11表</t>
  </si>
  <si>
    <t>上级补助</t>
  </si>
  <si>
    <t>此表为空，昆明市呈贡区古城小学2025年无上级补助项目预算。</t>
  </si>
  <si>
    <t>预算12表</t>
  </si>
  <si>
    <t>项目级次</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</si>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</sst>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3">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rgb="FF000000"/>
      <name val="宋体"/>
      <charset val="1"/>
    </font>
    <font>
      <sz val="1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
      <color indexed="8"/>
      <name val="宋体"/>
      <charset val="134"/>
    </font>
    <font>
      <sz val="11.25"/>
      <color rgb="FF000000"/>
      <name val="SimSun"/>
      <charset val="134"/>
    </font>
    <font>
      <sz val="11.25"/>
      <color rgb="FF000000"/>
      <name val="宋体"/>
      <charset val="134"/>
    </font>
    <font>
      <sz val="10"/>
      <color rgb="FFFFFFFF"/>
      <name val="宋体"/>
      <charset val="134"/>
    </font>
    <font>
      <b/>
      <sz val="21"/>
      <color rgb="FF000000"/>
      <name val="宋体"/>
      <charset val="134"/>
    </font>
    <font>
      <sz val="12"/>
      <color rgb="FF000000"/>
      <name val="宋体"/>
      <charset val="134"/>
    </font>
    <font>
      <sz val="9"/>
      <name val="宋体"/>
      <charset val="1"/>
    </font>
    <font>
      <sz val="9"/>
      <color indexed="8"/>
      <name val="宋体"/>
      <charset val="134"/>
    </font>
    <font>
      <sz val="9"/>
      <name val="宋体"/>
      <charset val="134"/>
    </font>
    <font>
      <b/>
      <sz val="18"/>
      <color rgb="FF000000"/>
      <name val="宋体"/>
      <charset val="134"/>
    </font>
    <font>
      <sz val="12"/>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5"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6" borderId="20" applyNumberFormat="0" applyAlignment="0" applyProtection="0">
      <alignment vertical="center"/>
    </xf>
    <xf numFmtId="0" fontId="33" fillId="7" borderId="21" applyNumberFormat="0" applyAlignment="0" applyProtection="0">
      <alignment vertical="center"/>
    </xf>
    <xf numFmtId="0" fontId="34" fillId="7" borderId="20" applyNumberFormat="0" applyAlignment="0" applyProtection="0">
      <alignment vertical="center"/>
    </xf>
    <xf numFmtId="0" fontId="35" fillId="8"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176" fontId="19" fillId="0" borderId="11">
      <alignment horizontal="right" vertical="center"/>
    </xf>
    <xf numFmtId="177" fontId="19" fillId="0" borderId="11">
      <alignment horizontal="right" vertical="center"/>
    </xf>
    <xf numFmtId="10" fontId="19" fillId="0" borderId="11">
      <alignment horizontal="right" vertical="center"/>
    </xf>
    <xf numFmtId="178" fontId="19" fillId="0" borderId="11">
      <alignment horizontal="right" vertical="center"/>
    </xf>
    <xf numFmtId="49" fontId="19" fillId="0" borderId="11">
      <alignment horizontal="left" vertical="center" wrapText="1"/>
    </xf>
    <xf numFmtId="178" fontId="19" fillId="0" borderId="11">
      <alignment horizontal="right" vertical="center"/>
    </xf>
    <xf numFmtId="179" fontId="19" fillId="0" borderId="11">
      <alignment horizontal="right" vertical="center"/>
    </xf>
    <xf numFmtId="180" fontId="19" fillId="0" borderId="11">
      <alignment horizontal="right" vertical="center"/>
    </xf>
    <xf numFmtId="0" fontId="19" fillId="0" borderId="0">
      <alignment vertical="top"/>
      <protection locked="0"/>
    </xf>
    <xf numFmtId="0" fontId="6" fillId="0" borderId="0"/>
  </cellStyleXfs>
  <cellXfs count="24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1"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0" fontId="5" fillId="3" borderId="7" xfId="57" applyFont="1" applyFill="1" applyBorder="1" applyAlignment="1" applyProtection="1">
      <alignment horizontal="left" vertical="center" wrapText="1"/>
      <protection locked="0"/>
    </xf>
    <xf numFmtId="4"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4" fontId="2" fillId="2" borderId="11" xfId="0" applyNumberFormat="1" applyFont="1" applyFill="1" applyBorder="1" applyAlignment="1" applyProtection="1">
      <alignment horizontal="right" vertical="center"/>
      <protection locked="0"/>
    </xf>
    <xf numFmtId="4" fontId="2" fillId="0" borderId="6" xfId="0" applyNumberFormat="1" applyFont="1" applyBorder="1" applyAlignment="1" applyProtection="1">
      <alignment horizontal="righ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1" fillId="0" borderId="11" xfId="0" applyFont="1" applyBorder="1" applyAlignment="1">
      <alignment horizontal="center" vertical="center"/>
    </xf>
    <xf numFmtId="0" fontId="2" fillId="0" borderId="11" xfId="0" applyFont="1" applyBorder="1" applyAlignment="1">
      <alignment horizontal="left" vertical="center" wrapText="1"/>
    </xf>
    <xf numFmtId="0" fontId="2" fillId="2" borderId="11" xfId="0" applyFont="1" applyFill="1" applyBorder="1" applyAlignment="1" applyProtection="1">
      <alignment horizontal="left" vertical="center" wrapText="1"/>
      <protection locked="0"/>
    </xf>
    <xf numFmtId="4" fontId="2" fillId="0" borderId="11" xfId="0" applyNumberFormat="1" applyFont="1" applyBorder="1" applyAlignment="1">
      <alignment horizontal="right" vertical="center" wrapText="1"/>
    </xf>
    <xf numFmtId="0" fontId="2" fillId="0" borderId="11" xfId="0" applyFont="1" applyBorder="1" applyAlignment="1" applyProtection="1">
      <alignment horizontal="left" vertical="center" wrapText="1"/>
      <protection locked="0"/>
    </xf>
    <xf numFmtId="4" fontId="2" fillId="0" borderId="11"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applyProtection="1"/>
    <xf numFmtId="0" fontId="1" fillId="0" borderId="11" xfId="0" applyFont="1" applyBorder="1" applyAlignment="1" applyProtection="1">
      <alignment horizontal="center" vertical="center"/>
      <protection locked="0"/>
    </xf>
    <xf numFmtId="4" fontId="7" fillId="0" borderId="11"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8" fillId="0" borderId="0" xfId="0" applyFont="1" applyBorder="1" applyAlignment="1" applyProtection="1">
      <alignment vertical="top"/>
      <protection locked="0"/>
    </xf>
    <xf numFmtId="0" fontId="8" fillId="0" borderId="0" xfId="0" applyFont="1" applyBorder="1" applyAlignment="1">
      <alignment vertical="top"/>
    </xf>
    <xf numFmtId="0" fontId="9" fillId="2" borderId="0"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11" xfId="0" applyFont="1" applyBorder="1" applyAlignment="1" applyProtection="1">
      <alignment horizontal="center" vertical="center" wrapText="1"/>
      <protection locked="0"/>
    </xf>
    <xf numFmtId="0" fontId="1" fillId="2" borderId="11"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right" vertical="center"/>
      <protection locked="0"/>
    </xf>
    <xf numFmtId="0" fontId="1" fillId="2" borderId="11" xfId="0" applyFont="1" applyFill="1" applyBorder="1" applyAlignment="1" applyProtection="1">
      <alignment horizontal="right" vertical="center" wrapText="1"/>
      <protection locked="0"/>
    </xf>
    <xf numFmtId="0" fontId="2" fillId="2" borderId="11" xfId="0" applyFont="1" applyFill="1" applyBorder="1" applyAlignment="1">
      <alignment horizontal="center" vertical="center" wrapText="1"/>
    </xf>
    <xf numFmtId="0" fontId="2" fillId="0" borderId="11" xfId="0" applyFont="1" applyBorder="1" applyAlignment="1" applyProtection="1">
      <alignment horizontal="center"/>
      <protection locked="0"/>
    </xf>
    <xf numFmtId="0" fontId="2" fillId="0" borderId="11" xfId="0" applyFont="1" applyBorder="1" applyAlignment="1" applyProtection="1">
      <alignment horizontal="center" wrapText="1"/>
      <protection locked="0"/>
    </xf>
    <xf numFmtId="0" fontId="2" fillId="0" borderId="11" xfId="0" applyFont="1" applyBorder="1" applyAlignment="1">
      <alignment horizontal="center" wrapText="1"/>
    </xf>
    <xf numFmtId="0" fontId="2" fillId="2" borderId="11" xfId="0" applyFont="1" applyFill="1" applyBorder="1" applyAlignment="1" applyProtection="1">
      <alignment horizontal="center" vertical="center" wrapText="1"/>
      <protection locked="0"/>
    </xf>
    <xf numFmtId="0" fontId="2" fillId="2" borderId="11" xfId="0" applyFont="1" applyFill="1" applyBorder="1" applyAlignment="1">
      <alignment horizontal="left" vertical="center" wrapText="1"/>
    </xf>
    <xf numFmtId="3" fontId="2" fillId="2" borderId="11" xfId="0" applyNumberFormat="1" applyFont="1" applyFill="1" applyBorder="1" applyAlignment="1" applyProtection="1">
      <alignment horizontal="right" vertical="center"/>
      <protection locked="0"/>
    </xf>
    <xf numFmtId="4" fontId="2" fillId="0" borderId="11" xfId="0" applyNumberFormat="1" applyFont="1" applyBorder="1" applyAlignment="1" applyProtection="1">
      <alignment horizontal="right" vertical="center"/>
      <protection locked="0"/>
    </xf>
    <xf numFmtId="0" fontId="2" fillId="0" borderId="11" xfId="0" applyFont="1" applyBorder="1" applyAlignment="1">
      <alignment horizontal="center" vertical="center"/>
    </xf>
    <xf numFmtId="0" fontId="2" fillId="0" borderId="11" xfId="0" applyFont="1" applyBorder="1" applyAlignment="1" applyProtection="1">
      <alignment horizontal="left"/>
      <protection locked="0"/>
    </xf>
    <xf numFmtId="0" fontId="2" fillId="0" borderId="11" xfId="0" applyFont="1" applyBorder="1" applyAlignment="1">
      <alignment horizontal="left"/>
    </xf>
    <xf numFmtId="0" fontId="2" fillId="2" borderId="11" xfId="0" applyFont="1" applyFill="1" applyBorder="1" applyAlignment="1">
      <alignment horizontal="right" vertical="center"/>
    </xf>
    <xf numFmtId="0" fontId="6" fillId="0" borderId="0" xfId="58" applyFill="1" applyAlignment="1">
      <alignment vertical="center"/>
    </xf>
    <xf numFmtId="0" fontId="2"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0" fontId="2" fillId="2" borderId="11"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12" xfId="0" applyFont="1" applyBorder="1" applyAlignment="1">
      <alignment horizontal="center" vertical="center" wrapText="1"/>
    </xf>
    <xf numFmtId="0" fontId="1" fillId="0" borderId="2" xfId="0" applyFont="1" applyBorder="1" applyAlignment="1">
      <alignment horizontal="center" vertical="center"/>
    </xf>
    <xf numFmtId="178" fontId="7" fillId="0" borderId="11"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2" fillId="0" borderId="6" xfId="0" applyFont="1" applyBorder="1" applyAlignment="1">
      <alignment horizontal="left" vertical="center" wrapText="1"/>
    </xf>
    <xf numFmtId="0" fontId="2" fillId="0" borderId="10" xfId="0" applyFont="1" applyBorder="1" applyAlignment="1" applyProtection="1">
      <alignment horizontal="left" vertical="center"/>
      <protection locked="0"/>
    </xf>
    <xf numFmtId="0" fontId="2" fillId="0" borderId="10"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pplyProtection="1">
      <alignment horizontal="left" vertical="center"/>
      <protection locked="0"/>
    </xf>
    <xf numFmtId="0" fontId="2" fillId="0" borderId="9" xfId="0" applyFont="1" applyBorder="1" applyAlignment="1">
      <alignment horizontal="left" vertical="center"/>
    </xf>
    <xf numFmtId="0" fontId="11" fillId="0" borderId="0" xfId="0" applyFont="1" applyFill="1" applyBorder="1" applyAlignment="1">
      <alignmen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2" fillId="2" borderId="10"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7" fillId="0" borderId="11" xfId="56" applyNumberFormat="1" applyFont="1" applyBorder="1" applyAlignment="1">
      <alignment horizontal="center" vertical="center"/>
    </xf>
    <xf numFmtId="180" fontId="7" fillId="0" borderId="11" xfId="0" applyNumberFormat="1" applyFont="1" applyBorder="1" applyAlignment="1">
      <alignment horizontal="center" vertical="center"/>
    </xf>
    <xf numFmtId="49" fontId="12" fillId="0" borderId="11" xfId="53" applyFont="1">
      <alignment horizontal="left" vertical="center" wrapText="1"/>
    </xf>
    <xf numFmtId="178" fontId="12" fillId="0" borderId="11" xfId="54" applyFont="1" applyAlignment="1">
      <alignment horizontal="left" vertical="center"/>
    </xf>
    <xf numFmtId="178" fontId="13" fillId="0" borderId="11" xfId="0" applyNumberFormat="1" applyFont="1" applyBorder="1" applyAlignment="1">
      <alignment horizontal="right" vertical="center"/>
    </xf>
    <xf numFmtId="0" fontId="2" fillId="2" borderId="10" xfId="0" applyFont="1" applyFill="1" applyBorder="1" applyAlignment="1">
      <alignment horizontal="right" vertical="center"/>
    </xf>
    <xf numFmtId="0" fontId="2" fillId="2" borderId="0" xfId="0" applyFont="1" applyFill="1" applyBorder="1" applyAlignment="1">
      <alignment horizontal="left" vertical="center"/>
    </xf>
    <xf numFmtId="178" fontId="7" fillId="0" borderId="0" xfId="0" applyNumberFormat="1" applyFont="1" applyBorder="1" applyAlignment="1">
      <alignment horizontal="left" vertical="center"/>
    </xf>
    <xf numFmtId="0" fontId="2"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1"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11" xfId="0" applyNumberFormat="1" applyFont="1" applyBorder="1" applyAlignment="1" applyProtection="1">
      <alignment horizontal="center" vertical="center"/>
      <protection locked="0"/>
    </xf>
    <xf numFmtId="0" fontId="4" fillId="0" borderId="11"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6" fillId="0" borderId="0" xfId="0" applyNumberFormat="1" applyFont="1" applyFill="1" applyBorder="1" applyAlignment="1" applyProtection="1">
      <alignment horizontal="left"/>
    </xf>
    <xf numFmtId="0" fontId="0" fillId="0" borderId="0" xfId="0"/>
    <xf numFmtId="0" fontId="1" fillId="0" borderId="11" xfId="0" applyFont="1" applyBorder="1" applyAlignment="1">
      <alignment horizontal="center" vertical="center" wrapText="1"/>
    </xf>
    <xf numFmtId="49" fontId="16" fillId="0" borderId="11" xfId="0" applyNumberFormat="1" applyFont="1" applyBorder="1" applyAlignment="1">
      <alignment horizontal="left" vertical="center" wrapText="1"/>
    </xf>
    <xf numFmtId="0" fontId="1" fillId="0" borderId="0" xfId="0" applyFont="1" applyBorder="1" applyAlignment="1">
      <alignment vertical="top"/>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vertical="center" wrapText="1"/>
    </xf>
    <xf numFmtId="0" fontId="2" fillId="2" borderId="1" xfId="0" applyFont="1" applyFill="1" applyBorder="1" applyAlignment="1" applyProtection="1">
      <alignment horizontal="left" vertical="center"/>
      <protection locked="0"/>
    </xf>
    <xf numFmtId="0" fontId="17" fillId="0" borderId="1" xfId="57" applyFont="1" applyFill="1" applyBorder="1" applyAlignment="1" applyProtection="1">
      <alignment vertical="center" wrapText="1"/>
    </xf>
    <xf numFmtId="0" fontId="2" fillId="0" borderId="7" xfId="0" applyFont="1" applyBorder="1" applyAlignment="1">
      <alignment vertical="center" wrapText="1"/>
    </xf>
    <xf numFmtId="0" fontId="17" fillId="0" borderId="7" xfId="57" applyFont="1" applyFill="1" applyBorder="1" applyAlignment="1" applyProtection="1">
      <alignment vertical="center" wrapText="1"/>
    </xf>
    <xf numFmtId="0" fontId="2" fillId="0" borderId="7" xfId="0" applyFont="1" applyBorder="1" applyAlignment="1">
      <alignment horizontal="left" vertical="center"/>
    </xf>
    <xf numFmtId="0" fontId="18" fillId="0" borderId="7" xfId="57" applyFont="1" applyFill="1" applyBorder="1" applyAlignment="1" applyProtection="1">
      <alignment horizontal="left" vertical="center"/>
    </xf>
    <xf numFmtId="0" fontId="2" fillId="2" borderId="7" xfId="0" applyFont="1" applyFill="1" applyBorder="1" applyAlignment="1">
      <alignment horizontal="left" vertical="center"/>
    </xf>
    <xf numFmtId="0" fontId="1" fillId="0" borderId="8"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pplyProtection="1">
      <alignment horizontal="center" vertical="center" wrapText="1"/>
      <protection locked="0"/>
    </xf>
    <xf numFmtId="0" fontId="4" fillId="0" borderId="10" xfId="0" applyFont="1" applyBorder="1" applyAlignment="1">
      <alignment horizontal="center" vertical="center"/>
    </xf>
    <xf numFmtId="4" fontId="2" fillId="2" borderId="1" xfId="0" applyNumberFormat="1" applyFont="1" applyFill="1" applyBorder="1" applyAlignment="1" applyProtection="1">
      <alignment horizontal="right" vertical="center"/>
      <protection locked="0"/>
    </xf>
    <xf numFmtId="178" fontId="7" fillId="0" borderId="1" xfId="0" applyNumberFormat="1" applyFont="1" applyBorder="1" applyAlignment="1">
      <alignment horizontal="right" vertical="center"/>
    </xf>
    <xf numFmtId="178" fontId="7" fillId="0" borderId="7" xfId="0" applyNumberFormat="1" applyFont="1" applyBorder="1" applyAlignment="1">
      <alignment horizontal="right" vertical="center"/>
    </xf>
    <xf numFmtId="4" fontId="18" fillId="0" borderId="7" xfId="57" applyNumberFormat="1" applyFont="1" applyFill="1" applyBorder="1" applyAlignment="1" applyProtection="1">
      <alignment horizontal="right" vertical="center"/>
    </xf>
    <xf numFmtId="0" fontId="0" fillId="0" borderId="15" xfId="0" applyFill="1" applyBorder="1" applyAlignment="1">
      <alignment vertical="center"/>
    </xf>
    <xf numFmtId="4" fontId="2" fillId="2" borderId="6" xfId="0" applyNumberFormat="1" applyFont="1" applyFill="1" applyBorder="1" applyAlignment="1" applyProtection="1">
      <alignment horizontal="right" vertical="center"/>
      <protection locked="0"/>
    </xf>
    <xf numFmtId="178" fontId="7" fillId="0" borderId="6" xfId="0" applyNumberFormat="1" applyFont="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7" fillId="0" borderId="11" xfId="57" applyFont="1" applyFill="1" applyBorder="1" applyAlignment="1" applyProtection="1">
      <alignment horizontal="left" vertical="center"/>
    </xf>
    <xf numFmtId="0" fontId="19" fillId="0" borderId="11" xfId="0" applyFont="1" applyBorder="1" applyAlignment="1" applyProtection="1">
      <alignment horizontal="left" vertical="center"/>
      <protection locked="0"/>
    </xf>
    <xf numFmtId="0" fontId="19" fillId="0" borderId="16" xfId="0"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 fillId="0" borderId="7" xfId="0" applyFont="1" applyBorder="1" applyAlignment="1" applyProtection="1">
      <alignment horizontal="center" vertical="center" wrapText="1"/>
      <protection locked="0"/>
    </xf>
    <xf numFmtId="0" fontId="2" fillId="0" borderId="7"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178" fontId="19" fillId="0" borderId="11" xfId="0" applyNumberFormat="1" applyFont="1" applyBorder="1" applyAlignment="1" applyProtection="1">
      <alignment horizontal="right" vertical="center"/>
      <protection locked="0"/>
    </xf>
    <xf numFmtId="178" fontId="7" fillId="0" borderId="16" xfId="0" applyNumberFormat="1" applyFont="1" applyBorder="1" applyAlignment="1">
      <alignment horizontal="right" vertical="center"/>
    </xf>
    <xf numFmtId="178" fontId="19" fillId="0" borderId="11"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20"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8" fillId="2" borderId="11" xfId="0" applyFont="1" applyFill="1" applyBorder="1" applyAlignment="1" applyProtection="1">
      <alignment vertical="top" wrapText="1"/>
      <protection locked="0"/>
    </xf>
    <xf numFmtId="0" fontId="21" fillId="0" borderId="0" xfId="0" applyFont="1" applyFill="1" applyBorder="1" applyAlignment="1" applyProtection="1">
      <alignment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1" xfId="0" applyNumberFormat="1" applyFont="1" applyBorder="1" applyAlignment="1">
      <alignment horizontal="center" vertical="center"/>
    </xf>
    <xf numFmtId="4" fontId="2" fillId="4" borderId="7" xfId="0" applyNumberFormat="1" applyFont="1" applyFill="1" applyBorder="1" applyAlignment="1">
      <alignment horizontal="right" vertical="center"/>
    </xf>
    <xf numFmtId="4" fontId="2" fillId="4" borderId="7" xfId="0" applyNumberFormat="1" applyFont="1" applyFill="1" applyBorder="1" applyAlignment="1" applyProtection="1">
      <alignment horizontal="right" vertical="center"/>
      <protection locked="0"/>
    </xf>
    <xf numFmtId="0" fontId="2" fillId="2" borderId="11" xfId="0" applyFont="1" applyFill="1" applyBorder="1" applyAlignment="1">
      <alignment horizontal="left" vertical="center" wrapText="1" indent="1"/>
    </xf>
    <xf numFmtId="4" fontId="2" fillId="0" borderId="11" xfId="0" applyNumberFormat="1" applyFont="1" applyFill="1" applyBorder="1" applyAlignment="1">
      <alignment horizontal="right" vertical="center"/>
    </xf>
    <xf numFmtId="0" fontId="2" fillId="2" borderId="11" xfId="0" applyFont="1" applyFill="1" applyBorder="1" applyAlignment="1">
      <alignment horizontal="left" vertical="center" wrapText="1" indent="2"/>
    </xf>
    <xf numFmtId="0" fontId="2" fillId="2" borderId="16" xfId="0" applyFont="1" applyFill="1" applyBorder="1" applyAlignment="1">
      <alignment horizontal="left" vertical="center" wrapText="1" indent="2"/>
    </xf>
    <xf numFmtId="4" fontId="2" fillId="0" borderId="16" xfId="0" applyNumberFormat="1" applyFont="1" applyFill="1" applyBorder="1" applyAlignment="1">
      <alignment horizontal="right" vertical="center"/>
    </xf>
    <xf numFmtId="4" fontId="2" fillId="2" borderId="16" xfId="0" applyNumberFormat="1" applyFont="1" applyFill="1" applyBorder="1" applyAlignment="1" applyProtection="1">
      <alignment horizontal="right" vertical="center"/>
      <protection locked="0"/>
    </xf>
    <xf numFmtId="0" fontId="0" fillId="0" borderId="7" xfId="0" applyFont="1" applyBorder="1" applyAlignment="1">
      <alignment horizontal="center"/>
    </xf>
    <xf numFmtId="0" fontId="8" fillId="2" borderId="0" xfId="0" applyFont="1" applyFill="1" applyBorder="1" applyAlignment="1">
      <alignment horizontal="left" vertical="center"/>
    </xf>
    <xf numFmtId="0" fontId="22" fillId="0" borderId="11" xfId="0" applyFont="1" applyBorder="1" applyAlignment="1" applyProtection="1">
      <alignment horizontal="center" vertical="center" wrapText="1"/>
      <protection locked="0"/>
    </xf>
    <xf numFmtId="0" fontId="22" fillId="0" borderId="11" xfId="0" applyFont="1" applyBorder="1" applyAlignment="1" applyProtection="1">
      <alignment vertical="top" wrapText="1"/>
      <protection locked="0"/>
    </xf>
    <xf numFmtId="0" fontId="2" fillId="0" borderId="11" xfId="0" applyFont="1" applyBorder="1" applyAlignment="1" applyProtection="1">
      <alignment vertical="center" wrapText="1"/>
      <protection locked="0"/>
    </xf>
    <xf numFmtId="0" fontId="2" fillId="0" borderId="11" xfId="0" applyFont="1" applyBorder="1" applyAlignment="1">
      <alignment horizontal="left" vertical="center"/>
    </xf>
    <xf numFmtId="0" fontId="23" fillId="0" borderId="11" xfId="0" applyFont="1" applyBorder="1" applyAlignment="1">
      <alignment horizontal="center" vertical="center"/>
    </xf>
    <xf numFmtId="4" fontId="2" fillId="0" borderId="11" xfId="0" applyNumberFormat="1" applyFont="1" applyBorder="1" applyAlignment="1">
      <alignment horizontal="right" vertical="center"/>
    </xf>
    <xf numFmtId="0" fontId="23" fillId="0" borderId="11" xfId="0" applyFont="1" applyBorder="1" applyAlignment="1" applyProtection="1">
      <alignment horizontal="center" vertical="center" wrapText="1"/>
      <protection locked="0"/>
    </xf>
    <xf numFmtId="0" fontId="22" fillId="2" borderId="1" xfId="0" applyFont="1" applyFill="1" applyBorder="1" applyAlignment="1">
      <alignment horizontal="center" vertical="center"/>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2" borderId="5" xfId="0" applyFont="1" applyFill="1" applyBorder="1" applyAlignment="1" applyProtection="1">
      <alignment horizontal="center" vertical="center" wrapText="1"/>
      <protection locked="0"/>
    </xf>
    <xf numFmtId="0" fontId="22" fillId="0" borderId="5" xfId="0" applyFont="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0" fillId="0" borderId="7" xfId="0" applyFont="1" applyBorder="1"/>
    <xf numFmtId="0" fontId="2" fillId="2" borderId="7" xfId="0" applyFont="1" applyFill="1" applyBorder="1" applyAlignment="1">
      <alignment horizontal="left" vertical="center" wrapText="1" indent="1"/>
    </xf>
    <xf numFmtId="4" fontId="2" fillId="0" borderId="7" xfId="0" applyNumberFormat="1" applyFont="1" applyBorder="1" applyAlignment="1">
      <alignment horizontal="right" vertical="center"/>
    </xf>
    <xf numFmtId="0" fontId="2" fillId="2" borderId="7" xfId="0" applyFont="1" applyFill="1" applyBorder="1" applyAlignment="1">
      <alignment horizontal="left" vertical="center" wrapText="1" indent="2"/>
    </xf>
    <xf numFmtId="0" fontId="5" fillId="3" borderId="2" xfId="57" applyFont="1" applyFill="1" applyBorder="1" applyAlignment="1" applyProtection="1">
      <alignment horizontal="center" vertical="center" wrapText="1"/>
    </xf>
    <xf numFmtId="0" fontId="5" fillId="3" borderId="4" xfId="57" applyFont="1" applyFill="1" applyBorder="1" applyAlignment="1" applyProtection="1">
      <alignment horizontal="left"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center" vertical="center"/>
    </xf>
    <xf numFmtId="0" fontId="8" fillId="0" borderId="11"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10" xfId="0" applyFont="1" applyFill="1" applyBorder="1" applyAlignment="1" applyProtection="1">
      <alignment horizontal="right" vertical="center"/>
      <protection locked="0"/>
    </xf>
    <xf numFmtId="0" fontId="2" fillId="0" borderId="11" xfId="0" applyFont="1" applyBorder="1" applyAlignment="1" applyProtection="1">
      <alignment vertical="center"/>
      <protection locked="0"/>
    </xf>
    <xf numFmtId="0" fontId="17" fillId="0" borderId="11" xfId="57" applyFont="1" applyFill="1" applyBorder="1" applyAlignment="1" applyProtection="1" quotePrefix="1">
      <alignment horizontal="left" vertical="center"/>
    </xf>
    <xf numFmtId="0" fontId="2" fillId="0" borderId="1" xfId="0" applyFont="1" applyBorder="1" applyAlignment="1" quotePrefix="1">
      <alignment vertical="center" wrapText="1"/>
    </xf>
    <xf numFmtId="0" fontId="2" fillId="0" borderId="7" xfId="0" applyFont="1" applyBorder="1" applyAlignment="1" quotePrefix="1">
      <alignment vertical="center" wrapText="1"/>
    </xf>
    <xf numFmtId="0" fontId="2" fillId="0" borderId="7" xfId="0" applyFont="1" applyBorder="1" applyAlignment="1" quotePrefix="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zoomScale="90" zoomScaleNormal="90" workbookViewId="0">
      <pane ySplit="1" topLeftCell="A23" activePane="bottomLeft" state="frozen"/>
      <selection/>
      <selection pane="bottomLeft" activeCell="F22" sqref="F22"/>
    </sheetView>
  </sheetViews>
  <sheetFormatPr defaultColWidth="8.57407407407407" defaultRowHeight="12.75" customHeight="1" outlineLevelCol="3"/>
  <cols>
    <col min="1" max="4" width="41" customWidth="1"/>
  </cols>
  <sheetData>
    <row r="1" customHeight="1" spans="1:4">
      <c r="A1" s="1"/>
      <c r="B1" s="1"/>
      <c r="C1" s="1"/>
      <c r="D1" s="1"/>
    </row>
    <row r="2" ht="15" customHeight="1" spans="1:4">
      <c r="A2" s="53"/>
      <c r="B2" s="53"/>
      <c r="C2" s="53"/>
      <c r="D2" s="72" t="s">
        <v>0</v>
      </c>
    </row>
    <row r="3" ht="41.25" customHeight="1" spans="1:1">
      <c r="A3" s="48" t="str">
        <f>"2025"&amp;"年财务收支预算总表"</f>
        <v>2025年财务收支预算总表</v>
      </c>
    </row>
    <row r="4" ht="17.25" customHeight="1" spans="1:4">
      <c r="A4" s="51" t="str">
        <f>"单位名称："&amp;""</f>
        <v>单位名称：</v>
      </c>
      <c r="B4" s="205"/>
      <c r="D4" s="170" t="s">
        <v>1</v>
      </c>
    </row>
    <row r="5" ht="23.25" customHeight="1" spans="1:4">
      <c r="A5" s="206" t="s">
        <v>2</v>
      </c>
      <c r="B5" s="207"/>
      <c r="C5" s="206" t="s">
        <v>3</v>
      </c>
      <c r="D5" s="207"/>
    </row>
    <row r="6" ht="24" customHeight="1" spans="1:4">
      <c r="A6" s="206" t="s">
        <v>4</v>
      </c>
      <c r="B6" s="206" t="s">
        <v>5</v>
      </c>
      <c r="C6" s="206" t="s">
        <v>6</v>
      </c>
      <c r="D6" s="206" t="s">
        <v>5</v>
      </c>
    </row>
    <row r="7" ht="17.25" customHeight="1" spans="1:4">
      <c r="A7" s="208" t="s">
        <v>7</v>
      </c>
      <c r="B7" s="88">
        <v>5648359.52</v>
      </c>
      <c r="C7" s="208" t="s">
        <v>8</v>
      </c>
      <c r="D7" s="88"/>
    </row>
    <row r="8" ht="17.25" customHeight="1" spans="1:4">
      <c r="A8" s="208" t="s">
        <v>9</v>
      </c>
      <c r="B8" s="88"/>
      <c r="C8" s="208" t="s">
        <v>10</v>
      </c>
      <c r="D8" s="88"/>
    </row>
    <row r="9" ht="17.25" customHeight="1" spans="1:4">
      <c r="A9" s="208" t="s">
        <v>11</v>
      </c>
      <c r="B9" s="88"/>
      <c r="C9" s="246" t="s">
        <v>12</v>
      </c>
      <c r="D9" s="88"/>
    </row>
    <row r="10" ht="17.25" customHeight="1" spans="1:4">
      <c r="A10" s="208" t="s">
        <v>13</v>
      </c>
      <c r="B10" s="88"/>
      <c r="C10" s="246" t="s">
        <v>14</v>
      </c>
      <c r="D10" s="88"/>
    </row>
    <row r="11" ht="17.25" customHeight="1" spans="1:4">
      <c r="A11" s="208" t="s">
        <v>15</v>
      </c>
      <c r="B11" s="88">
        <v>344800</v>
      </c>
      <c r="C11" s="246" t="s">
        <v>16</v>
      </c>
      <c r="D11" s="88">
        <v>4655472.06</v>
      </c>
    </row>
    <row r="12" ht="17.25" customHeight="1" spans="1:4">
      <c r="A12" s="208" t="s">
        <v>17</v>
      </c>
      <c r="B12" s="88"/>
      <c r="C12" s="246" t="s">
        <v>18</v>
      </c>
      <c r="D12" s="88"/>
    </row>
    <row r="13" ht="17.25" customHeight="1" spans="1:4">
      <c r="A13" s="208" t="s">
        <v>19</v>
      </c>
      <c r="B13" s="88"/>
      <c r="C13" s="37" t="s">
        <v>20</v>
      </c>
      <c r="D13" s="88"/>
    </row>
    <row r="14" ht="17.25" customHeight="1" spans="1:4">
      <c r="A14" s="208" t="s">
        <v>21</v>
      </c>
      <c r="B14" s="88"/>
      <c r="C14" s="37" t="s">
        <v>22</v>
      </c>
      <c r="D14" s="88">
        <v>653520</v>
      </c>
    </row>
    <row r="15" ht="17.25" customHeight="1" spans="1:4">
      <c r="A15" s="208" t="s">
        <v>23</v>
      </c>
      <c r="B15" s="88"/>
      <c r="C15" s="37" t="s">
        <v>24</v>
      </c>
      <c r="D15" s="88">
        <v>439702</v>
      </c>
    </row>
    <row r="16" ht="17.25" customHeight="1" spans="1:4">
      <c r="A16" s="208" t="s">
        <v>25</v>
      </c>
      <c r="B16" s="88">
        <v>344800</v>
      </c>
      <c r="C16" s="37" t="s">
        <v>26</v>
      </c>
      <c r="D16" s="88"/>
    </row>
    <row r="17" ht="17.25" customHeight="1" spans="1:4">
      <c r="A17" s="209"/>
      <c r="B17" s="88"/>
      <c r="C17" s="37" t="s">
        <v>27</v>
      </c>
      <c r="D17" s="88"/>
    </row>
    <row r="18" ht="17.25" customHeight="1" spans="1:4">
      <c r="A18" s="210"/>
      <c r="B18" s="88"/>
      <c r="C18" s="37" t="s">
        <v>28</v>
      </c>
      <c r="D18" s="88"/>
    </row>
    <row r="19" ht="17.25" customHeight="1" spans="1:4">
      <c r="A19" s="210"/>
      <c r="B19" s="88"/>
      <c r="C19" s="37" t="s">
        <v>29</v>
      </c>
      <c r="D19" s="88"/>
    </row>
    <row r="20" ht="17.25" customHeight="1" spans="1:4">
      <c r="A20" s="210"/>
      <c r="B20" s="88"/>
      <c r="C20" s="37" t="s">
        <v>30</v>
      </c>
      <c r="D20" s="88"/>
    </row>
    <row r="21" ht="17.25" customHeight="1" spans="1:4">
      <c r="A21" s="210"/>
      <c r="B21" s="88"/>
      <c r="C21" s="37" t="s">
        <v>31</v>
      </c>
      <c r="D21" s="88"/>
    </row>
    <row r="22" ht="17.25" customHeight="1" spans="1:4">
      <c r="A22" s="210"/>
      <c r="B22" s="88"/>
      <c r="C22" s="37" t="s">
        <v>32</v>
      </c>
      <c r="D22" s="88"/>
    </row>
    <row r="23" ht="17.25" customHeight="1" spans="1:4">
      <c r="A23" s="210"/>
      <c r="B23" s="88"/>
      <c r="C23" s="37" t="s">
        <v>33</v>
      </c>
      <c r="D23" s="88"/>
    </row>
    <row r="24" ht="17.25" customHeight="1" spans="1:4">
      <c r="A24" s="210"/>
      <c r="B24" s="88"/>
      <c r="C24" s="37" t="s">
        <v>34</v>
      </c>
      <c r="D24" s="88"/>
    </row>
    <row r="25" ht="17.25" customHeight="1" spans="1:4">
      <c r="A25" s="210"/>
      <c r="B25" s="88"/>
      <c r="C25" s="37" t="s">
        <v>35</v>
      </c>
      <c r="D25" s="211">
        <v>379975.68</v>
      </c>
    </row>
    <row r="26" ht="17.25" customHeight="1" spans="1:4">
      <c r="A26" s="210"/>
      <c r="B26" s="88"/>
      <c r="C26" s="37" t="s">
        <v>36</v>
      </c>
      <c r="D26" s="88"/>
    </row>
    <row r="27" ht="17.25" customHeight="1" spans="1:4">
      <c r="A27" s="210"/>
      <c r="B27" s="88"/>
      <c r="C27" s="209" t="s">
        <v>37</v>
      </c>
      <c r="D27" s="88"/>
    </row>
    <row r="28" ht="17.25" customHeight="1" spans="1:4">
      <c r="A28" s="210"/>
      <c r="B28" s="88"/>
      <c r="C28" s="37" t="s">
        <v>38</v>
      </c>
      <c r="D28" s="88"/>
    </row>
    <row r="29" ht="16.5" customHeight="1" spans="1:4">
      <c r="A29" s="210"/>
      <c r="B29" s="88"/>
      <c r="C29" s="37" t="s">
        <v>39</v>
      </c>
      <c r="D29" s="88"/>
    </row>
    <row r="30" ht="16.5" customHeight="1" spans="1:4">
      <c r="A30" s="210"/>
      <c r="B30" s="88"/>
      <c r="C30" s="209" t="s">
        <v>40</v>
      </c>
      <c r="D30" s="88"/>
    </row>
    <row r="31" ht="17.25" customHeight="1" spans="1:4">
      <c r="A31" s="210"/>
      <c r="B31" s="88"/>
      <c r="C31" s="209" t="s">
        <v>41</v>
      </c>
      <c r="D31" s="88"/>
    </row>
    <row r="32" ht="17.25" customHeight="1" spans="1:4">
      <c r="A32" s="210"/>
      <c r="B32" s="88"/>
      <c r="C32" s="37" t="s">
        <v>42</v>
      </c>
      <c r="D32" s="88"/>
    </row>
    <row r="33" ht="16.5" customHeight="1" spans="1:4">
      <c r="A33" s="210" t="s">
        <v>43</v>
      </c>
      <c r="B33" s="88">
        <v>5993159.52</v>
      </c>
      <c r="C33" s="210" t="s">
        <v>44</v>
      </c>
      <c r="D33" s="88">
        <v>6128669.74</v>
      </c>
    </row>
    <row r="34" ht="16.5" customHeight="1" spans="1:4">
      <c r="A34" s="209" t="s">
        <v>45</v>
      </c>
      <c r="B34" s="88">
        <v>135510.22</v>
      </c>
      <c r="C34" s="209" t="s">
        <v>46</v>
      </c>
      <c r="D34" s="88">
        <v>0</v>
      </c>
    </row>
    <row r="35" ht="16.5" customHeight="1" spans="1:4">
      <c r="A35" s="37" t="s">
        <v>47</v>
      </c>
      <c r="B35" s="88">
        <v>135510.22</v>
      </c>
      <c r="C35" s="37" t="s">
        <v>47</v>
      </c>
      <c r="D35" s="88"/>
    </row>
    <row r="36" ht="16.5" customHeight="1" spans="1:4">
      <c r="A36" s="37" t="s">
        <v>48</v>
      </c>
      <c r="B36" s="88"/>
      <c r="C36" s="37" t="s">
        <v>49</v>
      </c>
      <c r="D36" s="88"/>
    </row>
    <row r="37" ht="16.5" customHeight="1" spans="1:4">
      <c r="A37" s="212" t="s">
        <v>50</v>
      </c>
      <c r="B37" s="88">
        <v>6128669.74</v>
      </c>
      <c r="C37" s="212" t="s">
        <v>51</v>
      </c>
      <c r="D37" s="88">
        <v>6128669.74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1"/>
      <c r="B1" s="1"/>
      <c r="C1" s="1"/>
      <c r="D1" s="1"/>
      <c r="E1" s="1"/>
      <c r="F1" s="1"/>
    </row>
    <row r="2" ht="12" customHeight="1" spans="1:6">
      <c r="A2" s="130">
        <v>1</v>
      </c>
      <c r="B2" s="131">
        <v>0</v>
      </c>
      <c r="C2" s="130">
        <v>1</v>
      </c>
      <c r="D2" s="132"/>
      <c r="E2" s="132"/>
      <c r="F2" s="129" t="s">
        <v>363</v>
      </c>
    </row>
    <row r="3" ht="42" customHeight="1" spans="1:6">
      <c r="A3" s="133" t="str">
        <f>"2025"&amp;"年部门政府性基金预算支出预算表"</f>
        <v>2025年部门政府性基金预算支出预算表</v>
      </c>
      <c r="B3" s="133" t="s">
        <v>364</v>
      </c>
      <c r="C3" s="134"/>
      <c r="D3" s="135"/>
      <c r="E3" s="135"/>
      <c r="F3" s="135"/>
    </row>
    <row r="4" ht="13.5" customHeight="1" spans="1:6">
      <c r="A4" s="5" t="str">
        <f>"单位名称："&amp;""</f>
        <v>单位名称：</v>
      </c>
      <c r="B4" s="5" t="s">
        <v>365</v>
      </c>
      <c r="C4" s="130"/>
      <c r="D4" s="132"/>
      <c r="E4" s="132"/>
      <c r="F4" s="129" t="s">
        <v>1</v>
      </c>
    </row>
    <row r="5" ht="19.5" customHeight="1" spans="1:6">
      <c r="A5" s="136" t="s">
        <v>180</v>
      </c>
      <c r="B5" s="137" t="s">
        <v>71</v>
      </c>
      <c r="C5" s="136" t="s">
        <v>72</v>
      </c>
      <c r="D5" s="11" t="s">
        <v>366</v>
      </c>
      <c r="E5" s="12"/>
      <c r="F5" s="13"/>
    </row>
    <row r="6" ht="18.75" customHeight="1" spans="1:6">
      <c r="A6" s="138"/>
      <c r="B6" s="139"/>
      <c r="C6" s="138"/>
      <c r="D6" s="16" t="s">
        <v>55</v>
      </c>
      <c r="E6" s="11" t="s">
        <v>74</v>
      </c>
      <c r="F6" s="16" t="s">
        <v>75</v>
      </c>
    </row>
    <row r="7" ht="18.75" customHeight="1" spans="1:6">
      <c r="A7" s="76">
        <v>1</v>
      </c>
      <c r="B7" s="140" t="s">
        <v>82</v>
      </c>
      <c r="C7" s="76">
        <v>3</v>
      </c>
      <c r="D7" s="141">
        <v>4</v>
      </c>
      <c r="E7" s="141">
        <v>5</v>
      </c>
      <c r="F7" s="141">
        <v>6</v>
      </c>
    </row>
    <row r="8" ht="21" customHeight="1" spans="1:6">
      <c r="A8" s="35"/>
      <c r="B8" s="35"/>
      <c r="C8" s="35"/>
      <c r="D8" s="88"/>
      <c r="E8" s="88"/>
      <c r="F8" s="88"/>
    </row>
    <row r="9" ht="21" customHeight="1" spans="1:6">
      <c r="A9" s="35"/>
      <c r="B9" s="35"/>
      <c r="C9" s="35"/>
      <c r="D9" s="88"/>
      <c r="E9" s="88"/>
      <c r="F9" s="88"/>
    </row>
    <row r="10" ht="18.75" customHeight="1" spans="1:6">
      <c r="A10" s="142" t="s">
        <v>243</v>
      </c>
      <c r="B10" s="142" t="s">
        <v>243</v>
      </c>
      <c r="C10" s="143" t="s">
        <v>243</v>
      </c>
      <c r="D10" s="88"/>
      <c r="E10" s="88"/>
      <c r="F10" s="88"/>
    </row>
    <row r="11" customHeight="1" spans="1:6">
      <c r="A11" s="144" t="s">
        <v>367</v>
      </c>
      <c r="B11" s="144"/>
      <c r="C11" s="144"/>
      <c r="D11" s="144"/>
      <c r="E11" s="144"/>
      <c r="F11" s="144"/>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opLeftCell="D1" workbookViewId="0">
      <pane ySplit="1" topLeftCell="A2" activePane="bottomLeft" state="frozen"/>
      <selection/>
      <selection pane="bottomLeft" activeCell="H9" sqref="H9"/>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1"/>
      <c r="B1" s="1"/>
      <c r="C1" s="1"/>
      <c r="D1" s="1"/>
      <c r="E1" s="1"/>
      <c r="F1" s="1"/>
      <c r="G1" s="1"/>
      <c r="H1" s="1"/>
      <c r="I1" s="1"/>
      <c r="J1" s="1"/>
      <c r="K1" s="1"/>
      <c r="L1" s="1"/>
      <c r="M1" s="1"/>
      <c r="N1" s="1"/>
      <c r="O1" s="1"/>
      <c r="P1" s="1"/>
      <c r="Q1" s="1"/>
      <c r="R1" s="1"/>
      <c r="S1" s="1"/>
    </row>
    <row r="2" ht="15.75" customHeight="1" spans="2:19">
      <c r="B2" s="92"/>
      <c r="C2" s="92"/>
      <c r="R2" s="3"/>
      <c r="S2" s="3" t="s">
        <v>368</v>
      </c>
    </row>
    <row r="3" ht="41.25" customHeight="1" spans="1:19">
      <c r="A3" s="81" t="str">
        <f>"2025"&amp;"年部门政府采购预算表"</f>
        <v>2025年部门政府采购预算表</v>
      </c>
      <c r="B3" s="74"/>
      <c r="C3" s="74"/>
      <c r="D3" s="4"/>
      <c r="E3" s="4"/>
      <c r="F3" s="4"/>
      <c r="G3" s="4"/>
      <c r="H3" s="4"/>
      <c r="I3" s="4"/>
      <c r="J3" s="4"/>
      <c r="K3" s="4"/>
      <c r="L3" s="4"/>
      <c r="M3" s="74"/>
      <c r="N3" s="4"/>
      <c r="O3" s="4"/>
      <c r="P3" s="74"/>
      <c r="Q3" s="4"/>
      <c r="R3" s="74"/>
      <c r="S3" s="74"/>
    </row>
    <row r="4" ht="18.75" customHeight="1" spans="1:19">
      <c r="A4" s="120" t="str">
        <f>"单位名称："&amp;""</f>
        <v>单位名称：</v>
      </c>
      <c r="B4" s="94"/>
      <c r="C4" s="94"/>
      <c r="D4" s="7"/>
      <c r="E4" s="7"/>
      <c r="F4" s="7"/>
      <c r="G4" s="7"/>
      <c r="H4" s="7"/>
      <c r="I4" s="7"/>
      <c r="J4" s="7"/>
      <c r="K4" s="7"/>
      <c r="L4" s="7"/>
      <c r="R4" s="8"/>
      <c r="S4" s="129" t="s">
        <v>1</v>
      </c>
    </row>
    <row r="5" ht="15.75" customHeight="1" spans="1:19">
      <c r="A5" s="10" t="s">
        <v>179</v>
      </c>
      <c r="B5" s="95" t="s">
        <v>180</v>
      </c>
      <c r="C5" s="95" t="s">
        <v>369</v>
      </c>
      <c r="D5" s="96" t="s">
        <v>370</v>
      </c>
      <c r="E5" s="96" t="s">
        <v>371</v>
      </c>
      <c r="F5" s="96" t="s">
        <v>372</v>
      </c>
      <c r="G5" s="96" t="s">
        <v>373</v>
      </c>
      <c r="H5" s="96" t="s">
        <v>374</v>
      </c>
      <c r="I5" s="110" t="s">
        <v>187</v>
      </c>
      <c r="J5" s="110"/>
      <c r="K5" s="110"/>
      <c r="L5" s="110"/>
      <c r="M5" s="111"/>
      <c r="N5" s="110"/>
      <c r="O5" s="110"/>
      <c r="P5" s="89"/>
      <c r="Q5" s="110"/>
      <c r="R5" s="111"/>
      <c r="S5" s="90"/>
    </row>
    <row r="6" ht="17.25" customHeight="1" spans="1:19">
      <c r="A6" s="15"/>
      <c r="B6" s="97"/>
      <c r="C6" s="97"/>
      <c r="D6" s="98"/>
      <c r="E6" s="98"/>
      <c r="F6" s="98"/>
      <c r="G6" s="98"/>
      <c r="H6" s="98"/>
      <c r="I6" s="98" t="s">
        <v>55</v>
      </c>
      <c r="J6" s="98" t="s">
        <v>58</v>
      </c>
      <c r="K6" s="98" t="s">
        <v>375</v>
      </c>
      <c r="L6" s="98" t="s">
        <v>376</v>
      </c>
      <c r="M6" s="112" t="s">
        <v>377</v>
      </c>
      <c r="N6" s="113" t="s">
        <v>378</v>
      </c>
      <c r="O6" s="113"/>
      <c r="P6" s="118"/>
      <c r="Q6" s="113"/>
      <c r="R6" s="119"/>
      <c r="S6" s="99"/>
    </row>
    <row r="7" ht="54" customHeight="1" spans="1:19">
      <c r="A7" s="18"/>
      <c r="B7" s="99"/>
      <c r="C7" s="99"/>
      <c r="D7" s="100"/>
      <c r="E7" s="100"/>
      <c r="F7" s="100"/>
      <c r="G7" s="100"/>
      <c r="H7" s="100"/>
      <c r="I7" s="100"/>
      <c r="J7" s="100" t="s">
        <v>57</v>
      </c>
      <c r="K7" s="100"/>
      <c r="L7" s="100"/>
      <c r="M7" s="114"/>
      <c r="N7" s="100" t="s">
        <v>57</v>
      </c>
      <c r="O7" s="100" t="s">
        <v>64</v>
      </c>
      <c r="P7" s="99" t="s">
        <v>65</v>
      </c>
      <c r="Q7" s="100" t="s">
        <v>66</v>
      </c>
      <c r="R7" s="114" t="s">
        <v>67</v>
      </c>
      <c r="S7" s="99" t="s">
        <v>68</v>
      </c>
    </row>
    <row r="8" ht="18" customHeight="1" spans="1:19">
      <c r="A8" s="121">
        <v>1</v>
      </c>
      <c r="B8" s="121" t="s">
        <v>82</v>
      </c>
      <c r="C8" s="122">
        <v>3</v>
      </c>
      <c r="D8" s="122">
        <v>4</v>
      </c>
      <c r="E8" s="121">
        <v>5</v>
      </c>
      <c r="F8" s="121">
        <v>6</v>
      </c>
      <c r="G8" s="121">
        <v>7</v>
      </c>
      <c r="H8" s="121">
        <v>8</v>
      </c>
      <c r="I8" s="121">
        <v>9</v>
      </c>
      <c r="J8" s="121">
        <v>10</v>
      </c>
      <c r="K8" s="121">
        <v>11</v>
      </c>
      <c r="L8" s="121">
        <v>12</v>
      </c>
      <c r="M8" s="121">
        <v>13</v>
      </c>
      <c r="N8" s="121">
        <v>14</v>
      </c>
      <c r="O8" s="121">
        <v>15</v>
      </c>
      <c r="P8" s="121">
        <v>16</v>
      </c>
      <c r="Q8" s="121">
        <v>17</v>
      </c>
      <c r="R8" s="121">
        <v>18</v>
      </c>
      <c r="S8" s="121">
        <v>19</v>
      </c>
    </row>
    <row r="9" ht="21" customHeight="1" spans="1:19">
      <c r="A9" s="101" t="s">
        <v>197</v>
      </c>
      <c r="B9" s="102" t="s">
        <v>69</v>
      </c>
      <c r="C9" s="102" t="s">
        <v>253</v>
      </c>
      <c r="D9" s="123" t="s">
        <v>379</v>
      </c>
      <c r="E9" s="123" t="s">
        <v>380</v>
      </c>
      <c r="F9" s="123" t="s">
        <v>347</v>
      </c>
      <c r="G9" s="124">
        <v>12</v>
      </c>
      <c r="H9" s="125">
        <v>33000</v>
      </c>
      <c r="I9" s="125">
        <v>33000</v>
      </c>
      <c r="J9" s="125">
        <v>33000</v>
      </c>
      <c r="K9" s="88"/>
      <c r="L9" s="88"/>
      <c r="M9" s="88"/>
      <c r="N9" s="88"/>
      <c r="O9" s="88"/>
      <c r="P9" s="88"/>
      <c r="Q9" s="88"/>
      <c r="R9" s="88"/>
      <c r="S9" s="88"/>
    </row>
    <row r="10" ht="21" customHeight="1" spans="1:19">
      <c r="A10" s="104" t="s">
        <v>243</v>
      </c>
      <c r="B10" s="105"/>
      <c r="C10" s="105"/>
      <c r="D10" s="106"/>
      <c r="E10" s="106"/>
      <c r="F10" s="106"/>
      <c r="G10" s="126"/>
      <c r="H10" s="88"/>
      <c r="I10" s="88"/>
      <c r="J10" s="88"/>
      <c r="K10" s="88"/>
      <c r="L10" s="88"/>
      <c r="M10" s="88"/>
      <c r="N10" s="88"/>
      <c r="O10" s="88"/>
      <c r="P10" s="88"/>
      <c r="Q10" s="88"/>
      <c r="R10" s="88"/>
      <c r="S10" s="88"/>
    </row>
    <row r="11" ht="21" customHeight="1" spans="1:19">
      <c r="A11" s="120" t="s">
        <v>381</v>
      </c>
      <c r="B11" s="5"/>
      <c r="C11" s="5"/>
      <c r="D11" s="120"/>
      <c r="E11" s="120"/>
      <c r="F11" s="120"/>
      <c r="G11" s="127"/>
      <c r="H11" s="128"/>
      <c r="I11" s="128"/>
      <c r="J11" s="128"/>
      <c r="K11" s="128"/>
      <c r="L11" s="128"/>
      <c r="M11" s="128"/>
      <c r="N11" s="128"/>
      <c r="O11" s="128"/>
      <c r="P11" s="128"/>
      <c r="Q11" s="128"/>
      <c r="R11" s="128"/>
      <c r="S11" s="128"/>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V11"/>
  <sheetViews>
    <sheetView showZeros="0" workbookViewId="0">
      <pane ySplit="1" topLeftCell="A2" activePane="bottomLeft" state="frozen"/>
      <selection/>
      <selection pane="bottomLeft" activeCell="A4" sqref="A4:I4"/>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5"/>
      <c r="B2" s="92"/>
      <c r="C2" s="92"/>
      <c r="D2" s="92"/>
      <c r="E2" s="92"/>
      <c r="F2" s="92"/>
      <c r="G2" s="92"/>
      <c r="H2" s="85"/>
      <c r="I2" s="85"/>
      <c r="J2" s="85"/>
      <c r="K2" s="85"/>
      <c r="L2" s="85"/>
      <c r="M2" s="85"/>
      <c r="N2" s="108"/>
      <c r="O2" s="85"/>
      <c r="P2" s="85"/>
      <c r="Q2" s="92"/>
      <c r="R2" s="85"/>
      <c r="S2" s="116"/>
      <c r="T2" s="116" t="s">
        <v>382</v>
      </c>
    </row>
    <row r="3" ht="41.25" customHeight="1" spans="1:20">
      <c r="A3" s="81" t="str">
        <f>"2025"&amp;"年部门政府购买服务预算表"</f>
        <v>2025年部门政府购买服务预算表</v>
      </c>
      <c r="B3" s="74"/>
      <c r="C3" s="74"/>
      <c r="D3" s="74"/>
      <c r="E3" s="74"/>
      <c r="F3" s="74"/>
      <c r="G3" s="74"/>
      <c r="H3" s="93"/>
      <c r="I3" s="93"/>
      <c r="J3" s="93"/>
      <c r="K3" s="93"/>
      <c r="L3" s="93"/>
      <c r="M3" s="93"/>
      <c r="N3" s="109"/>
      <c r="O3" s="93"/>
      <c r="P3" s="93"/>
      <c r="Q3" s="74"/>
      <c r="R3" s="93"/>
      <c r="S3" s="109"/>
      <c r="T3" s="74"/>
    </row>
    <row r="4" ht="22.5" customHeight="1" spans="1:20">
      <c r="A4" s="82" t="str">
        <f>"单位名称："&amp;""</f>
        <v>单位名称：</v>
      </c>
      <c r="B4" s="94"/>
      <c r="C4" s="94"/>
      <c r="D4" s="94"/>
      <c r="E4" s="94"/>
      <c r="F4" s="94"/>
      <c r="G4" s="94"/>
      <c r="H4" s="83"/>
      <c r="I4" s="83"/>
      <c r="J4" s="83"/>
      <c r="K4" s="83"/>
      <c r="L4" s="83"/>
      <c r="M4" s="83"/>
      <c r="N4" s="108"/>
      <c r="O4" s="85"/>
      <c r="P4" s="85"/>
      <c r="Q4" s="92"/>
      <c r="R4" s="85"/>
      <c r="S4" s="117"/>
      <c r="T4" s="116" t="s">
        <v>1</v>
      </c>
    </row>
    <row r="5" ht="24" customHeight="1" spans="1:20">
      <c r="A5" s="10" t="s">
        <v>179</v>
      </c>
      <c r="B5" s="95" t="s">
        <v>180</v>
      </c>
      <c r="C5" s="95" t="s">
        <v>369</v>
      </c>
      <c r="D5" s="95" t="s">
        <v>383</v>
      </c>
      <c r="E5" s="95" t="s">
        <v>384</v>
      </c>
      <c r="F5" s="95" t="s">
        <v>385</v>
      </c>
      <c r="G5" s="95" t="s">
        <v>386</v>
      </c>
      <c r="H5" s="96" t="s">
        <v>387</v>
      </c>
      <c r="I5" s="96" t="s">
        <v>388</v>
      </c>
      <c r="J5" s="110" t="s">
        <v>187</v>
      </c>
      <c r="K5" s="110"/>
      <c r="L5" s="110"/>
      <c r="M5" s="110"/>
      <c r="N5" s="111"/>
      <c r="O5" s="110"/>
      <c r="P5" s="110"/>
      <c r="Q5" s="89"/>
      <c r="R5" s="110"/>
      <c r="S5" s="111"/>
      <c r="T5" s="90"/>
    </row>
    <row r="6" ht="24" customHeight="1" spans="1:20">
      <c r="A6" s="15"/>
      <c r="B6" s="97"/>
      <c r="C6" s="97"/>
      <c r="D6" s="97"/>
      <c r="E6" s="97"/>
      <c r="F6" s="97"/>
      <c r="G6" s="97"/>
      <c r="H6" s="98"/>
      <c r="I6" s="98"/>
      <c r="J6" s="98" t="s">
        <v>55</v>
      </c>
      <c r="K6" s="98" t="s">
        <v>58</v>
      </c>
      <c r="L6" s="98" t="s">
        <v>375</v>
      </c>
      <c r="M6" s="98" t="s">
        <v>376</v>
      </c>
      <c r="N6" s="112" t="s">
        <v>377</v>
      </c>
      <c r="O6" s="113" t="s">
        <v>378</v>
      </c>
      <c r="P6" s="113"/>
      <c r="Q6" s="118"/>
      <c r="R6" s="113"/>
      <c r="S6" s="119"/>
      <c r="T6" s="99"/>
    </row>
    <row r="7" ht="54" customHeight="1" spans="1:20">
      <c r="A7" s="18"/>
      <c r="B7" s="99"/>
      <c r="C7" s="99"/>
      <c r="D7" s="99"/>
      <c r="E7" s="99"/>
      <c r="F7" s="99"/>
      <c r="G7" s="99"/>
      <c r="H7" s="100"/>
      <c r="I7" s="100"/>
      <c r="J7" s="100"/>
      <c r="K7" s="100" t="s">
        <v>57</v>
      </c>
      <c r="L7" s="100"/>
      <c r="M7" s="100"/>
      <c r="N7" s="114"/>
      <c r="O7" s="100" t="s">
        <v>57</v>
      </c>
      <c r="P7" s="100" t="s">
        <v>64</v>
      </c>
      <c r="Q7" s="99" t="s">
        <v>65</v>
      </c>
      <c r="R7" s="100" t="s">
        <v>66</v>
      </c>
      <c r="S7" s="114" t="s">
        <v>67</v>
      </c>
      <c r="T7" s="99" t="s">
        <v>68</v>
      </c>
    </row>
    <row r="8" ht="17.25" customHeight="1" spans="1:20">
      <c r="A8" s="19">
        <v>1</v>
      </c>
      <c r="B8" s="99">
        <v>2</v>
      </c>
      <c r="C8" s="19">
        <v>3</v>
      </c>
      <c r="D8" s="19">
        <v>4</v>
      </c>
      <c r="E8" s="99">
        <v>5</v>
      </c>
      <c r="F8" s="19">
        <v>6</v>
      </c>
      <c r="G8" s="19">
        <v>7</v>
      </c>
      <c r="H8" s="99">
        <v>8</v>
      </c>
      <c r="I8" s="19">
        <v>9</v>
      </c>
      <c r="J8" s="19">
        <v>10</v>
      </c>
      <c r="K8" s="99">
        <v>11</v>
      </c>
      <c r="L8" s="19">
        <v>12</v>
      </c>
      <c r="M8" s="19">
        <v>13</v>
      </c>
      <c r="N8" s="99">
        <v>14</v>
      </c>
      <c r="O8" s="19">
        <v>15</v>
      </c>
      <c r="P8" s="19">
        <v>16</v>
      </c>
      <c r="Q8" s="99">
        <v>17</v>
      </c>
      <c r="R8" s="19">
        <v>18</v>
      </c>
      <c r="S8" s="19">
        <v>19</v>
      </c>
      <c r="T8" s="19">
        <v>20</v>
      </c>
    </row>
    <row r="9" ht="21" customHeight="1" spans="1:20">
      <c r="A9" s="101"/>
      <c r="B9" s="102"/>
      <c r="C9" s="102"/>
      <c r="D9" s="102"/>
      <c r="E9" s="102"/>
      <c r="F9" s="102"/>
      <c r="G9" s="102"/>
      <c r="H9" s="103"/>
      <c r="I9" s="103"/>
      <c r="J9" s="88"/>
      <c r="K9" s="88"/>
      <c r="L9" s="88"/>
      <c r="M9" s="88"/>
      <c r="N9" s="88"/>
      <c r="O9" s="88"/>
      <c r="P9" s="88"/>
      <c r="Q9" s="88"/>
      <c r="R9" s="88"/>
      <c r="S9" s="88"/>
      <c r="T9" s="88"/>
    </row>
    <row r="10" ht="21" customHeight="1" spans="1:20">
      <c r="A10" s="104" t="s">
        <v>243</v>
      </c>
      <c r="B10" s="105"/>
      <c r="C10" s="105"/>
      <c r="D10" s="105"/>
      <c r="E10" s="105"/>
      <c r="F10" s="105"/>
      <c r="G10" s="105"/>
      <c r="H10" s="106"/>
      <c r="I10" s="115"/>
      <c r="J10" s="88"/>
      <c r="K10" s="88"/>
      <c r="L10" s="88"/>
      <c r="M10" s="88"/>
      <c r="N10" s="88"/>
      <c r="O10" s="88"/>
      <c r="P10" s="88"/>
      <c r="Q10" s="88"/>
      <c r="R10" s="88"/>
      <c r="S10" s="88"/>
      <c r="T10" s="88"/>
    </row>
    <row r="11" customHeight="1" spans="1:22">
      <c r="A11" t="s">
        <v>389</v>
      </c>
      <c r="E11" s="107" t="s">
        <v>389</v>
      </c>
      <c r="F11" s="107"/>
      <c r="G11" s="107"/>
      <c r="H11" s="107"/>
      <c r="I11" s="107"/>
      <c r="J11" s="107"/>
      <c r="K11" s="107"/>
      <c r="L11" s="107"/>
      <c r="M11" s="107"/>
      <c r="N11" s="107"/>
      <c r="O11" s="107"/>
      <c r="P11" s="107"/>
      <c r="Q11" s="107"/>
      <c r="R11" s="107"/>
      <c r="S11" s="107"/>
      <c r="T11" s="107"/>
      <c r="U11" s="107"/>
      <c r="V11" s="107"/>
    </row>
  </sheetData>
  <mergeCells count="20">
    <mergeCell ref="A3:T3"/>
    <mergeCell ref="A4:I4"/>
    <mergeCell ref="J5:T5"/>
    <mergeCell ref="O6:T6"/>
    <mergeCell ref="A10:I10"/>
    <mergeCell ref="E11:V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topLeftCell="I1" workbookViewId="0">
      <pane ySplit="1" topLeftCell="A2" activePane="bottomLeft" state="frozen"/>
      <selection/>
      <selection pane="bottomLeft" activeCell="K15" sqref="K15"/>
    </sheetView>
  </sheetViews>
  <sheetFormatPr defaultColWidth="9.13888888888889" defaultRowHeight="14.25" customHeight="1"/>
  <cols>
    <col min="1" max="1" width="37.703703703703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80"/>
      <c r="W2" s="3"/>
      <c r="X2" s="3" t="s">
        <v>390</v>
      </c>
    </row>
    <row r="3" ht="41.25" customHeight="1" spans="1:24">
      <c r="A3" s="81"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74"/>
      <c r="X3" s="74"/>
    </row>
    <row r="4" ht="18" customHeight="1" spans="1:24">
      <c r="A4" s="82" t="str">
        <f>"单位名称："&amp;""</f>
        <v>单位名称：</v>
      </c>
      <c r="B4" s="83"/>
      <c r="C4" s="83"/>
      <c r="D4" s="84"/>
      <c r="E4" s="85"/>
      <c r="F4" s="85"/>
      <c r="G4" s="85"/>
      <c r="H4" s="85"/>
      <c r="I4" s="85"/>
      <c r="W4" s="8"/>
      <c r="X4" s="8" t="s">
        <v>1</v>
      </c>
    </row>
    <row r="5" ht="19.5" customHeight="1" spans="1:24">
      <c r="A5" s="31" t="s">
        <v>391</v>
      </c>
      <c r="B5" s="11" t="s">
        <v>187</v>
      </c>
      <c r="C5" s="12"/>
      <c r="D5" s="12"/>
      <c r="E5" s="11" t="s">
        <v>392</v>
      </c>
      <c r="F5" s="12"/>
      <c r="G5" s="12"/>
      <c r="H5" s="12"/>
      <c r="I5" s="12"/>
      <c r="J5" s="12"/>
      <c r="K5" s="12"/>
      <c r="L5" s="12"/>
      <c r="M5" s="12"/>
      <c r="N5" s="12"/>
      <c r="O5" s="12"/>
      <c r="P5" s="12"/>
      <c r="Q5" s="12"/>
      <c r="R5" s="12"/>
      <c r="S5" s="12"/>
      <c r="T5" s="12"/>
      <c r="U5" s="12"/>
      <c r="V5" s="12"/>
      <c r="W5" s="89"/>
      <c r="X5" s="90"/>
    </row>
    <row r="6" ht="40.5" customHeight="1" spans="1:24">
      <c r="A6" s="19"/>
      <c r="B6" s="32" t="s">
        <v>55</v>
      </c>
      <c r="C6" s="10" t="s">
        <v>58</v>
      </c>
      <c r="D6" s="86" t="s">
        <v>375</v>
      </c>
      <c r="E6" s="55" t="s">
        <v>393</v>
      </c>
      <c r="F6" s="55" t="s">
        <v>394</v>
      </c>
      <c r="G6" s="55" t="s">
        <v>395</v>
      </c>
      <c r="H6" s="55" t="s">
        <v>396</v>
      </c>
      <c r="I6" s="55" t="s">
        <v>397</v>
      </c>
      <c r="J6" s="55" t="s">
        <v>398</v>
      </c>
      <c r="K6" s="55" t="s">
        <v>399</v>
      </c>
      <c r="L6" s="55" t="s">
        <v>400</v>
      </c>
      <c r="M6" s="55" t="s">
        <v>401</v>
      </c>
      <c r="N6" s="55" t="s">
        <v>402</v>
      </c>
      <c r="O6" s="55" t="s">
        <v>403</v>
      </c>
      <c r="P6" s="55" t="s">
        <v>404</v>
      </c>
      <c r="Q6" s="55" t="s">
        <v>405</v>
      </c>
      <c r="R6" s="55" t="s">
        <v>406</v>
      </c>
      <c r="S6" s="55" t="s">
        <v>407</v>
      </c>
      <c r="T6" s="55" t="s">
        <v>408</v>
      </c>
      <c r="U6" s="55" t="s">
        <v>409</v>
      </c>
      <c r="V6" s="55" t="s">
        <v>410</v>
      </c>
      <c r="W6" s="55" t="s">
        <v>411</v>
      </c>
      <c r="X6" s="91" t="s">
        <v>412</v>
      </c>
    </row>
    <row r="7" ht="19.5" customHeight="1" spans="1:24">
      <c r="A7" s="33">
        <v>1</v>
      </c>
      <c r="B7" s="33">
        <v>2</v>
      </c>
      <c r="C7" s="33">
        <v>3</v>
      </c>
      <c r="D7" s="87">
        <v>4</v>
      </c>
      <c r="E7" s="43">
        <v>5</v>
      </c>
      <c r="F7" s="33">
        <v>6</v>
      </c>
      <c r="G7" s="33">
        <v>7</v>
      </c>
      <c r="H7" s="87">
        <v>8</v>
      </c>
      <c r="I7" s="33">
        <v>9</v>
      </c>
      <c r="J7" s="33">
        <v>10</v>
      </c>
      <c r="K7" s="33">
        <v>11</v>
      </c>
      <c r="L7" s="87">
        <v>12</v>
      </c>
      <c r="M7" s="33">
        <v>13</v>
      </c>
      <c r="N7" s="33">
        <v>14</v>
      </c>
      <c r="O7" s="33">
        <v>15</v>
      </c>
      <c r="P7" s="87">
        <v>16</v>
      </c>
      <c r="Q7" s="33">
        <v>17</v>
      </c>
      <c r="R7" s="33">
        <v>18</v>
      </c>
      <c r="S7" s="33">
        <v>19</v>
      </c>
      <c r="T7" s="87">
        <v>20</v>
      </c>
      <c r="U7" s="87">
        <v>21</v>
      </c>
      <c r="V7" s="87">
        <v>22</v>
      </c>
      <c r="W7" s="43">
        <v>23</v>
      </c>
      <c r="X7" s="43">
        <v>24</v>
      </c>
    </row>
    <row r="8" ht="19.5" customHeight="1" spans="1:24">
      <c r="A8" s="34"/>
      <c r="B8" s="88"/>
      <c r="C8" s="88"/>
      <c r="D8" s="88"/>
      <c r="E8" s="88"/>
      <c r="F8" s="88"/>
      <c r="G8" s="88"/>
      <c r="H8" s="88"/>
      <c r="I8" s="88"/>
      <c r="J8" s="88"/>
      <c r="K8" s="88"/>
      <c r="L8" s="88"/>
      <c r="M8" s="88"/>
      <c r="N8" s="88"/>
      <c r="O8" s="88"/>
      <c r="P8" s="88"/>
      <c r="Q8" s="88"/>
      <c r="R8" s="88"/>
      <c r="S8" s="88"/>
      <c r="T8" s="88"/>
      <c r="U8" s="88"/>
      <c r="V8" s="88"/>
      <c r="W8" s="88"/>
      <c r="X8" s="88"/>
    </row>
    <row r="9" ht="19.5" customHeight="1" spans="1:24">
      <c r="A9" s="77"/>
      <c r="B9" s="88"/>
      <c r="C9" s="88"/>
      <c r="D9" s="88"/>
      <c r="E9" s="88"/>
      <c r="F9" s="88"/>
      <c r="G9" s="88"/>
      <c r="H9" s="88"/>
      <c r="I9" s="88"/>
      <c r="J9" s="88"/>
      <c r="K9" s="88"/>
      <c r="L9" s="88"/>
      <c r="M9" s="88"/>
      <c r="N9" s="88"/>
      <c r="O9" s="88"/>
      <c r="P9" s="88"/>
      <c r="Q9" s="88"/>
      <c r="R9" s="88"/>
      <c r="S9" s="88"/>
      <c r="T9" s="88"/>
      <c r="U9" s="88"/>
      <c r="V9" s="88"/>
      <c r="W9" s="88"/>
      <c r="X9" s="88"/>
    </row>
    <row r="10" customHeight="1" spans="9:9">
      <c r="I10" s="42" t="s">
        <v>413</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opLeftCell="C1" workbookViewId="0">
      <pane ySplit="1" topLeftCell="A2" activePane="bottomLeft" state="frozen"/>
      <selection/>
      <selection pane="bottomLeft" activeCell="J12" sqref="J12"/>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6.5" customHeight="1" spans="10:10">
      <c r="J2" s="3" t="s">
        <v>414</v>
      </c>
    </row>
    <row r="3" ht="41.25" customHeight="1" spans="1:10">
      <c r="A3" s="73" t="str">
        <f>"2025"&amp;"年对下转移支付绩效目标表"</f>
        <v>2025年对下转移支付绩效目标表</v>
      </c>
      <c r="B3" s="4"/>
      <c r="C3" s="4"/>
      <c r="D3" s="4"/>
      <c r="E3" s="4"/>
      <c r="F3" s="74"/>
      <c r="G3" s="4"/>
      <c r="H3" s="74"/>
      <c r="I3" s="74"/>
      <c r="J3" s="4"/>
    </row>
    <row r="4" ht="17.25" customHeight="1" spans="1:1">
      <c r="A4" s="5" t="str">
        <f>"单位名称："&amp;""</f>
        <v>单位名称：</v>
      </c>
    </row>
    <row r="5" ht="44.25" customHeight="1" spans="1:10">
      <c r="A5" s="75" t="s">
        <v>391</v>
      </c>
      <c r="B5" s="75" t="s">
        <v>278</v>
      </c>
      <c r="C5" s="75" t="s">
        <v>279</v>
      </c>
      <c r="D5" s="75" t="s">
        <v>280</v>
      </c>
      <c r="E5" s="75" t="s">
        <v>281</v>
      </c>
      <c r="F5" s="76" t="s">
        <v>282</v>
      </c>
      <c r="G5" s="75" t="s">
        <v>283</v>
      </c>
      <c r="H5" s="76" t="s">
        <v>284</v>
      </c>
      <c r="I5" s="76" t="s">
        <v>285</v>
      </c>
      <c r="J5" s="75" t="s">
        <v>286</v>
      </c>
    </row>
    <row r="6" ht="14.25" customHeight="1" spans="1:10">
      <c r="A6" s="75">
        <v>1</v>
      </c>
      <c r="B6" s="75">
        <v>2</v>
      </c>
      <c r="C6" s="75">
        <v>3</v>
      </c>
      <c r="D6" s="75">
        <v>4</v>
      </c>
      <c r="E6" s="75">
        <v>5</v>
      </c>
      <c r="F6" s="76">
        <v>6</v>
      </c>
      <c r="G6" s="75">
        <v>7</v>
      </c>
      <c r="H6" s="76">
        <v>8</v>
      </c>
      <c r="I6" s="76">
        <v>9</v>
      </c>
      <c r="J6" s="75">
        <v>10</v>
      </c>
    </row>
    <row r="7" ht="42" customHeight="1" spans="1:10">
      <c r="A7" s="34"/>
      <c r="B7" s="77"/>
      <c r="C7" s="77"/>
      <c r="D7" s="77"/>
      <c r="E7" s="78"/>
      <c r="F7" s="79"/>
      <c r="G7" s="78"/>
      <c r="H7" s="79"/>
      <c r="I7" s="79"/>
      <c r="J7" s="78"/>
    </row>
    <row r="8" ht="42" customHeight="1" spans="1:10">
      <c r="A8" s="34"/>
      <c r="B8" s="35"/>
      <c r="C8" s="35"/>
      <c r="D8" s="35"/>
      <c r="E8" s="34"/>
      <c r="F8" s="35"/>
      <c r="G8" s="34"/>
      <c r="H8" s="35"/>
      <c r="I8" s="35"/>
      <c r="J8" s="34"/>
    </row>
    <row r="9" customHeight="1" spans="3:3">
      <c r="C9" s="42" t="s">
        <v>415</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1"/>
      <c r="B1" s="1"/>
      <c r="C1" s="1"/>
      <c r="D1" s="1"/>
      <c r="E1" s="1"/>
      <c r="F1" s="1"/>
      <c r="G1" s="1"/>
      <c r="H1" s="1"/>
      <c r="I1" s="1"/>
    </row>
    <row r="2" customHeight="1" spans="1:9">
      <c r="A2" s="45" t="s">
        <v>416</v>
      </c>
      <c r="B2" s="46"/>
      <c r="C2" s="46"/>
      <c r="D2" s="47"/>
      <c r="E2" s="47"/>
      <c r="F2" s="47"/>
      <c r="G2" s="46"/>
      <c r="H2" s="46"/>
      <c r="I2" s="47"/>
    </row>
    <row r="3" ht="41.25" customHeight="1" spans="1:9">
      <c r="A3" s="48" t="str">
        <f>"2025"&amp;"年新增资产配置预算表"</f>
        <v>2025年新增资产配置预算表</v>
      </c>
      <c r="B3" s="49"/>
      <c r="C3" s="49"/>
      <c r="D3" s="50"/>
      <c r="E3" s="50"/>
      <c r="F3" s="50"/>
      <c r="G3" s="49"/>
      <c r="H3" s="49"/>
      <c r="I3" s="50"/>
    </row>
    <row r="4" customHeight="1" spans="1:9">
      <c r="A4" s="51" t="str">
        <f>"单位名称："&amp;""</f>
        <v>单位名称：</v>
      </c>
      <c r="B4" s="52"/>
      <c r="C4" s="52"/>
      <c r="D4" s="53"/>
      <c r="F4" s="50"/>
      <c r="G4" s="49"/>
      <c r="H4" s="49"/>
      <c r="I4" s="72" t="s">
        <v>1</v>
      </c>
    </row>
    <row r="5" ht="28.5" customHeight="1" spans="1:9">
      <c r="A5" s="54" t="s">
        <v>179</v>
      </c>
      <c r="B5" s="55" t="s">
        <v>180</v>
      </c>
      <c r="C5" s="56" t="s">
        <v>417</v>
      </c>
      <c r="D5" s="54" t="s">
        <v>418</v>
      </c>
      <c r="E5" s="54" t="s">
        <v>419</v>
      </c>
      <c r="F5" s="54" t="s">
        <v>420</v>
      </c>
      <c r="G5" s="55" t="s">
        <v>421</v>
      </c>
      <c r="H5" s="43"/>
      <c r="I5" s="54"/>
    </row>
    <row r="6" ht="21" customHeight="1" spans="1:9">
      <c r="A6" s="56"/>
      <c r="B6" s="57"/>
      <c r="C6" s="57"/>
      <c r="D6" s="58"/>
      <c r="E6" s="57"/>
      <c r="F6" s="57"/>
      <c r="G6" s="55" t="s">
        <v>373</v>
      </c>
      <c r="H6" s="55" t="s">
        <v>422</v>
      </c>
      <c r="I6" s="55" t="s">
        <v>423</v>
      </c>
    </row>
    <row r="7" ht="17.25" customHeight="1" spans="1:9">
      <c r="A7" s="59" t="s">
        <v>81</v>
      </c>
      <c r="B7" s="60"/>
      <c r="C7" s="61" t="s">
        <v>82</v>
      </c>
      <c r="D7" s="59" t="s">
        <v>83</v>
      </c>
      <c r="E7" s="62" t="s">
        <v>84</v>
      </c>
      <c r="F7" s="59" t="s">
        <v>85</v>
      </c>
      <c r="G7" s="61" t="s">
        <v>86</v>
      </c>
      <c r="H7" s="63" t="s">
        <v>87</v>
      </c>
      <c r="I7" s="62" t="s">
        <v>88</v>
      </c>
    </row>
    <row r="8" ht="19.5" customHeight="1" spans="1:9">
      <c r="A8" s="64"/>
      <c r="B8" s="37"/>
      <c r="C8" s="37"/>
      <c r="D8" s="34"/>
      <c r="E8" s="35"/>
      <c r="F8" s="63"/>
      <c r="G8" s="65"/>
      <c r="H8" s="66"/>
      <c r="I8" s="66"/>
    </row>
    <row r="9" ht="19.5" customHeight="1" spans="1:9">
      <c r="A9" s="67" t="s">
        <v>55</v>
      </c>
      <c r="B9" s="68"/>
      <c r="C9" s="68"/>
      <c r="D9" s="69"/>
      <c r="E9" s="70"/>
      <c r="F9" s="70"/>
      <c r="G9" s="65"/>
      <c r="H9" s="66"/>
      <c r="I9" s="66"/>
    </row>
    <row r="10" customHeight="1" spans="1:1">
      <c r="A10" s="71" t="s">
        <v>424</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A12" sqref="A12:Q12"/>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1"/>
      <c r="B1" s="1"/>
      <c r="C1" s="1"/>
      <c r="D1" s="1"/>
      <c r="E1" s="1"/>
      <c r="F1" s="1"/>
      <c r="G1" s="1"/>
      <c r="H1" s="1"/>
      <c r="I1" s="1"/>
      <c r="J1" s="1"/>
      <c r="K1" s="1"/>
    </row>
    <row r="2" customHeight="1" spans="4:11">
      <c r="D2" s="2"/>
      <c r="E2" s="2"/>
      <c r="F2" s="2"/>
      <c r="G2" s="2"/>
      <c r="K2" s="3" t="s">
        <v>425</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f>
        <v>单位名称：</v>
      </c>
      <c r="B4" s="6"/>
      <c r="C4" s="6"/>
      <c r="D4" s="6"/>
      <c r="E4" s="6"/>
      <c r="F4" s="6"/>
      <c r="G4" s="6"/>
      <c r="H4" s="7"/>
      <c r="I4" s="7"/>
      <c r="J4" s="7"/>
      <c r="K4" s="8" t="s">
        <v>1</v>
      </c>
    </row>
    <row r="5" ht="21.75" customHeight="1" spans="1:11">
      <c r="A5" s="9" t="s">
        <v>245</v>
      </c>
      <c r="B5" s="9" t="s">
        <v>182</v>
      </c>
      <c r="C5" s="9" t="s">
        <v>246</v>
      </c>
      <c r="D5" s="10" t="s">
        <v>183</v>
      </c>
      <c r="E5" s="10" t="s">
        <v>184</v>
      </c>
      <c r="F5" s="10" t="s">
        <v>247</v>
      </c>
      <c r="G5" s="10" t="s">
        <v>248</v>
      </c>
      <c r="H5" s="31" t="s">
        <v>55</v>
      </c>
      <c r="I5" s="11" t="s">
        <v>426</v>
      </c>
      <c r="J5" s="12"/>
      <c r="K5" s="13"/>
    </row>
    <row r="6" ht="21.75" customHeight="1" spans="1:11">
      <c r="A6" s="14"/>
      <c r="B6" s="14"/>
      <c r="C6" s="14"/>
      <c r="D6" s="15"/>
      <c r="E6" s="15"/>
      <c r="F6" s="15"/>
      <c r="G6" s="15"/>
      <c r="H6" s="32"/>
      <c r="I6" s="10" t="s">
        <v>58</v>
      </c>
      <c r="J6" s="10" t="s">
        <v>59</v>
      </c>
      <c r="K6" s="10" t="s">
        <v>60</v>
      </c>
    </row>
    <row r="7" ht="40.5" customHeight="1" spans="1:11">
      <c r="A7" s="17"/>
      <c r="B7" s="17"/>
      <c r="C7" s="17"/>
      <c r="D7" s="18"/>
      <c r="E7" s="18"/>
      <c r="F7" s="18"/>
      <c r="G7" s="18"/>
      <c r="H7" s="19"/>
      <c r="I7" s="18" t="s">
        <v>57</v>
      </c>
      <c r="J7" s="18"/>
      <c r="K7" s="18"/>
    </row>
    <row r="8" ht="15" customHeight="1" spans="1:11">
      <c r="A8" s="33">
        <v>1</v>
      </c>
      <c r="B8" s="33">
        <v>2</v>
      </c>
      <c r="C8" s="33">
        <v>3</v>
      </c>
      <c r="D8" s="33">
        <v>4</v>
      </c>
      <c r="E8" s="33">
        <v>5</v>
      </c>
      <c r="F8" s="33">
        <v>6</v>
      </c>
      <c r="G8" s="33">
        <v>7</v>
      </c>
      <c r="H8" s="33">
        <v>8</v>
      </c>
      <c r="I8" s="33">
        <v>9</v>
      </c>
      <c r="J8" s="43">
        <v>10</v>
      </c>
      <c r="K8" s="43">
        <v>11</v>
      </c>
    </row>
    <row r="9" ht="18.75" customHeight="1" spans="1:11">
      <c r="A9" s="34"/>
      <c r="B9" s="35"/>
      <c r="C9" s="34"/>
      <c r="D9" s="34"/>
      <c r="E9" s="34"/>
      <c r="F9" s="34"/>
      <c r="G9" s="34"/>
      <c r="H9" s="36"/>
      <c r="I9" s="44"/>
      <c r="J9" s="44"/>
      <c r="K9" s="36"/>
    </row>
    <row r="10" ht="18.75" customHeight="1" spans="1:11">
      <c r="A10" s="37"/>
      <c r="B10" s="35"/>
      <c r="C10" s="35"/>
      <c r="D10" s="35"/>
      <c r="E10" s="35"/>
      <c r="F10" s="35"/>
      <c r="G10" s="35"/>
      <c r="H10" s="38"/>
      <c r="I10" s="38"/>
      <c r="J10" s="38"/>
      <c r="K10" s="36"/>
    </row>
    <row r="11" ht="18.75" customHeight="1" spans="1:11">
      <c r="A11" s="39" t="s">
        <v>243</v>
      </c>
      <c r="B11" s="40"/>
      <c r="C11" s="40"/>
      <c r="D11" s="40"/>
      <c r="E11" s="40"/>
      <c r="F11" s="40"/>
      <c r="G11" s="41"/>
      <c r="H11" s="38"/>
      <c r="I11" s="38"/>
      <c r="J11" s="38"/>
      <c r="K11" s="36"/>
    </row>
    <row r="12" customHeight="1" spans="1:17">
      <c r="A12" s="42" t="s">
        <v>427</v>
      </c>
      <c r="B12" s="42"/>
      <c r="C12" s="42"/>
      <c r="D12" s="42"/>
      <c r="E12" s="42"/>
      <c r="F12" s="42"/>
      <c r="G12" s="42"/>
      <c r="H12" s="42"/>
      <c r="I12" s="42"/>
      <c r="J12" s="42"/>
      <c r="K12" s="42"/>
      <c r="L12" s="42"/>
      <c r="M12" s="42"/>
      <c r="N12" s="42"/>
      <c r="O12" s="42"/>
      <c r="P12" s="42"/>
      <c r="Q12" s="42"/>
    </row>
  </sheetData>
  <mergeCells count="16">
    <mergeCell ref="A3:K3"/>
    <mergeCell ref="A4:G4"/>
    <mergeCell ref="I5:K5"/>
    <mergeCell ref="A11:G11"/>
    <mergeCell ref="A12:Q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tabSelected="1" workbookViewId="0">
      <pane ySplit="1" topLeftCell="A2" activePane="bottomLeft" state="frozen"/>
      <selection/>
      <selection pane="bottomLeft" activeCell="H13" sqref="H13"/>
    </sheetView>
  </sheetViews>
  <sheetFormatPr defaultColWidth="9.13888888888889" defaultRowHeight="14.25" customHeight="1" outlineLevelCol="6"/>
  <cols>
    <col min="1" max="1" width="35.287037037037" customWidth="1"/>
    <col min="2" max="2" width="28" customWidth="1"/>
    <col min="3" max="3" width="37.6666666666667" customWidth="1"/>
    <col min="4" max="4" width="28" customWidth="1"/>
    <col min="5" max="7" width="23.8518518518519" customWidth="1"/>
  </cols>
  <sheetData>
    <row r="1" customHeight="1" spans="1:7">
      <c r="A1" s="1"/>
      <c r="B1" s="1"/>
      <c r="C1" s="1"/>
      <c r="D1" s="1"/>
      <c r="E1" s="1"/>
      <c r="F1" s="1"/>
      <c r="G1" s="1"/>
    </row>
    <row r="2" ht="13.5" customHeight="1" spans="4:7">
      <c r="D2" s="2"/>
      <c r="G2" s="3" t="s">
        <v>428</v>
      </c>
    </row>
    <row r="3" ht="41.25" customHeight="1" spans="1:7">
      <c r="A3" s="4" t="str">
        <f>"2025"&amp;"年部门项目中期规划预算表"</f>
        <v>2025年部门项目中期规划预算表</v>
      </c>
      <c r="B3" s="4"/>
      <c r="C3" s="4"/>
      <c r="D3" s="4"/>
      <c r="E3" s="4"/>
      <c r="F3" s="4"/>
      <c r="G3" s="4"/>
    </row>
    <row r="4" ht="13.5" customHeight="1" spans="1:7">
      <c r="A4" s="5" t="str">
        <f>"单位名称："&amp;""</f>
        <v>单位名称：</v>
      </c>
      <c r="B4" s="6"/>
      <c r="C4" s="6"/>
      <c r="D4" s="6"/>
      <c r="E4" s="7"/>
      <c r="F4" s="7"/>
      <c r="G4" s="8" t="s">
        <v>1</v>
      </c>
    </row>
    <row r="5" ht="21.75" customHeight="1" spans="1:7">
      <c r="A5" s="9" t="s">
        <v>246</v>
      </c>
      <c r="B5" s="9" t="s">
        <v>245</v>
      </c>
      <c r="C5" s="9" t="s">
        <v>182</v>
      </c>
      <c r="D5" s="10" t="s">
        <v>429</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customFormat="1" ht="17.25" customHeight="1" spans="1:7">
      <c r="A9" s="21" t="s">
        <v>69</v>
      </c>
      <c r="B9" s="21" t="s">
        <v>251</v>
      </c>
      <c r="C9" s="22" t="s">
        <v>253</v>
      </c>
      <c r="D9" s="23" t="s">
        <v>430</v>
      </c>
      <c r="E9" s="24">
        <v>6720.96</v>
      </c>
      <c r="F9" s="24">
        <v>6720.96</v>
      </c>
      <c r="G9" s="24">
        <v>6720.96</v>
      </c>
    </row>
    <row r="10" customFormat="1" ht="18.75" customHeight="1" spans="1:7">
      <c r="A10" s="21" t="s">
        <v>69</v>
      </c>
      <c r="B10" s="21" t="s">
        <v>251</v>
      </c>
      <c r="C10" s="22" t="s">
        <v>253</v>
      </c>
      <c r="D10" s="23" t="s">
        <v>430</v>
      </c>
      <c r="E10" s="24">
        <v>33000</v>
      </c>
      <c r="F10" s="24">
        <v>33000</v>
      </c>
      <c r="G10" s="24">
        <v>33000</v>
      </c>
    </row>
    <row r="11" customFormat="1" ht="18.75" customHeight="1" spans="1:7">
      <c r="A11" s="21" t="s">
        <v>69</v>
      </c>
      <c r="B11" s="21" t="s">
        <v>251</v>
      </c>
      <c r="C11" s="22" t="s">
        <v>257</v>
      </c>
      <c r="D11" s="23" t="s">
        <v>430</v>
      </c>
      <c r="E11" s="24">
        <v>1536</v>
      </c>
      <c r="F11" s="24">
        <v>1536</v>
      </c>
      <c r="G11" s="24">
        <v>1536</v>
      </c>
    </row>
    <row r="12" customFormat="1" ht="18.75" customHeight="1" spans="1:7">
      <c r="A12" s="21" t="s">
        <v>69</v>
      </c>
      <c r="B12" s="21" t="s">
        <v>251</v>
      </c>
      <c r="C12" s="22" t="s">
        <v>259</v>
      </c>
      <c r="D12" s="23" t="s">
        <v>430</v>
      </c>
      <c r="E12" s="24">
        <v>18000</v>
      </c>
      <c r="F12" s="24">
        <v>18000</v>
      </c>
      <c r="G12" s="24">
        <v>18000</v>
      </c>
    </row>
    <row r="13" customFormat="1" ht="18.75" customHeight="1" spans="1:7">
      <c r="A13" s="21" t="s">
        <v>69</v>
      </c>
      <c r="B13" s="21" t="s">
        <v>262</v>
      </c>
      <c r="C13" s="22" t="s">
        <v>264</v>
      </c>
      <c r="D13" s="23" t="s">
        <v>430</v>
      </c>
      <c r="E13" s="24">
        <v>180000</v>
      </c>
      <c r="F13" s="25"/>
      <c r="G13" s="25"/>
    </row>
    <row r="14" ht="18.75" customHeight="1" spans="1:7">
      <c r="A14" s="26" t="s">
        <v>55</v>
      </c>
      <c r="B14" s="27" t="s">
        <v>431</v>
      </c>
      <c r="C14" s="27"/>
      <c r="D14" s="28"/>
      <c r="E14" s="29">
        <v>239256.96</v>
      </c>
      <c r="F14" s="30">
        <v>59256.96</v>
      </c>
      <c r="G14" s="30">
        <v>59256.96</v>
      </c>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zoomScale="70" zoomScaleNormal="70" workbookViewId="0">
      <pane ySplit="1" topLeftCell="A2" activePane="bottomLeft" state="frozen"/>
      <selection/>
      <selection pane="bottomLeft" activeCell="C9" sqref="C9:C10"/>
    </sheetView>
  </sheetViews>
  <sheetFormatPr defaultColWidth="8.57407407407407" defaultRowHeight="12.75" customHeight="1"/>
  <cols>
    <col min="1" max="1" width="15.8888888888889"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72" t="s">
        <v>52</v>
      </c>
    </row>
    <row r="3" ht="41.25" customHeight="1" spans="1:1">
      <c r="A3" s="48" t="str">
        <f>"2025"&amp;"年部门收入预算表"</f>
        <v>2025年部门收入预算表</v>
      </c>
    </row>
    <row r="4" ht="17.25" customHeight="1" spans="1:19">
      <c r="A4" s="51" t="str">
        <f>"单位名称："&amp;""</f>
        <v>单位名称：</v>
      </c>
      <c r="S4" s="53" t="s">
        <v>1</v>
      </c>
    </row>
    <row r="5" ht="21.75" customHeight="1" spans="1:19">
      <c r="A5" s="233" t="s">
        <v>53</v>
      </c>
      <c r="B5" s="234" t="s">
        <v>54</v>
      </c>
      <c r="C5" s="234" t="s">
        <v>55</v>
      </c>
      <c r="D5" s="235" t="s">
        <v>56</v>
      </c>
      <c r="E5" s="235"/>
      <c r="F5" s="235"/>
      <c r="G5" s="235"/>
      <c r="H5" s="235"/>
      <c r="I5" s="142"/>
      <c r="J5" s="235"/>
      <c r="K5" s="235"/>
      <c r="L5" s="235"/>
      <c r="M5" s="235"/>
      <c r="N5" s="241"/>
      <c r="O5" s="235" t="s">
        <v>45</v>
      </c>
      <c r="P5" s="235"/>
      <c r="Q5" s="235"/>
      <c r="R5" s="235"/>
      <c r="S5" s="241"/>
    </row>
    <row r="6" ht="27" customHeight="1" spans="1:19">
      <c r="A6" s="236"/>
      <c r="B6" s="237"/>
      <c r="C6" s="237"/>
      <c r="D6" s="237" t="s">
        <v>57</v>
      </c>
      <c r="E6" s="237" t="s">
        <v>58</v>
      </c>
      <c r="F6" s="237" t="s">
        <v>59</v>
      </c>
      <c r="G6" s="237" t="s">
        <v>60</v>
      </c>
      <c r="H6" s="237" t="s">
        <v>61</v>
      </c>
      <c r="I6" s="242" t="s">
        <v>62</v>
      </c>
      <c r="J6" s="243"/>
      <c r="K6" s="243"/>
      <c r="L6" s="243"/>
      <c r="M6" s="243"/>
      <c r="N6" s="244"/>
      <c r="O6" s="237" t="s">
        <v>57</v>
      </c>
      <c r="P6" s="237" t="s">
        <v>58</v>
      </c>
      <c r="Q6" s="237" t="s">
        <v>59</v>
      </c>
      <c r="R6" s="237" t="s">
        <v>60</v>
      </c>
      <c r="S6" s="237" t="s">
        <v>63</v>
      </c>
    </row>
    <row r="7" ht="30" customHeight="1" spans="1:19">
      <c r="A7" s="238"/>
      <c r="B7" s="115"/>
      <c r="C7" s="126"/>
      <c r="D7" s="126"/>
      <c r="E7" s="126"/>
      <c r="F7" s="126"/>
      <c r="G7" s="126"/>
      <c r="H7" s="126"/>
      <c r="I7" s="79" t="s">
        <v>57</v>
      </c>
      <c r="J7" s="244" t="s">
        <v>64</v>
      </c>
      <c r="K7" s="244" t="s">
        <v>65</v>
      </c>
      <c r="L7" s="244" t="s">
        <v>66</v>
      </c>
      <c r="M7" s="244" t="s">
        <v>67</v>
      </c>
      <c r="N7" s="244" t="s">
        <v>68</v>
      </c>
      <c r="O7" s="245"/>
      <c r="P7" s="245"/>
      <c r="Q7" s="245"/>
      <c r="R7" s="245"/>
      <c r="S7" s="126"/>
    </row>
    <row r="8" ht="15" customHeight="1" spans="1:19">
      <c r="A8" s="239">
        <v>1</v>
      </c>
      <c r="B8" s="239">
        <v>2</v>
      </c>
      <c r="C8" s="239">
        <v>3</v>
      </c>
      <c r="D8" s="239">
        <v>4</v>
      </c>
      <c r="E8" s="239">
        <v>5</v>
      </c>
      <c r="F8" s="239">
        <v>6</v>
      </c>
      <c r="G8" s="239">
        <v>7</v>
      </c>
      <c r="H8" s="239">
        <v>8</v>
      </c>
      <c r="I8" s="79">
        <v>9</v>
      </c>
      <c r="J8" s="239">
        <v>10</v>
      </c>
      <c r="K8" s="239">
        <v>11</v>
      </c>
      <c r="L8" s="239">
        <v>12</v>
      </c>
      <c r="M8" s="239">
        <v>13</v>
      </c>
      <c r="N8" s="239">
        <v>14</v>
      </c>
      <c r="O8" s="239">
        <v>15</v>
      </c>
      <c r="P8" s="239">
        <v>16</v>
      </c>
      <c r="Q8" s="239">
        <v>17</v>
      </c>
      <c r="R8" s="239">
        <v>18</v>
      </c>
      <c r="S8" s="239">
        <v>19</v>
      </c>
    </row>
    <row r="9" ht="18" customHeight="1" spans="1:19">
      <c r="A9" s="35">
        <v>105008</v>
      </c>
      <c r="B9" s="35" t="s">
        <v>69</v>
      </c>
      <c r="C9" s="88">
        <v>6128669.74</v>
      </c>
      <c r="D9" s="88">
        <v>5993159.52</v>
      </c>
      <c r="E9" s="88">
        <v>5648359.52</v>
      </c>
      <c r="F9" s="88"/>
      <c r="G9" s="88"/>
      <c r="H9" s="88"/>
      <c r="I9" s="88">
        <v>344800</v>
      </c>
      <c r="J9" s="88"/>
      <c r="K9" s="88"/>
      <c r="L9" s="88"/>
      <c r="M9" s="88"/>
      <c r="N9" s="88">
        <v>344800</v>
      </c>
      <c r="O9" s="88">
        <v>135510.22</v>
      </c>
      <c r="P9" s="88">
        <v>135510.22</v>
      </c>
      <c r="Q9" s="88"/>
      <c r="R9" s="88"/>
      <c r="S9" s="88"/>
    </row>
    <row r="10" ht="18" customHeight="1" spans="1:19">
      <c r="A10" s="56" t="s">
        <v>55</v>
      </c>
      <c r="B10" s="240"/>
      <c r="C10" s="88">
        <v>6128669.74</v>
      </c>
      <c r="D10" s="88"/>
      <c r="E10" s="88"/>
      <c r="F10" s="88"/>
      <c r="G10" s="88"/>
      <c r="H10" s="88"/>
      <c r="I10" s="88"/>
      <c r="J10" s="88"/>
      <c r="K10" s="88"/>
      <c r="L10" s="88"/>
      <c r="M10" s="88"/>
      <c r="N10" s="88"/>
      <c r="O10" s="88"/>
      <c r="P10" s="88"/>
      <c r="Q10" s="88"/>
      <c r="R10" s="88"/>
      <c r="S10" s="88"/>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zoomScale="90" zoomScaleNormal="90" topLeftCell="B1" workbookViewId="0">
      <pane ySplit="1" topLeftCell="A6" activePane="bottomLeft" state="frozen"/>
      <selection/>
      <selection pane="bottomLeft" activeCell="C26" sqref="C26"/>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1"/>
      <c r="B1" s="1"/>
      <c r="C1" s="1"/>
      <c r="D1" s="1"/>
      <c r="E1" s="1"/>
      <c r="F1" s="1"/>
      <c r="G1" s="1"/>
      <c r="H1" s="1"/>
      <c r="I1" s="1"/>
      <c r="J1" s="1"/>
      <c r="K1" s="1"/>
      <c r="L1" s="1"/>
      <c r="M1" s="1"/>
      <c r="N1" s="1"/>
      <c r="O1" s="1"/>
    </row>
    <row r="2" ht="17.25" customHeight="1" spans="1:1">
      <c r="A2" s="53" t="s">
        <v>70</v>
      </c>
    </row>
    <row r="3" ht="41.25" customHeight="1" spans="1:1">
      <c r="A3" s="48" t="str">
        <f>"2025"&amp;"年部门支出预算表"</f>
        <v>2025年部门支出预算表</v>
      </c>
    </row>
    <row r="4" ht="17.25" customHeight="1" spans="1:15">
      <c r="A4" s="51" t="str">
        <f>"单位名称："&amp;""</f>
        <v>单位名称：</v>
      </c>
      <c r="O4" s="53" t="s">
        <v>1</v>
      </c>
    </row>
    <row r="5" ht="27" customHeight="1" spans="1:15">
      <c r="A5" s="213" t="s">
        <v>71</v>
      </c>
      <c r="B5" s="213" t="s">
        <v>72</v>
      </c>
      <c r="C5" s="213" t="s">
        <v>55</v>
      </c>
      <c r="D5" s="214" t="s">
        <v>58</v>
      </c>
      <c r="E5" s="215"/>
      <c r="F5" s="216"/>
      <c r="G5" s="217" t="s">
        <v>59</v>
      </c>
      <c r="H5" s="217" t="s">
        <v>60</v>
      </c>
      <c r="I5" s="217" t="s">
        <v>73</v>
      </c>
      <c r="J5" s="214" t="s">
        <v>62</v>
      </c>
      <c r="K5" s="215"/>
      <c r="L5" s="215"/>
      <c r="M5" s="215"/>
      <c r="N5" s="229"/>
      <c r="O5" s="230"/>
    </row>
    <row r="6" ht="42" customHeight="1" spans="1:15">
      <c r="A6" s="218"/>
      <c r="B6" s="218"/>
      <c r="C6" s="219"/>
      <c r="D6" s="217" t="s">
        <v>57</v>
      </c>
      <c r="E6" s="217" t="s">
        <v>74</v>
      </c>
      <c r="F6" s="217" t="s">
        <v>75</v>
      </c>
      <c r="G6" s="219"/>
      <c r="H6" s="219"/>
      <c r="I6" s="231"/>
      <c r="J6" s="217" t="s">
        <v>57</v>
      </c>
      <c r="K6" s="232" t="s">
        <v>76</v>
      </c>
      <c r="L6" s="232" t="s">
        <v>77</v>
      </c>
      <c r="M6" s="232" t="s">
        <v>78</v>
      </c>
      <c r="N6" s="232" t="s">
        <v>79</v>
      </c>
      <c r="O6" s="232" t="s">
        <v>80</v>
      </c>
    </row>
    <row r="7" customFormat="1" ht="18" customHeight="1" spans="1:15">
      <c r="A7" s="220" t="s">
        <v>81</v>
      </c>
      <c r="B7" s="220" t="s">
        <v>82</v>
      </c>
      <c r="C7" s="220" t="s">
        <v>83</v>
      </c>
      <c r="D7" s="221" t="s">
        <v>84</v>
      </c>
      <c r="E7" s="221" t="s">
        <v>85</v>
      </c>
      <c r="F7" s="221" t="s">
        <v>86</v>
      </c>
      <c r="G7" s="221" t="s">
        <v>87</v>
      </c>
      <c r="H7" s="221" t="s">
        <v>88</v>
      </c>
      <c r="I7" s="221" t="s">
        <v>89</v>
      </c>
      <c r="J7" s="221" t="s">
        <v>90</v>
      </c>
      <c r="K7" s="221" t="s">
        <v>91</v>
      </c>
      <c r="L7" s="221" t="s">
        <v>92</v>
      </c>
      <c r="M7" s="221" t="s">
        <v>93</v>
      </c>
      <c r="N7" s="220" t="s">
        <v>94</v>
      </c>
      <c r="O7" s="221" t="s">
        <v>95</v>
      </c>
    </row>
    <row r="8" customFormat="1" ht="21" customHeight="1" spans="1:15">
      <c r="A8" s="222" t="s">
        <v>96</v>
      </c>
      <c r="B8" s="222" t="s">
        <v>97</v>
      </c>
      <c r="C8" s="223">
        <f>D8+J8</f>
        <v>4655472.06</v>
      </c>
      <c r="D8" s="196">
        <v>4310672.06</v>
      </c>
      <c r="E8" s="197">
        <v>3935904.88</v>
      </c>
      <c r="F8" s="197">
        <v>374767.18</v>
      </c>
      <c r="G8" s="165"/>
      <c r="H8" s="165"/>
      <c r="I8" s="165"/>
      <c r="J8" s="165">
        <v>344800</v>
      </c>
      <c r="K8" s="165"/>
      <c r="L8" s="165"/>
      <c r="M8" s="165"/>
      <c r="N8" s="165"/>
      <c r="O8" s="165">
        <v>344800</v>
      </c>
    </row>
    <row r="9" customFormat="1" customHeight="1" spans="1:15">
      <c r="A9" s="224" t="s">
        <v>98</v>
      </c>
      <c r="B9" s="224" t="s">
        <v>99</v>
      </c>
      <c r="C9" s="223">
        <v>4653936.06</v>
      </c>
      <c r="D9" s="225">
        <v>4309136.06</v>
      </c>
      <c r="E9" s="24">
        <v>3935904.88</v>
      </c>
      <c r="F9" s="24">
        <v>373231.18</v>
      </c>
      <c r="G9" s="223"/>
      <c r="H9" s="223"/>
      <c r="I9" s="223"/>
      <c r="J9" s="165">
        <v>344800</v>
      </c>
      <c r="K9" s="223"/>
      <c r="L9" s="223"/>
      <c r="M9" s="223"/>
      <c r="N9" s="223"/>
      <c r="O9" s="165">
        <v>344800</v>
      </c>
    </row>
    <row r="10" customFormat="1" customHeight="1" spans="1:15">
      <c r="A10" s="226" t="s">
        <v>100</v>
      </c>
      <c r="B10" s="226" t="s">
        <v>101</v>
      </c>
      <c r="C10" s="223">
        <v>4653936.06</v>
      </c>
      <c r="D10" s="225">
        <v>4309136.06</v>
      </c>
      <c r="E10" s="24">
        <v>3935904.88</v>
      </c>
      <c r="F10" s="24">
        <v>373231.18</v>
      </c>
      <c r="G10" s="223"/>
      <c r="H10" s="223"/>
      <c r="I10" s="223"/>
      <c r="J10" s="165">
        <v>344800</v>
      </c>
      <c r="K10" s="223"/>
      <c r="L10" s="223"/>
      <c r="M10" s="223"/>
      <c r="N10" s="223"/>
      <c r="O10" s="165">
        <v>344800</v>
      </c>
    </row>
    <row r="11" customFormat="1" customHeight="1" spans="1:15">
      <c r="A11" s="224" t="s">
        <v>102</v>
      </c>
      <c r="B11" s="224" t="s">
        <v>103</v>
      </c>
      <c r="C11" s="223">
        <f t="shared" ref="C9:C26" si="0">D11+J11</f>
        <v>1536</v>
      </c>
      <c r="D11" s="225">
        <v>1536</v>
      </c>
      <c r="E11" s="24"/>
      <c r="F11" s="24">
        <v>1536</v>
      </c>
      <c r="G11" s="223"/>
      <c r="H11" s="223"/>
      <c r="I11" s="223"/>
      <c r="J11" s="223"/>
      <c r="K11" s="223"/>
      <c r="L11" s="223"/>
      <c r="M11" s="223"/>
      <c r="N11" s="223"/>
      <c r="O11" s="165"/>
    </row>
    <row r="12" customFormat="1" customHeight="1" spans="1:15">
      <c r="A12" s="226" t="s">
        <v>104</v>
      </c>
      <c r="B12" s="226" t="s">
        <v>105</v>
      </c>
      <c r="C12" s="223">
        <f t="shared" si="0"/>
        <v>1536</v>
      </c>
      <c r="D12" s="225">
        <v>1536</v>
      </c>
      <c r="E12" s="24"/>
      <c r="F12" s="24">
        <v>1536</v>
      </c>
      <c r="G12" s="223"/>
      <c r="H12" s="223"/>
      <c r="I12" s="223"/>
      <c r="J12" s="223"/>
      <c r="K12" s="223"/>
      <c r="L12" s="223"/>
      <c r="M12" s="223"/>
      <c r="N12" s="223"/>
      <c r="O12" s="223"/>
    </row>
    <row r="13" customFormat="1" customHeight="1" spans="1:15">
      <c r="A13" s="222" t="s">
        <v>106</v>
      </c>
      <c r="B13" s="222" t="s">
        <v>107</v>
      </c>
      <c r="C13" s="223">
        <f t="shared" si="0"/>
        <v>653520</v>
      </c>
      <c r="D13" s="225">
        <v>653520</v>
      </c>
      <c r="E13" s="24">
        <v>653520</v>
      </c>
      <c r="F13" s="24"/>
      <c r="G13" s="223"/>
      <c r="H13" s="223"/>
      <c r="I13" s="223"/>
      <c r="J13" s="223"/>
      <c r="K13" s="223"/>
      <c r="L13" s="223"/>
      <c r="M13" s="223"/>
      <c r="N13" s="223"/>
      <c r="O13" s="223"/>
    </row>
    <row r="14" customFormat="1" customHeight="1" spans="1:15">
      <c r="A14" s="224" t="s">
        <v>108</v>
      </c>
      <c r="B14" s="224" t="s">
        <v>109</v>
      </c>
      <c r="C14" s="223">
        <f t="shared" si="0"/>
        <v>653520</v>
      </c>
      <c r="D14" s="225">
        <v>653520</v>
      </c>
      <c r="E14" s="24">
        <v>653520</v>
      </c>
      <c r="F14" s="24"/>
      <c r="G14" s="223"/>
      <c r="H14" s="223"/>
      <c r="I14" s="223"/>
      <c r="J14" s="223"/>
      <c r="K14" s="223"/>
      <c r="L14" s="223"/>
      <c r="M14" s="223"/>
      <c r="N14" s="223"/>
      <c r="O14" s="223"/>
    </row>
    <row r="15" customFormat="1" customHeight="1" spans="1:15">
      <c r="A15" s="226" t="s">
        <v>110</v>
      </c>
      <c r="B15" s="226" t="s">
        <v>111</v>
      </c>
      <c r="C15" s="223">
        <f t="shared" si="0"/>
        <v>231000</v>
      </c>
      <c r="D15" s="225">
        <v>231000</v>
      </c>
      <c r="E15" s="24">
        <v>231000</v>
      </c>
      <c r="F15" s="24"/>
      <c r="G15" s="223"/>
      <c r="H15" s="223"/>
      <c r="I15" s="223"/>
      <c r="J15" s="223"/>
      <c r="K15" s="223"/>
      <c r="L15" s="223"/>
      <c r="M15" s="223"/>
      <c r="N15" s="223"/>
      <c r="O15" s="223"/>
    </row>
    <row r="16" customFormat="1" customHeight="1" spans="1:15">
      <c r="A16" s="226" t="s">
        <v>112</v>
      </c>
      <c r="B16" s="226" t="s">
        <v>113</v>
      </c>
      <c r="C16" s="223">
        <f t="shared" si="0"/>
        <v>422520</v>
      </c>
      <c r="D16" s="225">
        <v>422520</v>
      </c>
      <c r="E16" s="24">
        <v>422520</v>
      </c>
      <c r="F16" s="24"/>
      <c r="G16" s="223"/>
      <c r="H16" s="223"/>
      <c r="I16" s="223"/>
      <c r="J16" s="223"/>
      <c r="K16" s="223"/>
      <c r="L16" s="223"/>
      <c r="M16" s="223"/>
      <c r="N16" s="223"/>
      <c r="O16" s="223"/>
    </row>
    <row r="17" customFormat="1" customHeight="1" spans="1:15">
      <c r="A17" s="222" t="s">
        <v>114</v>
      </c>
      <c r="B17" s="222" t="s">
        <v>115</v>
      </c>
      <c r="C17" s="223">
        <f t="shared" si="0"/>
        <v>439702</v>
      </c>
      <c r="D17" s="225">
        <v>439702</v>
      </c>
      <c r="E17" s="24">
        <v>439702</v>
      </c>
      <c r="F17" s="24"/>
      <c r="G17" s="223"/>
      <c r="H17" s="223"/>
      <c r="I17" s="223"/>
      <c r="J17" s="223"/>
      <c r="K17" s="223"/>
      <c r="L17" s="223"/>
      <c r="M17" s="223"/>
      <c r="N17" s="223"/>
      <c r="O17" s="223"/>
    </row>
    <row r="18" customFormat="1" customHeight="1" spans="1:15">
      <c r="A18" s="224" t="s">
        <v>116</v>
      </c>
      <c r="B18" s="224" t="s">
        <v>117</v>
      </c>
      <c r="C18" s="223">
        <f t="shared" si="0"/>
        <v>439702</v>
      </c>
      <c r="D18" s="225">
        <v>439702</v>
      </c>
      <c r="E18" s="24">
        <v>439702</v>
      </c>
      <c r="F18" s="24"/>
      <c r="G18" s="223"/>
      <c r="H18" s="223"/>
      <c r="I18" s="223"/>
      <c r="J18" s="223"/>
      <c r="K18" s="223"/>
      <c r="L18" s="223"/>
      <c r="M18" s="223"/>
      <c r="N18" s="223"/>
      <c r="O18" s="223"/>
    </row>
    <row r="19" customFormat="1" customHeight="1" spans="1:15">
      <c r="A19" s="226" t="s">
        <v>118</v>
      </c>
      <c r="B19" s="226" t="s">
        <v>119</v>
      </c>
      <c r="C19" s="223">
        <f t="shared" si="0"/>
        <v>208530</v>
      </c>
      <c r="D19" s="225">
        <v>208530</v>
      </c>
      <c r="E19" s="24">
        <v>208530</v>
      </c>
      <c r="F19" s="24"/>
      <c r="G19" s="223"/>
      <c r="H19" s="223"/>
      <c r="I19" s="223"/>
      <c r="J19" s="223"/>
      <c r="K19" s="223"/>
      <c r="L19" s="223"/>
      <c r="M19" s="223"/>
      <c r="N19" s="223"/>
      <c r="O19" s="223"/>
    </row>
    <row r="20" customFormat="1" customHeight="1" spans="1:15">
      <c r="A20" s="226" t="s">
        <v>120</v>
      </c>
      <c r="B20" s="226" t="s">
        <v>121</v>
      </c>
      <c r="C20" s="223">
        <f t="shared" si="0"/>
        <v>204800</v>
      </c>
      <c r="D20" s="225">
        <v>204800</v>
      </c>
      <c r="E20" s="24">
        <v>204800</v>
      </c>
      <c r="F20" s="24"/>
      <c r="G20" s="223"/>
      <c r="H20" s="223"/>
      <c r="I20" s="223"/>
      <c r="J20" s="223"/>
      <c r="K20" s="223"/>
      <c r="L20" s="223"/>
      <c r="M20" s="223"/>
      <c r="N20" s="223"/>
      <c r="O20" s="223"/>
    </row>
    <row r="21" customFormat="1" customHeight="1" spans="1:15">
      <c r="A21" s="226" t="s">
        <v>122</v>
      </c>
      <c r="B21" s="226" t="s">
        <v>123</v>
      </c>
      <c r="C21" s="223">
        <f t="shared" si="0"/>
        <v>26372</v>
      </c>
      <c r="D21" s="225">
        <v>26372</v>
      </c>
      <c r="E21" s="24">
        <v>26372</v>
      </c>
      <c r="F21" s="24"/>
      <c r="G21" s="223"/>
      <c r="H21" s="223"/>
      <c r="I21" s="223"/>
      <c r="J21" s="223"/>
      <c r="K21" s="223"/>
      <c r="L21" s="223"/>
      <c r="M21" s="223"/>
      <c r="N21" s="223"/>
      <c r="O21" s="223"/>
    </row>
    <row r="22" customFormat="1" customHeight="1" spans="1:15">
      <c r="A22" s="222" t="s">
        <v>124</v>
      </c>
      <c r="B22" s="222" t="s">
        <v>125</v>
      </c>
      <c r="C22" s="223">
        <f t="shared" si="0"/>
        <v>379975.68</v>
      </c>
      <c r="D22" s="225">
        <v>379975.68</v>
      </c>
      <c r="E22" s="24">
        <v>379975.68</v>
      </c>
      <c r="F22" s="24"/>
      <c r="G22" s="223"/>
      <c r="H22" s="223"/>
      <c r="I22" s="223"/>
      <c r="J22" s="223"/>
      <c r="K22" s="223"/>
      <c r="L22" s="223"/>
      <c r="M22" s="223"/>
      <c r="N22" s="223"/>
      <c r="O22" s="223"/>
    </row>
    <row r="23" customFormat="1" customHeight="1" spans="1:15">
      <c r="A23" s="224" t="s">
        <v>126</v>
      </c>
      <c r="B23" s="224" t="s">
        <v>127</v>
      </c>
      <c r="C23" s="223">
        <f t="shared" si="0"/>
        <v>379975.68</v>
      </c>
      <c r="D23" s="225">
        <v>379975.68</v>
      </c>
      <c r="E23" s="24">
        <v>379975.68</v>
      </c>
      <c r="F23" s="24"/>
      <c r="G23" s="223"/>
      <c r="H23" s="223"/>
      <c r="I23" s="223"/>
      <c r="J23" s="223"/>
      <c r="K23" s="223"/>
      <c r="L23" s="223"/>
      <c r="M23" s="223"/>
      <c r="N23" s="223"/>
      <c r="O23" s="223"/>
    </row>
    <row r="24" customFormat="1" customHeight="1" spans="1:15">
      <c r="A24" s="226" t="s">
        <v>128</v>
      </c>
      <c r="B24" s="226" t="s">
        <v>129</v>
      </c>
      <c r="C24" s="223">
        <f t="shared" si="0"/>
        <v>354775.68</v>
      </c>
      <c r="D24" s="225">
        <v>354775.68</v>
      </c>
      <c r="E24" s="24">
        <v>354775.68</v>
      </c>
      <c r="F24" s="24"/>
      <c r="G24" s="223"/>
      <c r="H24" s="223"/>
      <c r="I24" s="223"/>
      <c r="J24" s="223"/>
      <c r="K24" s="223"/>
      <c r="L24" s="223"/>
      <c r="M24" s="223"/>
      <c r="N24" s="223"/>
      <c r="O24" s="223"/>
    </row>
    <row r="25" customFormat="1" customHeight="1" spans="1:15">
      <c r="A25" s="226" t="s">
        <v>130</v>
      </c>
      <c r="B25" s="226" t="s">
        <v>131</v>
      </c>
      <c r="C25" s="223">
        <f t="shared" si="0"/>
        <v>25200</v>
      </c>
      <c r="D25" s="225">
        <v>25200</v>
      </c>
      <c r="E25" s="24">
        <v>25200</v>
      </c>
      <c r="F25" s="24"/>
      <c r="G25" s="223"/>
      <c r="H25" s="223"/>
      <c r="I25" s="223"/>
      <c r="J25" s="223"/>
      <c r="K25" s="223"/>
      <c r="L25" s="223"/>
      <c r="M25" s="223"/>
      <c r="N25" s="223"/>
      <c r="O25" s="223"/>
    </row>
    <row r="26" customFormat="1" customHeight="1" spans="1:15">
      <c r="A26" s="227" t="s">
        <v>55</v>
      </c>
      <c r="B26" s="228"/>
      <c r="C26" s="88">
        <v>6128669.74</v>
      </c>
      <c r="D26" s="29">
        <v>5783869.74</v>
      </c>
      <c r="E26" s="29">
        <v>5409102.56</v>
      </c>
      <c r="F26" s="197">
        <v>374767.18</v>
      </c>
      <c r="G26" s="223"/>
      <c r="H26" s="223"/>
      <c r="I26" s="223"/>
      <c r="J26" s="165">
        <v>344800</v>
      </c>
      <c r="K26" s="223"/>
      <c r="L26" s="223"/>
      <c r="M26" s="223"/>
      <c r="N26" s="223"/>
      <c r="O26" s="165">
        <v>344800</v>
      </c>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7" activePane="bottomLeft" state="frozen"/>
      <selection/>
      <selection pane="bottomLeft" activeCell="D7" sqref="D7"/>
    </sheetView>
  </sheetViews>
  <sheetFormatPr defaultColWidth="8.57407407407407" defaultRowHeight="12.75" customHeight="1" outlineLevelCol="3"/>
  <cols>
    <col min="1" max="4" width="35.5740740740741" customWidth="1"/>
  </cols>
  <sheetData>
    <row r="1" customHeight="1" spans="1:4">
      <c r="A1" s="1"/>
      <c r="B1" s="1"/>
      <c r="C1" s="1"/>
      <c r="D1" s="1"/>
    </row>
    <row r="2" ht="15" customHeight="1" spans="1:4">
      <c r="A2" s="49"/>
      <c r="B2" s="53"/>
      <c r="C2" s="53"/>
      <c r="D2" s="53" t="s">
        <v>132</v>
      </c>
    </row>
    <row r="3" ht="41.25" customHeight="1" spans="1:1">
      <c r="A3" s="48" t="str">
        <f>"2025"&amp;"年部门财政拨款收支预算总表"</f>
        <v>2025年部门财政拨款收支预算总表</v>
      </c>
    </row>
    <row r="4" ht="17.25" customHeight="1" spans="1:4">
      <c r="A4" s="51" t="str">
        <f>"单位名称："&amp;""</f>
        <v>单位名称：</v>
      </c>
      <c r="B4" s="205"/>
      <c r="D4" s="53" t="s">
        <v>1</v>
      </c>
    </row>
    <row r="5" ht="17.25" customHeight="1" spans="1:4">
      <c r="A5" s="206" t="s">
        <v>2</v>
      </c>
      <c r="B5" s="207"/>
      <c r="C5" s="206" t="s">
        <v>3</v>
      </c>
      <c r="D5" s="207"/>
    </row>
    <row r="6" ht="18.75" customHeight="1" spans="1:4">
      <c r="A6" s="206" t="s">
        <v>4</v>
      </c>
      <c r="B6" s="206" t="s">
        <v>5</v>
      </c>
      <c r="C6" s="206" t="s">
        <v>6</v>
      </c>
      <c r="D6" s="206" t="s">
        <v>5</v>
      </c>
    </row>
    <row r="7" ht="16.5" customHeight="1" spans="1:4">
      <c r="A7" s="208" t="s">
        <v>133</v>
      </c>
      <c r="B7" s="88">
        <v>5648359.52</v>
      </c>
      <c r="C7" s="208" t="s">
        <v>134</v>
      </c>
      <c r="D7" s="88">
        <v>5783869.74</v>
      </c>
    </row>
    <row r="8" ht="16.5" customHeight="1" spans="1:4">
      <c r="A8" s="208" t="s">
        <v>135</v>
      </c>
      <c r="B8" s="88">
        <v>5648359.52</v>
      </c>
      <c r="C8" s="208" t="s">
        <v>136</v>
      </c>
      <c r="D8" s="88"/>
    </row>
    <row r="9" ht="16.5" customHeight="1" spans="1:4">
      <c r="A9" s="208" t="s">
        <v>137</v>
      </c>
      <c r="B9" s="88"/>
      <c r="C9" s="208" t="s">
        <v>138</v>
      </c>
      <c r="D9" s="88"/>
    </row>
    <row r="10" ht="16.5" customHeight="1" spans="1:4">
      <c r="A10" s="208" t="s">
        <v>139</v>
      </c>
      <c r="B10" s="88"/>
      <c r="C10" s="208" t="s">
        <v>140</v>
      </c>
      <c r="D10" s="88"/>
    </row>
    <row r="11" ht="16.5" customHeight="1" spans="1:4">
      <c r="A11" s="208" t="s">
        <v>141</v>
      </c>
      <c r="B11" s="88">
        <v>135510.22</v>
      </c>
      <c r="C11" s="208" t="s">
        <v>142</v>
      </c>
      <c r="D11" s="88"/>
    </row>
    <row r="12" ht="16.5" customHeight="1" spans="1:4">
      <c r="A12" s="208" t="s">
        <v>135</v>
      </c>
      <c r="B12" s="88">
        <v>135510.22</v>
      </c>
      <c r="C12" s="208" t="s">
        <v>143</v>
      </c>
      <c r="D12" s="66">
        <v>4310672.06</v>
      </c>
    </row>
    <row r="13" ht="16.5" customHeight="1" spans="1:4">
      <c r="A13" s="209" t="s">
        <v>137</v>
      </c>
      <c r="B13" s="88"/>
      <c r="C13" s="77" t="s">
        <v>144</v>
      </c>
      <c r="D13" s="88"/>
    </row>
    <row r="14" ht="16.5" customHeight="1" spans="1:4">
      <c r="A14" s="209" t="s">
        <v>139</v>
      </c>
      <c r="B14" s="88"/>
      <c r="C14" s="77" t="s">
        <v>145</v>
      </c>
      <c r="D14" s="88"/>
    </row>
    <row r="15" ht="16.5" customHeight="1" spans="1:4">
      <c r="A15" s="210"/>
      <c r="B15" s="88"/>
      <c r="C15" s="77" t="s">
        <v>146</v>
      </c>
      <c r="D15" s="88">
        <v>653520</v>
      </c>
    </row>
    <row r="16" ht="16.5" customHeight="1" spans="1:4">
      <c r="A16" s="210"/>
      <c r="B16" s="88"/>
      <c r="C16" s="77" t="s">
        <v>147</v>
      </c>
      <c r="D16" s="88">
        <v>439702</v>
      </c>
    </row>
    <row r="17" ht="16.5" customHeight="1" spans="1:4">
      <c r="A17" s="210"/>
      <c r="B17" s="88"/>
      <c r="C17" s="77" t="s">
        <v>148</v>
      </c>
      <c r="D17" s="88"/>
    </row>
    <row r="18" ht="16.5" customHeight="1" spans="1:4">
      <c r="A18" s="210"/>
      <c r="B18" s="88"/>
      <c r="C18" s="77" t="s">
        <v>149</v>
      </c>
      <c r="D18" s="88"/>
    </row>
    <row r="19" ht="16.5" customHeight="1" spans="1:4">
      <c r="A19" s="210"/>
      <c r="B19" s="88"/>
      <c r="C19" s="77" t="s">
        <v>150</v>
      </c>
      <c r="D19" s="88"/>
    </row>
    <row r="20" ht="16.5" customHeight="1" spans="1:4">
      <c r="A20" s="210"/>
      <c r="B20" s="88"/>
      <c r="C20" s="77" t="s">
        <v>151</v>
      </c>
      <c r="D20" s="88"/>
    </row>
    <row r="21" ht="16.5" customHeight="1" spans="1:4">
      <c r="A21" s="210"/>
      <c r="B21" s="88"/>
      <c r="C21" s="77" t="s">
        <v>152</v>
      </c>
      <c r="D21" s="88"/>
    </row>
    <row r="22" ht="16.5" customHeight="1" spans="1:4">
      <c r="A22" s="210"/>
      <c r="B22" s="88"/>
      <c r="C22" s="77" t="s">
        <v>153</v>
      </c>
      <c r="D22" s="88"/>
    </row>
    <row r="23" ht="16.5" customHeight="1" spans="1:4">
      <c r="A23" s="210"/>
      <c r="B23" s="88"/>
      <c r="C23" s="77" t="s">
        <v>154</v>
      </c>
      <c r="D23" s="88"/>
    </row>
    <row r="24" ht="16.5" customHeight="1" spans="1:4">
      <c r="A24" s="210"/>
      <c r="B24" s="88"/>
      <c r="C24" s="77" t="s">
        <v>155</v>
      </c>
      <c r="D24" s="88"/>
    </row>
    <row r="25" ht="16.5" customHeight="1" spans="1:4">
      <c r="A25" s="210"/>
      <c r="B25" s="88"/>
      <c r="C25" s="77" t="s">
        <v>156</v>
      </c>
      <c r="D25" s="88"/>
    </row>
    <row r="26" ht="16.5" customHeight="1" spans="1:4">
      <c r="A26" s="210"/>
      <c r="B26" s="88"/>
      <c r="C26" s="77" t="s">
        <v>157</v>
      </c>
      <c r="D26" s="211">
        <v>379975.68</v>
      </c>
    </row>
    <row r="27" ht="16.5" customHeight="1" spans="1:4">
      <c r="A27" s="210"/>
      <c r="B27" s="88"/>
      <c r="C27" s="77" t="s">
        <v>158</v>
      </c>
      <c r="D27" s="88"/>
    </row>
    <row r="28" ht="16.5" customHeight="1" spans="1:4">
      <c r="A28" s="210"/>
      <c r="B28" s="88"/>
      <c r="C28" s="77" t="s">
        <v>159</v>
      </c>
      <c r="D28" s="88"/>
    </row>
    <row r="29" ht="16.5" customHeight="1" spans="1:4">
      <c r="A29" s="210"/>
      <c r="B29" s="88"/>
      <c r="C29" s="77" t="s">
        <v>160</v>
      </c>
      <c r="D29" s="88"/>
    </row>
    <row r="30" ht="16.5" customHeight="1" spans="1:4">
      <c r="A30" s="210"/>
      <c r="B30" s="88"/>
      <c r="C30" s="77" t="s">
        <v>161</v>
      </c>
      <c r="D30" s="88"/>
    </row>
    <row r="31" ht="16.5" customHeight="1" spans="1:4">
      <c r="A31" s="210"/>
      <c r="B31" s="88"/>
      <c r="C31" s="77" t="s">
        <v>162</v>
      </c>
      <c r="D31" s="88"/>
    </row>
    <row r="32" ht="16.5" customHeight="1" spans="1:4">
      <c r="A32" s="210"/>
      <c r="B32" s="88"/>
      <c r="C32" s="209" t="s">
        <v>163</v>
      </c>
      <c r="D32" s="88"/>
    </row>
    <row r="33" ht="16.5" customHeight="1" spans="1:4">
      <c r="A33" s="210"/>
      <c r="B33" s="88"/>
      <c r="C33" s="209" t="s">
        <v>164</v>
      </c>
      <c r="D33" s="88"/>
    </row>
    <row r="34" ht="16.5" customHeight="1" spans="1:4">
      <c r="A34" s="210"/>
      <c r="B34" s="88"/>
      <c r="C34" s="34" t="s">
        <v>165</v>
      </c>
      <c r="D34" s="88"/>
    </row>
    <row r="35" ht="15" customHeight="1" spans="1:4">
      <c r="A35" s="212" t="s">
        <v>50</v>
      </c>
      <c r="B35" s="88">
        <v>5783869.74</v>
      </c>
      <c r="C35" s="212" t="s">
        <v>51</v>
      </c>
      <c r="D35" s="88">
        <v>5783869.74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13" activePane="bottomLeft" state="frozen"/>
      <selection/>
      <selection pane="bottomLeft" activeCell="C29" sqref="C29"/>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1"/>
      <c r="B1" s="1"/>
      <c r="C1" s="1"/>
      <c r="D1" s="1"/>
      <c r="E1" s="1"/>
      <c r="F1" s="1"/>
      <c r="G1" s="1"/>
    </row>
    <row r="2" customHeight="1" spans="4:7">
      <c r="D2" s="148"/>
      <c r="F2" s="80"/>
      <c r="G2" s="170" t="s">
        <v>166</v>
      </c>
    </row>
    <row r="3" ht="41.25" customHeight="1" spans="1:7">
      <c r="A3" s="135" t="str">
        <f>"2025"&amp;"年一般公共预算支出预算表（按功能科目分类）"</f>
        <v>2025年一般公共预算支出预算表（按功能科目分类）</v>
      </c>
      <c r="B3" s="135"/>
      <c r="C3" s="135"/>
      <c r="D3" s="135"/>
      <c r="E3" s="135"/>
      <c r="F3" s="135"/>
      <c r="G3" s="135"/>
    </row>
    <row r="4" ht="18" customHeight="1" spans="1:7">
      <c r="A4" s="5" t="str">
        <f>"单位名称："&amp;""</f>
        <v>单位名称：</v>
      </c>
      <c r="F4" s="132"/>
      <c r="G4" s="170" t="s">
        <v>1</v>
      </c>
    </row>
    <row r="5" ht="20.25" customHeight="1" spans="1:7">
      <c r="A5" s="193" t="s">
        <v>167</v>
      </c>
      <c r="B5" s="194"/>
      <c r="C5" s="136" t="s">
        <v>55</v>
      </c>
      <c r="D5" s="181" t="s">
        <v>74</v>
      </c>
      <c r="E5" s="12"/>
      <c r="F5" s="13"/>
      <c r="G5" s="160" t="s">
        <v>75</v>
      </c>
    </row>
    <row r="6" ht="20.25" customHeight="1" spans="1:7">
      <c r="A6" s="195" t="s">
        <v>71</v>
      </c>
      <c r="B6" s="195" t="s">
        <v>72</v>
      </c>
      <c r="C6" s="19"/>
      <c r="D6" s="141" t="s">
        <v>57</v>
      </c>
      <c r="E6" s="141" t="s">
        <v>168</v>
      </c>
      <c r="F6" s="141" t="s">
        <v>169</v>
      </c>
      <c r="G6" s="162"/>
    </row>
    <row r="7" ht="15" customHeight="1" spans="1:7">
      <c r="A7" s="67" t="s">
        <v>81</v>
      </c>
      <c r="B7" s="67" t="s">
        <v>82</v>
      </c>
      <c r="C7" s="67" t="s">
        <v>83</v>
      </c>
      <c r="D7" s="67" t="s">
        <v>84</v>
      </c>
      <c r="E7" s="67" t="s">
        <v>85</v>
      </c>
      <c r="F7" s="67" t="s">
        <v>86</v>
      </c>
      <c r="G7" s="67" t="s">
        <v>87</v>
      </c>
    </row>
    <row r="8" ht="18" customHeight="1" spans="1:7">
      <c r="A8" s="64" t="s">
        <v>96</v>
      </c>
      <c r="B8" s="64" t="s">
        <v>97</v>
      </c>
      <c r="C8" s="196">
        <v>4310672.06</v>
      </c>
      <c r="D8" s="29">
        <v>3935904.88</v>
      </c>
      <c r="E8" s="29">
        <v>3741888</v>
      </c>
      <c r="F8" s="29">
        <v>194016.88</v>
      </c>
      <c r="G8" s="197">
        <v>374767.18</v>
      </c>
    </row>
    <row r="9" ht="18" customHeight="1" spans="1:7">
      <c r="A9" s="198" t="s">
        <v>98</v>
      </c>
      <c r="B9" s="198" t="s">
        <v>99</v>
      </c>
      <c r="C9" s="199">
        <v>4309136.06</v>
      </c>
      <c r="D9" s="29">
        <v>3935904.88</v>
      </c>
      <c r="E9" s="29">
        <v>3741888</v>
      </c>
      <c r="F9" s="29">
        <v>194016.88</v>
      </c>
      <c r="G9" s="197">
        <v>374767.18</v>
      </c>
    </row>
    <row r="10" customHeight="1" spans="1:7">
      <c r="A10" s="200" t="s">
        <v>100</v>
      </c>
      <c r="B10" s="200" t="s">
        <v>101</v>
      </c>
      <c r="C10" s="199">
        <v>4309136.06</v>
      </c>
      <c r="D10" s="29">
        <v>3935904.88</v>
      </c>
      <c r="E10" s="29">
        <v>3741888</v>
      </c>
      <c r="F10" s="29">
        <v>194016.88</v>
      </c>
      <c r="G10" s="197">
        <v>374767.18</v>
      </c>
    </row>
    <row r="11" customHeight="1" spans="1:7">
      <c r="A11" s="198" t="s">
        <v>102</v>
      </c>
      <c r="B11" s="198" t="s">
        <v>103</v>
      </c>
      <c r="C11" s="199">
        <v>1536</v>
      </c>
      <c r="D11" s="29"/>
      <c r="E11" s="29"/>
      <c r="F11" s="29"/>
      <c r="G11" s="29">
        <v>1536</v>
      </c>
    </row>
    <row r="12" customHeight="1" spans="1:7">
      <c r="A12" s="200">
        <v>2050701</v>
      </c>
      <c r="B12" s="200" t="s">
        <v>105</v>
      </c>
      <c r="C12" s="199">
        <v>1536</v>
      </c>
      <c r="D12" s="29"/>
      <c r="E12" s="29"/>
      <c r="F12" s="29"/>
      <c r="G12" s="29">
        <v>1536</v>
      </c>
    </row>
    <row r="13" customHeight="1" spans="1:7">
      <c r="A13" s="64" t="s">
        <v>106</v>
      </c>
      <c r="B13" s="64" t="s">
        <v>107</v>
      </c>
      <c r="C13" s="199">
        <v>653520</v>
      </c>
      <c r="D13" s="29">
        <v>653520</v>
      </c>
      <c r="E13" s="29">
        <v>646920</v>
      </c>
      <c r="F13" s="29">
        <v>6600</v>
      </c>
      <c r="G13" s="29"/>
    </row>
    <row r="14" customHeight="1" spans="1:7">
      <c r="A14" s="198" t="s">
        <v>108</v>
      </c>
      <c r="B14" s="198" t="s">
        <v>109</v>
      </c>
      <c r="C14" s="199">
        <v>653520</v>
      </c>
      <c r="D14" s="29">
        <v>653520</v>
      </c>
      <c r="E14" s="29">
        <v>646920</v>
      </c>
      <c r="F14" s="29">
        <v>6600</v>
      </c>
      <c r="G14" s="29"/>
    </row>
    <row r="15" customHeight="1" spans="1:7">
      <c r="A15" s="200" t="s">
        <v>110</v>
      </c>
      <c r="B15" s="200" t="s">
        <v>111</v>
      </c>
      <c r="C15" s="199">
        <v>231000</v>
      </c>
      <c r="D15" s="29">
        <v>231000</v>
      </c>
      <c r="E15" s="29">
        <v>224400</v>
      </c>
      <c r="F15" s="29">
        <v>6600</v>
      </c>
      <c r="G15" s="29"/>
    </row>
    <row r="16" customHeight="1" spans="1:7">
      <c r="A16" s="200" t="s">
        <v>112</v>
      </c>
      <c r="B16" s="200" t="s">
        <v>113</v>
      </c>
      <c r="C16" s="199">
        <v>422520</v>
      </c>
      <c r="D16" s="29">
        <v>422520</v>
      </c>
      <c r="E16" s="29">
        <v>422520</v>
      </c>
      <c r="F16" s="29"/>
      <c r="G16" s="29"/>
    </row>
    <row r="17" customHeight="1" spans="1:7">
      <c r="A17" s="64" t="s">
        <v>114</v>
      </c>
      <c r="B17" s="64" t="s">
        <v>115</v>
      </c>
      <c r="C17" s="199">
        <v>439702</v>
      </c>
      <c r="D17" s="29">
        <v>439702</v>
      </c>
      <c r="E17" s="29">
        <v>439702</v>
      </c>
      <c r="F17" s="29"/>
      <c r="G17" s="29"/>
    </row>
    <row r="18" customHeight="1" spans="1:7">
      <c r="A18" s="198" t="s">
        <v>116</v>
      </c>
      <c r="B18" s="198" t="s">
        <v>117</v>
      </c>
      <c r="C18" s="199">
        <v>439702</v>
      </c>
      <c r="D18" s="29">
        <v>439702</v>
      </c>
      <c r="E18" s="29">
        <v>439702</v>
      </c>
      <c r="F18" s="29"/>
      <c r="G18" s="29"/>
    </row>
    <row r="19" customHeight="1" spans="1:7">
      <c r="A19" s="200" t="s">
        <v>118</v>
      </c>
      <c r="B19" s="200" t="s">
        <v>119</v>
      </c>
      <c r="C19" s="199">
        <v>208530</v>
      </c>
      <c r="D19" s="29">
        <v>208530</v>
      </c>
      <c r="E19" s="29">
        <v>208530</v>
      </c>
      <c r="F19" s="29"/>
      <c r="G19" s="29"/>
    </row>
    <row r="20" customHeight="1" spans="1:7">
      <c r="A20" s="200" t="s">
        <v>120</v>
      </c>
      <c r="B20" s="200" t="s">
        <v>121</v>
      </c>
      <c r="C20" s="199">
        <v>204800</v>
      </c>
      <c r="D20" s="29">
        <v>204800</v>
      </c>
      <c r="E20" s="29">
        <v>204800</v>
      </c>
      <c r="F20" s="29"/>
      <c r="G20" s="29"/>
    </row>
    <row r="21" customHeight="1" spans="1:7">
      <c r="A21" s="200" t="s">
        <v>122</v>
      </c>
      <c r="B21" s="200" t="s">
        <v>123</v>
      </c>
      <c r="C21" s="199">
        <v>26372</v>
      </c>
      <c r="D21" s="29">
        <v>26372</v>
      </c>
      <c r="E21" s="29">
        <v>26372</v>
      </c>
      <c r="F21" s="29"/>
      <c r="G21" s="29"/>
    </row>
    <row r="22" customHeight="1" spans="1:7">
      <c r="A22" s="64" t="s">
        <v>124</v>
      </c>
      <c r="B22" s="64" t="s">
        <v>125</v>
      </c>
      <c r="C22" s="199">
        <v>379975.68</v>
      </c>
      <c r="D22" s="29">
        <v>379975.68</v>
      </c>
      <c r="E22" s="29">
        <v>379975.68</v>
      </c>
      <c r="F22" s="29"/>
      <c r="G22" s="29"/>
    </row>
    <row r="23" customHeight="1" spans="1:7">
      <c r="A23" s="198" t="s">
        <v>126</v>
      </c>
      <c r="B23" s="198" t="s">
        <v>127</v>
      </c>
      <c r="C23" s="199">
        <v>379975.68</v>
      </c>
      <c r="D23" s="29">
        <v>379975.68</v>
      </c>
      <c r="E23" s="29">
        <v>379975.68</v>
      </c>
      <c r="F23" s="29"/>
      <c r="G23" s="29"/>
    </row>
    <row r="24" customHeight="1" spans="1:7">
      <c r="A24" s="200" t="s">
        <v>128</v>
      </c>
      <c r="B24" s="200" t="s">
        <v>129</v>
      </c>
      <c r="C24" s="199">
        <v>354775.68</v>
      </c>
      <c r="D24" s="29">
        <v>354775.68</v>
      </c>
      <c r="E24" s="29">
        <v>354775.68</v>
      </c>
      <c r="F24" s="29"/>
      <c r="G24" s="29"/>
    </row>
    <row r="25" customHeight="1" spans="1:7">
      <c r="A25" s="201" t="s">
        <v>130</v>
      </c>
      <c r="B25" s="201" t="s">
        <v>131</v>
      </c>
      <c r="C25" s="202">
        <v>25200</v>
      </c>
      <c r="D25" s="203">
        <v>25200</v>
      </c>
      <c r="E25" s="203">
        <v>25200</v>
      </c>
      <c r="F25" s="203"/>
      <c r="G25" s="203"/>
    </row>
    <row r="26" customHeight="1" spans="1:7">
      <c r="A26" s="204" t="s">
        <v>55</v>
      </c>
      <c r="B26" s="204"/>
      <c r="C26" s="88">
        <v>5783869.74</v>
      </c>
      <c r="D26" s="29">
        <v>5409102.56</v>
      </c>
      <c r="E26" s="29">
        <v>5208485.68</v>
      </c>
      <c r="F26" s="29">
        <v>200616.88</v>
      </c>
      <c r="G26" s="197">
        <v>374767.18</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F9"/>
    </sheetView>
  </sheetViews>
  <sheetFormatPr defaultColWidth="10.4259259259259" defaultRowHeight="14.25" customHeight="1" outlineLevelCol="5"/>
  <cols>
    <col min="1" max="6" width="28.1388888888889" customWidth="1"/>
  </cols>
  <sheetData>
    <row r="1" customHeight="1" spans="1:6">
      <c r="A1" s="1"/>
      <c r="B1" s="1"/>
      <c r="C1" s="1"/>
      <c r="D1" s="1"/>
      <c r="E1" s="1"/>
      <c r="F1" s="1"/>
    </row>
    <row r="2" customHeight="1" spans="1:6">
      <c r="A2" s="50"/>
      <c r="B2" s="50"/>
      <c r="C2" s="50"/>
      <c r="D2" s="50"/>
      <c r="E2" s="49"/>
      <c r="F2" s="188" t="s">
        <v>170</v>
      </c>
    </row>
    <row r="3" ht="41.25" customHeight="1" spans="1:6">
      <c r="A3" s="189" t="str">
        <f>"2025"&amp;"年一般公共预算“三公”经费支出预算表"</f>
        <v>2025年一般公共预算“三公”经费支出预算表</v>
      </c>
      <c r="B3" s="50"/>
      <c r="C3" s="50"/>
      <c r="D3" s="50"/>
      <c r="E3" s="49"/>
      <c r="F3" s="50"/>
    </row>
    <row r="4" customHeight="1" spans="1:6">
      <c r="A4" s="120" t="str">
        <f>"单位名称："&amp;""</f>
        <v>单位名称：</v>
      </c>
      <c r="B4" s="190"/>
      <c r="D4" s="50"/>
      <c r="E4" s="49"/>
      <c r="F4" s="72" t="s">
        <v>1</v>
      </c>
    </row>
    <row r="5" ht="27" customHeight="1" spans="1:6">
      <c r="A5" s="54" t="s">
        <v>171</v>
      </c>
      <c r="B5" s="54" t="s">
        <v>172</v>
      </c>
      <c r="C5" s="56" t="s">
        <v>173</v>
      </c>
      <c r="D5" s="54"/>
      <c r="E5" s="55"/>
      <c r="F5" s="54" t="s">
        <v>174</v>
      </c>
    </row>
    <row r="6" ht="28.5" customHeight="1" spans="1:6">
      <c r="A6" s="191"/>
      <c r="B6" s="58"/>
      <c r="C6" s="55" t="s">
        <v>57</v>
      </c>
      <c r="D6" s="55" t="s">
        <v>175</v>
      </c>
      <c r="E6" s="55" t="s">
        <v>176</v>
      </c>
      <c r="F6" s="57"/>
    </row>
    <row r="7" ht="17.25" customHeight="1" spans="1:6">
      <c r="A7" s="63" t="s">
        <v>81</v>
      </c>
      <c r="B7" s="63" t="s">
        <v>82</v>
      </c>
      <c r="C7" s="63" t="s">
        <v>83</v>
      </c>
      <c r="D7" s="63" t="s">
        <v>84</v>
      </c>
      <c r="E7" s="63" t="s">
        <v>85</v>
      </c>
      <c r="F7" s="63" t="s">
        <v>86</v>
      </c>
    </row>
    <row r="8" ht="17.25" customHeight="1" spans="1:6">
      <c r="A8" s="88"/>
      <c r="B8" s="88"/>
      <c r="C8" s="88"/>
      <c r="D8" s="88"/>
      <c r="E8" s="88"/>
      <c r="F8" s="88"/>
    </row>
    <row r="9" customHeight="1" spans="1:6">
      <c r="A9" s="192" t="s">
        <v>177</v>
      </c>
      <c r="B9" s="192"/>
      <c r="C9" s="192"/>
      <c r="D9" s="192"/>
      <c r="E9" s="192"/>
      <c r="F9" s="192"/>
    </row>
  </sheetData>
  <mergeCells count="7">
    <mergeCell ref="A3:F3"/>
    <mergeCell ref="A4:B4"/>
    <mergeCell ref="C5:E5"/>
    <mergeCell ref="A9:F9"/>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0"/>
  <sheetViews>
    <sheetView showZeros="0" topLeftCell="B1" workbookViewId="0">
      <pane ySplit="1" topLeftCell="A17" activePane="bottomLeft" state="frozen"/>
      <selection/>
      <selection pane="bottomLeft" activeCell="D17" sqref="D17"/>
    </sheetView>
  </sheetViews>
  <sheetFormatPr defaultColWidth="9.13888888888889" defaultRowHeight="14.25" customHeight="1"/>
  <cols>
    <col min="1" max="2" width="32.8518518518519" customWidth="1"/>
    <col min="3" max="3" width="20.712962962963" customWidth="1"/>
    <col min="4" max="4" width="31.287037037037" customWidth="1"/>
    <col min="5" max="5" width="10.1388888888889" customWidth="1"/>
    <col min="6" max="6" width="17.5740740740741" customWidth="1"/>
    <col min="7" max="7" width="10.287037037037" customWidth="1"/>
    <col min="8" max="8" width="23" customWidth="1"/>
    <col min="9" max="24" width="18.71296296296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8"/>
      <c r="C2" s="171"/>
      <c r="E2" s="172"/>
      <c r="F2" s="172"/>
      <c r="G2" s="172"/>
      <c r="H2" s="172"/>
      <c r="I2" s="92"/>
      <c r="J2" s="92"/>
      <c r="K2" s="92"/>
      <c r="L2" s="92"/>
      <c r="M2" s="92"/>
      <c r="N2" s="92"/>
      <c r="R2" s="92"/>
      <c r="V2" s="171"/>
      <c r="X2" s="3" t="s">
        <v>178</v>
      </c>
    </row>
    <row r="3" ht="45.75" customHeight="1" spans="1:24">
      <c r="A3" s="74" t="str">
        <f>"2025"&amp;"年部门基本支出预算表"</f>
        <v>2025年部门基本支出预算表</v>
      </c>
      <c r="B3" s="4"/>
      <c r="C3" s="74"/>
      <c r="D3" s="74"/>
      <c r="E3" s="74"/>
      <c r="F3" s="74"/>
      <c r="G3" s="74"/>
      <c r="H3" s="74"/>
      <c r="I3" s="74"/>
      <c r="J3" s="74"/>
      <c r="K3" s="74"/>
      <c r="L3" s="74"/>
      <c r="M3" s="74"/>
      <c r="N3" s="74"/>
      <c r="O3" s="4"/>
      <c r="P3" s="4"/>
      <c r="Q3" s="4"/>
      <c r="R3" s="74"/>
      <c r="S3" s="74"/>
      <c r="T3" s="74"/>
      <c r="U3" s="74"/>
      <c r="V3" s="74"/>
      <c r="W3" s="74"/>
      <c r="X3" s="74"/>
    </row>
    <row r="4" ht="18.75" customHeight="1" spans="1:24">
      <c r="A4" s="5" t="str">
        <f>"单位名称："&amp;""</f>
        <v>单位名称：</v>
      </c>
      <c r="B4" s="6"/>
      <c r="C4" s="173"/>
      <c r="D4" s="173"/>
      <c r="E4" s="173"/>
      <c r="F4" s="173"/>
      <c r="G4" s="173"/>
      <c r="H4" s="173"/>
      <c r="I4" s="94"/>
      <c r="J4" s="94"/>
      <c r="K4" s="94"/>
      <c r="L4" s="94"/>
      <c r="M4" s="94"/>
      <c r="N4" s="94"/>
      <c r="O4" s="7"/>
      <c r="P4" s="7"/>
      <c r="Q4" s="7"/>
      <c r="R4" s="94"/>
      <c r="V4" s="171"/>
      <c r="X4" s="3" t="s">
        <v>1</v>
      </c>
    </row>
    <row r="5" ht="18" customHeight="1" spans="1:24">
      <c r="A5" s="9" t="s">
        <v>179</v>
      </c>
      <c r="B5" s="9" t="s">
        <v>180</v>
      </c>
      <c r="C5" s="9" t="s">
        <v>181</v>
      </c>
      <c r="D5" s="9" t="s">
        <v>182</v>
      </c>
      <c r="E5" s="9" t="s">
        <v>183</v>
      </c>
      <c r="F5" s="9" t="s">
        <v>184</v>
      </c>
      <c r="G5" s="9" t="s">
        <v>185</v>
      </c>
      <c r="H5" s="9" t="s">
        <v>186</v>
      </c>
      <c r="I5" s="181" t="s">
        <v>187</v>
      </c>
      <c r="J5" s="89" t="s">
        <v>187</v>
      </c>
      <c r="K5" s="89"/>
      <c r="L5" s="89"/>
      <c r="M5" s="89"/>
      <c r="N5" s="89"/>
      <c r="O5" s="12"/>
      <c r="P5" s="12"/>
      <c r="Q5" s="12"/>
      <c r="R5" s="111" t="s">
        <v>61</v>
      </c>
      <c r="S5" s="89" t="s">
        <v>62</v>
      </c>
      <c r="T5" s="89"/>
      <c r="U5" s="89"/>
      <c r="V5" s="89"/>
      <c r="W5" s="89"/>
      <c r="X5" s="90"/>
    </row>
    <row r="6" ht="18" customHeight="1" spans="1:24">
      <c r="A6" s="14"/>
      <c r="B6" s="32"/>
      <c r="C6" s="138"/>
      <c r="D6" s="14"/>
      <c r="E6" s="14"/>
      <c r="F6" s="14"/>
      <c r="G6" s="14"/>
      <c r="H6" s="14"/>
      <c r="I6" s="136" t="s">
        <v>188</v>
      </c>
      <c r="J6" s="181" t="s">
        <v>58</v>
      </c>
      <c r="K6" s="89"/>
      <c r="L6" s="89"/>
      <c r="M6" s="89"/>
      <c r="N6" s="90"/>
      <c r="O6" s="11" t="s">
        <v>189</v>
      </c>
      <c r="P6" s="12"/>
      <c r="Q6" s="13"/>
      <c r="R6" s="9" t="s">
        <v>61</v>
      </c>
      <c r="S6" s="181" t="s">
        <v>62</v>
      </c>
      <c r="T6" s="111" t="s">
        <v>64</v>
      </c>
      <c r="U6" s="89" t="s">
        <v>62</v>
      </c>
      <c r="V6" s="111" t="s">
        <v>66</v>
      </c>
      <c r="W6" s="111" t="s">
        <v>67</v>
      </c>
      <c r="X6" s="187" t="s">
        <v>68</v>
      </c>
    </row>
    <row r="7" ht="19.5" customHeight="1" spans="1:24">
      <c r="A7" s="32"/>
      <c r="B7" s="32"/>
      <c r="C7" s="32"/>
      <c r="D7" s="32"/>
      <c r="E7" s="32"/>
      <c r="F7" s="32"/>
      <c r="G7" s="32"/>
      <c r="H7" s="32"/>
      <c r="I7" s="32"/>
      <c r="J7" s="182" t="s">
        <v>190</v>
      </c>
      <c r="K7" s="9" t="s">
        <v>191</v>
      </c>
      <c r="L7" s="9" t="s">
        <v>192</v>
      </c>
      <c r="M7" s="9" t="s">
        <v>193</v>
      </c>
      <c r="N7" s="9" t="s">
        <v>194</v>
      </c>
      <c r="O7" s="9" t="s">
        <v>58</v>
      </c>
      <c r="P7" s="9" t="s">
        <v>59</v>
      </c>
      <c r="Q7" s="9" t="s">
        <v>60</v>
      </c>
      <c r="R7" s="32"/>
      <c r="S7" s="9" t="s">
        <v>57</v>
      </c>
      <c r="T7" s="9" t="s">
        <v>64</v>
      </c>
      <c r="U7" s="9" t="s">
        <v>195</v>
      </c>
      <c r="V7" s="9" t="s">
        <v>66</v>
      </c>
      <c r="W7" s="9" t="s">
        <v>67</v>
      </c>
      <c r="X7" s="9" t="s">
        <v>68</v>
      </c>
    </row>
    <row r="8" ht="37.5" customHeight="1" spans="1:24">
      <c r="A8" s="174"/>
      <c r="B8" s="19"/>
      <c r="C8" s="174"/>
      <c r="D8" s="174"/>
      <c r="E8" s="174"/>
      <c r="F8" s="174"/>
      <c r="G8" s="174"/>
      <c r="H8" s="174"/>
      <c r="I8" s="174"/>
      <c r="J8" s="183" t="s">
        <v>57</v>
      </c>
      <c r="K8" s="17" t="s">
        <v>196</v>
      </c>
      <c r="L8" s="17" t="s">
        <v>192</v>
      </c>
      <c r="M8" s="17" t="s">
        <v>193</v>
      </c>
      <c r="N8" s="17" t="s">
        <v>194</v>
      </c>
      <c r="O8" s="17" t="s">
        <v>192</v>
      </c>
      <c r="P8" s="17" t="s">
        <v>193</v>
      </c>
      <c r="Q8" s="17" t="s">
        <v>194</v>
      </c>
      <c r="R8" s="17" t="s">
        <v>61</v>
      </c>
      <c r="S8" s="17" t="s">
        <v>57</v>
      </c>
      <c r="T8" s="17" t="s">
        <v>64</v>
      </c>
      <c r="U8" s="17" t="s">
        <v>195</v>
      </c>
      <c r="V8" s="17" t="s">
        <v>66</v>
      </c>
      <c r="W8" s="17" t="s">
        <v>67</v>
      </c>
      <c r="X8" s="17" t="s">
        <v>68</v>
      </c>
    </row>
    <row r="9" customHeight="1" spans="1:24">
      <c r="A9" s="43">
        <v>1</v>
      </c>
      <c r="B9" s="43">
        <v>2</v>
      </c>
      <c r="C9" s="43">
        <v>3</v>
      </c>
      <c r="D9" s="43">
        <v>4</v>
      </c>
      <c r="E9" s="43">
        <v>5</v>
      </c>
      <c r="F9" s="43">
        <v>6</v>
      </c>
      <c r="G9" s="43">
        <v>7</v>
      </c>
      <c r="H9" s="43">
        <v>8</v>
      </c>
      <c r="I9" s="43">
        <v>9</v>
      </c>
      <c r="J9" s="43">
        <v>10</v>
      </c>
      <c r="K9" s="43">
        <v>11</v>
      </c>
      <c r="L9" s="43">
        <v>12</v>
      </c>
      <c r="M9" s="43">
        <v>13</v>
      </c>
      <c r="N9" s="43">
        <v>14</v>
      </c>
      <c r="O9" s="43">
        <v>15</v>
      </c>
      <c r="P9" s="43">
        <v>16</v>
      </c>
      <c r="Q9" s="43">
        <v>17</v>
      </c>
      <c r="R9" s="43">
        <v>18</v>
      </c>
      <c r="S9" s="43">
        <v>19</v>
      </c>
      <c r="T9" s="43">
        <v>20</v>
      </c>
      <c r="U9" s="43">
        <v>21</v>
      </c>
      <c r="V9" s="43">
        <v>22</v>
      </c>
      <c r="W9" s="43">
        <v>23</v>
      </c>
      <c r="X9" s="43">
        <v>24</v>
      </c>
    </row>
    <row r="10" ht="20.25" customHeight="1" spans="1:24">
      <c r="A10" s="175" t="s">
        <v>197</v>
      </c>
      <c r="B10" s="175" t="s">
        <v>69</v>
      </c>
      <c r="C10" s="175" t="s">
        <v>198</v>
      </c>
      <c r="D10" s="176" t="s">
        <v>199</v>
      </c>
      <c r="E10" s="176" t="s">
        <v>100</v>
      </c>
      <c r="F10" s="176" t="s">
        <v>101</v>
      </c>
      <c r="G10" s="176" t="s">
        <v>200</v>
      </c>
      <c r="H10" s="176" t="s">
        <v>201</v>
      </c>
      <c r="I10" s="88">
        <v>872100</v>
      </c>
      <c r="J10" s="88">
        <v>872100</v>
      </c>
      <c r="K10" s="88"/>
      <c r="L10" s="88"/>
      <c r="M10" s="184">
        <v>872100</v>
      </c>
      <c r="N10" s="88"/>
      <c r="O10" s="88"/>
      <c r="P10" s="88"/>
      <c r="Q10" s="88"/>
      <c r="R10" s="88"/>
      <c r="S10" s="88"/>
      <c r="T10" s="88"/>
      <c r="U10" s="88"/>
      <c r="V10" s="88"/>
      <c r="W10" s="88"/>
      <c r="X10" s="88"/>
    </row>
    <row r="11" ht="17.25" customHeight="1" spans="1:24">
      <c r="A11" s="175" t="s">
        <v>197</v>
      </c>
      <c r="B11" s="175" t="s">
        <v>69</v>
      </c>
      <c r="C11" s="175" t="s">
        <v>198</v>
      </c>
      <c r="D11" s="177" t="s">
        <v>199</v>
      </c>
      <c r="E11" s="176" t="s">
        <v>100</v>
      </c>
      <c r="F11" s="176" t="s">
        <v>101</v>
      </c>
      <c r="G11" s="176" t="s">
        <v>202</v>
      </c>
      <c r="H11" s="176" t="s">
        <v>203</v>
      </c>
      <c r="I11" s="185">
        <v>912</v>
      </c>
      <c r="J11" s="185">
        <v>912</v>
      </c>
      <c r="K11" s="185"/>
      <c r="L11" s="185"/>
      <c r="M11" s="184">
        <v>912</v>
      </c>
      <c r="N11" s="185"/>
      <c r="O11" s="185"/>
      <c r="P11" s="185"/>
      <c r="Q11" s="185"/>
      <c r="R11" s="185"/>
      <c r="S11" s="185"/>
      <c r="T11" s="185"/>
      <c r="U11" s="185"/>
      <c r="V11" s="185"/>
      <c r="W11" s="185"/>
      <c r="X11" s="185"/>
    </row>
    <row r="12" ht="17.25" customHeight="1" spans="1:24">
      <c r="A12" s="175" t="s">
        <v>197</v>
      </c>
      <c r="B12" s="175" t="s">
        <v>69</v>
      </c>
      <c r="C12" s="175" t="s">
        <v>198</v>
      </c>
      <c r="D12" s="178" t="s">
        <v>199</v>
      </c>
      <c r="E12" s="176" t="s">
        <v>100</v>
      </c>
      <c r="F12" s="176" t="s">
        <v>101</v>
      </c>
      <c r="G12" s="176" t="s">
        <v>204</v>
      </c>
      <c r="H12" s="176" t="s">
        <v>205</v>
      </c>
      <c r="I12" s="165">
        <v>84000</v>
      </c>
      <c r="J12" s="165">
        <v>84000</v>
      </c>
      <c r="K12" s="165"/>
      <c r="L12" s="165"/>
      <c r="M12" s="184">
        <v>84000</v>
      </c>
      <c r="N12" s="165"/>
      <c r="O12" s="165"/>
      <c r="P12" s="165"/>
      <c r="Q12" s="165"/>
      <c r="R12" s="165"/>
      <c r="S12" s="165"/>
      <c r="T12" s="165"/>
      <c r="U12" s="165"/>
      <c r="V12" s="165"/>
      <c r="W12" s="165"/>
      <c r="X12" s="165"/>
    </row>
    <row r="13" ht="17.25" customHeight="1" spans="1:24">
      <c r="A13" s="175" t="s">
        <v>197</v>
      </c>
      <c r="B13" s="175" t="s">
        <v>69</v>
      </c>
      <c r="C13" s="175" t="s">
        <v>198</v>
      </c>
      <c r="D13" s="178" t="s">
        <v>199</v>
      </c>
      <c r="E13" s="176" t="s">
        <v>100</v>
      </c>
      <c r="F13" s="176" t="s">
        <v>101</v>
      </c>
      <c r="G13" s="176" t="s">
        <v>206</v>
      </c>
      <c r="H13" s="176" t="s">
        <v>207</v>
      </c>
      <c r="I13" s="165">
        <v>784632</v>
      </c>
      <c r="J13" s="165">
        <v>784632</v>
      </c>
      <c r="K13" s="165"/>
      <c r="L13" s="165"/>
      <c r="M13" s="184">
        <v>784632</v>
      </c>
      <c r="N13" s="165"/>
      <c r="O13" s="165"/>
      <c r="P13" s="165"/>
      <c r="Q13" s="165"/>
      <c r="R13" s="165"/>
      <c r="S13" s="165"/>
      <c r="T13" s="165"/>
      <c r="U13" s="165"/>
      <c r="V13" s="165"/>
      <c r="W13" s="165"/>
      <c r="X13" s="165"/>
    </row>
    <row r="14" ht="17.25" customHeight="1" spans="1:24">
      <c r="A14" s="175" t="s">
        <v>197</v>
      </c>
      <c r="B14" s="175" t="s">
        <v>69</v>
      </c>
      <c r="C14" s="175" t="s">
        <v>198</v>
      </c>
      <c r="D14" s="178" t="s">
        <v>199</v>
      </c>
      <c r="E14" s="176" t="s">
        <v>100</v>
      </c>
      <c r="F14" s="176" t="s">
        <v>101</v>
      </c>
      <c r="G14" s="176" t="s">
        <v>206</v>
      </c>
      <c r="H14" s="176" t="s">
        <v>207</v>
      </c>
      <c r="I14" s="165">
        <v>583200</v>
      </c>
      <c r="J14" s="165">
        <v>583200</v>
      </c>
      <c r="K14" s="165"/>
      <c r="L14" s="165"/>
      <c r="M14" s="184">
        <v>583200</v>
      </c>
      <c r="N14" s="165"/>
      <c r="O14" s="165"/>
      <c r="P14" s="165"/>
      <c r="Q14" s="165"/>
      <c r="R14" s="165"/>
      <c r="S14" s="165"/>
      <c r="T14" s="165"/>
      <c r="U14" s="165"/>
      <c r="V14" s="165"/>
      <c r="W14" s="165"/>
      <c r="X14" s="165"/>
    </row>
    <row r="15" ht="17.25" customHeight="1" spans="1:24">
      <c r="A15" s="175" t="s">
        <v>197</v>
      </c>
      <c r="B15" s="175" t="s">
        <v>69</v>
      </c>
      <c r="C15" s="175" t="s">
        <v>208</v>
      </c>
      <c r="D15" s="178" t="s">
        <v>209</v>
      </c>
      <c r="E15" s="176" t="s">
        <v>110</v>
      </c>
      <c r="F15" s="176" t="s">
        <v>111</v>
      </c>
      <c r="G15" s="176" t="s">
        <v>210</v>
      </c>
      <c r="H15" s="176" t="s">
        <v>211</v>
      </c>
      <c r="I15" s="165">
        <v>6600</v>
      </c>
      <c r="J15" s="165">
        <v>6600</v>
      </c>
      <c r="K15" s="165"/>
      <c r="L15" s="165"/>
      <c r="M15" s="184">
        <v>6600</v>
      </c>
      <c r="N15" s="165"/>
      <c r="O15" s="165"/>
      <c r="P15" s="165"/>
      <c r="Q15" s="165"/>
      <c r="R15" s="165"/>
      <c r="S15" s="165"/>
      <c r="T15" s="165"/>
      <c r="U15" s="165"/>
      <c r="V15" s="165"/>
      <c r="W15" s="165"/>
      <c r="X15" s="165"/>
    </row>
    <row r="16" ht="17.25" customHeight="1" spans="1:24">
      <c r="A16" s="175" t="s">
        <v>197</v>
      </c>
      <c r="B16" s="175" t="s">
        <v>69</v>
      </c>
      <c r="C16" s="175" t="s">
        <v>208</v>
      </c>
      <c r="D16" s="178" t="s">
        <v>209</v>
      </c>
      <c r="E16" s="176" t="s">
        <v>100</v>
      </c>
      <c r="F16" s="176" t="s">
        <v>101</v>
      </c>
      <c r="G16" s="176" t="s">
        <v>212</v>
      </c>
      <c r="H16" s="176" t="s">
        <v>213</v>
      </c>
      <c r="I16" s="165">
        <v>63000</v>
      </c>
      <c r="J16" s="165">
        <v>63000</v>
      </c>
      <c r="K16" s="165"/>
      <c r="L16" s="165"/>
      <c r="M16" s="184">
        <v>63000</v>
      </c>
      <c r="N16" s="165"/>
      <c r="O16" s="165"/>
      <c r="P16" s="165"/>
      <c r="Q16" s="165"/>
      <c r="R16" s="165"/>
      <c r="S16" s="165"/>
      <c r="T16" s="165"/>
      <c r="U16" s="165"/>
      <c r="V16" s="165"/>
      <c r="W16" s="165"/>
      <c r="X16" s="165"/>
    </row>
    <row r="17" ht="17.25" customHeight="1" spans="1:24">
      <c r="A17" s="175" t="s">
        <v>197</v>
      </c>
      <c r="B17" s="175" t="s">
        <v>69</v>
      </c>
      <c r="C17" s="247" t="s">
        <v>214</v>
      </c>
      <c r="D17" s="178" t="s">
        <v>215</v>
      </c>
      <c r="E17" s="176" t="s">
        <v>110</v>
      </c>
      <c r="F17" s="176" t="s">
        <v>111</v>
      </c>
      <c r="G17" s="176" t="s">
        <v>216</v>
      </c>
      <c r="H17" s="176" t="s">
        <v>217</v>
      </c>
      <c r="I17" s="165">
        <v>224400</v>
      </c>
      <c r="J17" s="165">
        <v>224400</v>
      </c>
      <c r="K17" s="165"/>
      <c r="L17" s="165"/>
      <c r="M17" s="184">
        <v>224400</v>
      </c>
      <c r="N17" s="165"/>
      <c r="O17" s="165"/>
      <c r="P17" s="165"/>
      <c r="Q17" s="165"/>
      <c r="R17" s="165"/>
      <c r="S17" s="165"/>
      <c r="T17" s="165"/>
      <c r="U17" s="165"/>
      <c r="V17" s="165"/>
      <c r="W17" s="165"/>
      <c r="X17" s="165"/>
    </row>
    <row r="18" ht="17.25" customHeight="1" spans="1:24">
      <c r="A18" s="175" t="s">
        <v>197</v>
      </c>
      <c r="B18" s="175" t="s">
        <v>69</v>
      </c>
      <c r="C18" s="175" t="s">
        <v>218</v>
      </c>
      <c r="D18" s="178" t="s">
        <v>219</v>
      </c>
      <c r="E18" s="176" t="s">
        <v>100</v>
      </c>
      <c r="F18" s="176" t="s">
        <v>101</v>
      </c>
      <c r="G18" s="176" t="s">
        <v>210</v>
      </c>
      <c r="H18" s="176" t="s">
        <v>211</v>
      </c>
      <c r="I18" s="165">
        <v>86200</v>
      </c>
      <c r="J18" s="165">
        <v>86200</v>
      </c>
      <c r="K18" s="165"/>
      <c r="L18" s="165"/>
      <c r="M18" s="184">
        <v>86200</v>
      </c>
      <c r="N18" s="165"/>
      <c r="O18" s="165"/>
      <c r="P18" s="165"/>
      <c r="Q18" s="165"/>
      <c r="R18" s="165"/>
      <c r="S18" s="165"/>
      <c r="T18" s="165"/>
      <c r="U18" s="165"/>
      <c r="V18" s="165"/>
      <c r="W18" s="165"/>
      <c r="X18" s="165"/>
    </row>
    <row r="19" ht="17.25" customHeight="1" spans="1:24">
      <c r="A19" s="175" t="s">
        <v>197</v>
      </c>
      <c r="B19" s="175" t="s">
        <v>69</v>
      </c>
      <c r="C19" s="175" t="s">
        <v>220</v>
      </c>
      <c r="D19" s="178" t="s">
        <v>129</v>
      </c>
      <c r="E19" s="176" t="s">
        <v>128</v>
      </c>
      <c r="F19" s="176" t="s">
        <v>129</v>
      </c>
      <c r="G19" s="176" t="s">
        <v>221</v>
      </c>
      <c r="H19" s="176" t="s">
        <v>129</v>
      </c>
      <c r="I19" s="165">
        <v>354775.68</v>
      </c>
      <c r="J19" s="165">
        <v>354775.68</v>
      </c>
      <c r="K19" s="165"/>
      <c r="L19" s="165"/>
      <c r="M19" s="184">
        <v>354775.68</v>
      </c>
      <c r="N19" s="165"/>
      <c r="O19" s="165"/>
      <c r="P19" s="165"/>
      <c r="Q19" s="165"/>
      <c r="R19" s="165"/>
      <c r="S19" s="165"/>
      <c r="T19" s="165"/>
      <c r="U19" s="165"/>
      <c r="V19" s="165"/>
      <c r="W19" s="165"/>
      <c r="X19" s="165"/>
    </row>
    <row r="20" ht="17.25" customHeight="1" spans="1:24">
      <c r="A20" s="175" t="s">
        <v>197</v>
      </c>
      <c r="B20" s="175" t="s">
        <v>69</v>
      </c>
      <c r="C20" s="175" t="s">
        <v>222</v>
      </c>
      <c r="D20" s="178" t="s">
        <v>223</v>
      </c>
      <c r="E20" s="176" t="s">
        <v>100</v>
      </c>
      <c r="F20" s="176" t="s">
        <v>101</v>
      </c>
      <c r="G20" s="176" t="s">
        <v>224</v>
      </c>
      <c r="H20" s="176" t="s">
        <v>223</v>
      </c>
      <c r="I20" s="165">
        <v>44816.88</v>
      </c>
      <c r="J20" s="165">
        <v>44816.88</v>
      </c>
      <c r="K20" s="165"/>
      <c r="L20" s="165"/>
      <c r="M20" s="184">
        <v>44816.88</v>
      </c>
      <c r="N20" s="165"/>
      <c r="O20" s="165"/>
      <c r="P20" s="165"/>
      <c r="Q20" s="165"/>
      <c r="R20" s="165"/>
      <c r="S20" s="165"/>
      <c r="T20" s="165"/>
      <c r="U20" s="165"/>
      <c r="V20" s="165"/>
      <c r="W20" s="165"/>
      <c r="X20" s="165"/>
    </row>
    <row r="21" ht="17.25" customHeight="1" spans="1:24">
      <c r="A21" s="175" t="s">
        <v>197</v>
      </c>
      <c r="B21" s="175" t="s">
        <v>69</v>
      </c>
      <c r="C21" s="175" t="s">
        <v>225</v>
      </c>
      <c r="D21" s="178" t="s">
        <v>226</v>
      </c>
      <c r="E21" s="176" t="s">
        <v>100</v>
      </c>
      <c r="F21" s="176" t="s">
        <v>101</v>
      </c>
      <c r="G21" s="176" t="s">
        <v>204</v>
      </c>
      <c r="H21" s="176" t="s">
        <v>205</v>
      </c>
      <c r="I21" s="165">
        <v>798000</v>
      </c>
      <c r="J21" s="165">
        <v>798000</v>
      </c>
      <c r="K21" s="165"/>
      <c r="L21" s="165"/>
      <c r="M21" s="184">
        <v>798000</v>
      </c>
      <c r="N21" s="165"/>
      <c r="O21" s="165"/>
      <c r="P21" s="165"/>
      <c r="Q21" s="165"/>
      <c r="R21" s="165"/>
      <c r="S21" s="165"/>
      <c r="T21" s="165"/>
      <c r="U21" s="165"/>
      <c r="V21" s="165"/>
      <c r="W21" s="165"/>
      <c r="X21" s="165"/>
    </row>
    <row r="22" ht="17.25" customHeight="1" spans="1:24">
      <c r="A22" s="175" t="s">
        <v>197</v>
      </c>
      <c r="B22" s="175" t="s">
        <v>69</v>
      </c>
      <c r="C22" s="175" t="s">
        <v>227</v>
      </c>
      <c r="D22" s="178" t="s">
        <v>228</v>
      </c>
      <c r="E22" s="176" t="s">
        <v>100</v>
      </c>
      <c r="F22" s="176" t="s">
        <v>101</v>
      </c>
      <c r="G22" s="176" t="s">
        <v>229</v>
      </c>
      <c r="H22" s="176" t="s">
        <v>230</v>
      </c>
      <c r="I22" s="165">
        <v>600144</v>
      </c>
      <c r="J22" s="165">
        <v>600144</v>
      </c>
      <c r="K22" s="165"/>
      <c r="L22" s="165"/>
      <c r="M22" s="184">
        <v>600144</v>
      </c>
      <c r="N22" s="165"/>
      <c r="O22" s="165"/>
      <c r="P22" s="165"/>
      <c r="Q22" s="165"/>
      <c r="R22" s="165"/>
      <c r="S22" s="165"/>
      <c r="T22" s="165"/>
      <c r="U22" s="165"/>
      <c r="V22" s="165"/>
      <c r="W22" s="165"/>
      <c r="X22" s="165"/>
    </row>
    <row r="23" ht="17.25" customHeight="1" spans="1:24">
      <c r="A23" s="175" t="s">
        <v>197</v>
      </c>
      <c r="B23" s="175" t="s">
        <v>69</v>
      </c>
      <c r="C23" s="175" t="s">
        <v>231</v>
      </c>
      <c r="D23" s="178" t="s">
        <v>232</v>
      </c>
      <c r="E23" s="176" t="s">
        <v>112</v>
      </c>
      <c r="F23" s="176" t="s">
        <v>113</v>
      </c>
      <c r="G23" s="176" t="s">
        <v>233</v>
      </c>
      <c r="H23" s="176" t="s">
        <v>234</v>
      </c>
      <c r="I23" s="165">
        <v>422520</v>
      </c>
      <c r="J23" s="165">
        <v>422520</v>
      </c>
      <c r="K23" s="165"/>
      <c r="L23" s="165"/>
      <c r="M23" s="184">
        <v>422520</v>
      </c>
      <c r="N23" s="165"/>
      <c r="O23" s="165"/>
      <c r="P23" s="165"/>
      <c r="Q23" s="165"/>
      <c r="R23" s="165"/>
      <c r="S23" s="165"/>
      <c r="T23" s="165"/>
      <c r="U23" s="165"/>
      <c r="V23" s="165"/>
      <c r="W23" s="165"/>
      <c r="X23" s="165"/>
    </row>
    <row r="24" ht="17.25" customHeight="1" spans="1:24">
      <c r="A24" s="175" t="s">
        <v>197</v>
      </c>
      <c r="B24" s="175" t="s">
        <v>69</v>
      </c>
      <c r="C24" s="175" t="s">
        <v>231</v>
      </c>
      <c r="D24" s="178" t="s">
        <v>232</v>
      </c>
      <c r="E24" s="176" t="s">
        <v>118</v>
      </c>
      <c r="F24" s="176" t="s">
        <v>119</v>
      </c>
      <c r="G24" s="176" t="s">
        <v>235</v>
      </c>
      <c r="H24" s="176" t="s">
        <v>236</v>
      </c>
      <c r="I24" s="165">
        <v>208530</v>
      </c>
      <c r="J24" s="165">
        <v>208530</v>
      </c>
      <c r="K24" s="165"/>
      <c r="L24" s="165"/>
      <c r="M24" s="184">
        <v>208530</v>
      </c>
      <c r="N24" s="165"/>
      <c r="O24" s="165"/>
      <c r="P24" s="165"/>
      <c r="Q24" s="165"/>
      <c r="R24" s="165"/>
      <c r="S24" s="165"/>
      <c r="T24" s="165"/>
      <c r="U24" s="165"/>
      <c r="V24" s="165"/>
      <c r="W24" s="165"/>
      <c r="X24" s="165"/>
    </row>
    <row r="25" ht="17.25" customHeight="1" spans="1:24">
      <c r="A25" s="175" t="s">
        <v>197</v>
      </c>
      <c r="B25" s="175" t="s">
        <v>69</v>
      </c>
      <c r="C25" s="175" t="s">
        <v>231</v>
      </c>
      <c r="D25" s="178" t="s">
        <v>232</v>
      </c>
      <c r="E25" s="176" t="s">
        <v>120</v>
      </c>
      <c r="F25" s="176" t="s">
        <v>121</v>
      </c>
      <c r="G25" s="176" t="s">
        <v>237</v>
      </c>
      <c r="H25" s="176" t="s">
        <v>238</v>
      </c>
      <c r="I25" s="165">
        <v>204800</v>
      </c>
      <c r="J25" s="165">
        <v>204800</v>
      </c>
      <c r="K25" s="165"/>
      <c r="L25" s="165"/>
      <c r="M25" s="184">
        <v>204800</v>
      </c>
      <c r="N25" s="165"/>
      <c r="O25" s="165"/>
      <c r="P25" s="165"/>
      <c r="Q25" s="165"/>
      <c r="R25" s="165"/>
      <c r="S25" s="165"/>
      <c r="T25" s="165"/>
      <c r="U25" s="165"/>
      <c r="V25" s="165"/>
      <c r="W25" s="165"/>
      <c r="X25" s="165"/>
    </row>
    <row r="26" ht="17.25" customHeight="1" spans="1:24">
      <c r="A26" s="175" t="s">
        <v>197</v>
      </c>
      <c r="B26" s="175" t="s">
        <v>69</v>
      </c>
      <c r="C26" s="175" t="s">
        <v>231</v>
      </c>
      <c r="D26" s="178" t="s">
        <v>232</v>
      </c>
      <c r="E26" s="176" t="s">
        <v>100</v>
      </c>
      <c r="F26" s="176" t="s">
        <v>101</v>
      </c>
      <c r="G26" s="176" t="s">
        <v>239</v>
      </c>
      <c r="H26" s="176" t="s">
        <v>240</v>
      </c>
      <c r="I26" s="165">
        <v>18900</v>
      </c>
      <c r="J26" s="165">
        <v>18900</v>
      </c>
      <c r="K26" s="165"/>
      <c r="L26" s="165"/>
      <c r="M26" s="184">
        <v>18900</v>
      </c>
      <c r="N26" s="165"/>
      <c r="O26" s="165"/>
      <c r="P26" s="165"/>
      <c r="Q26" s="165"/>
      <c r="R26" s="165"/>
      <c r="S26" s="165"/>
      <c r="T26" s="165"/>
      <c r="U26" s="165"/>
      <c r="V26" s="165"/>
      <c r="W26" s="165"/>
      <c r="X26" s="165"/>
    </row>
    <row r="27" ht="17.25" customHeight="1" spans="1:24">
      <c r="A27" s="175" t="s">
        <v>197</v>
      </c>
      <c r="B27" s="175" t="s">
        <v>69</v>
      </c>
      <c r="C27" s="175" t="s">
        <v>231</v>
      </c>
      <c r="D27" s="178" t="s">
        <v>232</v>
      </c>
      <c r="E27" s="176" t="s">
        <v>122</v>
      </c>
      <c r="F27" s="176" t="s">
        <v>123</v>
      </c>
      <c r="G27" s="176" t="s">
        <v>239</v>
      </c>
      <c r="H27" s="176" t="s">
        <v>240</v>
      </c>
      <c r="I27" s="165">
        <v>16544</v>
      </c>
      <c r="J27" s="165">
        <v>16544</v>
      </c>
      <c r="K27" s="165"/>
      <c r="L27" s="165"/>
      <c r="M27" s="184">
        <v>16544</v>
      </c>
      <c r="N27" s="165"/>
      <c r="O27" s="165"/>
      <c r="P27" s="165"/>
      <c r="Q27" s="165"/>
      <c r="R27" s="165"/>
      <c r="S27" s="165"/>
      <c r="T27" s="165"/>
      <c r="U27" s="165"/>
      <c r="V27" s="165"/>
      <c r="W27" s="165"/>
      <c r="X27" s="165"/>
    </row>
    <row r="28" ht="17.25" customHeight="1" spans="1:24">
      <c r="A28" s="175" t="s">
        <v>197</v>
      </c>
      <c r="B28" s="175" t="s">
        <v>69</v>
      </c>
      <c r="C28" s="175" t="s">
        <v>231</v>
      </c>
      <c r="D28" s="178" t="s">
        <v>232</v>
      </c>
      <c r="E28" s="176" t="s">
        <v>122</v>
      </c>
      <c r="F28" s="176" t="s">
        <v>123</v>
      </c>
      <c r="G28" s="176" t="s">
        <v>239</v>
      </c>
      <c r="H28" s="176" t="s">
        <v>240</v>
      </c>
      <c r="I28" s="165">
        <v>9828</v>
      </c>
      <c r="J28" s="165">
        <v>9828</v>
      </c>
      <c r="K28" s="165"/>
      <c r="L28" s="165"/>
      <c r="M28" s="184">
        <v>9828</v>
      </c>
      <c r="N28" s="165"/>
      <c r="O28" s="165"/>
      <c r="P28" s="165"/>
      <c r="Q28" s="165"/>
      <c r="R28" s="165"/>
      <c r="S28" s="165"/>
      <c r="T28" s="165"/>
      <c r="U28" s="165"/>
      <c r="V28" s="165"/>
      <c r="W28" s="165"/>
      <c r="X28" s="165"/>
    </row>
    <row r="29" ht="17.25" customHeight="1" spans="1:24">
      <c r="A29" s="175" t="s">
        <v>197</v>
      </c>
      <c r="B29" s="175" t="s">
        <v>69</v>
      </c>
      <c r="C29" s="175" t="s">
        <v>241</v>
      </c>
      <c r="D29" s="178" t="s">
        <v>242</v>
      </c>
      <c r="E29" s="176" t="s">
        <v>130</v>
      </c>
      <c r="F29" s="176" t="s">
        <v>131</v>
      </c>
      <c r="G29" s="176" t="s">
        <v>202</v>
      </c>
      <c r="H29" s="176" t="s">
        <v>203</v>
      </c>
      <c r="I29" s="165">
        <v>25200</v>
      </c>
      <c r="J29" s="165">
        <v>25200</v>
      </c>
      <c r="K29" s="165"/>
      <c r="L29" s="165"/>
      <c r="M29" s="184">
        <v>25200</v>
      </c>
      <c r="N29" s="165"/>
      <c r="O29" s="165"/>
      <c r="P29" s="165"/>
      <c r="Q29" s="165"/>
      <c r="R29" s="165"/>
      <c r="S29" s="165"/>
      <c r="T29" s="165"/>
      <c r="U29" s="165"/>
      <c r="V29" s="165"/>
      <c r="W29" s="165"/>
      <c r="X29" s="165"/>
    </row>
    <row r="30" ht="17.25" customHeight="1" spans="1:24">
      <c r="A30" s="179" t="s">
        <v>243</v>
      </c>
      <c r="B30" s="155"/>
      <c r="C30" s="180"/>
      <c r="D30" s="180"/>
      <c r="E30" s="180"/>
      <c r="F30" s="180"/>
      <c r="G30" s="180"/>
      <c r="H30" s="180"/>
      <c r="I30" s="186">
        <v>5409102.56</v>
      </c>
      <c r="J30" s="186">
        <v>5409102.56</v>
      </c>
      <c r="K30" s="165"/>
      <c r="L30" s="165"/>
      <c r="M30" s="186">
        <v>5409102.56</v>
      </c>
      <c r="N30" s="165"/>
      <c r="O30" s="165"/>
      <c r="P30" s="165"/>
      <c r="Q30" s="165"/>
      <c r="R30" s="165"/>
      <c r="S30" s="165"/>
      <c r="T30" s="165"/>
      <c r="U30" s="165"/>
      <c r="V30" s="165"/>
      <c r="W30" s="165"/>
      <c r="X30" s="165"/>
    </row>
  </sheetData>
  <mergeCells count="31">
    <mergeCell ref="A3:X3"/>
    <mergeCell ref="A4:H4"/>
    <mergeCell ref="I5:X5"/>
    <mergeCell ref="J6:N6"/>
    <mergeCell ref="O6:Q6"/>
    <mergeCell ref="S6:X6"/>
    <mergeCell ref="A30:H3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C1" workbookViewId="0">
      <pane ySplit="1" topLeftCell="A8" activePane="bottomLeft" state="frozen"/>
      <selection/>
      <selection pane="bottomLeft" activeCell="E20" sqref="E20:H20"/>
    </sheetView>
  </sheetViews>
  <sheetFormatPr defaultColWidth="9.13888888888889" defaultRowHeight="14.25" customHeight="1"/>
  <cols>
    <col min="1" max="1" width="13.8888888888889" customWidth="1"/>
    <col min="2" max="2" width="24" customWidth="1"/>
    <col min="3" max="3" width="62.1111111111111"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8"/>
      <c r="E2" s="2"/>
      <c r="F2" s="2"/>
      <c r="G2" s="2"/>
      <c r="H2" s="2"/>
      <c r="U2" s="148"/>
      <c r="W2" s="170" t="s">
        <v>244</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f>
        <v>单位名称：</v>
      </c>
      <c r="B4" s="6"/>
      <c r="C4" s="6"/>
      <c r="D4" s="6"/>
      <c r="E4" s="6"/>
      <c r="F4" s="6"/>
      <c r="G4" s="6"/>
      <c r="H4" s="6"/>
      <c r="I4" s="7"/>
      <c r="J4" s="7"/>
      <c r="K4" s="7"/>
      <c r="L4" s="7"/>
      <c r="M4" s="7"/>
      <c r="N4" s="7"/>
      <c r="O4" s="7"/>
      <c r="P4" s="7"/>
      <c r="Q4" s="7"/>
      <c r="U4" s="148"/>
      <c r="W4" s="129" t="s">
        <v>1</v>
      </c>
    </row>
    <row r="5" ht="21.75" customHeight="1" spans="1:23">
      <c r="A5" s="9" t="s">
        <v>245</v>
      </c>
      <c r="B5" s="10" t="s">
        <v>181</v>
      </c>
      <c r="C5" s="9" t="s">
        <v>182</v>
      </c>
      <c r="D5" s="9" t="s">
        <v>246</v>
      </c>
      <c r="E5" s="10" t="s">
        <v>183</v>
      </c>
      <c r="F5" s="10" t="s">
        <v>184</v>
      </c>
      <c r="G5" s="10" t="s">
        <v>247</v>
      </c>
      <c r="H5" s="10" t="s">
        <v>248</v>
      </c>
      <c r="I5" s="31" t="s">
        <v>55</v>
      </c>
      <c r="J5" s="11" t="s">
        <v>249</v>
      </c>
      <c r="K5" s="12"/>
      <c r="L5" s="12"/>
      <c r="M5" s="13"/>
      <c r="N5" s="11" t="s">
        <v>189</v>
      </c>
      <c r="O5" s="12"/>
      <c r="P5" s="13"/>
      <c r="Q5" s="10" t="s">
        <v>61</v>
      </c>
      <c r="R5" s="11" t="s">
        <v>62</v>
      </c>
      <c r="S5" s="12"/>
      <c r="T5" s="12"/>
      <c r="U5" s="12"/>
      <c r="V5" s="12"/>
      <c r="W5" s="13"/>
    </row>
    <row r="6" ht="21.75" customHeight="1" spans="1:23">
      <c r="A6" s="14"/>
      <c r="B6" s="32"/>
      <c r="C6" s="14"/>
      <c r="D6" s="14"/>
      <c r="E6" s="15"/>
      <c r="F6" s="15"/>
      <c r="G6" s="15"/>
      <c r="H6" s="15"/>
      <c r="I6" s="32"/>
      <c r="J6" s="159" t="s">
        <v>58</v>
      </c>
      <c r="K6" s="160"/>
      <c r="L6" s="10" t="s">
        <v>59</v>
      </c>
      <c r="M6" s="10" t="s">
        <v>60</v>
      </c>
      <c r="N6" s="10" t="s">
        <v>58</v>
      </c>
      <c r="O6" s="10" t="s">
        <v>59</v>
      </c>
      <c r="P6" s="10" t="s">
        <v>60</v>
      </c>
      <c r="Q6" s="15"/>
      <c r="R6" s="10" t="s">
        <v>57</v>
      </c>
      <c r="S6" s="10" t="s">
        <v>64</v>
      </c>
      <c r="T6" s="10" t="s">
        <v>195</v>
      </c>
      <c r="U6" s="10" t="s">
        <v>66</v>
      </c>
      <c r="V6" s="10" t="s">
        <v>67</v>
      </c>
      <c r="W6" s="10" t="s">
        <v>68</v>
      </c>
    </row>
    <row r="7" ht="21" customHeight="1" spans="1:23">
      <c r="A7" s="32"/>
      <c r="B7" s="32"/>
      <c r="C7" s="32"/>
      <c r="D7" s="32"/>
      <c r="E7" s="32"/>
      <c r="F7" s="32"/>
      <c r="G7" s="32"/>
      <c r="H7" s="32"/>
      <c r="I7" s="32"/>
      <c r="J7" s="161" t="s">
        <v>57</v>
      </c>
      <c r="K7" s="162"/>
      <c r="L7" s="32"/>
      <c r="M7" s="32"/>
      <c r="N7" s="32"/>
      <c r="O7" s="32"/>
      <c r="P7" s="32"/>
      <c r="Q7" s="32"/>
      <c r="R7" s="32"/>
      <c r="S7" s="32"/>
      <c r="T7" s="32"/>
      <c r="U7" s="32"/>
      <c r="V7" s="32"/>
      <c r="W7" s="32"/>
    </row>
    <row r="8" ht="39.75" customHeight="1" spans="1:23">
      <c r="A8" s="17"/>
      <c r="B8" s="19"/>
      <c r="C8" s="17"/>
      <c r="D8" s="17"/>
      <c r="E8" s="18"/>
      <c r="F8" s="18"/>
      <c r="G8" s="18"/>
      <c r="H8" s="18"/>
      <c r="I8" s="19"/>
      <c r="J8" s="75" t="s">
        <v>57</v>
      </c>
      <c r="K8" s="75" t="s">
        <v>250</v>
      </c>
      <c r="L8" s="18"/>
      <c r="M8" s="18"/>
      <c r="N8" s="18"/>
      <c r="O8" s="18"/>
      <c r="P8" s="18"/>
      <c r="Q8" s="18"/>
      <c r="R8" s="18"/>
      <c r="S8" s="18"/>
      <c r="T8" s="18"/>
      <c r="U8" s="19"/>
      <c r="V8" s="18"/>
      <c r="W8" s="18"/>
    </row>
    <row r="9" ht="15" customHeight="1" spans="1:23">
      <c r="A9" s="33">
        <v>1</v>
      </c>
      <c r="B9" s="33">
        <v>2</v>
      </c>
      <c r="C9" s="33">
        <v>3</v>
      </c>
      <c r="D9" s="33">
        <v>4</v>
      </c>
      <c r="E9" s="33">
        <v>5</v>
      </c>
      <c r="F9" s="33">
        <v>6</v>
      </c>
      <c r="G9" s="33">
        <v>7</v>
      </c>
      <c r="H9" s="33">
        <v>8</v>
      </c>
      <c r="I9" s="33">
        <v>9</v>
      </c>
      <c r="J9" s="33">
        <v>10</v>
      </c>
      <c r="K9" s="33">
        <v>11</v>
      </c>
      <c r="L9" s="43">
        <v>12</v>
      </c>
      <c r="M9" s="43">
        <v>13</v>
      </c>
      <c r="N9" s="43">
        <v>14</v>
      </c>
      <c r="O9" s="43">
        <v>15</v>
      </c>
      <c r="P9" s="43">
        <v>16</v>
      </c>
      <c r="Q9" s="43">
        <v>17</v>
      </c>
      <c r="R9" s="43">
        <v>18</v>
      </c>
      <c r="S9" s="43">
        <v>19</v>
      </c>
      <c r="T9" s="43">
        <v>20</v>
      </c>
      <c r="U9" s="33">
        <v>21</v>
      </c>
      <c r="V9" s="43">
        <v>22</v>
      </c>
      <c r="W9" s="33">
        <v>23</v>
      </c>
    </row>
    <row r="10" ht="21.75" customHeight="1" spans="1:23">
      <c r="A10" s="149" t="s">
        <v>251</v>
      </c>
      <c r="B10" s="248" t="s">
        <v>252</v>
      </c>
      <c r="C10" s="151" t="s">
        <v>253</v>
      </c>
      <c r="D10" s="152" t="s">
        <v>69</v>
      </c>
      <c r="E10" s="149" t="s">
        <v>100</v>
      </c>
      <c r="F10" s="149" t="s">
        <v>101</v>
      </c>
      <c r="G10" s="149" t="s">
        <v>210</v>
      </c>
      <c r="H10" s="149" t="s">
        <v>211</v>
      </c>
      <c r="I10" s="163">
        <v>6720.96</v>
      </c>
      <c r="J10" s="163">
        <v>6720.96</v>
      </c>
      <c r="K10" s="163">
        <v>6720.96</v>
      </c>
      <c r="L10" s="164"/>
      <c r="M10" s="164"/>
      <c r="N10" s="164"/>
      <c r="O10" s="164"/>
      <c r="P10" s="164"/>
      <c r="Q10" s="164"/>
      <c r="R10" s="164"/>
      <c r="S10" s="164"/>
      <c r="T10" s="164"/>
      <c r="U10" s="164"/>
      <c r="V10" s="164"/>
      <c r="W10" s="164"/>
    </row>
    <row r="11" customFormat="1" ht="18.75" customHeight="1" spans="1:23">
      <c r="A11" s="21" t="s">
        <v>251</v>
      </c>
      <c r="B11" s="249" t="s">
        <v>252</v>
      </c>
      <c r="C11" s="22" t="s">
        <v>253</v>
      </c>
      <c r="D11" s="154" t="s">
        <v>69</v>
      </c>
      <c r="E11" s="21" t="s">
        <v>100</v>
      </c>
      <c r="F11" s="21" t="s">
        <v>101</v>
      </c>
      <c r="G11" s="21" t="s">
        <v>254</v>
      </c>
      <c r="H11" s="21" t="s">
        <v>255</v>
      </c>
      <c r="I11" s="24">
        <v>33000</v>
      </c>
      <c r="J11" s="24">
        <v>33000</v>
      </c>
      <c r="K11" s="24">
        <v>33000</v>
      </c>
      <c r="L11" s="165"/>
      <c r="M11" s="165"/>
      <c r="N11" s="165"/>
      <c r="O11" s="165"/>
      <c r="P11" s="165"/>
      <c r="Q11" s="165"/>
      <c r="R11" s="165"/>
      <c r="S11" s="165"/>
      <c r="T11" s="165"/>
      <c r="U11" s="165"/>
      <c r="V11" s="165"/>
      <c r="W11" s="165"/>
    </row>
    <row r="12" customFormat="1" ht="18.75" customHeight="1" spans="1:23">
      <c r="A12" s="21" t="s">
        <v>251</v>
      </c>
      <c r="B12" s="250" t="s">
        <v>256</v>
      </c>
      <c r="C12" s="22" t="s">
        <v>257</v>
      </c>
      <c r="D12" s="154" t="s">
        <v>69</v>
      </c>
      <c r="E12" s="21" t="s">
        <v>104</v>
      </c>
      <c r="F12" s="21" t="s">
        <v>105</v>
      </c>
      <c r="G12" s="21" t="s">
        <v>210</v>
      </c>
      <c r="H12" s="21" t="s">
        <v>211</v>
      </c>
      <c r="I12" s="24">
        <v>1536</v>
      </c>
      <c r="J12" s="24">
        <v>1536</v>
      </c>
      <c r="K12" s="24">
        <v>1536</v>
      </c>
      <c r="L12" s="165"/>
      <c r="M12" s="165"/>
      <c r="N12" s="165"/>
      <c r="O12" s="165"/>
      <c r="P12" s="165"/>
      <c r="Q12" s="165"/>
      <c r="R12" s="165"/>
      <c r="S12" s="165"/>
      <c r="T12" s="165"/>
      <c r="U12" s="165"/>
      <c r="V12" s="165"/>
      <c r="W12" s="165"/>
    </row>
    <row r="13" customFormat="1" ht="18.75" customHeight="1" spans="1:23">
      <c r="A13" s="21" t="s">
        <v>251</v>
      </c>
      <c r="B13" s="249" t="s">
        <v>258</v>
      </c>
      <c r="C13" s="22" t="s">
        <v>259</v>
      </c>
      <c r="D13" s="154" t="s">
        <v>69</v>
      </c>
      <c r="E13" s="21" t="s">
        <v>100</v>
      </c>
      <c r="F13" s="21" t="s">
        <v>101</v>
      </c>
      <c r="G13" s="21" t="s">
        <v>260</v>
      </c>
      <c r="H13" s="21" t="s">
        <v>261</v>
      </c>
      <c r="I13" s="24">
        <v>18000</v>
      </c>
      <c r="J13" s="24">
        <v>18000</v>
      </c>
      <c r="K13" s="24">
        <v>18000</v>
      </c>
      <c r="L13" s="165"/>
      <c r="M13" s="165"/>
      <c r="N13" s="165"/>
      <c r="O13" s="165"/>
      <c r="P13" s="165"/>
      <c r="Q13" s="165"/>
      <c r="R13" s="165"/>
      <c r="S13" s="165"/>
      <c r="T13" s="165"/>
      <c r="U13" s="165"/>
      <c r="V13" s="165"/>
      <c r="W13" s="165"/>
    </row>
    <row r="14" customFormat="1" ht="18.75" customHeight="1" spans="1:23">
      <c r="A14" s="21" t="s">
        <v>262</v>
      </c>
      <c r="B14" s="250" t="s">
        <v>263</v>
      </c>
      <c r="C14" s="22" t="s">
        <v>264</v>
      </c>
      <c r="D14" s="154" t="s">
        <v>69</v>
      </c>
      <c r="E14" s="21" t="s">
        <v>100</v>
      </c>
      <c r="F14" s="21" t="s">
        <v>101</v>
      </c>
      <c r="G14" s="21" t="s">
        <v>210</v>
      </c>
      <c r="H14" s="21" t="s">
        <v>211</v>
      </c>
      <c r="I14" s="24">
        <v>180000</v>
      </c>
      <c r="J14" s="24">
        <v>180000</v>
      </c>
      <c r="K14" s="24">
        <v>180000</v>
      </c>
      <c r="L14" s="165"/>
      <c r="M14" s="165"/>
      <c r="N14" s="165"/>
      <c r="O14" s="165"/>
      <c r="P14" s="165"/>
      <c r="Q14" s="165"/>
      <c r="R14" s="165"/>
      <c r="S14" s="165"/>
      <c r="T14" s="165"/>
      <c r="U14" s="165"/>
      <c r="V14" s="165"/>
      <c r="W14" s="165"/>
    </row>
    <row r="15" customFormat="1" ht="18.75" customHeight="1" spans="1:23">
      <c r="A15" s="21" t="s">
        <v>251</v>
      </c>
      <c r="B15" s="250" t="s">
        <v>265</v>
      </c>
      <c r="C15" s="156" t="s">
        <v>266</v>
      </c>
      <c r="D15" s="154" t="s">
        <v>69</v>
      </c>
      <c r="E15" s="21" t="s">
        <v>100</v>
      </c>
      <c r="F15" s="21" t="s">
        <v>101</v>
      </c>
      <c r="G15" s="21" t="s">
        <v>260</v>
      </c>
      <c r="H15" s="21" t="s">
        <v>261</v>
      </c>
      <c r="I15" s="166">
        <v>4718.75</v>
      </c>
      <c r="J15" s="24"/>
      <c r="K15" s="24"/>
      <c r="L15" s="165"/>
      <c r="M15" s="165"/>
      <c r="N15" s="166">
        <v>4718.75</v>
      </c>
      <c r="O15" s="165"/>
      <c r="P15" s="165"/>
      <c r="Q15" s="165"/>
      <c r="R15" s="165"/>
      <c r="S15" s="165"/>
      <c r="T15" s="165"/>
      <c r="U15" s="165"/>
      <c r="V15" s="165"/>
      <c r="W15" s="165"/>
    </row>
    <row r="16" customFormat="1" ht="18.75" customHeight="1" spans="1:23">
      <c r="A16" s="21" t="s">
        <v>251</v>
      </c>
      <c r="B16" s="250" t="s">
        <v>267</v>
      </c>
      <c r="C16" s="156" t="s">
        <v>268</v>
      </c>
      <c r="D16" s="154" t="s">
        <v>69</v>
      </c>
      <c r="E16" s="149" t="s">
        <v>100</v>
      </c>
      <c r="F16" s="149" t="s">
        <v>101</v>
      </c>
      <c r="G16" s="149" t="s">
        <v>210</v>
      </c>
      <c r="H16" s="149" t="s">
        <v>211</v>
      </c>
      <c r="I16" s="166">
        <v>8403.72</v>
      </c>
      <c r="J16" s="24"/>
      <c r="K16" s="24"/>
      <c r="L16" s="165"/>
      <c r="M16" s="165"/>
      <c r="N16" s="166">
        <v>8403.72</v>
      </c>
      <c r="O16" s="165"/>
      <c r="P16" s="165"/>
      <c r="Q16" s="165"/>
      <c r="R16" s="165"/>
      <c r="S16" s="165"/>
      <c r="T16" s="165"/>
      <c r="U16" s="165"/>
      <c r="V16" s="165"/>
      <c r="W16" s="165"/>
    </row>
    <row r="17" customFormat="1" ht="18.75" customHeight="1" spans="1:23">
      <c r="A17" s="21" t="s">
        <v>251</v>
      </c>
      <c r="B17" s="250" t="s">
        <v>269</v>
      </c>
      <c r="C17" s="156" t="s">
        <v>270</v>
      </c>
      <c r="D17" s="154" t="s">
        <v>69</v>
      </c>
      <c r="E17" s="21" t="s">
        <v>100</v>
      </c>
      <c r="F17" s="21" t="s">
        <v>101</v>
      </c>
      <c r="G17" s="21" t="s">
        <v>260</v>
      </c>
      <c r="H17" s="21" t="s">
        <v>261</v>
      </c>
      <c r="I17" s="166">
        <v>23593.75</v>
      </c>
      <c r="J17" s="24"/>
      <c r="K17" s="24"/>
      <c r="L17" s="165"/>
      <c r="M17" s="165"/>
      <c r="N17" s="166">
        <v>23593.75</v>
      </c>
      <c r="O17" s="165"/>
      <c r="P17" s="165"/>
      <c r="Q17" s="165"/>
      <c r="R17" s="165"/>
      <c r="S17" s="165"/>
      <c r="T17" s="165"/>
      <c r="U17" s="165"/>
      <c r="V17" s="165"/>
      <c r="W17" s="165"/>
    </row>
    <row r="18" customFormat="1" ht="18.75" customHeight="1" spans="1:23">
      <c r="A18" s="21" t="s">
        <v>262</v>
      </c>
      <c r="B18" s="250" t="s">
        <v>271</v>
      </c>
      <c r="C18" s="156" t="s">
        <v>272</v>
      </c>
      <c r="D18" s="154" t="s">
        <v>69</v>
      </c>
      <c r="E18" s="21" t="s">
        <v>100</v>
      </c>
      <c r="F18" s="21" t="s">
        <v>101</v>
      </c>
      <c r="G18" s="155">
        <v>302226</v>
      </c>
      <c r="H18" s="157" t="s">
        <v>255</v>
      </c>
      <c r="I18" s="166">
        <v>23484</v>
      </c>
      <c r="J18" s="24"/>
      <c r="K18" s="24"/>
      <c r="L18" s="165"/>
      <c r="M18" s="165"/>
      <c r="N18" s="166">
        <v>23484</v>
      </c>
      <c r="O18" s="165"/>
      <c r="P18" s="165"/>
      <c r="Q18" s="165"/>
      <c r="R18" s="165"/>
      <c r="S18" s="165"/>
      <c r="T18" s="165"/>
      <c r="U18" s="165"/>
      <c r="V18" s="165"/>
      <c r="W18" s="165"/>
    </row>
    <row r="19" customFormat="1" ht="18.75" customHeight="1" spans="1:23">
      <c r="A19" s="21" t="s">
        <v>251</v>
      </c>
      <c r="B19" s="250" t="s">
        <v>273</v>
      </c>
      <c r="C19" s="156" t="s">
        <v>274</v>
      </c>
      <c r="D19" s="154" t="s">
        <v>69</v>
      </c>
      <c r="E19" s="21" t="s">
        <v>100</v>
      </c>
      <c r="F19" s="21" t="s">
        <v>101</v>
      </c>
      <c r="G19" s="21" t="s">
        <v>260</v>
      </c>
      <c r="H19" s="21" t="s">
        <v>261</v>
      </c>
      <c r="I19" s="166">
        <v>4450</v>
      </c>
      <c r="J19" s="24"/>
      <c r="K19" s="24"/>
      <c r="L19" s="165"/>
      <c r="M19" s="165"/>
      <c r="N19" s="166">
        <v>4450</v>
      </c>
      <c r="O19" s="165"/>
      <c r="P19" s="165"/>
      <c r="Q19" s="165"/>
      <c r="R19" s="165"/>
      <c r="S19" s="165"/>
      <c r="T19" s="165"/>
      <c r="U19" s="165"/>
      <c r="V19" s="165"/>
      <c r="W19" s="165"/>
    </row>
    <row r="20" customFormat="1" ht="18.75" customHeight="1" spans="1:23">
      <c r="A20" s="21" t="s">
        <v>262</v>
      </c>
      <c r="B20" s="250" t="s">
        <v>275</v>
      </c>
      <c r="C20" s="156" t="s">
        <v>276</v>
      </c>
      <c r="D20" s="154" t="s">
        <v>69</v>
      </c>
      <c r="E20" s="149" t="s">
        <v>100</v>
      </c>
      <c r="F20" s="149" t="s">
        <v>101</v>
      </c>
      <c r="G20" s="149" t="s">
        <v>210</v>
      </c>
      <c r="H20" s="149" t="s">
        <v>211</v>
      </c>
      <c r="I20" s="166">
        <v>70860</v>
      </c>
      <c r="J20" s="24"/>
      <c r="K20" s="24"/>
      <c r="L20" s="165"/>
      <c r="M20" s="165"/>
      <c r="N20" s="166">
        <v>70860</v>
      </c>
      <c r="O20" s="165"/>
      <c r="P20" s="165"/>
      <c r="Q20" s="165"/>
      <c r="R20" s="165"/>
      <c r="S20" s="165"/>
      <c r="T20" s="165"/>
      <c r="U20" s="165"/>
      <c r="V20" s="165"/>
      <c r="W20" s="165"/>
    </row>
    <row r="21" ht="18.75" customHeight="1" spans="1:23">
      <c r="A21" s="158" t="s">
        <v>243</v>
      </c>
      <c r="B21" s="106"/>
      <c r="C21" s="106"/>
      <c r="D21" s="106"/>
      <c r="E21" s="106"/>
      <c r="F21" s="106"/>
      <c r="G21" s="106"/>
      <c r="H21" s="115"/>
      <c r="I21" s="167">
        <f>SUM(I10:I20)</f>
        <v>374767.18</v>
      </c>
      <c r="J21" s="168">
        <v>239256.96</v>
      </c>
      <c r="K21" s="168">
        <v>239256.96</v>
      </c>
      <c r="L21" s="169"/>
      <c r="M21" s="169"/>
      <c r="N21" s="167">
        <f>SUM(N15:N20)</f>
        <v>135510.22</v>
      </c>
      <c r="O21" s="169"/>
      <c r="P21" s="169"/>
      <c r="Q21" s="169"/>
      <c r="R21" s="169"/>
      <c r="S21" s="169"/>
      <c r="T21" s="169"/>
      <c r="U21" s="169"/>
      <c r="V21" s="169"/>
      <c r="W21" s="169"/>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4"/>
  <sheetViews>
    <sheetView showZeros="0" workbookViewId="0">
      <pane ySplit="1" topLeftCell="A29" activePane="bottomLeft" state="frozen"/>
      <selection/>
      <selection pane="bottomLeft" activeCell="E29" sqref="E29"/>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8" customHeight="1" spans="10:10">
      <c r="J2" s="3" t="s">
        <v>277</v>
      </c>
    </row>
    <row r="3" ht="39.75" customHeight="1" spans="1:10">
      <c r="A3" s="73" t="str">
        <f>"2025"&amp;"年部门项目支出绩效目标表"</f>
        <v>2025年部门项目支出绩效目标表</v>
      </c>
      <c r="B3" s="4"/>
      <c r="C3" s="4"/>
      <c r="D3" s="4"/>
      <c r="E3" s="4"/>
      <c r="F3" s="74"/>
      <c r="G3" s="4"/>
      <c r="H3" s="74"/>
      <c r="I3" s="74"/>
      <c r="J3" s="4"/>
    </row>
    <row r="4" ht="17.25" customHeight="1" spans="1:1">
      <c r="A4" s="5" t="str">
        <f>"单位名称："&amp;""</f>
        <v>单位名称：</v>
      </c>
    </row>
    <row r="5" ht="44.25" customHeight="1" spans="1:10">
      <c r="A5" s="75" t="s">
        <v>182</v>
      </c>
      <c r="B5" s="75" t="s">
        <v>278</v>
      </c>
      <c r="C5" s="75" t="s">
        <v>279</v>
      </c>
      <c r="D5" s="75" t="s">
        <v>280</v>
      </c>
      <c r="E5" s="75" t="s">
        <v>281</v>
      </c>
      <c r="F5" s="76" t="s">
        <v>282</v>
      </c>
      <c r="G5" s="75" t="s">
        <v>283</v>
      </c>
      <c r="H5" s="76" t="s">
        <v>284</v>
      </c>
      <c r="I5" s="76" t="s">
        <v>285</v>
      </c>
      <c r="J5" s="75" t="s">
        <v>286</v>
      </c>
    </row>
    <row r="6" ht="18.75" customHeight="1" spans="1:10">
      <c r="A6" s="146">
        <v>1</v>
      </c>
      <c r="B6" s="146">
        <v>2</v>
      </c>
      <c r="C6" s="146">
        <v>3</v>
      </c>
      <c r="D6" s="146">
        <v>4</v>
      </c>
      <c r="E6" s="146">
        <v>5</v>
      </c>
      <c r="F6" s="43">
        <v>6</v>
      </c>
      <c r="G6" s="146">
        <v>7</v>
      </c>
      <c r="H6" s="43">
        <v>8</v>
      </c>
      <c r="I6" s="43">
        <v>9</v>
      </c>
      <c r="J6" s="146">
        <v>10</v>
      </c>
    </row>
    <row r="7" s="145" customFormat="1" ht="42" customHeight="1" spans="1:10">
      <c r="A7" s="147" t="s">
        <v>253</v>
      </c>
      <c r="B7" s="147" t="s">
        <v>287</v>
      </c>
      <c r="C7" s="147" t="s">
        <v>288</v>
      </c>
      <c r="D7" s="147" t="s">
        <v>289</v>
      </c>
      <c r="E7" s="147" t="s">
        <v>290</v>
      </c>
      <c r="F7" s="147" t="s">
        <v>291</v>
      </c>
      <c r="G7" s="147" t="s">
        <v>292</v>
      </c>
      <c r="H7" s="147" t="s">
        <v>293</v>
      </c>
      <c r="I7" s="147" t="s">
        <v>294</v>
      </c>
      <c r="J7" s="147" t="s">
        <v>295</v>
      </c>
    </row>
    <row r="8" s="145" customFormat="1" ht="42" customHeight="1" spans="1:10">
      <c r="A8" s="147" t="s">
        <v>253</v>
      </c>
      <c r="B8" s="147" t="s">
        <v>287</v>
      </c>
      <c r="C8" s="147" t="s">
        <v>288</v>
      </c>
      <c r="D8" s="147" t="s">
        <v>296</v>
      </c>
      <c r="E8" s="147" t="s">
        <v>297</v>
      </c>
      <c r="F8" s="147" t="s">
        <v>291</v>
      </c>
      <c r="G8" s="147" t="s">
        <v>292</v>
      </c>
      <c r="H8" s="147" t="s">
        <v>293</v>
      </c>
      <c r="I8" s="147" t="s">
        <v>294</v>
      </c>
      <c r="J8" s="147" t="s">
        <v>298</v>
      </c>
    </row>
    <row r="9" s="145" customFormat="1" ht="42" customHeight="1" spans="1:10">
      <c r="A9" s="147" t="s">
        <v>253</v>
      </c>
      <c r="B9" s="147" t="s">
        <v>287</v>
      </c>
      <c r="C9" s="147" t="s">
        <v>288</v>
      </c>
      <c r="D9" s="147" t="s">
        <v>299</v>
      </c>
      <c r="E9" s="147" t="s">
        <v>300</v>
      </c>
      <c r="F9" s="147" t="s">
        <v>291</v>
      </c>
      <c r="G9" s="147" t="s">
        <v>292</v>
      </c>
      <c r="H9" s="147" t="s">
        <v>293</v>
      </c>
      <c r="I9" s="147" t="s">
        <v>294</v>
      </c>
      <c r="J9" s="147" t="s">
        <v>301</v>
      </c>
    </row>
    <row r="10" s="145" customFormat="1" ht="42" customHeight="1" spans="1:10">
      <c r="A10" s="147" t="s">
        <v>253</v>
      </c>
      <c r="B10" s="147" t="s">
        <v>287</v>
      </c>
      <c r="C10" s="147" t="s">
        <v>288</v>
      </c>
      <c r="D10" s="147" t="s">
        <v>302</v>
      </c>
      <c r="E10" s="147" t="s">
        <v>303</v>
      </c>
      <c r="F10" s="147" t="s">
        <v>291</v>
      </c>
      <c r="G10" s="147" t="s">
        <v>304</v>
      </c>
      <c r="H10" s="147" t="s">
        <v>305</v>
      </c>
      <c r="I10" s="147" t="s">
        <v>294</v>
      </c>
      <c r="J10" s="147" t="s">
        <v>306</v>
      </c>
    </row>
    <row r="11" s="145" customFormat="1" ht="42" customHeight="1" spans="1:10">
      <c r="A11" s="147" t="s">
        <v>253</v>
      </c>
      <c r="B11" s="147" t="s">
        <v>287</v>
      </c>
      <c r="C11" s="147" t="s">
        <v>307</v>
      </c>
      <c r="D11" s="147" t="s">
        <v>308</v>
      </c>
      <c r="E11" s="147" t="s">
        <v>309</v>
      </c>
      <c r="F11" s="147" t="s">
        <v>291</v>
      </c>
      <c r="G11" s="147" t="s">
        <v>292</v>
      </c>
      <c r="H11" s="147" t="s">
        <v>293</v>
      </c>
      <c r="I11" s="147" t="s">
        <v>294</v>
      </c>
      <c r="J11" s="147" t="s">
        <v>310</v>
      </c>
    </row>
    <row r="12" s="145" customFormat="1" ht="42" customHeight="1" spans="1:10">
      <c r="A12" s="147" t="s">
        <v>253</v>
      </c>
      <c r="B12" s="147" t="s">
        <v>287</v>
      </c>
      <c r="C12" s="147" t="s">
        <v>311</v>
      </c>
      <c r="D12" s="147" t="s">
        <v>312</v>
      </c>
      <c r="E12" s="147" t="s">
        <v>313</v>
      </c>
      <c r="F12" s="147" t="s">
        <v>314</v>
      </c>
      <c r="G12" s="147" t="s">
        <v>315</v>
      </c>
      <c r="H12" s="147" t="s">
        <v>293</v>
      </c>
      <c r="I12" s="147" t="s">
        <v>294</v>
      </c>
      <c r="J12" s="147" t="s">
        <v>316</v>
      </c>
    </row>
    <row r="13" s="145" customFormat="1" ht="42" customHeight="1" spans="1:10">
      <c r="A13" s="147" t="s">
        <v>259</v>
      </c>
      <c r="B13" s="147" t="s">
        <v>317</v>
      </c>
      <c r="C13" s="147" t="s">
        <v>288</v>
      </c>
      <c r="D13" s="147" t="s">
        <v>296</v>
      </c>
      <c r="E13" s="147" t="s">
        <v>318</v>
      </c>
      <c r="F13" s="147" t="s">
        <v>291</v>
      </c>
      <c r="G13" s="147" t="s">
        <v>292</v>
      </c>
      <c r="H13" s="147" t="s">
        <v>293</v>
      </c>
      <c r="I13" s="147" t="s">
        <v>294</v>
      </c>
      <c r="J13" s="147" t="s">
        <v>319</v>
      </c>
    </row>
    <row r="14" s="145" customFormat="1" ht="42" customHeight="1" spans="1:10">
      <c r="A14" s="147" t="s">
        <v>259</v>
      </c>
      <c r="B14" s="147" t="s">
        <v>317</v>
      </c>
      <c r="C14" s="147" t="s">
        <v>288</v>
      </c>
      <c r="D14" s="147" t="s">
        <v>299</v>
      </c>
      <c r="E14" s="147" t="s">
        <v>300</v>
      </c>
      <c r="F14" s="147" t="s">
        <v>291</v>
      </c>
      <c r="G14" s="147" t="s">
        <v>292</v>
      </c>
      <c r="H14" s="147" t="s">
        <v>293</v>
      </c>
      <c r="I14" s="147" t="s">
        <v>294</v>
      </c>
      <c r="J14" s="147" t="s">
        <v>301</v>
      </c>
    </row>
    <row r="15" s="145" customFormat="1" ht="42" customHeight="1" spans="1:10">
      <c r="A15" s="147" t="s">
        <v>259</v>
      </c>
      <c r="B15" s="147" t="s">
        <v>317</v>
      </c>
      <c r="C15" s="147" t="s">
        <v>288</v>
      </c>
      <c r="D15" s="147" t="s">
        <v>302</v>
      </c>
      <c r="E15" s="147" t="s">
        <v>303</v>
      </c>
      <c r="F15" s="147" t="s">
        <v>291</v>
      </c>
      <c r="G15" s="147" t="s">
        <v>320</v>
      </c>
      <c r="H15" s="147" t="s">
        <v>305</v>
      </c>
      <c r="I15" s="147" t="s">
        <v>294</v>
      </c>
      <c r="J15" s="147" t="s">
        <v>321</v>
      </c>
    </row>
    <row r="16" s="145" customFormat="1" ht="42" customHeight="1" spans="1:10">
      <c r="A16" s="147" t="s">
        <v>259</v>
      </c>
      <c r="B16" s="147" t="s">
        <v>317</v>
      </c>
      <c r="C16" s="147" t="s">
        <v>307</v>
      </c>
      <c r="D16" s="147" t="s">
        <v>308</v>
      </c>
      <c r="E16" s="147" t="s">
        <v>309</v>
      </c>
      <c r="F16" s="147" t="s">
        <v>291</v>
      </c>
      <c r="G16" s="147" t="s">
        <v>292</v>
      </c>
      <c r="H16" s="147" t="s">
        <v>293</v>
      </c>
      <c r="I16" s="147" t="s">
        <v>294</v>
      </c>
      <c r="J16" s="147" t="s">
        <v>310</v>
      </c>
    </row>
    <row r="17" s="145" customFormat="1" ht="42" customHeight="1" spans="1:10">
      <c r="A17" s="147" t="s">
        <v>259</v>
      </c>
      <c r="B17" s="147" t="s">
        <v>317</v>
      </c>
      <c r="C17" s="147" t="s">
        <v>311</v>
      </c>
      <c r="D17" s="147" t="s">
        <v>312</v>
      </c>
      <c r="E17" s="147" t="s">
        <v>313</v>
      </c>
      <c r="F17" s="147" t="s">
        <v>314</v>
      </c>
      <c r="G17" s="147" t="s">
        <v>315</v>
      </c>
      <c r="H17" s="147" t="s">
        <v>293</v>
      </c>
      <c r="I17" s="147" t="s">
        <v>294</v>
      </c>
      <c r="J17" s="147" t="s">
        <v>316</v>
      </c>
    </row>
    <row r="18" s="145" customFormat="1" ht="42" customHeight="1" spans="1:10">
      <c r="A18" s="147" t="s">
        <v>257</v>
      </c>
      <c r="B18" s="147" t="s">
        <v>322</v>
      </c>
      <c r="C18" s="147" t="s">
        <v>288</v>
      </c>
      <c r="D18" s="147" t="s">
        <v>289</v>
      </c>
      <c r="E18" s="147" t="s">
        <v>323</v>
      </c>
      <c r="F18" s="147" t="s">
        <v>291</v>
      </c>
      <c r="G18" s="147" t="s">
        <v>82</v>
      </c>
      <c r="H18" s="147" t="s">
        <v>324</v>
      </c>
      <c r="I18" s="147" t="s">
        <v>294</v>
      </c>
      <c r="J18" s="147" t="s">
        <v>325</v>
      </c>
    </row>
    <row r="19" s="145" customFormat="1" ht="42" customHeight="1" spans="1:10">
      <c r="A19" s="147" t="s">
        <v>257</v>
      </c>
      <c r="B19" s="147" t="s">
        <v>322</v>
      </c>
      <c r="C19" s="147" t="s">
        <v>288</v>
      </c>
      <c r="D19" s="147" t="s">
        <v>296</v>
      </c>
      <c r="E19" s="147" t="s">
        <v>326</v>
      </c>
      <c r="F19" s="147" t="s">
        <v>291</v>
      </c>
      <c r="G19" s="147" t="s">
        <v>292</v>
      </c>
      <c r="H19" s="147" t="s">
        <v>293</v>
      </c>
      <c r="I19" s="147" t="s">
        <v>294</v>
      </c>
      <c r="J19" s="147" t="s">
        <v>327</v>
      </c>
    </row>
    <row r="20" s="145" customFormat="1" ht="42" customHeight="1" spans="1:10">
      <c r="A20" s="147" t="s">
        <v>257</v>
      </c>
      <c r="B20" s="147" t="s">
        <v>322</v>
      </c>
      <c r="C20" s="147" t="s">
        <v>288</v>
      </c>
      <c r="D20" s="147" t="s">
        <v>299</v>
      </c>
      <c r="E20" s="147" t="s">
        <v>328</v>
      </c>
      <c r="F20" s="147" t="s">
        <v>291</v>
      </c>
      <c r="G20" s="147" t="s">
        <v>292</v>
      </c>
      <c r="H20" s="147" t="s">
        <v>293</v>
      </c>
      <c r="I20" s="147" t="s">
        <v>294</v>
      </c>
      <c r="J20" s="147" t="s">
        <v>329</v>
      </c>
    </row>
    <row r="21" s="145" customFormat="1" ht="42" customHeight="1" spans="1:10">
      <c r="A21" s="147" t="s">
        <v>257</v>
      </c>
      <c r="B21" s="147" t="s">
        <v>322</v>
      </c>
      <c r="C21" s="147" t="s">
        <v>288</v>
      </c>
      <c r="D21" s="147" t="s">
        <v>302</v>
      </c>
      <c r="E21" s="147" t="s">
        <v>303</v>
      </c>
      <c r="F21" s="147" t="s">
        <v>291</v>
      </c>
      <c r="G21" s="147" t="s">
        <v>330</v>
      </c>
      <c r="H21" s="147" t="s">
        <v>305</v>
      </c>
      <c r="I21" s="147" t="s">
        <v>294</v>
      </c>
      <c r="J21" s="147" t="s">
        <v>331</v>
      </c>
    </row>
    <row r="22" s="145" customFormat="1" ht="42" customHeight="1" spans="1:10">
      <c r="A22" s="147" t="s">
        <v>257</v>
      </c>
      <c r="B22" s="147" t="s">
        <v>322</v>
      </c>
      <c r="C22" s="147" t="s">
        <v>307</v>
      </c>
      <c r="D22" s="147" t="s">
        <v>308</v>
      </c>
      <c r="E22" s="147" t="s">
        <v>332</v>
      </c>
      <c r="F22" s="147" t="s">
        <v>291</v>
      </c>
      <c r="G22" s="147" t="s">
        <v>292</v>
      </c>
      <c r="H22" s="147" t="s">
        <v>293</v>
      </c>
      <c r="I22" s="147" t="s">
        <v>294</v>
      </c>
      <c r="J22" s="147" t="s">
        <v>333</v>
      </c>
    </row>
    <row r="23" s="145" customFormat="1" ht="42" customHeight="1" spans="1:10">
      <c r="A23" s="147" t="s">
        <v>257</v>
      </c>
      <c r="B23" s="147" t="s">
        <v>322</v>
      </c>
      <c r="C23" s="147" t="s">
        <v>311</v>
      </c>
      <c r="D23" s="147" t="s">
        <v>312</v>
      </c>
      <c r="E23" s="147" t="s">
        <v>334</v>
      </c>
      <c r="F23" s="147" t="s">
        <v>314</v>
      </c>
      <c r="G23" s="147" t="s">
        <v>315</v>
      </c>
      <c r="H23" s="147" t="s">
        <v>293</v>
      </c>
      <c r="I23" s="147" t="s">
        <v>294</v>
      </c>
      <c r="J23" s="147" t="s">
        <v>335</v>
      </c>
    </row>
    <row r="24" s="145" customFormat="1" ht="42" customHeight="1" spans="1:10">
      <c r="A24" s="147" t="s">
        <v>336</v>
      </c>
      <c r="B24" s="147" t="s">
        <v>337</v>
      </c>
      <c r="C24" s="147" t="s">
        <v>288</v>
      </c>
      <c r="D24" s="147" t="s">
        <v>289</v>
      </c>
      <c r="E24" s="147" t="s">
        <v>338</v>
      </c>
      <c r="F24" s="147" t="s">
        <v>291</v>
      </c>
      <c r="G24" s="147" t="s">
        <v>339</v>
      </c>
      <c r="H24" s="147" t="s">
        <v>324</v>
      </c>
      <c r="I24" s="147" t="s">
        <v>294</v>
      </c>
      <c r="J24" s="147" t="s">
        <v>340</v>
      </c>
    </row>
    <row r="25" s="145" customFormat="1" ht="42" customHeight="1" spans="1:10">
      <c r="A25" s="147" t="s">
        <v>336</v>
      </c>
      <c r="B25" s="147" t="s">
        <v>337</v>
      </c>
      <c r="C25" s="147" t="s">
        <v>288</v>
      </c>
      <c r="D25" s="147" t="s">
        <v>296</v>
      </c>
      <c r="E25" s="147" t="s">
        <v>341</v>
      </c>
      <c r="F25" s="147" t="s">
        <v>291</v>
      </c>
      <c r="G25" s="147" t="s">
        <v>342</v>
      </c>
      <c r="H25" s="147" t="s">
        <v>293</v>
      </c>
      <c r="I25" s="147" t="s">
        <v>294</v>
      </c>
      <c r="J25" s="147" t="s">
        <v>341</v>
      </c>
    </row>
    <row r="26" s="145" customFormat="1" ht="42" customHeight="1" spans="1:10">
      <c r="A26" s="147" t="s">
        <v>336</v>
      </c>
      <c r="B26" s="147" t="s">
        <v>337</v>
      </c>
      <c r="C26" s="147" t="s">
        <v>288</v>
      </c>
      <c r="D26" s="147" t="s">
        <v>299</v>
      </c>
      <c r="E26" s="147" t="s">
        <v>343</v>
      </c>
      <c r="F26" s="147" t="s">
        <v>291</v>
      </c>
      <c r="G26" s="147" t="s">
        <v>344</v>
      </c>
      <c r="H26" s="147" t="s">
        <v>345</v>
      </c>
      <c r="I26" s="147" t="s">
        <v>294</v>
      </c>
      <c r="J26" s="147" t="s">
        <v>343</v>
      </c>
    </row>
    <row r="27" s="145" customFormat="1" ht="42" customHeight="1" spans="1:10">
      <c r="A27" s="147" t="s">
        <v>336</v>
      </c>
      <c r="B27" s="147" t="s">
        <v>337</v>
      </c>
      <c r="C27" s="147" t="s">
        <v>288</v>
      </c>
      <c r="D27" s="147" t="s">
        <v>302</v>
      </c>
      <c r="E27" s="147" t="s">
        <v>303</v>
      </c>
      <c r="F27" s="147" t="s">
        <v>291</v>
      </c>
      <c r="G27" s="147" t="s">
        <v>346</v>
      </c>
      <c r="H27" s="147" t="s">
        <v>347</v>
      </c>
      <c r="I27" s="147" t="s">
        <v>294</v>
      </c>
      <c r="J27" s="147" t="s">
        <v>348</v>
      </c>
    </row>
    <row r="28" s="145" customFormat="1" ht="42" customHeight="1" spans="1:10">
      <c r="A28" s="147" t="s">
        <v>336</v>
      </c>
      <c r="B28" s="147" t="s">
        <v>337</v>
      </c>
      <c r="C28" s="147" t="s">
        <v>307</v>
      </c>
      <c r="D28" s="147" t="s">
        <v>308</v>
      </c>
      <c r="E28" s="147" t="s">
        <v>349</v>
      </c>
      <c r="F28" s="147" t="s">
        <v>291</v>
      </c>
      <c r="G28" s="147" t="s">
        <v>350</v>
      </c>
      <c r="H28" s="147" t="s">
        <v>293</v>
      </c>
      <c r="I28" s="147" t="s">
        <v>294</v>
      </c>
      <c r="J28" s="147" t="s">
        <v>349</v>
      </c>
    </row>
    <row r="29" s="145" customFormat="1" ht="42" customHeight="1" spans="1:10">
      <c r="A29" s="147" t="s">
        <v>336</v>
      </c>
      <c r="B29" s="147" t="s">
        <v>337</v>
      </c>
      <c r="C29" s="147" t="s">
        <v>311</v>
      </c>
      <c r="D29" s="147" t="s">
        <v>312</v>
      </c>
      <c r="E29" s="147" t="s">
        <v>351</v>
      </c>
      <c r="F29" s="147" t="s">
        <v>314</v>
      </c>
      <c r="G29" s="147" t="s">
        <v>352</v>
      </c>
      <c r="H29" s="147" t="s">
        <v>293</v>
      </c>
      <c r="I29" s="147" t="s">
        <v>294</v>
      </c>
      <c r="J29" s="147" t="s">
        <v>351</v>
      </c>
    </row>
    <row r="30" s="145" customFormat="1" ht="42" customHeight="1" spans="1:10">
      <c r="A30" s="147" t="s">
        <v>264</v>
      </c>
      <c r="B30" s="147" t="s">
        <v>353</v>
      </c>
      <c r="C30" s="147" t="s">
        <v>288</v>
      </c>
      <c r="D30" s="147" t="s">
        <v>296</v>
      </c>
      <c r="E30" s="147" t="s">
        <v>354</v>
      </c>
      <c r="F30" s="147" t="s">
        <v>291</v>
      </c>
      <c r="G30" s="147" t="s">
        <v>292</v>
      </c>
      <c r="H30" s="147" t="s">
        <v>293</v>
      </c>
      <c r="I30" s="147" t="s">
        <v>355</v>
      </c>
      <c r="J30" s="147" t="s">
        <v>356</v>
      </c>
    </row>
    <row r="31" s="145" customFormat="1" ht="42" customHeight="1" spans="1:10">
      <c r="A31" s="147" t="s">
        <v>264</v>
      </c>
      <c r="B31" s="147" t="s">
        <v>353</v>
      </c>
      <c r="C31" s="147" t="s">
        <v>288</v>
      </c>
      <c r="D31" s="147" t="s">
        <v>299</v>
      </c>
      <c r="E31" s="147" t="s">
        <v>357</v>
      </c>
      <c r="F31" s="147" t="s">
        <v>291</v>
      </c>
      <c r="G31" s="147" t="s">
        <v>292</v>
      </c>
      <c r="H31" s="147" t="s">
        <v>293</v>
      </c>
      <c r="I31" s="147" t="s">
        <v>355</v>
      </c>
      <c r="J31" s="147" t="s">
        <v>358</v>
      </c>
    </row>
    <row r="32" s="145" customFormat="1" ht="42" customHeight="1" spans="1:10">
      <c r="A32" s="147" t="s">
        <v>264</v>
      </c>
      <c r="B32" s="147" t="s">
        <v>353</v>
      </c>
      <c r="C32" s="147" t="s">
        <v>288</v>
      </c>
      <c r="D32" s="147" t="s">
        <v>302</v>
      </c>
      <c r="E32" s="147" t="s">
        <v>303</v>
      </c>
      <c r="F32" s="147" t="s">
        <v>291</v>
      </c>
      <c r="G32" s="147" t="s">
        <v>292</v>
      </c>
      <c r="H32" s="147" t="s">
        <v>293</v>
      </c>
      <c r="I32" s="147" t="s">
        <v>294</v>
      </c>
      <c r="J32" s="147" t="s">
        <v>359</v>
      </c>
    </row>
    <row r="33" s="145" customFormat="1" ht="42" customHeight="1" spans="1:10">
      <c r="A33" s="147" t="s">
        <v>264</v>
      </c>
      <c r="B33" s="147" t="s">
        <v>353</v>
      </c>
      <c r="C33" s="147" t="s">
        <v>307</v>
      </c>
      <c r="D33" s="147" t="s">
        <v>360</v>
      </c>
      <c r="E33" s="147" t="s">
        <v>361</v>
      </c>
      <c r="F33" s="147" t="s">
        <v>291</v>
      </c>
      <c r="G33" s="147" t="s">
        <v>292</v>
      </c>
      <c r="H33" s="147" t="s">
        <v>293</v>
      </c>
      <c r="I33" s="147" t="s">
        <v>355</v>
      </c>
      <c r="J33" s="147" t="s">
        <v>361</v>
      </c>
    </row>
    <row r="34" s="145" customFormat="1" ht="42" customHeight="1" spans="1:10">
      <c r="A34" s="147" t="s">
        <v>264</v>
      </c>
      <c r="B34" s="147" t="s">
        <v>353</v>
      </c>
      <c r="C34" s="147" t="s">
        <v>311</v>
      </c>
      <c r="D34" s="147" t="s">
        <v>312</v>
      </c>
      <c r="E34" s="147" t="s">
        <v>362</v>
      </c>
      <c r="F34" s="147" t="s">
        <v>314</v>
      </c>
      <c r="G34" s="147" t="s">
        <v>315</v>
      </c>
      <c r="H34" s="147" t="s">
        <v>293</v>
      </c>
      <c r="I34" s="147" t="s">
        <v>294</v>
      </c>
      <c r="J34" s="147" t="s">
        <v>362</v>
      </c>
    </row>
  </sheetData>
  <mergeCells count="12">
    <mergeCell ref="A3:J3"/>
    <mergeCell ref="A4:H4"/>
    <mergeCell ref="A7:A12"/>
    <mergeCell ref="A13:A17"/>
    <mergeCell ref="A18:A23"/>
    <mergeCell ref="A24:A29"/>
    <mergeCell ref="A30:A34"/>
    <mergeCell ref="B7:B12"/>
    <mergeCell ref="B13:B17"/>
    <mergeCell ref="B18:B23"/>
    <mergeCell ref="B24:B29"/>
    <mergeCell ref="B30:B3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咏</cp:lastModifiedBy>
  <dcterms:created xsi:type="dcterms:W3CDTF">2025-02-06T07:09:00Z</dcterms:created>
  <dcterms:modified xsi:type="dcterms:W3CDTF">2025-03-17T01:25:06Z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